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185" yWindow="65521" windowWidth="5130" windowHeight="7890" activeTab="1"/>
  </bookViews>
  <sheets>
    <sheet name="Sorted for JAM Input" sheetId="1" r:id="rId1"/>
    <sheet name="WA OMAG Wksh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TBL1">#REF!</definedName>
    <definedName name="\TBL2">#REF!</definedName>
    <definedName name="\TBL3">#REF!</definedName>
    <definedName name="\TBL4">#REF!</definedName>
    <definedName name="\TBL5">#REF!</definedName>
    <definedName name="__123Graph_A" hidden="1">'[1]Inputs'!#REF!</definedName>
    <definedName name="__123Graph_B" hidden="1">'[1]Inputs'!#REF!</definedName>
    <definedName name="__123Graph_D" hidden="1">'[1]Inputs'!#REF!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#REF!</definedName>
    <definedName name="A_Base_Revenue">#REF!</definedName>
    <definedName name="A_Rate_Increase">#REF!</definedName>
    <definedName name="AcctTable">'[3]Variables'!$AK$42:$AK$396</definedName>
    <definedName name="all_months">#REF!</definedName>
    <definedName name="APRIL95">#REF!</definedName>
    <definedName name="APRIL96">#REF!</definedName>
    <definedName name="APRIL97">#REF!</definedName>
    <definedName name="APRIL98">#REF!</definedName>
    <definedName name="AUG96">#REF!</definedName>
    <definedName name="AverageInput">'[10]Inputs'!$F$3:$I$1721</definedName>
    <definedName name="AvgFactors">'[2]Factors'!$B$3:$P$99</definedName>
    <definedName name="Base_Revenue">#REF!</definedName>
    <definedName name="Base_Revenue_Jurisdiction">#REF!</definedName>
    <definedName name="D">#REF!</definedName>
    <definedName name="D_2">#REF!</definedName>
    <definedName name="DEC94">#REF!</definedName>
    <definedName name="DEC95">#REF!</definedName>
    <definedName name="DEC96">#REF!</definedName>
    <definedName name="DEC97">#REF!</definedName>
    <definedName name="Existing_DSM">#REF!</definedName>
    <definedName name="Existing_DSM_Jurisdiction">#REF!</definedName>
    <definedName name="FactorType">'[2]Variables'!$AK$2:$AL$12</definedName>
    <definedName name="FEB96">#REF!</definedName>
    <definedName name="FEB97">#REF!</definedName>
    <definedName name="FEB98">#REF!</definedName>
    <definedName name="Future_DSM">#REF!</definedName>
    <definedName name="Future_DSM_Jurisdiction">#REF!</definedName>
    <definedName name="IDcontractsRVN">#REF!</definedName>
    <definedName name="ILLINOIS">#REF!</definedName>
    <definedName name="JAN98">#REF!</definedName>
    <definedName name="JULY95">#REF!</definedName>
    <definedName name="JULY96">#REF!</definedName>
    <definedName name="JULY97">#REF!</definedName>
    <definedName name="JUNE95">#REF!</definedName>
    <definedName name="JUNE96">#REF!</definedName>
    <definedName name="JUNE97">#REF!</definedName>
    <definedName name="Jurisdiction">'[2]Variables'!$AK$15</definedName>
    <definedName name="JurisNumber">'[2]Variables'!$AL$15</definedName>
    <definedName name="M">#REF!</definedName>
    <definedName name="M_2">#REF!</definedName>
    <definedName name="MARCH96">#REF!</definedName>
    <definedName name="MARCH97">#REF!</definedName>
    <definedName name="MARCH98">#REF!</definedName>
    <definedName name="MAY95">#REF!</definedName>
    <definedName name="MAY97">#REF!</definedName>
    <definedName name="MAY98">#REF!</definedName>
    <definedName name="monthlist">'[8]Table'!$R$2:$S$13</definedName>
    <definedName name="monthtotals">'[8]WA SBC'!$D$40:$O$40</definedName>
    <definedName name="NOV97">#REF!</definedName>
    <definedName name="OCT95">#REF!</definedName>
    <definedName name="OCT97">#REF!</definedName>
    <definedName name="OR_305_12mo_endg_200203">#REF!</definedName>
    <definedName name="OR305_Jan04">#REF!</definedName>
    <definedName name="PricingInfo" hidden="1">'[5]Inputs'!#REF!</definedName>
    <definedName name="_xlnm.Print_Area" localSheetId="0">'Sorted for JAM Input'!#REF!</definedName>
    <definedName name="_xlnm.Print_Area" localSheetId="1">'WA OMAG Wksht'!$A$1:$Z$407</definedName>
    <definedName name="_xlnm.Print_Titles" localSheetId="1">'WA OMAG Wksht'!$A:$C,'WA OMAG Wksht'!$1:$7</definedName>
    <definedName name="Query1">#REF!</definedName>
    <definedName name="Rate_Increase">#REF!</definedName>
    <definedName name="Rate_Increase_Jurisdiction">#REF!</definedName>
    <definedName name="RateBaseType">'[2]Variables'!$AP$14</definedName>
    <definedName name="RateCd">#REF!</definedName>
    <definedName name="RateIncreases">'[4]Sum of States'!#REF!</definedName>
    <definedName name="Rates">#REF!</definedName>
    <definedName name="RevCl">#REF!</definedName>
    <definedName name="RevClass">#REF!</definedName>
    <definedName name="Revenue_by_month_take_2">#REF!</definedName>
    <definedName name="SEPT95">#REF!</definedName>
    <definedName name="SEPT96">#REF!</definedName>
    <definedName name="SEPT97">#REF!</definedName>
    <definedName name="September_2001_305_Detail">#REF!</definedName>
    <definedName name="TAX_RATE">#REF!</definedName>
    <definedName name="TRANSM_2">'[6]Transm2'!$A$1:$M$461:'[6]10 Yr FC'!$M$47</definedName>
    <definedName name="UT_305A_FY_2002">#REF!</definedName>
    <definedName name="UT_RVN_0302">#REF!</definedName>
    <definedName name="ValidAccount">'[2]Variables'!$AK$43:$AK$367</definedName>
    <definedName name="WEATHER">#REF!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xxx">'[9]Variables'!$AK$2:$AL$12</definedName>
    <definedName name="y" hidden="1">#REF!</definedName>
    <definedName name="Y_2">#REF!</definedName>
    <definedName name="Year">#REF!</definedName>
    <definedName name="YEFactors">'[2]Factors'!$S$3:$AG$99</definedName>
    <definedName name="z" hidden="1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<sst xmlns="http://schemas.openxmlformats.org/spreadsheetml/2006/main" count="1169" uniqueCount="511">
  <si>
    <t>Accounts</t>
  </si>
  <si>
    <t>Indicator</t>
  </si>
  <si>
    <t>Account</t>
  </si>
  <si>
    <t>Main account</t>
  </si>
  <si>
    <t xml:space="preserve"> </t>
  </si>
  <si>
    <t>Ref Tab No's.</t>
  </si>
  <si>
    <t>Worksheet Totals</t>
  </si>
  <si>
    <t>501SE</t>
  </si>
  <si>
    <t>555OR</t>
  </si>
  <si>
    <t>555WA</t>
  </si>
  <si>
    <t>556SG</t>
  </si>
  <si>
    <t>557OR</t>
  </si>
  <si>
    <t>557SG</t>
  </si>
  <si>
    <t>557WA</t>
  </si>
  <si>
    <t>580CA</t>
  </si>
  <si>
    <t>580OR</t>
  </si>
  <si>
    <t>580SNPD</t>
  </si>
  <si>
    <t>580UT</t>
  </si>
  <si>
    <t>580WA</t>
  </si>
  <si>
    <t>580WYP</t>
  </si>
  <si>
    <t>581SNPD</t>
  </si>
  <si>
    <t>582CA</t>
  </si>
  <si>
    <t>582OR</t>
  </si>
  <si>
    <t>582SNPD</t>
  </si>
  <si>
    <t>582UT</t>
  </si>
  <si>
    <t>582WA</t>
  </si>
  <si>
    <t>582WYP</t>
  </si>
  <si>
    <t>583CA</t>
  </si>
  <si>
    <t>583OR</t>
  </si>
  <si>
    <t>583SNPD</t>
  </si>
  <si>
    <t>583UT</t>
  </si>
  <si>
    <t>583WA</t>
  </si>
  <si>
    <t>583WYP</t>
  </si>
  <si>
    <t>583WYU</t>
  </si>
  <si>
    <t>584CA</t>
  </si>
  <si>
    <t>584OR</t>
  </si>
  <si>
    <t>584UT</t>
  </si>
  <si>
    <t>584WA</t>
  </si>
  <si>
    <t>584WYP</t>
  </si>
  <si>
    <t>585SNPD</t>
  </si>
  <si>
    <t>586CA</t>
  </si>
  <si>
    <t>586OR</t>
  </si>
  <si>
    <t>586SNPD</t>
  </si>
  <si>
    <t>586UT</t>
  </si>
  <si>
    <t>586WA</t>
  </si>
  <si>
    <t>586WYP</t>
  </si>
  <si>
    <t>586WYU</t>
  </si>
  <si>
    <t>588CA</t>
  </si>
  <si>
    <t>588OR</t>
  </si>
  <si>
    <t>588SNPD</t>
  </si>
  <si>
    <t>588UT</t>
  </si>
  <si>
    <t>588WA</t>
  </si>
  <si>
    <t>588WYP</t>
  </si>
  <si>
    <t>588WYU</t>
  </si>
  <si>
    <t>589CA</t>
  </si>
  <si>
    <t>589OR</t>
  </si>
  <si>
    <t>589SNPD</t>
  </si>
  <si>
    <t>589UT</t>
  </si>
  <si>
    <t>589WA</t>
  </si>
  <si>
    <t>589WYP</t>
  </si>
  <si>
    <t>589WYU</t>
  </si>
  <si>
    <t>590OR</t>
  </si>
  <si>
    <t>590SNPD</t>
  </si>
  <si>
    <t>590UT</t>
  </si>
  <si>
    <t>590WYP</t>
  </si>
  <si>
    <t>591CA</t>
  </si>
  <si>
    <t>591OR</t>
  </si>
  <si>
    <t>591SNPD</t>
  </si>
  <si>
    <t>591UT</t>
  </si>
  <si>
    <t>591WA</t>
  </si>
  <si>
    <t>591WYP</t>
  </si>
  <si>
    <t>591WYU</t>
  </si>
  <si>
    <t>592CA</t>
  </si>
  <si>
    <t>592OR</t>
  </si>
  <si>
    <t>592SNPD</t>
  </si>
  <si>
    <t>592UT</t>
  </si>
  <si>
    <t>592WA</t>
  </si>
  <si>
    <t>592WYP</t>
  </si>
  <si>
    <t>592WYU</t>
  </si>
  <si>
    <t>593CA</t>
  </si>
  <si>
    <t>593OR</t>
  </si>
  <si>
    <t>593SNPD</t>
  </si>
  <si>
    <t>593UT</t>
  </si>
  <si>
    <t>593WA</t>
  </si>
  <si>
    <t>593WYP</t>
  </si>
  <si>
    <t>593WYU</t>
  </si>
  <si>
    <t>594CA</t>
  </si>
  <si>
    <t>594OR</t>
  </si>
  <si>
    <t>594SNPD</t>
  </si>
  <si>
    <t>594UT</t>
  </si>
  <si>
    <t>594WA</t>
  </si>
  <si>
    <t>594WYP</t>
  </si>
  <si>
    <t>594WYU</t>
  </si>
  <si>
    <t>595OR</t>
  </si>
  <si>
    <t>595SNPD</t>
  </si>
  <si>
    <t>595UT</t>
  </si>
  <si>
    <t>595WA</t>
  </si>
  <si>
    <t>595WYP</t>
  </si>
  <si>
    <t>596CA</t>
  </si>
  <si>
    <t>596OR</t>
  </si>
  <si>
    <t>596SNPD</t>
  </si>
  <si>
    <t>596UT</t>
  </si>
  <si>
    <t>596WA</t>
  </si>
  <si>
    <t>596WYP</t>
  </si>
  <si>
    <t>596WYU</t>
  </si>
  <si>
    <t>597CA</t>
  </si>
  <si>
    <t>597OR</t>
  </si>
  <si>
    <t>597SNPD</t>
  </si>
  <si>
    <t>597UT</t>
  </si>
  <si>
    <t>597WA</t>
  </si>
  <si>
    <t>597WYP</t>
  </si>
  <si>
    <t>597WYU</t>
  </si>
  <si>
    <t>598CA</t>
  </si>
  <si>
    <t>598OR</t>
  </si>
  <si>
    <t>598SNPD</t>
  </si>
  <si>
    <t>598UT</t>
  </si>
  <si>
    <t>598WA</t>
  </si>
  <si>
    <t>598WYP</t>
  </si>
  <si>
    <t>598WYU</t>
  </si>
  <si>
    <t>901CA</t>
  </si>
  <si>
    <t>901CN</t>
  </si>
  <si>
    <t>901OR</t>
  </si>
  <si>
    <t>901UT</t>
  </si>
  <si>
    <t>901WA</t>
  </si>
  <si>
    <t>901WYP</t>
  </si>
  <si>
    <t>901WYU</t>
  </si>
  <si>
    <t>902CA</t>
  </si>
  <si>
    <t>902CN</t>
  </si>
  <si>
    <t>902OR</t>
  </si>
  <si>
    <t>902UT</t>
  </si>
  <si>
    <t>902WA</t>
  </si>
  <si>
    <t>902WYP</t>
  </si>
  <si>
    <t>902WYU</t>
  </si>
  <si>
    <t>903CA</t>
  </si>
  <si>
    <t>903CN</t>
  </si>
  <si>
    <t>903OR</t>
  </si>
  <si>
    <t>903UT</t>
  </si>
  <si>
    <t>903WA</t>
  </si>
  <si>
    <t>903WYP</t>
  </si>
  <si>
    <t>903WYU</t>
  </si>
  <si>
    <t>904CA</t>
  </si>
  <si>
    <t>904CN</t>
  </si>
  <si>
    <t>904OR</t>
  </si>
  <si>
    <t>904UT</t>
  </si>
  <si>
    <t>904WA</t>
  </si>
  <si>
    <t>904WYP</t>
  </si>
  <si>
    <t>905CN</t>
  </si>
  <si>
    <t>905OR</t>
  </si>
  <si>
    <t>905UT</t>
  </si>
  <si>
    <t>905WYP</t>
  </si>
  <si>
    <t>907CN</t>
  </si>
  <si>
    <t>908CA</t>
  </si>
  <si>
    <t>908CN</t>
  </si>
  <si>
    <t>908OR</t>
  </si>
  <si>
    <t>908OTHER</t>
  </si>
  <si>
    <t>908UT</t>
  </si>
  <si>
    <t>908WA</t>
  </si>
  <si>
    <t>908WYP</t>
  </si>
  <si>
    <t>909CA</t>
  </si>
  <si>
    <t>909CN</t>
  </si>
  <si>
    <t>909OR</t>
  </si>
  <si>
    <t>909UT</t>
  </si>
  <si>
    <t>909WA</t>
  </si>
  <si>
    <t>909WYP</t>
  </si>
  <si>
    <t>910CN</t>
  </si>
  <si>
    <t>910OR</t>
  </si>
  <si>
    <t>910UT</t>
  </si>
  <si>
    <t>910WA</t>
  </si>
  <si>
    <t>910WYP</t>
  </si>
  <si>
    <t>920SO</t>
  </si>
  <si>
    <t>920UT</t>
  </si>
  <si>
    <t>920WA</t>
  </si>
  <si>
    <t>920WYP</t>
  </si>
  <si>
    <t>921CA</t>
  </si>
  <si>
    <t>921OR</t>
  </si>
  <si>
    <t>921SO</t>
  </si>
  <si>
    <t>921UT</t>
  </si>
  <si>
    <t>921WA</t>
  </si>
  <si>
    <t>921WYP</t>
  </si>
  <si>
    <t>922SO</t>
  </si>
  <si>
    <t>923OR</t>
  </si>
  <si>
    <t>923SO</t>
  </si>
  <si>
    <t>923UT</t>
  </si>
  <si>
    <t>924SO</t>
  </si>
  <si>
    <t>925SO</t>
  </si>
  <si>
    <t>928CA</t>
  </si>
  <si>
    <t>928OR</t>
  </si>
  <si>
    <t>928SG</t>
  </si>
  <si>
    <t>928UT</t>
  </si>
  <si>
    <t>928WA</t>
  </si>
  <si>
    <t>928WYP</t>
  </si>
  <si>
    <t>929SO</t>
  </si>
  <si>
    <t>930CA</t>
  </si>
  <si>
    <t>930CN</t>
  </si>
  <si>
    <t>930OR</t>
  </si>
  <si>
    <t>930SO</t>
  </si>
  <si>
    <t>930UT</t>
  </si>
  <si>
    <t>930WA</t>
  </si>
  <si>
    <t>930WYP</t>
  </si>
  <si>
    <t>931SO</t>
  </si>
  <si>
    <t>931UT</t>
  </si>
  <si>
    <t>931WYP</t>
  </si>
  <si>
    <t>935CN</t>
  </si>
  <si>
    <t>935OR</t>
  </si>
  <si>
    <t>935SO</t>
  </si>
  <si>
    <t>935UT</t>
  </si>
  <si>
    <t>935WA</t>
  </si>
  <si>
    <t>935WYP</t>
  </si>
  <si>
    <t>904WYU</t>
  </si>
  <si>
    <t>905WA</t>
  </si>
  <si>
    <t>923CA</t>
  </si>
  <si>
    <t>923CN</t>
  </si>
  <si>
    <t>923WA</t>
  </si>
  <si>
    <t>923WYP</t>
  </si>
  <si>
    <t>928SO</t>
  </si>
  <si>
    <t>Aug 08 Adjusted "TEST"</t>
  </si>
  <si>
    <t>500CAGE</t>
  </si>
  <si>
    <t>500</t>
  </si>
  <si>
    <t>500CAGW</t>
  </si>
  <si>
    <t>500JBG</t>
  </si>
  <si>
    <t>500SG</t>
  </si>
  <si>
    <t>501CAEE</t>
  </si>
  <si>
    <t>501</t>
  </si>
  <si>
    <t>501CAEW</t>
  </si>
  <si>
    <t>501CAGW</t>
  </si>
  <si>
    <t>501JBE</t>
  </si>
  <si>
    <t>502CAGE</t>
  </si>
  <si>
    <t>502</t>
  </si>
  <si>
    <t>502CAGW</t>
  </si>
  <si>
    <t>502JBG</t>
  </si>
  <si>
    <t>505CAGE</t>
  </si>
  <si>
    <t>505</t>
  </si>
  <si>
    <t>505CAGW</t>
  </si>
  <si>
    <t>505JBG</t>
  </si>
  <si>
    <t>506CAGE</t>
  </si>
  <si>
    <t>506</t>
  </si>
  <si>
    <t>506CAGW</t>
  </si>
  <si>
    <t>506JBG</t>
  </si>
  <si>
    <t>506SG</t>
  </si>
  <si>
    <t>507CAGE</t>
  </si>
  <si>
    <t>507</t>
  </si>
  <si>
    <t>507CAGW</t>
  </si>
  <si>
    <t>507JBG</t>
  </si>
  <si>
    <t>507SG</t>
  </si>
  <si>
    <t>510CAGE</t>
  </si>
  <si>
    <t>510</t>
  </si>
  <si>
    <t>510CAGW</t>
  </si>
  <si>
    <t>510JBG</t>
  </si>
  <si>
    <t>511CAGE</t>
  </si>
  <si>
    <t>511</t>
  </si>
  <si>
    <t>511CAGW</t>
  </si>
  <si>
    <t>511JBG</t>
  </si>
  <si>
    <t>512CAGE</t>
  </si>
  <si>
    <t>512</t>
  </si>
  <si>
    <t>512CAGW</t>
  </si>
  <si>
    <t>512JBG</t>
  </si>
  <si>
    <t>513CAGE</t>
  </si>
  <si>
    <t>513</t>
  </si>
  <si>
    <t>513CAGW</t>
  </si>
  <si>
    <t>513JBG</t>
  </si>
  <si>
    <t>514CAGE</t>
  </si>
  <si>
    <t>514</t>
  </si>
  <si>
    <t>514CAGW</t>
  </si>
  <si>
    <t>514JBG</t>
  </si>
  <si>
    <t>535CAGE</t>
  </si>
  <si>
    <t>535</t>
  </si>
  <si>
    <t>535CAGW</t>
  </si>
  <si>
    <t>536CAGE</t>
  </si>
  <si>
    <t>536</t>
  </si>
  <si>
    <t>536CAGW</t>
  </si>
  <si>
    <t>537CAGE</t>
  </si>
  <si>
    <t>537</t>
  </si>
  <si>
    <t>537CAGW</t>
  </si>
  <si>
    <t>538CAGE</t>
  </si>
  <si>
    <t>538</t>
  </si>
  <si>
    <t>539CAGE</t>
  </si>
  <si>
    <t>539</t>
  </si>
  <si>
    <t>539CAGW</t>
  </si>
  <si>
    <t>540CAGE</t>
  </si>
  <si>
    <t>540</t>
  </si>
  <si>
    <t>540CAGW</t>
  </si>
  <si>
    <t>542CAGE</t>
  </si>
  <si>
    <t>542</t>
  </si>
  <si>
    <t>542CAGW</t>
  </si>
  <si>
    <t>543CAGE</t>
  </si>
  <si>
    <t>543</t>
  </si>
  <si>
    <t>543CAGW</t>
  </si>
  <si>
    <t>544CAGE</t>
  </si>
  <si>
    <t>544</t>
  </si>
  <si>
    <t>544CAGW</t>
  </si>
  <si>
    <t>545CAGE</t>
  </si>
  <si>
    <t>545</t>
  </si>
  <si>
    <t>545CAGW</t>
  </si>
  <si>
    <t>546CAGE</t>
  </si>
  <si>
    <t>546</t>
  </si>
  <si>
    <t>547CAEW</t>
  </si>
  <si>
    <t>548CAGE</t>
  </si>
  <si>
    <t>548</t>
  </si>
  <si>
    <t>548CAGW</t>
  </si>
  <si>
    <t>548SG</t>
  </si>
  <si>
    <t>549CAGE</t>
  </si>
  <si>
    <t>549</t>
  </si>
  <si>
    <t>549CAGW</t>
  </si>
  <si>
    <t>550CAGE</t>
  </si>
  <si>
    <t>550</t>
  </si>
  <si>
    <t>550CAGW</t>
  </si>
  <si>
    <t>552CAGE</t>
  </si>
  <si>
    <t>552</t>
  </si>
  <si>
    <t>553CAGE</t>
  </si>
  <si>
    <t>553</t>
  </si>
  <si>
    <t>553CAGW</t>
  </si>
  <si>
    <t>554CAGE</t>
  </si>
  <si>
    <t>554</t>
  </si>
  <si>
    <t>554CAGW</t>
  </si>
  <si>
    <t>555IDU</t>
  </si>
  <si>
    <t>555</t>
  </si>
  <si>
    <t>555CAEW</t>
  </si>
  <si>
    <t>555CAGW</t>
  </si>
  <si>
    <t>556</t>
  </si>
  <si>
    <t>557CAGE</t>
  </si>
  <si>
    <t>557</t>
  </si>
  <si>
    <t>557CAGW</t>
  </si>
  <si>
    <t>557IDU</t>
  </si>
  <si>
    <t>557JBG</t>
  </si>
  <si>
    <t>560CAGE</t>
  </si>
  <si>
    <t>560</t>
  </si>
  <si>
    <t>560CAGW</t>
  </si>
  <si>
    <t>560SG</t>
  </si>
  <si>
    <t>561CAGE</t>
  </si>
  <si>
    <t>561</t>
  </si>
  <si>
    <t>561CAGW</t>
  </si>
  <si>
    <t>561SG</t>
  </si>
  <si>
    <t>562CAGE</t>
  </si>
  <si>
    <t>562</t>
  </si>
  <si>
    <t>562CAGW</t>
  </si>
  <si>
    <t>562JBG</t>
  </si>
  <si>
    <t>562SG</t>
  </si>
  <si>
    <t>563CAGE</t>
  </si>
  <si>
    <t>563</t>
  </si>
  <si>
    <t>563CAGW</t>
  </si>
  <si>
    <t>563SG</t>
  </si>
  <si>
    <t>565CAEW</t>
  </si>
  <si>
    <t>565CAGW</t>
  </si>
  <si>
    <t>566CAGE</t>
  </si>
  <si>
    <t>566</t>
  </si>
  <si>
    <t>566CAGW</t>
  </si>
  <si>
    <t>566SG</t>
  </si>
  <si>
    <t>567CAGE</t>
  </si>
  <si>
    <t>567</t>
  </si>
  <si>
    <t>567CAGW</t>
  </si>
  <si>
    <t>567SG</t>
  </si>
  <si>
    <t>568CAGW</t>
  </si>
  <si>
    <t>568</t>
  </si>
  <si>
    <t>569CAGE</t>
  </si>
  <si>
    <t>569</t>
  </si>
  <si>
    <t>569CAGW</t>
  </si>
  <si>
    <t>569SG</t>
  </si>
  <si>
    <t>570CAGE</t>
  </si>
  <si>
    <t>570</t>
  </si>
  <si>
    <t>570CAGW</t>
  </si>
  <si>
    <t>570JBG</t>
  </si>
  <si>
    <t>570SG</t>
  </si>
  <si>
    <t>571CAGE</t>
  </si>
  <si>
    <t>571</t>
  </si>
  <si>
    <t>571CAGW</t>
  </si>
  <si>
    <t>571JBG</t>
  </si>
  <si>
    <t>571SG</t>
  </si>
  <si>
    <t>572CAGE</t>
  </si>
  <si>
    <t>572</t>
  </si>
  <si>
    <t>572CAGW</t>
  </si>
  <si>
    <t>573CAGE</t>
  </si>
  <si>
    <t>573</t>
  </si>
  <si>
    <t>573CAGW</t>
  </si>
  <si>
    <t>573SG</t>
  </si>
  <si>
    <t>580</t>
  </si>
  <si>
    <t>580IDU</t>
  </si>
  <si>
    <t>581</t>
  </si>
  <si>
    <t>582</t>
  </si>
  <si>
    <t>582IDU</t>
  </si>
  <si>
    <t>583</t>
  </si>
  <si>
    <t>583IDU</t>
  </si>
  <si>
    <t>584</t>
  </si>
  <si>
    <t>584IDU</t>
  </si>
  <si>
    <t>585</t>
  </si>
  <si>
    <t>586</t>
  </si>
  <si>
    <t>586IDU</t>
  </si>
  <si>
    <t>587CA</t>
  </si>
  <si>
    <t>587</t>
  </si>
  <si>
    <t>587IDU</t>
  </si>
  <si>
    <t>587OR</t>
  </si>
  <si>
    <t>587UT</t>
  </si>
  <si>
    <t>587WA</t>
  </si>
  <si>
    <t>587WYP</t>
  </si>
  <si>
    <t>587WYU</t>
  </si>
  <si>
    <t>588</t>
  </si>
  <si>
    <t>588IDU</t>
  </si>
  <si>
    <t>589</t>
  </si>
  <si>
    <t>589IDU</t>
  </si>
  <si>
    <t>590CA</t>
  </si>
  <si>
    <t>590</t>
  </si>
  <si>
    <t>590IDU</t>
  </si>
  <si>
    <t>590WA</t>
  </si>
  <si>
    <t>591</t>
  </si>
  <si>
    <t>591IDU</t>
  </si>
  <si>
    <t>592</t>
  </si>
  <si>
    <t>592IDU</t>
  </si>
  <si>
    <t>593</t>
  </si>
  <si>
    <t>593IDU</t>
  </si>
  <si>
    <t>593MT</t>
  </si>
  <si>
    <t>594</t>
  </si>
  <si>
    <t>594IDU</t>
  </si>
  <si>
    <t>595IDU</t>
  </si>
  <si>
    <t>595</t>
  </si>
  <si>
    <t>596</t>
  </si>
  <si>
    <t>596IDU</t>
  </si>
  <si>
    <t>597</t>
  </si>
  <si>
    <t>597IDU</t>
  </si>
  <si>
    <t>598</t>
  </si>
  <si>
    <t>598IDU</t>
  </si>
  <si>
    <t>901</t>
  </si>
  <si>
    <t>901IDU</t>
  </si>
  <si>
    <t>902</t>
  </si>
  <si>
    <t>902IDU</t>
  </si>
  <si>
    <t>903</t>
  </si>
  <si>
    <t>903IDU</t>
  </si>
  <si>
    <t>904</t>
  </si>
  <si>
    <t>904IDU</t>
  </si>
  <si>
    <t>905</t>
  </si>
  <si>
    <t>907</t>
  </si>
  <si>
    <t>908</t>
  </si>
  <si>
    <t>908IDU</t>
  </si>
  <si>
    <t>909</t>
  </si>
  <si>
    <t>909IDU</t>
  </si>
  <si>
    <t>909SO</t>
  </si>
  <si>
    <t>910</t>
  </si>
  <si>
    <t>910IDU</t>
  </si>
  <si>
    <t>920</t>
  </si>
  <si>
    <t>921</t>
  </si>
  <si>
    <t>921IDU</t>
  </si>
  <si>
    <t>922</t>
  </si>
  <si>
    <t>923</t>
  </si>
  <si>
    <t>923IDU</t>
  </si>
  <si>
    <t>924</t>
  </si>
  <si>
    <t>925</t>
  </si>
  <si>
    <t>928</t>
  </si>
  <si>
    <t>928CAGE</t>
  </si>
  <si>
    <t>928CAGW</t>
  </si>
  <si>
    <t>928IDU</t>
  </si>
  <si>
    <t>929</t>
  </si>
  <si>
    <t>930</t>
  </si>
  <si>
    <t>930CAGE</t>
  </si>
  <si>
    <t>930IDU</t>
  </si>
  <si>
    <t>931OR</t>
  </si>
  <si>
    <t>931</t>
  </si>
  <si>
    <t>935</t>
  </si>
  <si>
    <t>935IDU</t>
  </si>
  <si>
    <t>PacifiCorp</t>
  </si>
  <si>
    <t xml:space="preserve">June 06 Unadjusted </t>
  </si>
  <si>
    <t>Steam Power Generation</t>
  </si>
  <si>
    <t>O&amp;M Expense - Total Company</t>
  </si>
  <si>
    <t>Total Steam Power Generation</t>
  </si>
  <si>
    <t>Hydro Power Generation</t>
  </si>
  <si>
    <t>Total Hydro Power Generation</t>
  </si>
  <si>
    <t>Other Power Generation</t>
  </si>
  <si>
    <t>Total Other Power Generation</t>
  </si>
  <si>
    <t>Other Power Supply</t>
  </si>
  <si>
    <t>Total Other Power Supply</t>
  </si>
  <si>
    <t>Transmission Expense</t>
  </si>
  <si>
    <t>Total Transmission Expense</t>
  </si>
  <si>
    <t>Distribution Expense</t>
  </si>
  <si>
    <t>Total Distribution Expense</t>
  </si>
  <si>
    <t>Customer Accounts Expense</t>
  </si>
  <si>
    <t>Total Customer Accounts Expense</t>
  </si>
  <si>
    <t>Customer Service Expense</t>
  </si>
  <si>
    <t>Total Customer Service Expense</t>
  </si>
  <si>
    <t>Administrative &amp; General Expense</t>
  </si>
  <si>
    <t>Total Administrative &amp; General Expense</t>
  </si>
  <si>
    <t>Total O&amp;M Expense</t>
  </si>
  <si>
    <t>547</t>
  </si>
  <si>
    <t>565</t>
  </si>
  <si>
    <t>Miscellaneous General Expense</t>
  </si>
  <si>
    <t>MEHC Transition Savings</t>
  </si>
  <si>
    <t>Idaho Irrigation Load Control Program</t>
  </si>
  <si>
    <t>Incremental Generation O&amp;M</t>
  </si>
  <si>
    <t>549SG</t>
  </si>
  <si>
    <t>Postage</t>
  </si>
  <si>
    <t>Grid West Loan</t>
  </si>
  <si>
    <t>Accounting Corrections</t>
  </si>
  <si>
    <t>Wage &amp; Employee Benefit Adjustment - Annualized</t>
  </si>
  <si>
    <t>Wage &amp; Employee Benefit Adjustment - Pro Forma</t>
  </si>
  <si>
    <t>501JBG</t>
  </si>
  <si>
    <t>503CAEE</t>
  </si>
  <si>
    <t>556CAGE</t>
  </si>
  <si>
    <t>K2 Risk Management System Write-off</t>
  </si>
  <si>
    <t>Affiliate Management Fee Adjustment</t>
  </si>
  <si>
    <t>DSM Amoritization Removal</t>
  </si>
  <si>
    <t>Remove Non-Recurring Expense</t>
  </si>
  <si>
    <t>Captive Insurance Expenses</t>
  </si>
  <si>
    <t>Net Power Costs</t>
  </si>
  <si>
    <t>555SE</t>
  </si>
  <si>
    <t>BPA Regional Exchange Credit Reversal</t>
  </si>
  <si>
    <t>A&amp;G Cost Commitment (MEHC)</t>
  </si>
  <si>
    <t>Powerdale Hydroelectric Facility</t>
  </si>
  <si>
    <t>Environmental Remediation</t>
  </si>
  <si>
    <t>Blue Sky</t>
  </si>
  <si>
    <t>Factor</t>
  </si>
  <si>
    <t>June 2007 Unadjusted O&amp;M</t>
  </si>
  <si>
    <t>June 2008 Normalized O&amp;M</t>
  </si>
  <si>
    <t>Washington General Rate Case - June 2007</t>
  </si>
  <si>
    <t>OMAG Template Totals</t>
  </si>
  <si>
    <t>Check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</si>
</sst>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#####\-###\-###"/>
    <numFmt numFmtId="166" formatCode="0.0"/>
    <numFmt numFmtId="167" formatCode="General_)"/>
    <numFmt numFmtId="168" formatCode="_(* #,##0.0_);_(* \(#,##0.0\);_(* &quot;-&quot;??_);_(@_)"/>
    <numFmt numFmtId="169" formatCode="_(* #,##0.0_);_(* \(#,##0.0\);_(* &quot;-&quot;_);_(@_)"/>
    <numFmt numFmtId="170" formatCode="_(* #,##0.00_);_(* \(#,##0.00\);_(* &quot;-&quot;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7"/>
      <name val="Arial"/>
      <family val="2"/>
    </font>
    <font>
      <sz val="10"/>
      <name val="LinePrinter"/>
      <family val="0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65" fontId="0" fillId="0" borderId="0">
      <alignment/>
      <protection/>
    </xf>
    <xf numFmtId="0" fontId="44" fillId="31" borderId="0" applyNumberFormat="0" applyBorder="0" applyAlignment="0" applyProtection="0"/>
    <xf numFmtId="164" fontId="9" fillId="0" borderId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7" fontId="12" fillId="0" borderId="0">
      <alignment horizontal="left"/>
      <protection/>
    </xf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41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6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1" fontId="1" fillId="0" borderId="1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1" fillId="0" borderId="0" xfId="42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164" fontId="1" fillId="34" borderId="13" xfId="42" applyNumberFormat="1" applyFont="1" applyFill="1" applyBorder="1" applyAlignment="1">
      <alignment/>
    </xf>
    <xf numFmtId="164" fontId="1" fillId="34" borderId="14" xfId="42" applyNumberFormat="1" applyFont="1" applyFill="1" applyBorder="1" applyAlignment="1">
      <alignment/>
    </xf>
    <xf numFmtId="164" fontId="1" fillId="34" borderId="15" xfId="42" applyNumberFormat="1" applyFont="1" applyFill="1" applyBorder="1" applyAlignment="1">
      <alignment/>
    </xf>
    <xf numFmtId="166" fontId="13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7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2" fontId="13" fillId="0" borderId="0" xfId="0" applyNumberFormat="1" applyFont="1" applyFill="1" applyAlignment="1">
      <alignment horizontal="center"/>
    </xf>
    <xf numFmtId="43" fontId="10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1" fontId="9" fillId="0" borderId="0" xfId="0" applyNumberFormat="1" applyFont="1" applyFill="1" applyBorder="1" applyAlignment="1" quotePrefix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arathon" xfId="57"/>
    <cellStyle name="Neutral" xfId="58"/>
    <cellStyle name="nONE" xfId="59"/>
    <cellStyle name="Note" xfId="60"/>
    <cellStyle name="Output" xfId="61"/>
    <cellStyle name="Percent" xfId="62"/>
    <cellStyle name="Title" xfId="63"/>
    <cellStyle name="Total" xfId="64"/>
    <cellStyle name="TRANSMISSION RELIABILITY PORTION OF PROJECT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w\.PSB1_GROUPS.PSB.OR.PPW\REGULATN\ER\0608%20Washington%20GRC\Models\JAM%20-%20WA%20GRC%2012%20ME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ER\WA601rc\Copy%20of%20Models%20as%20Filed\Ram%20Dec%201998%20-%20WA%20Rate%20Case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m's%20Stuff\Budgeted%20FY06-Revis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Wy0902\EAST%20Blocking%209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09653\My%20Documents\Oregon%20Rate%20Case\SB%201149\Rebuttal\MC%20OR%202001%20Rebutt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Utah%2003\Testimony\Stipulated\Sample%20Spread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DSMRecov\2001\RECOV01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M%20Ma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Results"/>
      <sheetName val="Function"/>
      <sheetName val="Function1149"/>
      <sheetName val="Report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12">
        <row r="3">
          <cell r="F3" t="str">
            <v>4118SE</v>
          </cell>
          <cell r="G3" t="str">
            <v>4118</v>
          </cell>
          <cell r="H3" t="str">
            <v>SE</v>
          </cell>
          <cell r="I3">
            <v>-0.12999998964369297</v>
          </cell>
        </row>
        <row r="4">
          <cell r="F4" t="str">
            <v>4118WA</v>
          </cell>
          <cell r="G4" t="str">
            <v>4118</v>
          </cell>
          <cell r="H4" t="str">
            <v>WA</v>
          </cell>
          <cell r="I4">
            <v>-696986.6328363041</v>
          </cell>
        </row>
        <row r="5">
          <cell r="F5" t="str">
            <v>421CA</v>
          </cell>
          <cell r="G5" t="str">
            <v>421</v>
          </cell>
          <cell r="H5" t="str">
            <v>CA</v>
          </cell>
          <cell r="I5">
            <v>0</v>
          </cell>
        </row>
        <row r="6">
          <cell r="F6" t="str">
            <v>421CN</v>
          </cell>
          <cell r="G6" t="str">
            <v>421</v>
          </cell>
          <cell r="H6" t="str">
            <v>CN</v>
          </cell>
          <cell r="I6">
            <v>44168.92</v>
          </cell>
        </row>
        <row r="7">
          <cell r="F7" t="str">
            <v>421CAGE</v>
          </cell>
          <cell r="G7" t="str">
            <v>421</v>
          </cell>
          <cell r="H7" t="str">
            <v>CAGE</v>
          </cell>
          <cell r="I7">
            <v>-180679.34</v>
          </cell>
        </row>
        <row r="8">
          <cell r="F8" t="str">
            <v>421CAGW</v>
          </cell>
          <cell r="G8" t="str">
            <v>421</v>
          </cell>
          <cell r="H8" t="str">
            <v>CAGW</v>
          </cell>
          <cell r="I8">
            <v>-11687.13</v>
          </cell>
        </row>
        <row r="9">
          <cell r="F9" t="str">
            <v>421IDU</v>
          </cell>
          <cell r="G9" t="str">
            <v>421</v>
          </cell>
          <cell r="H9" t="str">
            <v>IDU</v>
          </cell>
          <cell r="I9">
            <v>0</v>
          </cell>
        </row>
        <row r="10">
          <cell r="F10" t="str">
            <v>421OR</v>
          </cell>
          <cell r="G10" t="str">
            <v>421</v>
          </cell>
          <cell r="H10" t="str">
            <v>OR</v>
          </cell>
          <cell r="I10">
            <v>2881.55</v>
          </cell>
        </row>
        <row r="11">
          <cell r="F11" t="str">
            <v>421SG</v>
          </cell>
          <cell r="G11" t="str">
            <v>421</v>
          </cell>
          <cell r="H11" t="str">
            <v>SG</v>
          </cell>
          <cell r="I11">
            <v>0</v>
          </cell>
        </row>
        <row r="12">
          <cell r="F12" t="str">
            <v>421SO</v>
          </cell>
          <cell r="G12" t="str">
            <v>421</v>
          </cell>
          <cell r="H12" t="str">
            <v>SO</v>
          </cell>
          <cell r="I12">
            <v>139536.57999998983</v>
          </cell>
        </row>
        <row r="13">
          <cell r="F13" t="str">
            <v>421UT</v>
          </cell>
          <cell r="G13" t="str">
            <v>421</v>
          </cell>
          <cell r="H13" t="str">
            <v>UT</v>
          </cell>
          <cell r="I13">
            <v>-711689.42</v>
          </cell>
        </row>
        <row r="14">
          <cell r="F14" t="str">
            <v>421WA</v>
          </cell>
          <cell r="G14" t="str">
            <v>421</v>
          </cell>
          <cell r="H14" t="str">
            <v>WA</v>
          </cell>
          <cell r="I14">
            <v>-10770.09</v>
          </cell>
        </row>
        <row r="15">
          <cell r="F15" t="str">
            <v>421WYP</v>
          </cell>
          <cell r="G15" t="str">
            <v>421</v>
          </cell>
          <cell r="H15" t="str">
            <v>WYP</v>
          </cell>
          <cell r="I15">
            <v>527.47</v>
          </cell>
        </row>
        <row r="16">
          <cell r="F16" t="str">
            <v>4311WA</v>
          </cell>
          <cell r="G16">
            <v>4311</v>
          </cell>
          <cell r="H16" t="str">
            <v>WA</v>
          </cell>
          <cell r="I16">
            <v>98450.11000000007</v>
          </cell>
        </row>
        <row r="17">
          <cell r="F17" t="str">
            <v>440CA</v>
          </cell>
          <cell r="G17" t="str">
            <v>440</v>
          </cell>
          <cell r="H17" t="str">
            <v>CA</v>
          </cell>
          <cell r="I17">
            <v>36831134.17</v>
          </cell>
        </row>
        <row r="18">
          <cell r="F18" t="str">
            <v>440IDU</v>
          </cell>
          <cell r="G18" t="str">
            <v>440</v>
          </cell>
          <cell r="H18" t="str">
            <v>IDU</v>
          </cell>
          <cell r="I18">
            <v>42564688.9700003</v>
          </cell>
        </row>
        <row r="19">
          <cell r="F19" t="str">
            <v>440OR</v>
          </cell>
          <cell r="G19" t="str">
            <v>440</v>
          </cell>
          <cell r="H19" t="str">
            <v>OR</v>
          </cell>
          <cell r="I19">
            <v>419327157.60999787</v>
          </cell>
        </row>
        <row r="20">
          <cell r="F20" t="str">
            <v>440UT</v>
          </cell>
          <cell r="G20" t="str">
            <v>440</v>
          </cell>
          <cell r="H20" t="str">
            <v>UT</v>
          </cell>
          <cell r="I20">
            <v>490496976.819996</v>
          </cell>
        </row>
        <row r="21">
          <cell r="F21" t="str">
            <v>440WA</v>
          </cell>
          <cell r="G21" t="str">
            <v>440</v>
          </cell>
          <cell r="H21" t="str">
            <v>WA</v>
          </cell>
          <cell r="I21">
            <v>103655325.2100008</v>
          </cell>
        </row>
        <row r="22">
          <cell r="F22" t="str">
            <v>440WYP</v>
          </cell>
          <cell r="G22" t="str">
            <v>440</v>
          </cell>
          <cell r="H22" t="str">
            <v>WYP</v>
          </cell>
          <cell r="I22">
            <v>66703554.7799997</v>
          </cell>
        </row>
        <row r="23">
          <cell r="F23" t="str">
            <v>440WYU</v>
          </cell>
          <cell r="G23" t="str">
            <v>440</v>
          </cell>
          <cell r="H23" t="str">
            <v>WYU</v>
          </cell>
          <cell r="I23">
            <v>9396382.87999999</v>
          </cell>
        </row>
        <row r="24">
          <cell r="F24" t="str">
            <v>442CA</v>
          </cell>
          <cell r="G24" t="str">
            <v>442</v>
          </cell>
          <cell r="H24" t="str">
            <v>CA</v>
          </cell>
          <cell r="I24">
            <v>36468746.17</v>
          </cell>
        </row>
        <row r="25">
          <cell r="F25" t="str">
            <v>442IDU</v>
          </cell>
          <cell r="G25" t="str">
            <v>442</v>
          </cell>
          <cell r="H25" t="str">
            <v>IDU</v>
          </cell>
          <cell r="I25">
            <v>120344148.269999</v>
          </cell>
        </row>
        <row r="26">
          <cell r="F26" t="str">
            <v>442OR</v>
          </cell>
          <cell r="G26" t="str">
            <v>442</v>
          </cell>
          <cell r="H26" t="str">
            <v>OR</v>
          </cell>
          <cell r="I26">
            <v>450389032.07000405</v>
          </cell>
        </row>
        <row r="27">
          <cell r="F27" t="str">
            <v>442SE</v>
          </cell>
          <cell r="G27" t="str">
            <v>442</v>
          </cell>
          <cell r="H27" t="str">
            <v>SE</v>
          </cell>
          <cell r="I27">
            <v>0</v>
          </cell>
        </row>
        <row r="28">
          <cell r="F28" t="str">
            <v>442UT</v>
          </cell>
          <cell r="G28" t="str">
            <v>442</v>
          </cell>
          <cell r="H28" t="str">
            <v>UT</v>
          </cell>
          <cell r="I28">
            <v>766787473.510011</v>
          </cell>
        </row>
        <row r="29">
          <cell r="F29" t="str">
            <v>442WA</v>
          </cell>
          <cell r="G29" t="str">
            <v>442</v>
          </cell>
          <cell r="H29" t="str">
            <v>WA</v>
          </cell>
          <cell r="I29">
            <v>134497693.68999898</v>
          </cell>
        </row>
        <row r="30">
          <cell r="F30" t="str">
            <v>442WYP</v>
          </cell>
          <cell r="G30" t="str">
            <v>442</v>
          </cell>
          <cell r="H30" t="str">
            <v>WYP</v>
          </cell>
          <cell r="I30">
            <v>294761425.459999</v>
          </cell>
        </row>
        <row r="31">
          <cell r="F31" t="str">
            <v>442WYU</v>
          </cell>
          <cell r="G31" t="str">
            <v>442</v>
          </cell>
          <cell r="H31" t="str">
            <v>WYU</v>
          </cell>
          <cell r="I31">
            <v>38521593.3400003</v>
          </cell>
        </row>
        <row r="32">
          <cell r="F32" t="str">
            <v>444CA</v>
          </cell>
          <cell r="G32" t="str">
            <v>444</v>
          </cell>
          <cell r="H32" t="str">
            <v>CA</v>
          </cell>
          <cell r="I32">
            <v>329455.530000001</v>
          </cell>
        </row>
        <row r="33">
          <cell r="F33" t="str">
            <v>444IDU</v>
          </cell>
          <cell r="G33" t="str">
            <v>444</v>
          </cell>
          <cell r="H33" t="str">
            <v>IDU</v>
          </cell>
          <cell r="I33">
            <v>262188.71</v>
          </cell>
        </row>
        <row r="34">
          <cell r="F34" t="str">
            <v>444OR</v>
          </cell>
          <cell r="G34" t="str">
            <v>444</v>
          </cell>
          <cell r="H34" t="str">
            <v>OR</v>
          </cell>
          <cell r="I34">
            <v>4907679.13000001</v>
          </cell>
        </row>
        <row r="35">
          <cell r="F35" t="str">
            <v>444UT</v>
          </cell>
          <cell r="G35" t="str">
            <v>444</v>
          </cell>
          <cell r="H35" t="str">
            <v>UT</v>
          </cell>
          <cell r="I35">
            <v>9581348.07999994</v>
          </cell>
        </row>
        <row r="36">
          <cell r="F36" t="str">
            <v>444WA</v>
          </cell>
          <cell r="G36" t="str">
            <v>444</v>
          </cell>
          <cell r="H36" t="str">
            <v>WA</v>
          </cell>
          <cell r="I36">
            <v>1091597.38</v>
          </cell>
        </row>
        <row r="37">
          <cell r="F37" t="str">
            <v>444WYP</v>
          </cell>
          <cell r="G37" t="str">
            <v>444</v>
          </cell>
          <cell r="H37" t="str">
            <v>WYP</v>
          </cell>
          <cell r="I37">
            <v>1573077.45</v>
          </cell>
        </row>
        <row r="38">
          <cell r="F38" t="str">
            <v>444WYU</v>
          </cell>
          <cell r="G38" t="str">
            <v>444</v>
          </cell>
          <cell r="H38" t="str">
            <v>WYU</v>
          </cell>
          <cell r="I38">
            <v>542622.399999999</v>
          </cell>
        </row>
        <row r="39">
          <cell r="F39" t="str">
            <v>445UT</v>
          </cell>
          <cell r="G39" t="str">
            <v>445</v>
          </cell>
          <cell r="H39" t="str">
            <v>UT</v>
          </cell>
          <cell r="I39">
            <v>17060572.46</v>
          </cell>
        </row>
        <row r="40">
          <cell r="F40" t="str">
            <v>447FERC</v>
          </cell>
          <cell r="G40" t="str">
            <v>447</v>
          </cell>
          <cell r="H40" t="str">
            <v>FERC</v>
          </cell>
          <cell r="I40">
            <v>6884618.24999999</v>
          </cell>
        </row>
        <row r="41">
          <cell r="F41" t="str">
            <v>447CAGE</v>
          </cell>
          <cell r="G41" t="str">
            <v>447</v>
          </cell>
          <cell r="H41" t="str">
            <v>CAGE</v>
          </cell>
          <cell r="I41">
            <v>0</v>
          </cell>
        </row>
        <row r="42">
          <cell r="F42" t="str">
            <v>447CAGW</v>
          </cell>
          <cell r="G42" t="str">
            <v>447</v>
          </cell>
          <cell r="H42" t="str">
            <v>CAGW</v>
          </cell>
          <cell r="I42">
            <v>644680239.32</v>
          </cell>
        </row>
        <row r="43">
          <cell r="F43" t="str">
            <v>447CAEE</v>
          </cell>
          <cell r="G43" t="str">
            <v>447</v>
          </cell>
          <cell r="H43" t="str">
            <v>CAEE</v>
          </cell>
          <cell r="I43">
            <v>0</v>
          </cell>
        </row>
        <row r="44">
          <cell r="F44" t="str">
            <v>447CAEW</v>
          </cell>
          <cell r="G44" t="str">
            <v>447</v>
          </cell>
          <cell r="H44" t="str">
            <v>CAEW</v>
          </cell>
          <cell r="I44">
            <v>0</v>
          </cell>
        </row>
        <row r="45">
          <cell r="F45" t="str">
            <v>447OR</v>
          </cell>
          <cell r="G45" t="str">
            <v>447</v>
          </cell>
          <cell r="H45" t="str">
            <v>OR</v>
          </cell>
          <cell r="I45">
            <v>917619.590000003</v>
          </cell>
        </row>
        <row r="46">
          <cell r="F46" t="str">
            <v>447OTHER</v>
          </cell>
          <cell r="G46" t="str">
            <v>447</v>
          </cell>
          <cell r="H46" t="str">
            <v>OTHER</v>
          </cell>
          <cell r="I46">
            <v>0</v>
          </cell>
        </row>
        <row r="47">
          <cell r="F47" t="str">
            <v>447SE</v>
          </cell>
          <cell r="G47" t="str">
            <v>447</v>
          </cell>
          <cell r="H47" t="str">
            <v>SE</v>
          </cell>
          <cell r="I47">
            <v>0</v>
          </cell>
        </row>
        <row r="48">
          <cell r="F48" t="str">
            <v>447SG</v>
          </cell>
          <cell r="G48" t="str">
            <v>447</v>
          </cell>
          <cell r="H48" t="str">
            <v>SG</v>
          </cell>
          <cell r="I48">
            <v>0</v>
          </cell>
        </row>
        <row r="49">
          <cell r="F49" t="str">
            <v>447WYP</v>
          </cell>
          <cell r="G49" t="str">
            <v>447</v>
          </cell>
          <cell r="H49" t="str">
            <v>WYP</v>
          </cell>
          <cell r="I49">
            <v>31405.09</v>
          </cell>
        </row>
        <row r="50">
          <cell r="F50" t="str">
            <v>448UT</v>
          </cell>
          <cell r="G50" t="str">
            <v>448</v>
          </cell>
          <cell r="H50" t="str">
            <v>UT</v>
          </cell>
          <cell r="I50">
            <v>0</v>
          </cell>
        </row>
        <row r="51">
          <cell r="F51" t="str">
            <v>449UT</v>
          </cell>
          <cell r="G51">
            <v>449</v>
          </cell>
          <cell r="H51" t="str">
            <v>UT</v>
          </cell>
          <cell r="I51">
            <v>2.64</v>
          </cell>
        </row>
        <row r="52">
          <cell r="F52" t="str">
            <v>450CA</v>
          </cell>
          <cell r="G52" t="str">
            <v>450</v>
          </cell>
          <cell r="H52" t="str">
            <v>CA</v>
          </cell>
          <cell r="I52">
            <v>167659.1</v>
          </cell>
        </row>
        <row r="53">
          <cell r="F53" t="str">
            <v>450IDU</v>
          </cell>
          <cell r="G53" t="str">
            <v>450</v>
          </cell>
          <cell r="H53" t="str">
            <v>IDU</v>
          </cell>
          <cell r="I53">
            <v>244600.740000001</v>
          </cell>
        </row>
        <row r="54">
          <cell r="F54" t="str">
            <v>450OR</v>
          </cell>
          <cell r="G54" t="str">
            <v>450</v>
          </cell>
          <cell r="H54" t="str">
            <v>OR</v>
          </cell>
          <cell r="I54">
            <v>2323980.94</v>
          </cell>
        </row>
        <row r="55">
          <cell r="F55" t="str">
            <v>450UT</v>
          </cell>
          <cell r="G55" t="str">
            <v>450</v>
          </cell>
          <cell r="H55" t="str">
            <v>UT</v>
          </cell>
          <cell r="I55">
            <v>2484205.98999997</v>
          </cell>
        </row>
        <row r="56">
          <cell r="F56" t="str">
            <v>450WA</v>
          </cell>
          <cell r="G56" t="str">
            <v>450</v>
          </cell>
          <cell r="H56" t="str">
            <v>WA</v>
          </cell>
          <cell r="I56">
            <v>480281.160000001</v>
          </cell>
        </row>
        <row r="57">
          <cell r="F57" t="str">
            <v>450WYP</v>
          </cell>
          <cell r="G57" t="str">
            <v>450</v>
          </cell>
          <cell r="H57" t="str">
            <v>WYP</v>
          </cell>
          <cell r="I57">
            <v>406654.080000006</v>
          </cell>
        </row>
        <row r="58">
          <cell r="F58" t="str">
            <v>450WYU</v>
          </cell>
          <cell r="G58" t="str">
            <v>450</v>
          </cell>
          <cell r="H58" t="str">
            <v>WYU</v>
          </cell>
          <cell r="I58">
            <v>72987.5</v>
          </cell>
        </row>
        <row r="59">
          <cell r="F59" t="str">
            <v>451CA</v>
          </cell>
          <cell r="G59" t="str">
            <v>451</v>
          </cell>
          <cell r="H59" t="str">
            <v>CA</v>
          </cell>
          <cell r="I59">
            <v>79861.43</v>
          </cell>
        </row>
        <row r="60">
          <cell r="F60" t="str">
            <v>451IDU</v>
          </cell>
          <cell r="G60" t="str">
            <v>451</v>
          </cell>
          <cell r="H60" t="str">
            <v>IDU</v>
          </cell>
          <cell r="I60">
            <v>133812.89</v>
          </cell>
        </row>
        <row r="61">
          <cell r="F61" t="str">
            <v>451OR</v>
          </cell>
          <cell r="G61" t="str">
            <v>451</v>
          </cell>
          <cell r="H61" t="str">
            <v>OR</v>
          </cell>
          <cell r="I61">
            <v>1779928.49999999</v>
          </cell>
        </row>
        <row r="62">
          <cell r="F62" t="str">
            <v>451OTHER</v>
          </cell>
          <cell r="G62" t="str">
            <v>451</v>
          </cell>
          <cell r="H62" t="str">
            <v>OTHER</v>
          </cell>
          <cell r="I62">
            <v>2.99</v>
          </cell>
        </row>
        <row r="63">
          <cell r="F63" t="str">
            <v>451SO</v>
          </cell>
          <cell r="G63" t="str">
            <v>451</v>
          </cell>
          <cell r="H63" t="str">
            <v>SO</v>
          </cell>
          <cell r="I63">
            <v>26536.91</v>
          </cell>
        </row>
        <row r="64">
          <cell r="F64" t="str">
            <v>451UT</v>
          </cell>
          <cell r="G64" t="str">
            <v>451</v>
          </cell>
          <cell r="H64" t="str">
            <v>UT</v>
          </cell>
          <cell r="I64">
            <v>4539976.72000002</v>
          </cell>
        </row>
        <row r="65">
          <cell r="F65" t="str">
            <v>451WA</v>
          </cell>
          <cell r="G65" t="str">
            <v>451</v>
          </cell>
          <cell r="H65" t="str">
            <v>WA</v>
          </cell>
          <cell r="I65">
            <v>244621.99</v>
          </cell>
        </row>
        <row r="66">
          <cell r="F66" t="str">
            <v>451WYP</v>
          </cell>
          <cell r="G66" t="str">
            <v>451</v>
          </cell>
          <cell r="H66" t="str">
            <v>WYP</v>
          </cell>
          <cell r="I66">
            <v>324091.35</v>
          </cell>
        </row>
        <row r="67">
          <cell r="F67" t="str">
            <v>451WYU</v>
          </cell>
          <cell r="G67" t="str">
            <v>451</v>
          </cell>
          <cell r="H67" t="str">
            <v>WYU</v>
          </cell>
          <cell r="I67">
            <v>122337.21</v>
          </cell>
        </row>
        <row r="68">
          <cell r="F68" t="str">
            <v>453CAGE</v>
          </cell>
          <cell r="G68" t="str">
            <v>453</v>
          </cell>
          <cell r="H68" t="str">
            <v>CAGE</v>
          </cell>
          <cell r="I68">
            <v>38377.61</v>
          </cell>
        </row>
        <row r="69">
          <cell r="F69" t="str">
            <v>453JBG</v>
          </cell>
          <cell r="G69" t="str">
            <v>453</v>
          </cell>
          <cell r="H69" t="str">
            <v>JBG</v>
          </cell>
          <cell r="I69">
            <v>0</v>
          </cell>
        </row>
        <row r="70">
          <cell r="F70" t="str">
            <v>454CA</v>
          </cell>
          <cell r="G70" t="str">
            <v>454</v>
          </cell>
          <cell r="H70" t="str">
            <v>CA</v>
          </cell>
          <cell r="I70">
            <v>528777.979999995</v>
          </cell>
        </row>
        <row r="71">
          <cell r="F71" t="str">
            <v>454CAGE</v>
          </cell>
          <cell r="G71" t="str">
            <v>454</v>
          </cell>
          <cell r="H71" t="str">
            <v>CAGE</v>
          </cell>
          <cell r="I71">
            <v>1977768.18999998</v>
          </cell>
        </row>
        <row r="72">
          <cell r="F72" t="str">
            <v>454CAGW</v>
          </cell>
          <cell r="G72" t="str">
            <v>454</v>
          </cell>
          <cell r="H72" t="str">
            <v>CAGW</v>
          </cell>
          <cell r="I72">
            <v>820540.67</v>
          </cell>
        </row>
        <row r="73">
          <cell r="F73" t="str">
            <v>454IDU</v>
          </cell>
          <cell r="G73" t="str">
            <v>454</v>
          </cell>
          <cell r="H73" t="str">
            <v>IDU</v>
          </cell>
          <cell r="I73">
            <v>398242.860000001</v>
          </cell>
        </row>
        <row r="74">
          <cell r="F74" t="str">
            <v>454JBG</v>
          </cell>
          <cell r="G74" t="str">
            <v>454</v>
          </cell>
          <cell r="H74" t="str">
            <v>JBG</v>
          </cell>
          <cell r="I74">
            <v>367</v>
          </cell>
        </row>
        <row r="75">
          <cell r="F75" t="str">
            <v>454OR</v>
          </cell>
          <cell r="G75" t="str">
            <v>454</v>
          </cell>
          <cell r="H75" t="str">
            <v>OR</v>
          </cell>
          <cell r="I75">
            <v>5664464.48000002</v>
          </cell>
        </row>
        <row r="76">
          <cell r="F76" t="str">
            <v>454SG</v>
          </cell>
          <cell r="G76" t="str">
            <v>454</v>
          </cell>
          <cell r="H76" t="str">
            <v>SG</v>
          </cell>
          <cell r="I76">
            <v>2254033.02</v>
          </cell>
        </row>
        <row r="77">
          <cell r="F77" t="str">
            <v>454SO</v>
          </cell>
          <cell r="G77" t="str">
            <v>454</v>
          </cell>
          <cell r="H77" t="str">
            <v>SO</v>
          </cell>
          <cell r="I77">
            <v>550678.400000001</v>
          </cell>
        </row>
        <row r="78">
          <cell r="F78" t="str">
            <v>454UT</v>
          </cell>
          <cell r="G78" t="str">
            <v>454</v>
          </cell>
          <cell r="H78" t="str">
            <v>UT</v>
          </cell>
          <cell r="I78">
            <v>5649803.02000001</v>
          </cell>
        </row>
        <row r="79">
          <cell r="F79" t="str">
            <v>454WA</v>
          </cell>
          <cell r="G79" t="str">
            <v>454</v>
          </cell>
          <cell r="H79" t="str">
            <v>WA</v>
          </cell>
          <cell r="I79">
            <v>1233713.99999998</v>
          </cell>
        </row>
        <row r="80">
          <cell r="F80" t="str">
            <v>454WYP</v>
          </cell>
          <cell r="G80" t="str">
            <v>454</v>
          </cell>
          <cell r="H80" t="str">
            <v>WYP</v>
          </cell>
          <cell r="I80">
            <v>480041.619999989</v>
          </cell>
        </row>
        <row r="81">
          <cell r="F81" t="str">
            <v>454WYU</v>
          </cell>
          <cell r="G81" t="str">
            <v>454</v>
          </cell>
          <cell r="H81" t="str">
            <v>WYU</v>
          </cell>
          <cell r="I81">
            <v>14978.74</v>
          </cell>
        </row>
        <row r="82">
          <cell r="F82" t="str">
            <v>456CA</v>
          </cell>
          <cell r="G82" t="str">
            <v>456</v>
          </cell>
          <cell r="H82" t="str">
            <v>CA</v>
          </cell>
          <cell r="I82">
            <v>7907</v>
          </cell>
        </row>
        <row r="83">
          <cell r="F83" t="str">
            <v>456CAEE</v>
          </cell>
          <cell r="G83" t="str">
            <v>456</v>
          </cell>
          <cell r="H83" t="str">
            <v>CAEE</v>
          </cell>
          <cell r="I83">
            <v>2778</v>
          </cell>
        </row>
        <row r="84">
          <cell r="F84" t="str">
            <v>456CAGE</v>
          </cell>
          <cell r="G84" t="str">
            <v>456</v>
          </cell>
          <cell r="H84" t="str">
            <v>CAGE</v>
          </cell>
          <cell r="I84">
            <v>5884881.97000003</v>
          </cell>
        </row>
        <row r="85">
          <cell r="F85" t="str">
            <v>456CAGW</v>
          </cell>
          <cell r="G85" t="str">
            <v>456</v>
          </cell>
          <cell r="H85" t="str">
            <v>CAGW</v>
          </cell>
          <cell r="I85">
            <v>17481729.9488999</v>
          </cell>
        </row>
        <row r="86">
          <cell r="F86" t="str">
            <v>456IDU</v>
          </cell>
          <cell r="G86" t="str">
            <v>456</v>
          </cell>
          <cell r="H86" t="str">
            <v>IDU</v>
          </cell>
          <cell r="I86">
            <v>47662.1</v>
          </cell>
        </row>
        <row r="87">
          <cell r="F87" t="str">
            <v>456JBG</v>
          </cell>
          <cell r="G87" t="str">
            <v>456</v>
          </cell>
          <cell r="H87" t="str">
            <v>JBG</v>
          </cell>
          <cell r="I87">
            <v>2258004.83999999</v>
          </cell>
        </row>
        <row r="88">
          <cell r="F88" t="str">
            <v>456OR</v>
          </cell>
          <cell r="G88" t="str">
            <v>456</v>
          </cell>
          <cell r="H88" t="str">
            <v>OR</v>
          </cell>
          <cell r="I88">
            <v>1521854.44999999</v>
          </cell>
        </row>
        <row r="89">
          <cell r="F89" t="str">
            <v>456OTHER</v>
          </cell>
          <cell r="G89" t="str">
            <v>456</v>
          </cell>
          <cell r="H89" t="str">
            <v>OTHER</v>
          </cell>
          <cell r="I89">
            <v>26702262.4499928</v>
          </cell>
        </row>
        <row r="90">
          <cell r="F90" t="str">
            <v>456SE</v>
          </cell>
          <cell r="G90" t="str">
            <v>456</v>
          </cell>
          <cell r="H90" t="str">
            <v>SE</v>
          </cell>
          <cell r="I90">
            <v>0</v>
          </cell>
        </row>
        <row r="91">
          <cell r="F91" t="str">
            <v>456SG</v>
          </cell>
          <cell r="G91" t="str">
            <v>456</v>
          </cell>
          <cell r="H91" t="str">
            <v>SG</v>
          </cell>
          <cell r="I91">
            <v>10914501.78000699</v>
          </cell>
        </row>
        <row r="92">
          <cell r="F92" t="str">
            <v>456SO</v>
          </cell>
          <cell r="G92" t="str">
            <v>456</v>
          </cell>
          <cell r="H92" t="str">
            <v>SO</v>
          </cell>
          <cell r="I92">
            <v>239124.49</v>
          </cell>
        </row>
        <row r="93">
          <cell r="F93" t="str">
            <v>456UT</v>
          </cell>
          <cell r="G93" t="str">
            <v>456</v>
          </cell>
          <cell r="H93" t="str">
            <v>UT</v>
          </cell>
          <cell r="I93">
            <v>84881.77</v>
          </cell>
        </row>
        <row r="94">
          <cell r="F94" t="str">
            <v>456WA</v>
          </cell>
          <cell r="G94" t="str">
            <v>456</v>
          </cell>
          <cell r="H94" t="str">
            <v>WA</v>
          </cell>
          <cell r="I94">
            <v>548037.0328483147</v>
          </cell>
        </row>
        <row r="95">
          <cell r="F95" t="str">
            <v>456WRE</v>
          </cell>
          <cell r="G95" t="str">
            <v>456</v>
          </cell>
          <cell r="H95" t="str">
            <v>WRE</v>
          </cell>
          <cell r="I95">
            <v>12647983.8299999</v>
          </cell>
        </row>
        <row r="96">
          <cell r="F96" t="str">
            <v>456WRG</v>
          </cell>
          <cell r="G96" t="str">
            <v>456</v>
          </cell>
          <cell r="H96" t="str">
            <v>WRG</v>
          </cell>
          <cell r="I96">
            <v>51197182.1499998</v>
          </cell>
        </row>
        <row r="97">
          <cell r="F97" t="str">
            <v>456WYP</v>
          </cell>
          <cell r="G97" t="str">
            <v>456</v>
          </cell>
          <cell r="H97" t="str">
            <v>WYP</v>
          </cell>
          <cell r="I97">
            <v>208988.93</v>
          </cell>
        </row>
        <row r="98">
          <cell r="F98" t="str">
            <v>500CAGE</v>
          </cell>
          <cell r="G98" t="str">
            <v>500</v>
          </cell>
          <cell r="H98" t="str">
            <v>CAGE</v>
          </cell>
          <cell r="I98">
            <v>4726684.07435774</v>
          </cell>
        </row>
        <row r="99">
          <cell r="F99" t="str">
            <v>500CAGW</v>
          </cell>
          <cell r="G99" t="str">
            <v>500</v>
          </cell>
          <cell r="H99" t="str">
            <v>CAGW</v>
          </cell>
          <cell r="I99">
            <v>17097.16531632981</v>
          </cell>
        </row>
        <row r="100">
          <cell r="F100" t="str">
            <v>500JBG</v>
          </cell>
          <cell r="G100" t="str">
            <v>500</v>
          </cell>
          <cell r="H100" t="str">
            <v>JBG</v>
          </cell>
          <cell r="I100">
            <v>17179789.185055662</v>
          </cell>
        </row>
        <row r="101">
          <cell r="F101" t="str">
            <v>500SG</v>
          </cell>
          <cell r="G101" t="str">
            <v>500</v>
          </cell>
          <cell r="H101" t="str">
            <v>SG</v>
          </cell>
          <cell r="I101">
            <v>-869201.989999983</v>
          </cell>
        </row>
        <row r="102">
          <cell r="F102" t="str">
            <v>501CAEE</v>
          </cell>
          <cell r="G102" t="str">
            <v>501</v>
          </cell>
          <cell r="H102" t="str">
            <v>CAEE</v>
          </cell>
          <cell r="I102">
            <v>15605.421257887247</v>
          </cell>
        </row>
        <row r="103">
          <cell r="F103" t="str">
            <v>501CAEW</v>
          </cell>
          <cell r="G103" t="str">
            <v>501</v>
          </cell>
          <cell r="H103" t="str">
            <v>CAEW</v>
          </cell>
          <cell r="I103">
            <v>124494283.21383135</v>
          </cell>
        </row>
        <row r="104">
          <cell r="F104" t="str">
            <v>501CAGW</v>
          </cell>
          <cell r="G104" t="str">
            <v>501</v>
          </cell>
          <cell r="H104" t="str">
            <v>CAGW</v>
          </cell>
          <cell r="I104">
            <v>0</v>
          </cell>
        </row>
        <row r="105">
          <cell r="F105" t="str">
            <v>501JBE</v>
          </cell>
          <cell r="G105" t="str">
            <v>501</v>
          </cell>
          <cell r="H105" t="str">
            <v>JBE</v>
          </cell>
          <cell r="I105">
            <v>2713110.42</v>
          </cell>
        </row>
        <row r="106">
          <cell r="F106" t="str">
            <v>501JBG</v>
          </cell>
          <cell r="G106" t="str">
            <v>501</v>
          </cell>
          <cell r="H106" t="str">
            <v>JBG</v>
          </cell>
          <cell r="I106">
            <v>-17716.84221225994</v>
          </cell>
        </row>
        <row r="107">
          <cell r="F107" t="str">
            <v>501SE</v>
          </cell>
          <cell r="G107" t="str">
            <v>501</v>
          </cell>
          <cell r="H107" t="str">
            <v>SE</v>
          </cell>
          <cell r="I107">
            <v>0</v>
          </cell>
        </row>
        <row r="108">
          <cell r="F108" t="str">
            <v>502CAGE</v>
          </cell>
          <cell r="G108" t="str">
            <v>502</v>
          </cell>
          <cell r="H108" t="str">
            <v>CAGE</v>
          </cell>
          <cell r="I108">
            <v>27380715.901890475</v>
          </cell>
        </row>
        <row r="109">
          <cell r="F109" t="str">
            <v>502CAGW</v>
          </cell>
          <cell r="G109" t="str">
            <v>502</v>
          </cell>
          <cell r="H109" t="str">
            <v>CAGW</v>
          </cell>
          <cell r="I109">
            <v>866017.17</v>
          </cell>
        </row>
        <row r="110">
          <cell r="F110" t="str">
            <v>502JBG</v>
          </cell>
          <cell r="G110" t="str">
            <v>502</v>
          </cell>
          <cell r="H110" t="str">
            <v>JBG</v>
          </cell>
          <cell r="I110">
            <v>3671848.0988372723</v>
          </cell>
        </row>
        <row r="111">
          <cell r="F111" t="str">
            <v>503CAEE</v>
          </cell>
          <cell r="G111">
            <v>503</v>
          </cell>
          <cell r="H111" t="str">
            <v>CAEE</v>
          </cell>
          <cell r="I111">
            <v>7011.71268412415</v>
          </cell>
        </row>
        <row r="112">
          <cell r="F112" t="str">
            <v>505CAGE</v>
          </cell>
          <cell r="G112" t="str">
            <v>505</v>
          </cell>
          <cell r="H112" t="str">
            <v>CAGE</v>
          </cell>
          <cell r="I112">
            <v>3909195.7106187777</v>
          </cell>
        </row>
        <row r="113">
          <cell r="F113" t="str">
            <v>505CAGW</v>
          </cell>
          <cell r="G113" t="str">
            <v>505</v>
          </cell>
          <cell r="H113" t="str">
            <v>CAGW</v>
          </cell>
          <cell r="I113">
            <v>33960.14</v>
          </cell>
        </row>
        <row r="114">
          <cell r="F114" t="str">
            <v>505JBG</v>
          </cell>
          <cell r="G114" t="str">
            <v>505</v>
          </cell>
          <cell r="H114" t="str">
            <v>JBG</v>
          </cell>
          <cell r="I114">
            <v>149017.00639191057</v>
          </cell>
        </row>
        <row r="115">
          <cell r="F115" t="str">
            <v>506CAGE</v>
          </cell>
          <cell r="G115" t="str">
            <v>506</v>
          </cell>
          <cell r="H115" t="str">
            <v>CAGE</v>
          </cell>
          <cell r="I115">
            <v>55029207.39635313</v>
          </cell>
        </row>
        <row r="116">
          <cell r="F116" t="str">
            <v>506CAGW</v>
          </cell>
          <cell r="G116" t="str">
            <v>506</v>
          </cell>
          <cell r="H116" t="str">
            <v>CAGW</v>
          </cell>
          <cell r="I116">
            <v>1217469.825998715</v>
          </cell>
        </row>
        <row r="117">
          <cell r="F117" t="str">
            <v>506JBG</v>
          </cell>
          <cell r="G117" t="str">
            <v>506</v>
          </cell>
          <cell r="H117" t="str">
            <v>JBG</v>
          </cell>
          <cell r="I117">
            <v>-15242508.353424694</v>
          </cell>
        </row>
        <row r="118">
          <cell r="F118" t="str">
            <v>506SG</v>
          </cell>
          <cell r="G118" t="str">
            <v>506</v>
          </cell>
          <cell r="H118" t="str">
            <v>SG</v>
          </cell>
          <cell r="I118">
            <v>-229214.6</v>
          </cell>
        </row>
        <row r="119">
          <cell r="F119" t="str">
            <v>507CAGE</v>
          </cell>
          <cell r="G119" t="str">
            <v>507</v>
          </cell>
          <cell r="H119" t="str">
            <v>CAGE</v>
          </cell>
          <cell r="I119">
            <v>518305.869999985</v>
          </cell>
        </row>
        <row r="120">
          <cell r="F120" t="str">
            <v>507CAGW</v>
          </cell>
          <cell r="G120" t="str">
            <v>507</v>
          </cell>
          <cell r="H120" t="str">
            <v>CAGW</v>
          </cell>
          <cell r="I120">
            <v>11432.05</v>
          </cell>
        </row>
        <row r="121">
          <cell r="F121" t="str">
            <v>507JBG</v>
          </cell>
          <cell r="G121" t="str">
            <v>507</v>
          </cell>
          <cell r="H121" t="str">
            <v>JBG</v>
          </cell>
          <cell r="I121">
            <v>259799.17</v>
          </cell>
        </row>
        <row r="122">
          <cell r="F122" t="str">
            <v>507SG</v>
          </cell>
          <cell r="G122" t="str">
            <v>507</v>
          </cell>
          <cell r="H122" t="str">
            <v>SG</v>
          </cell>
          <cell r="I122">
            <v>-2739.36</v>
          </cell>
        </row>
        <row r="123">
          <cell r="F123" t="str">
            <v>510CAGE</v>
          </cell>
          <cell r="G123" t="str">
            <v>510</v>
          </cell>
          <cell r="H123" t="str">
            <v>CAGE</v>
          </cell>
          <cell r="I123">
            <v>5830662.752300948</v>
          </cell>
        </row>
        <row r="124">
          <cell r="F124" t="str">
            <v>510CAGW</v>
          </cell>
          <cell r="G124" t="str">
            <v>510</v>
          </cell>
          <cell r="H124" t="str">
            <v>CAGW</v>
          </cell>
          <cell r="I124">
            <v>279911.41</v>
          </cell>
        </row>
        <row r="125">
          <cell r="F125" t="str">
            <v>510JBG</v>
          </cell>
          <cell r="G125" t="str">
            <v>510</v>
          </cell>
          <cell r="H125" t="str">
            <v>JBG</v>
          </cell>
          <cell r="I125">
            <v>1284106.238510321</v>
          </cell>
        </row>
        <row r="126">
          <cell r="F126" t="str">
            <v>511CAGE</v>
          </cell>
          <cell r="G126" t="str">
            <v>511</v>
          </cell>
          <cell r="H126" t="str">
            <v>CAGE</v>
          </cell>
          <cell r="I126">
            <v>12608326.672912296</v>
          </cell>
        </row>
        <row r="127">
          <cell r="F127" t="str">
            <v>511CAGW</v>
          </cell>
          <cell r="G127" t="str">
            <v>511</v>
          </cell>
          <cell r="H127" t="str">
            <v>CAGW</v>
          </cell>
          <cell r="I127">
            <v>277785.648891967</v>
          </cell>
        </row>
        <row r="128">
          <cell r="F128" t="str">
            <v>511JBG</v>
          </cell>
          <cell r="G128" t="str">
            <v>511</v>
          </cell>
          <cell r="H128" t="str">
            <v>JBG</v>
          </cell>
          <cell r="I128">
            <v>7474068.394628336</v>
          </cell>
        </row>
        <row r="129">
          <cell r="F129" t="str">
            <v>512CAGE</v>
          </cell>
          <cell r="G129" t="str">
            <v>512</v>
          </cell>
          <cell r="H129" t="str">
            <v>CAGE</v>
          </cell>
          <cell r="I129">
            <v>63344034.91338449</v>
          </cell>
        </row>
        <row r="130">
          <cell r="F130" t="str">
            <v>512CAGW</v>
          </cell>
          <cell r="G130" t="str">
            <v>512</v>
          </cell>
          <cell r="H130" t="str">
            <v>CAGW</v>
          </cell>
          <cell r="I130">
            <v>2888354.1346196523</v>
          </cell>
        </row>
        <row r="131">
          <cell r="F131" t="str">
            <v>512JBG</v>
          </cell>
          <cell r="G131" t="str">
            <v>512</v>
          </cell>
          <cell r="H131" t="str">
            <v>JBG</v>
          </cell>
          <cell r="I131">
            <v>30693782.78335302</v>
          </cell>
        </row>
        <row r="132">
          <cell r="F132" t="str">
            <v>513CAGE</v>
          </cell>
          <cell r="G132" t="str">
            <v>513</v>
          </cell>
          <cell r="H132" t="str">
            <v>CAGE</v>
          </cell>
          <cell r="I132">
            <v>26037263.196701538</v>
          </cell>
        </row>
        <row r="133">
          <cell r="F133" t="str">
            <v>513CAGW</v>
          </cell>
          <cell r="G133" t="str">
            <v>513</v>
          </cell>
          <cell r="H133" t="str">
            <v>CAGW</v>
          </cell>
          <cell r="I133">
            <v>398123.35</v>
          </cell>
        </row>
        <row r="134">
          <cell r="F134" t="str">
            <v>513JBG</v>
          </cell>
          <cell r="G134" t="str">
            <v>513</v>
          </cell>
          <cell r="H134" t="str">
            <v>JBG</v>
          </cell>
          <cell r="I134">
            <v>6670384.8004078455</v>
          </cell>
        </row>
        <row r="135">
          <cell r="F135" t="str">
            <v>514CAGE</v>
          </cell>
          <cell r="G135" t="str">
            <v>514</v>
          </cell>
          <cell r="H135" t="str">
            <v>CAGE</v>
          </cell>
          <cell r="I135">
            <v>9730298.34266702</v>
          </cell>
        </row>
        <row r="136">
          <cell r="F136" t="str">
            <v>514CAGW</v>
          </cell>
          <cell r="G136" t="str">
            <v>514</v>
          </cell>
          <cell r="H136" t="str">
            <v>CAGW</v>
          </cell>
          <cell r="I136">
            <v>379764.8045390564</v>
          </cell>
        </row>
        <row r="137">
          <cell r="F137" t="str">
            <v>514JBG</v>
          </cell>
          <cell r="G137" t="str">
            <v>514</v>
          </cell>
          <cell r="H137" t="str">
            <v>JBG</v>
          </cell>
          <cell r="I137">
            <v>2167951.917060216</v>
          </cell>
        </row>
        <row r="138">
          <cell r="F138" t="str">
            <v>535CAGE</v>
          </cell>
          <cell r="G138" t="str">
            <v>535</v>
          </cell>
          <cell r="H138" t="str">
            <v>CAGE</v>
          </cell>
          <cell r="I138">
            <v>3481477.2641926366</v>
          </cell>
        </row>
        <row r="139">
          <cell r="F139" t="str">
            <v>535CAGW</v>
          </cell>
          <cell r="G139" t="str">
            <v>535</v>
          </cell>
          <cell r="H139" t="str">
            <v>CAGW</v>
          </cell>
          <cell r="I139">
            <v>4989864.72817879</v>
          </cell>
        </row>
        <row r="140">
          <cell r="F140" t="str">
            <v>536CAGE</v>
          </cell>
          <cell r="G140" t="str">
            <v>536</v>
          </cell>
          <cell r="H140" t="str">
            <v>CAGE</v>
          </cell>
          <cell r="I140">
            <v>120608</v>
          </cell>
        </row>
        <row r="141">
          <cell r="F141" t="str">
            <v>536CAGW</v>
          </cell>
          <cell r="G141" t="str">
            <v>536</v>
          </cell>
          <cell r="H141" t="str">
            <v>CAGW</v>
          </cell>
          <cell r="I141">
            <v>155026.11013364358</v>
          </cell>
        </row>
        <row r="142">
          <cell r="F142" t="str">
            <v>537CAGE</v>
          </cell>
          <cell r="G142" t="str">
            <v>537</v>
          </cell>
          <cell r="H142" t="str">
            <v>CAGE</v>
          </cell>
          <cell r="I142">
            <v>455488.3793907164</v>
          </cell>
        </row>
        <row r="143">
          <cell r="F143" t="str">
            <v>537CAGW</v>
          </cell>
          <cell r="G143" t="str">
            <v>537</v>
          </cell>
          <cell r="H143" t="str">
            <v>CAGW</v>
          </cell>
          <cell r="I143">
            <v>4173451.1240422647</v>
          </cell>
        </row>
        <row r="144">
          <cell r="F144" t="str">
            <v>538CAGE</v>
          </cell>
          <cell r="G144" t="str">
            <v>538</v>
          </cell>
          <cell r="H144" t="str">
            <v>CAGE</v>
          </cell>
          <cell r="I144">
            <v>0</v>
          </cell>
        </row>
        <row r="145">
          <cell r="F145" t="str">
            <v>539CAGE</v>
          </cell>
          <cell r="G145" t="str">
            <v>539</v>
          </cell>
          <cell r="H145" t="str">
            <v>CAGE</v>
          </cell>
          <cell r="I145">
            <v>5699345.65519904</v>
          </cell>
        </row>
        <row r="146">
          <cell r="F146" t="str">
            <v>539CAGW</v>
          </cell>
          <cell r="G146" t="str">
            <v>539</v>
          </cell>
          <cell r="H146" t="str">
            <v>CAGW</v>
          </cell>
          <cell r="I146">
            <v>10191620.964080589</v>
          </cell>
        </row>
        <row r="147">
          <cell r="F147" t="str">
            <v>540CAGE</v>
          </cell>
          <cell r="G147" t="str">
            <v>540</v>
          </cell>
          <cell r="H147" t="str">
            <v>CAGE</v>
          </cell>
          <cell r="I147">
            <v>14563.06</v>
          </cell>
        </row>
        <row r="148">
          <cell r="F148" t="str">
            <v>540CAGW</v>
          </cell>
          <cell r="G148" t="str">
            <v>540</v>
          </cell>
          <cell r="H148" t="str">
            <v>CAGW</v>
          </cell>
          <cell r="I148">
            <v>78986.909967</v>
          </cell>
        </row>
        <row r="149">
          <cell r="F149" t="str">
            <v>542CAGE</v>
          </cell>
          <cell r="G149" t="str">
            <v>542</v>
          </cell>
          <cell r="H149" t="str">
            <v>CAGE</v>
          </cell>
          <cell r="I149">
            <v>173393.89496878145</v>
          </cell>
        </row>
        <row r="150">
          <cell r="F150" t="str">
            <v>542CAGW</v>
          </cell>
          <cell r="G150" t="str">
            <v>542</v>
          </cell>
          <cell r="H150" t="str">
            <v>CAGW</v>
          </cell>
          <cell r="I150">
            <v>890951.2830948422</v>
          </cell>
        </row>
        <row r="151">
          <cell r="F151" t="str">
            <v>543CAGE</v>
          </cell>
          <cell r="G151" t="str">
            <v>543</v>
          </cell>
          <cell r="H151" t="str">
            <v>CAGE</v>
          </cell>
          <cell r="I151">
            <v>243680.21336622568</v>
          </cell>
        </row>
        <row r="152">
          <cell r="F152" t="str">
            <v>543CAGW</v>
          </cell>
          <cell r="G152" t="str">
            <v>543</v>
          </cell>
          <cell r="H152" t="str">
            <v>CAGW</v>
          </cell>
          <cell r="I152">
            <v>818030.6023462275</v>
          </cell>
        </row>
        <row r="153">
          <cell r="F153" t="str">
            <v>544CAGE</v>
          </cell>
          <cell r="G153" t="str">
            <v>544</v>
          </cell>
          <cell r="H153" t="str">
            <v>CAGE</v>
          </cell>
          <cell r="I153">
            <v>481277.20583010145</v>
          </cell>
        </row>
        <row r="154">
          <cell r="F154" t="str">
            <v>544CAGW</v>
          </cell>
          <cell r="G154" t="str">
            <v>544</v>
          </cell>
          <cell r="H154" t="str">
            <v>CAGW</v>
          </cell>
          <cell r="I154">
            <v>608672.4184065544</v>
          </cell>
        </row>
        <row r="155">
          <cell r="F155" t="str">
            <v>545CAGE</v>
          </cell>
          <cell r="G155" t="str">
            <v>545</v>
          </cell>
          <cell r="H155" t="str">
            <v>CAGE</v>
          </cell>
          <cell r="I155">
            <v>613103.9288230641</v>
          </cell>
        </row>
        <row r="156">
          <cell r="F156" t="str">
            <v>545CAGW</v>
          </cell>
          <cell r="G156" t="str">
            <v>545</v>
          </cell>
          <cell r="H156" t="str">
            <v>CAGW</v>
          </cell>
          <cell r="I156">
            <v>1694465.1331527748</v>
          </cell>
        </row>
        <row r="157">
          <cell r="F157" t="str">
            <v>546CAGE</v>
          </cell>
          <cell r="G157" t="str">
            <v>546</v>
          </cell>
          <cell r="H157" t="str">
            <v>CAGE</v>
          </cell>
          <cell r="I157">
            <v>1021472.4216632303</v>
          </cell>
        </row>
        <row r="158">
          <cell r="F158" t="str">
            <v>547CAEW</v>
          </cell>
          <cell r="G158" t="str">
            <v>547</v>
          </cell>
          <cell r="H158" t="str">
            <v>CAEW</v>
          </cell>
          <cell r="I158">
            <v>59398492.09</v>
          </cell>
        </row>
        <row r="159">
          <cell r="F159" t="str">
            <v>548CAGE</v>
          </cell>
          <cell r="G159" t="str">
            <v>548</v>
          </cell>
          <cell r="H159" t="str">
            <v>CAGE</v>
          </cell>
          <cell r="I159">
            <v>13987400.621116767</v>
          </cell>
        </row>
        <row r="160">
          <cell r="F160" t="str">
            <v>548CAGW</v>
          </cell>
          <cell r="G160" t="str">
            <v>548</v>
          </cell>
          <cell r="H160" t="str">
            <v>CAGW</v>
          </cell>
          <cell r="I160">
            <v>4595351.8187463395</v>
          </cell>
        </row>
        <row r="161">
          <cell r="F161" t="str">
            <v>548SG</v>
          </cell>
          <cell r="G161" t="str">
            <v>548</v>
          </cell>
          <cell r="H161" t="str">
            <v>SG</v>
          </cell>
          <cell r="I161">
            <v>-10073.950000003999</v>
          </cell>
        </row>
        <row r="162">
          <cell r="F162" t="str">
            <v>549CAGE</v>
          </cell>
          <cell r="G162" t="str">
            <v>549</v>
          </cell>
          <cell r="H162" t="str">
            <v>CAGE</v>
          </cell>
          <cell r="I162">
            <v>6567587.515284974</v>
          </cell>
        </row>
        <row r="163">
          <cell r="F163" t="str">
            <v>549CAGW</v>
          </cell>
          <cell r="G163" t="str">
            <v>549</v>
          </cell>
          <cell r="H163" t="str">
            <v>CAGW</v>
          </cell>
          <cell r="I163">
            <v>7901260.358011639</v>
          </cell>
        </row>
        <row r="164">
          <cell r="F164" t="str">
            <v>549SG</v>
          </cell>
          <cell r="G164" t="str">
            <v>549</v>
          </cell>
          <cell r="H164" t="str">
            <v>SG</v>
          </cell>
          <cell r="I164">
            <v>472689.42202569486</v>
          </cell>
        </row>
        <row r="165">
          <cell r="F165" t="str">
            <v>550CAGE</v>
          </cell>
          <cell r="G165" t="str">
            <v>550</v>
          </cell>
          <cell r="H165" t="str">
            <v>CAGE</v>
          </cell>
          <cell r="I165">
            <v>12084614.9499999</v>
          </cell>
        </row>
        <row r="166">
          <cell r="F166" t="str">
            <v>550CAGW</v>
          </cell>
          <cell r="G166" t="str">
            <v>550</v>
          </cell>
          <cell r="H166" t="str">
            <v>CAGW</v>
          </cell>
          <cell r="I166">
            <v>0</v>
          </cell>
        </row>
        <row r="167">
          <cell r="F167" t="str">
            <v>552CAGE</v>
          </cell>
          <cell r="G167" t="str">
            <v>552</v>
          </cell>
          <cell r="H167" t="str">
            <v>CAGE</v>
          </cell>
          <cell r="I167">
            <v>390092.51310561784</v>
          </cell>
        </row>
        <row r="168">
          <cell r="F168" t="str">
            <v>553CAGE</v>
          </cell>
          <cell r="G168" t="str">
            <v>553</v>
          </cell>
          <cell r="H168" t="str">
            <v>CAGE</v>
          </cell>
          <cell r="I168">
            <v>3105458.548672432</v>
          </cell>
        </row>
        <row r="169">
          <cell r="F169" t="str">
            <v>553CAGW</v>
          </cell>
          <cell r="G169" t="str">
            <v>553</v>
          </cell>
          <cell r="H169" t="str">
            <v>CAGW</v>
          </cell>
          <cell r="I169">
            <v>17.419630951460885</v>
          </cell>
        </row>
        <row r="170">
          <cell r="F170" t="str">
            <v>554CAGE</v>
          </cell>
          <cell r="G170" t="str">
            <v>554</v>
          </cell>
          <cell r="H170" t="str">
            <v>CAGE</v>
          </cell>
          <cell r="I170">
            <v>375398.37011967733</v>
          </cell>
        </row>
        <row r="171">
          <cell r="F171" t="str">
            <v>554CAGW</v>
          </cell>
          <cell r="G171" t="str">
            <v>554</v>
          </cell>
          <cell r="H171" t="str">
            <v>CAGW</v>
          </cell>
          <cell r="I171">
            <v>783.7464431301026</v>
          </cell>
        </row>
        <row r="172">
          <cell r="F172" t="str">
            <v>555IDU</v>
          </cell>
          <cell r="G172" t="str">
            <v>555</v>
          </cell>
          <cell r="H172" t="str">
            <v>IDU</v>
          </cell>
          <cell r="I172">
            <v>3.725290298461914E-09</v>
          </cell>
        </row>
        <row r="173">
          <cell r="F173" t="str">
            <v>555CAEW</v>
          </cell>
          <cell r="G173" t="str">
            <v>555</v>
          </cell>
          <cell r="H173" t="str">
            <v>CAEW</v>
          </cell>
          <cell r="I173">
            <v>38196212.45945419</v>
          </cell>
        </row>
        <row r="174">
          <cell r="F174" t="str">
            <v>555CAGW</v>
          </cell>
          <cell r="G174" t="str">
            <v>555</v>
          </cell>
          <cell r="H174" t="str">
            <v>CAGW</v>
          </cell>
          <cell r="I174">
            <v>784003075.9005458</v>
          </cell>
        </row>
        <row r="175">
          <cell r="F175" t="str">
            <v>555OR</v>
          </cell>
          <cell r="G175" t="str">
            <v>555</v>
          </cell>
          <cell r="H175" t="str">
            <v>OR</v>
          </cell>
          <cell r="I175">
            <v>9.685754776000977E-08</v>
          </cell>
        </row>
        <row r="176">
          <cell r="F176" t="str">
            <v>555SE</v>
          </cell>
          <cell r="G176" t="str">
            <v>555</v>
          </cell>
          <cell r="H176" t="str">
            <v>SE</v>
          </cell>
          <cell r="I176">
            <v>0</v>
          </cell>
        </row>
        <row r="177">
          <cell r="F177" t="str">
            <v>555WA</v>
          </cell>
          <cell r="G177" t="str">
            <v>555</v>
          </cell>
          <cell r="H177" t="str">
            <v>WA</v>
          </cell>
          <cell r="I177">
            <v>2173666.3</v>
          </cell>
        </row>
        <row r="178">
          <cell r="F178" t="str">
            <v>556CAGE</v>
          </cell>
          <cell r="G178" t="str">
            <v>556</v>
          </cell>
          <cell r="H178" t="str">
            <v>CAGE</v>
          </cell>
          <cell r="I178">
            <v>12760.4616374648</v>
          </cell>
        </row>
        <row r="179">
          <cell r="F179" t="str">
            <v>556SG</v>
          </cell>
          <cell r="G179" t="str">
            <v>556</v>
          </cell>
          <cell r="H179" t="str">
            <v>SG</v>
          </cell>
          <cell r="I179">
            <v>4820456.04000001</v>
          </cell>
        </row>
        <row r="180">
          <cell r="F180" t="str">
            <v>557CAGE</v>
          </cell>
          <cell r="G180" t="str">
            <v>557</v>
          </cell>
          <cell r="H180" t="str">
            <v>CAGE</v>
          </cell>
          <cell r="I180">
            <v>10039623.075999096</v>
          </cell>
        </row>
        <row r="181">
          <cell r="F181" t="str">
            <v>557CAGW</v>
          </cell>
          <cell r="G181" t="str">
            <v>557</v>
          </cell>
          <cell r="H181" t="str">
            <v>CAGW</v>
          </cell>
          <cell r="I181">
            <v>1.2E-08</v>
          </cell>
        </row>
        <row r="182">
          <cell r="F182" t="str">
            <v>557IDU</v>
          </cell>
          <cell r="G182" t="str">
            <v>557</v>
          </cell>
          <cell r="H182" t="str">
            <v>IDU</v>
          </cell>
          <cell r="I182">
            <v>1073744.9</v>
          </cell>
        </row>
        <row r="183">
          <cell r="F183" t="str">
            <v>557JBG</v>
          </cell>
          <cell r="G183" t="str">
            <v>557</v>
          </cell>
          <cell r="H183" t="str">
            <v>JBG</v>
          </cell>
          <cell r="I183">
            <v>2351852.007396889</v>
          </cell>
        </row>
        <row r="184">
          <cell r="F184" t="str">
            <v>557OR</v>
          </cell>
          <cell r="G184" t="str">
            <v>557</v>
          </cell>
          <cell r="H184" t="str">
            <v>OR</v>
          </cell>
          <cell r="I184">
            <v>-53813.04</v>
          </cell>
        </row>
        <row r="185">
          <cell r="F185" t="str">
            <v>557SG</v>
          </cell>
          <cell r="G185" t="str">
            <v>557</v>
          </cell>
          <cell r="H185" t="str">
            <v>SG</v>
          </cell>
          <cell r="I185">
            <v>36045417.35476917</v>
          </cell>
        </row>
        <row r="186">
          <cell r="F186" t="str">
            <v>557WA</v>
          </cell>
          <cell r="G186" t="str">
            <v>557</v>
          </cell>
          <cell r="H186" t="str">
            <v>WA</v>
          </cell>
          <cell r="I186">
            <v>-97006.2</v>
          </cell>
        </row>
        <row r="187">
          <cell r="F187" t="str">
            <v>560CAGE</v>
          </cell>
          <cell r="G187" t="str">
            <v>560</v>
          </cell>
          <cell r="H187" t="str">
            <v>CAGE</v>
          </cell>
          <cell r="I187">
            <v>-779377.734029182</v>
          </cell>
        </row>
        <row r="188">
          <cell r="F188" t="str">
            <v>560CAGW</v>
          </cell>
          <cell r="G188" t="str">
            <v>560</v>
          </cell>
          <cell r="H188" t="str">
            <v>CAGW</v>
          </cell>
          <cell r="I188">
            <v>357733.25594898436</v>
          </cell>
        </row>
        <row r="189">
          <cell r="F189" t="str">
            <v>560SG</v>
          </cell>
          <cell r="G189" t="str">
            <v>560</v>
          </cell>
          <cell r="H189" t="str">
            <v>SG</v>
          </cell>
          <cell r="I189">
            <v>7061882.8917728</v>
          </cell>
        </row>
        <row r="190">
          <cell r="F190" t="str">
            <v>561CAGE</v>
          </cell>
          <cell r="G190" t="str">
            <v>561</v>
          </cell>
          <cell r="H190" t="str">
            <v>CAGE</v>
          </cell>
          <cell r="I190">
            <v>40500.96281689804</v>
          </cell>
        </row>
        <row r="191">
          <cell r="F191" t="str">
            <v>561CAGW</v>
          </cell>
          <cell r="G191" t="str">
            <v>561</v>
          </cell>
          <cell r="H191" t="str">
            <v>CAGW</v>
          </cell>
          <cell r="I191">
            <v>27063.351438407695</v>
          </cell>
        </row>
        <row r="192">
          <cell r="F192" t="str">
            <v>561SG</v>
          </cell>
          <cell r="G192" t="str">
            <v>561</v>
          </cell>
          <cell r="H192" t="str">
            <v>SG</v>
          </cell>
          <cell r="I192">
            <v>7800115.21999995</v>
          </cell>
        </row>
        <row r="193">
          <cell r="F193" t="str">
            <v>562CAGE</v>
          </cell>
          <cell r="G193" t="str">
            <v>562</v>
          </cell>
          <cell r="H193" t="str">
            <v>CAGE</v>
          </cell>
          <cell r="I193">
            <v>132518.89218056735</v>
          </cell>
        </row>
        <row r="194">
          <cell r="F194" t="str">
            <v>562CAGW</v>
          </cell>
          <cell r="G194" t="str">
            <v>562</v>
          </cell>
          <cell r="H194" t="str">
            <v>CAGW</v>
          </cell>
          <cell r="I194">
            <v>252044.4574691056</v>
          </cell>
        </row>
        <row r="195">
          <cell r="F195" t="str">
            <v>562JBG</v>
          </cell>
          <cell r="G195" t="str">
            <v>562</v>
          </cell>
          <cell r="H195" t="str">
            <v>JBG</v>
          </cell>
          <cell r="I195">
            <v>-764.3721424044882</v>
          </cell>
        </row>
        <row r="196">
          <cell r="F196" t="str">
            <v>562SG</v>
          </cell>
          <cell r="G196" t="str">
            <v>562</v>
          </cell>
          <cell r="H196" t="str">
            <v>SG</v>
          </cell>
          <cell r="I196">
            <v>0</v>
          </cell>
        </row>
        <row r="197">
          <cell r="F197" t="str">
            <v>563CAGE</v>
          </cell>
          <cell r="G197" t="str">
            <v>563</v>
          </cell>
          <cell r="H197" t="str">
            <v>CAGE</v>
          </cell>
          <cell r="I197">
            <v>816445.2482504512</v>
          </cell>
        </row>
        <row r="198">
          <cell r="F198" t="str">
            <v>563CAGW</v>
          </cell>
          <cell r="G198" t="str">
            <v>563</v>
          </cell>
          <cell r="H198" t="str">
            <v>CAGW</v>
          </cell>
          <cell r="I198">
            <v>426427.9368480764</v>
          </cell>
        </row>
        <row r="199">
          <cell r="F199" t="str">
            <v>563SG</v>
          </cell>
          <cell r="G199" t="str">
            <v>563</v>
          </cell>
          <cell r="H199" t="str">
            <v>SG</v>
          </cell>
          <cell r="I199">
            <v>0</v>
          </cell>
        </row>
        <row r="200">
          <cell r="F200" t="str">
            <v>565CAEW</v>
          </cell>
          <cell r="G200" t="str">
            <v>565</v>
          </cell>
          <cell r="H200" t="str">
            <v>CAEW</v>
          </cell>
          <cell r="I200">
            <v>0</v>
          </cell>
        </row>
        <row r="201">
          <cell r="F201" t="str">
            <v>565CAGW</v>
          </cell>
          <cell r="G201" t="str">
            <v>565</v>
          </cell>
          <cell r="H201" t="str">
            <v>CAGW</v>
          </cell>
          <cell r="I201">
            <v>88606291.5</v>
          </cell>
        </row>
        <row r="202">
          <cell r="F202" t="str">
            <v>566CAGE</v>
          </cell>
          <cell r="G202" t="str">
            <v>566</v>
          </cell>
          <cell r="H202" t="str">
            <v>CAGE</v>
          </cell>
          <cell r="I202">
            <v>58318.77020235516</v>
          </cell>
        </row>
        <row r="203">
          <cell r="F203" t="str">
            <v>566CAGW</v>
          </cell>
          <cell r="G203" t="str">
            <v>566</v>
          </cell>
          <cell r="H203" t="str">
            <v>CAGW</v>
          </cell>
          <cell r="I203">
            <v>10238.17</v>
          </cell>
        </row>
        <row r="204">
          <cell r="F204" t="str">
            <v>566SG</v>
          </cell>
          <cell r="G204" t="str">
            <v>566</v>
          </cell>
          <cell r="H204" t="str">
            <v>SG</v>
          </cell>
          <cell r="I204">
            <v>-247515.219999979</v>
          </cell>
        </row>
        <row r="205">
          <cell r="F205" t="str">
            <v>567CAGE</v>
          </cell>
          <cell r="G205" t="str">
            <v>567</v>
          </cell>
          <cell r="H205" t="str">
            <v>CAGE</v>
          </cell>
          <cell r="I205">
            <v>478187.3262296971</v>
          </cell>
        </row>
        <row r="206">
          <cell r="F206" t="str">
            <v>567CAGW</v>
          </cell>
          <cell r="G206" t="str">
            <v>567</v>
          </cell>
          <cell r="H206" t="str">
            <v>CAGW</v>
          </cell>
          <cell r="I206">
            <v>352469.1748182956</v>
          </cell>
        </row>
        <row r="207">
          <cell r="F207" t="str">
            <v>567SG</v>
          </cell>
          <cell r="G207" t="str">
            <v>567</v>
          </cell>
          <cell r="H207" t="str">
            <v>SG</v>
          </cell>
          <cell r="I207">
            <v>505049.939999999</v>
          </cell>
        </row>
        <row r="208">
          <cell r="F208" t="str">
            <v>568CAGW</v>
          </cell>
          <cell r="G208" t="str">
            <v>568</v>
          </cell>
          <cell r="H208" t="str">
            <v>CAGW</v>
          </cell>
          <cell r="I208">
            <v>15662.25</v>
          </cell>
        </row>
        <row r="209">
          <cell r="F209" t="str">
            <v>569CAGE</v>
          </cell>
          <cell r="G209" t="str">
            <v>569</v>
          </cell>
          <cell r="H209" t="str">
            <v>CAGE</v>
          </cell>
          <cell r="I209">
            <v>559457.0055567124</v>
          </cell>
        </row>
        <row r="210">
          <cell r="F210" t="str">
            <v>569CAGW</v>
          </cell>
          <cell r="G210" t="str">
            <v>569</v>
          </cell>
          <cell r="H210" t="str">
            <v>CAGW</v>
          </cell>
          <cell r="I210">
            <v>433319.82917980594</v>
          </cell>
        </row>
        <row r="211">
          <cell r="F211" t="str">
            <v>569SG</v>
          </cell>
          <cell r="G211" t="str">
            <v>569</v>
          </cell>
          <cell r="H211" t="str">
            <v>SG</v>
          </cell>
          <cell r="I211">
            <v>2012171.42</v>
          </cell>
        </row>
        <row r="212">
          <cell r="F212" t="str">
            <v>570CAGE</v>
          </cell>
          <cell r="G212" t="str">
            <v>570</v>
          </cell>
          <cell r="H212" t="str">
            <v>CAGE</v>
          </cell>
          <cell r="I212">
            <v>6423031.13072291</v>
          </cell>
        </row>
        <row r="213">
          <cell r="F213" t="str">
            <v>570CAGW</v>
          </cell>
          <cell r="G213" t="str">
            <v>570</v>
          </cell>
          <cell r="H213" t="str">
            <v>CAGW</v>
          </cell>
          <cell r="I213">
            <v>3441456.2879440845</v>
          </cell>
        </row>
        <row r="214">
          <cell r="F214" t="str">
            <v>570JBG</v>
          </cell>
          <cell r="G214" t="str">
            <v>570</v>
          </cell>
          <cell r="H214" t="str">
            <v>JBG</v>
          </cell>
          <cell r="I214">
            <v>320676.1292455855</v>
          </cell>
        </row>
        <row r="215">
          <cell r="F215" t="str">
            <v>570SG</v>
          </cell>
          <cell r="G215" t="str">
            <v>570</v>
          </cell>
          <cell r="H215" t="str">
            <v>SG</v>
          </cell>
          <cell r="I215">
            <v>24160.46</v>
          </cell>
        </row>
        <row r="216">
          <cell r="F216" t="str">
            <v>571CAGE</v>
          </cell>
          <cell r="G216" t="str">
            <v>571</v>
          </cell>
          <cell r="H216" t="str">
            <v>CAGE</v>
          </cell>
          <cell r="I216">
            <v>6935344.0359637635</v>
          </cell>
        </row>
        <row r="217">
          <cell r="F217" t="str">
            <v>571CAGW</v>
          </cell>
          <cell r="G217" t="str">
            <v>571</v>
          </cell>
          <cell r="H217" t="str">
            <v>CAGW</v>
          </cell>
          <cell r="I217">
            <v>4978029.107202734</v>
          </cell>
        </row>
        <row r="218">
          <cell r="F218" t="str">
            <v>571JBG</v>
          </cell>
          <cell r="G218" t="str">
            <v>571</v>
          </cell>
          <cell r="H218" t="str">
            <v>JBG</v>
          </cell>
          <cell r="I218">
            <v>0</v>
          </cell>
        </row>
        <row r="219">
          <cell r="F219" t="str">
            <v>571SG</v>
          </cell>
          <cell r="G219" t="str">
            <v>571</v>
          </cell>
          <cell r="H219" t="str">
            <v>SG</v>
          </cell>
          <cell r="I219">
            <v>13427.530000001</v>
          </cell>
        </row>
        <row r="220">
          <cell r="F220" t="str">
            <v>572CAGE</v>
          </cell>
          <cell r="G220" t="str">
            <v>572</v>
          </cell>
          <cell r="H220" t="str">
            <v>CAGE</v>
          </cell>
          <cell r="I220">
            <v>0</v>
          </cell>
        </row>
        <row r="221">
          <cell r="F221" t="str">
            <v>572CAGW</v>
          </cell>
          <cell r="G221" t="str">
            <v>572</v>
          </cell>
          <cell r="H221" t="str">
            <v>CAGW</v>
          </cell>
          <cell r="I221">
            <v>0</v>
          </cell>
        </row>
        <row r="222">
          <cell r="F222" t="str">
            <v>573CAGE</v>
          </cell>
          <cell r="G222" t="str">
            <v>573</v>
          </cell>
          <cell r="H222" t="str">
            <v>CAGE</v>
          </cell>
          <cell r="I222">
            <v>99099.79462847087</v>
          </cell>
        </row>
        <row r="223">
          <cell r="F223" t="str">
            <v>573CAGW</v>
          </cell>
          <cell r="G223" t="str">
            <v>573</v>
          </cell>
          <cell r="H223" t="str">
            <v>CAGW</v>
          </cell>
          <cell r="I223">
            <v>10.858194455611144</v>
          </cell>
        </row>
        <row r="224">
          <cell r="F224" t="str">
            <v>573SG</v>
          </cell>
          <cell r="G224" t="str">
            <v>573</v>
          </cell>
          <cell r="H224" t="str">
            <v>SG</v>
          </cell>
          <cell r="I224">
            <v>341610.190000005</v>
          </cell>
        </row>
        <row r="225">
          <cell r="F225" t="str">
            <v>580CA</v>
          </cell>
          <cell r="G225" t="str">
            <v>580</v>
          </cell>
          <cell r="H225" t="str">
            <v>CA</v>
          </cell>
          <cell r="I225">
            <v>43735.88</v>
          </cell>
        </row>
        <row r="226">
          <cell r="F226" t="str">
            <v>580IDU</v>
          </cell>
          <cell r="G226" t="str">
            <v>580</v>
          </cell>
          <cell r="H226" t="str">
            <v>IDU</v>
          </cell>
          <cell r="I226">
            <v>-7667.245643160977</v>
          </cell>
        </row>
        <row r="227">
          <cell r="F227" t="str">
            <v>580OR</v>
          </cell>
          <cell r="G227" t="str">
            <v>580</v>
          </cell>
          <cell r="H227" t="str">
            <v>OR</v>
          </cell>
          <cell r="I227">
            <v>33.109999999</v>
          </cell>
        </row>
        <row r="228">
          <cell r="F228" t="str">
            <v>580SNPD</v>
          </cell>
          <cell r="G228" t="str">
            <v>580</v>
          </cell>
          <cell r="H228" t="str">
            <v>SNPD</v>
          </cell>
          <cell r="I228">
            <v>19538580.596021313</v>
          </cell>
        </row>
        <row r="229">
          <cell r="F229" t="str">
            <v>580UT</v>
          </cell>
          <cell r="G229" t="str">
            <v>580</v>
          </cell>
          <cell r="H229" t="str">
            <v>UT</v>
          </cell>
          <cell r="I229">
            <v>212683.1673764631</v>
          </cell>
        </row>
        <row r="230">
          <cell r="F230" t="str">
            <v>580WA</v>
          </cell>
          <cell r="G230" t="str">
            <v>580</v>
          </cell>
          <cell r="H230" t="str">
            <v>WA</v>
          </cell>
          <cell r="I230">
            <v>52918.89</v>
          </cell>
        </row>
        <row r="231">
          <cell r="F231" t="str">
            <v>580WYP</v>
          </cell>
          <cell r="G231" t="str">
            <v>580</v>
          </cell>
          <cell r="H231" t="str">
            <v>WYP</v>
          </cell>
          <cell r="I231">
            <v>74073.15621204252</v>
          </cell>
        </row>
        <row r="232">
          <cell r="F232" t="str">
            <v>581SNPD</v>
          </cell>
          <cell r="G232" t="str">
            <v>581</v>
          </cell>
          <cell r="H232" t="str">
            <v>SNPD</v>
          </cell>
          <cell r="I232">
            <v>12670857.46904344</v>
          </cell>
        </row>
        <row r="233">
          <cell r="F233" t="str">
            <v>582CA</v>
          </cell>
          <cell r="G233" t="str">
            <v>582</v>
          </cell>
          <cell r="H233" t="str">
            <v>CA</v>
          </cell>
          <cell r="I233">
            <v>40584.532320502854</v>
          </cell>
        </row>
        <row r="234">
          <cell r="F234" t="str">
            <v>582IDU</v>
          </cell>
          <cell r="G234" t="str">
            <v>582</v>
          </cell>
          <cell r="H234" t="str">
            <v>IDU</v>
          </cell>
          <cell r="I234">
            <v>165738.33441564627</v>
          </cell>
        </row>
        <row r="235">
          <cell r="F235" t="str">
            <v>582OR</v>
          </cell>
          <cell r="G235" t="str">
            <v>582</v>
          </cell>
          <cell r="H235" t="str">
            <v>OR</v>
          </cell>
          <cell r="I235">
            <v>1076236.3644335535</v>
          </cell>
        </row>
        <row r="236">
          <cell r="F236" t="str">
            <v>582SNPD</v>
          </cell>
          <cell r="G236" t="str">
            <v>582</v>
          </cell>
          <cell r="H236" t="str">
            <v>SNPD</v>
          </cell>
          <cell r="I236">
            <v>53546.300217396405</v>
          </cell>
        </row>
        <row r="237">
          <cell r="F237" t="str">
            <v>582UT</v>
          </cell>
          <cell r="G237" t="str">
            <v>582</v>
          </cell>
          <cell r="H237" t="str">
            <v>UT</v>
          </cell>
          <cell r="I237">
            <v>1167739.7359701449</v>
          </cell>
        </row>
        <row r="238">
          <cell r="F238" t="str">
            <v>582WA</v>
          </cell>
          <cell r="G238" t="str">
            <v>582</v>
          </cell>
          <cell r="H238" t="str">
            <v>WA</v>
          </cell>
          <cell r="I238">
            <v>213541.03306516795</v>
          </cell>
        </row>
        <row r="239">
          <cell r="F239" t="str">
            <v>582WYP</v>
          </cell>
          <cell r="G239" t="str">
            <v>582</v>
          </cell>
          <cell r="H239" t="str">
            <v>WYP</v>
          </cell>
          <cell r="I239">
            <v>345145.31777707755</v>
          </cell>
        </row>
        <row r="240">
          <cell r="F240" t="str">
            <v>583CA</v>
          </cell>
          <cell r="G240" t="str">
            <v>583</v>
          </cell>
          <cell r="H240" t="str">
            <v>CA</v>
          </cell>
          <cell r="I240">
            <v>674841.9329534684</v>
          </cell>
        </row>
        <row r="241">
          <cell r="F241" t="str">
            <v>583IDU</v>
          </cell>
          <cell r="G241" t="str">
            <v>583</v>
          </cell>
          <cell r="H241" t="str">
            <v>IDU</v>
          </cell>
          <cell r="I241">
            <v>637633.9073214132</v>
          </cell>
        </row>
        <row r="242">
          <cell r="F242" t="str">
            <v>583OR</v>
          </cell>
          <cell r="G242" t="str">
            <v>583</v>
          </cell>
          <cell r="H242" t="str">
            <v>OR</v>
          </cell>
          <cell r="I242">
            <v>3920047.674585987</v>
          </cell>
        </row>
        <row r="243">
          <cell r="F243" t="str">
            <v>583SNPD</v>
          </cell>
          <cell r="G243" t="str">
            <v>583</v>
          </cell>
          <cell r="H243" t="str">
            <v>SNPD</v>
          </cell>
          <cell r="I243">
            <v>723886.259999976</v>
          </cell>
        </row>
        <row r="244">
          <cell r="F244" t="str">
            <v>583UT</v>
          </cell>
          <cell r="G244" t="str">
            <v>583</v>
          </cell>
          <cell r="H244" t="str">
            <v>UT</v>
          </cell>
          <cell r="I244">
            <v>4892868.805646949</v>
          </cell>
        </row>
        <row r="245">
          <cell r="F245" t="str">
            <v>583WA</v>
          </cell>
          <cell r="G245" t="str">
            <v>583</v>
          </cell>
          <cell r="H245" t="str">
            <v>WA</v>
          </cell>
          <cell r="I245">
            <v>778081.3464443374</v>
          </cell>
        </row>
        <row r="246">
          <cell r="F246" t="str">
            <v>583WYP</v>
          </cell>
          <cell r="G246" t="str">
            <v>583</v>
          </cell>
          <cell r="H246" t="str">
            <v>WYP</v>
          </cell>
          <cell r="I246">
            <v>893504.7601577498</v>
          </cell>
        </row>
        <row r="247">
          <cell r="F247" t="str">
            <v>583WYU</v>
          </cell>
          <cell r="G247" t="str">
            <v>583</v>
          </cell>
          <cell r="H247" t="str">
            <v>WYU</v>
          </cell>
          <cell r="I247">
            <v>244478.51141588332</v>
          </cell>
        </row>
        <row r="248">
          <cell r="F248" t="str">
            <v>584CA</v>
          </cell>
          <cell r="G248" t="str">
            <v>584</v>
          </cell>
          <cell r="H248" t="str">
            <v>CA</v>
          </cell>
          <cell r="I248">
            <v>24741.119652296722</v>
          </cell>
        </row>
        <row r="249">
          <cell r="F249" t="str">
            <v>584IDU</v>
          </cell>
          <cell r="G249" t="str">
            <v>584</v>
          </cell>
          <cell r="H249" t="str">
            <v>IDU</v>
          </cell>
          <cell r="I249">
            <v>0</v>
          </cell>
        </row>
        <row r="250">
          <cell r="F250" t="str">
            <v>584OR</v>
          </cell>
          <cell r="G250" t="str">
            <v>584</v>
          </cell>
          <cell r="H250" t="str">
            <v>OR</v>
          </cell>
          <cell r="I250">
            <v>442633.1267405591</v>
          </cell>
        </row>
        <row r="251">
          <cell r="F251" t="str">
            <v>584UT</v>
          </cell>
          <cell r="G251" t="str">
            <v>584</v>
          </cell>
          <cell r="H251" t="str">
            <v>UT</v>
          </cell>
          <cell r="I251">
            <v>272253.1910431836</v>
          </cell>
        </row>
        <row r="252">
          <cell r="F252" t="str">
            <v>584WA</v>
          </cell>
          <cell r="G252" t="str">
            <v>584</v>
          </cell>
          <cell r="H252" t="str">
            <v>WA</v>
          </cell>
          <cell r="I252">
            <v>50780.79385659272</v>
          </cell>
        </row>
        <row r="253">
          <cell r="F253" t="str">
            <v>584WYP</v>
          </cell>
          <cell r="G253" t="str">
            <v>584</v>
          </cell>
          <cell r="H253" t="str">
            <v>WYP</v>
          </cell>
          <cell r="I253">
            <v>-85.71393668053861</v>
          </cell>
        </row>
        <row r="254">
          <cell r="F254" t="str">
            <v>585SNPD</v>
          </cell>
          <cell r="G254" t="str">
            <v>585</v>
          </cell>
          <cell r="H254" t="str">
            <v>SNPD</v>
          </cell>
          <cell r="I254">
            <v>214483.75881598186</v>
          </cell>
        </row>
        <row r="255">
          <cell r="F255" t="str">
            <v>586CA</v>
          </cell>
          <cell r="G255" t="str">
            <v>586</v>
          </cell>
          <cell r="H255" t="str">
            <v>CA</v>
          </cell>
          <cell r="I255">
            <v>198670.190000002</v>
          </cell>
        </row>
        <row r="256">
          <cell r="F256" t="str">
            <v>586IDU</v>
          </cell>
          <cell r="G256" t="str">
            <v>586</v>
          </cell>
          <cell r="H256" t="str">
            <v>IDU</v>
          </cell>
          <cell r="I256">
            <v>247257.16041242745</v>
          </cell>
        </row>
        <row r="257">
          <cell r="F257" t="str">
            <v>586OR</v>
          </cell>
          <cell r="G257" t="str">
            <v>586</v>
          </cell>
          <cell r="H257" t="str">
            <v>OR</v>
          </cell>
          <cell r="I257">
            <v>1602635.9563257035</v>
          </cell>
        </row>
        <row r="258">
          <cell r="F258" t="str">
            <v>586SNPD</v>
          </cell>
          <cell r="G258" t="str">
            <v>586</v>
          </cell>
          <cell r="H258" t="str">
            <v>SNPD</v>
          </cell>
          <cell r="I258">
            <v>1221317.4242277131</v>
          </cell>
        </row>
        <row r="259">
          <cell r="F259" t="str">
            <v>586UT</v>
          </cell>
          <cell r="G259" t="str">
            <v>586</v>
          </cell>
          <cell r="H259" t="str">
            <v>UT</v>
          </cell>
          <cell r="I259">
            <v>1305984.6039694846</v>
          </cell>
        </row>
        <row r="260">
          <cell r="F260" t="str">
            <v>586WA</v>
          </cell>
          <cell r="G260" t="str">
            <v>586</v>
          </cell>
          <cell r="H260" t="str">
            <v>WA</v>
          </cell>
          <cell r="I260">
            <v>409266.62854854466</v>
          </cell>
        </row>
        <row r="261">
          <cell r="F261" t="str">
            <v>586WYP</v>
          </cell>
          <cell r="G261" t="str">
            <v>586</v>
          </cell>
          <cell r="H261" t="str">
            <v>WYP</v>
          </cell>
          <cell r="I261">
            <v>305997.0312747881</v>
          </cell>
        </row>
        <row r="262">
          <cell r="F262" t="str">
            <v>586WYU</v>
          </cell>
          <cell r="G262" t="str">
            <v>586</v>
          </cell>
          <cell r="H262" t="str">
            <v>WYU</v>
          </cell>
          <cell r="I262">
            <v>35158.852771897844</v>
          </cell>
        </row>
        <row r="263">
          <cell r="F263" t="str">
            <v>587CA</v>
          </cell>
          <cell r="G263" t="str">
            <v>587</v>
          </cell>
          <cell r="H263" t="str">
            <v>CA</v>
          </cell>
          <cell r="I263">
            <v>264381</v>
          </cell>
        </row>
        <row r="264">
          <cell r="F264" t="str">
            <v>587IDU</v>
          </cell>
          <cell r="G264" t="str">
            <v>587</v>
          </cell>
          <cell r="H264" t="str">
            <v>IDU</v>
          </cell>
          <cell r="I264">
            <v>598.134281307734</v>
          </cell>
        </row>
        <row r="265">
          <cell r="F265" t="str">
            <v>587OR</v>
          </cell>
          <cell r="G265" t="str">
            <v>587</v>
          </cell>
          <cell r="H265" t="str">
            <v>OR</v>
          </cell>
          <cell r="I265">
            <v>1679780.91</v>
          </cell>
        </row>
        <row r="266">
          <cell r="F266" t="str">
            <v>587UT</v>
          </cell>
          <cell r="G266" t="str">
            <v>587</v>
          </cell>
          <cell r="H266" t="str">
            <v>UT</v>
          </cell>
          <cell r="I266">
            <v>1733807.5377301537</v>
          </cell>
        </row>
        <row r="267">
          <cell r="F267" t="str">
            <v>587WA</v>
          </cell>
          <cell r="G267" t="str">
            <v>587</v>
          </cell>
          <cell r="H267" t="str">
            <v>WA</v>
          </cell>
          <cell r="I267">
            <v>386061.68</v>
          </cell>
        </row>
        <row r="268">
          <cell r="F268" t="str">
            <v>587WYP</v>
          </cell>
          <cell r="G268" t="str">
            <v>587</v>
          </cell>
          <cell r="H268" t="str">
            <v>WYP</v>
          </cell>
          <cell r="I268">
            <v>229851.01489373454</v>
          </cell>
        </row>
        <row r="269">
          <cell r="F269" t="str">
            <v>587WYU</v>
          </cell>
          <cell r="G269" t="str">
            <v>587</v>
          </cell>
          <cell r="H269" t="str">
            <v>WYU</v>
          </cell>
          <cell r="I269">
            <v>0</v>
          </cell>
        </row>
        <row r="270">
          <cell r="F270" t="str">
            <v>588CA</v>
          </cell>
          <cell r="G270" t="str">
            <v>588</v>
          </cell>
          <cell r="H270" t="str">
            <v>CA</v>
          </cell>
          <cell r="I270">
            <v>35343.09962000925</v>
          </cell>
        </row>
        <row r="271">
          <cell r="F271" t="str">
            <v>588IDU</v>
          </cell>
          <cell r="G271" t="str">
            <v>588</v>
          </cell>
          <cell r="H271" t="str">
            <v>IDU</v>
          </cell>
          <cell r="I271">
            <v>334346.5980521145</v>
          </cell>
        </row>
        <row r="272">
          <cell r="F272" t="str">
            <v>588OR</v>
          </cell>
          <cell r="G272" t="str">
            <v>588</v>
          </cell>
          <cell r="H272" t="str">
            <v>OR</v>
          </cell>
          <cell r="I272">
            <v>331052.4952295244</v>
          </cell>
        </row>
        <row r="273">
          <cell r="F273" t="str">
            <v>588SNPD</v>
          </cell>
          <cell r="G273" t="str">
            <v>588</v>
          </cell>
          <cell r="H273" t="str">
            <v>SNPD</v>
          </cell>
          <cell r="I273">
            <v>7832484.862617396</v>
          </cell>
        </row>
        <row r="274">
          <cell r="F274" t="str">
            <v>588UT</v>
          </cell>
          <cell r="G274" t="str">
            <v>588</v>
          </cell>
          <cell r="H274" t="str">
            <v>UT</v>
          </cell>
          <cell r="I274">
            <v>1267379.739881218</v>
          </cell>
        </row>
        <row r="275">
          <cell r="F275" t="str">
            <v>588WA</v>
          </cell>
          <cell r="G275" t="str">
            <v>588</v>
          </cell>
          <cell r="H275" t="str">
            <v>WA</v>
          </cell>
          <cell r="I275">
            <v>172776.3795247434</v>
          </cell>
        </row>
        <row r="276">
          <cell r="F276" t="str">
            <v>588WYP</v>
          </cell>
          <cell r="G276" t="str">
            <v>588</v>
          </cell>
          <cell r="H276" t="str">
            <v>WYP</v>
          </cell>
          <cell r="I276">
            <v>259065.91615321624</v>
          </cell>
        </row>
        <row r="277">
          <cell r="F277" t="str">
            <v>588WYU</v>
          </cell>
          <cell r="G277" t="str">
            <v>588</v>
          </cell>
          <cell r="H277" t="str">
            <v>WYU</v>
          </cell>
          <cell r="I277">
            <v>47861.15244348445</v>
          </cell>
        </row>
        <row r="278">
          <cell r="F278" t="str">
            <v>589CA</v>
          </cell>
          <cell r="G278" t="str">
            <v>589</v>
          </cell>
          <cell r="H278" t="str">
            <v>CA</v>
          </cell>
          <cell r="I278">
            <v>166871.12</v>
          </cell>
        </row>
        <row r="279">
          <cell r="F279" t="str">
            <v>589IDU</v>
          </cell>
          <cell r="G279" t="str">
            <v>589</v>
          </cell>
          <cell r="H279" t="str">
            <v>IDU</v>
          </cell>
          <cell r="I279">
            <v>45726.68</v>
          </cell>
        </row>
        <row r="280">
          <cell r="F280" t="str">
            <v>589OR</v>
          </cell>
          <cell r="G280" t="str">
            <v>589</v>
          </cell>
          <cell r="H280" t="str">
            <v>OR</v>
          </cell>
          <cell r="I280">
            <v>1850720.31000003</v>
          </cell>
        </row>
        <row r="281">
          <cell r="F281" t="str">
            <v>589SNPD</v>
          </cell>
          <cell r="G281" t="str">
            <v>589</v>
          </cell>
          <cell r="H281" t="str">
            <v>SNPD</v>
          </cell>
          <cell r="I281">
            <v>150091.709999989</v>
          </cell>
        </row>
        <row r="282">
          <cell r="F282" t="str">
            <v>589UT</v>
          </cell>
          <cell r="G282" t="str">
            <v>589</v>
          </cell>
          <cell r="H282" t="str">
            <v>UT</v>
          </cell>
          <cell r="I282">
            <v>373687.779999996</v>
          </cell>
        </row>
        <row r="283">
          <cell r="F283" t="str">
            <v>589WA</v>
          </cell>
          <cell r="G283" t="str">
            <v>589</v>
          </cell>
          <cell r="H283" t="str">
            <v>WA</v>
          </cell>
          <cell r="I283">
            <v>169820.470000002</v>
          </cell>
        </row>
        <row r="284">
          <cell r="F284" t="str">
            <v>589WYP</v>
          </cell>
          <cell r="G284" t="str">
            <v>589</v>
          </cell>
          <cell r="H284" t="str">
            <v>WYP</v>
          </cell>
          <cell r="I284">
            <v>649845.700000008</v>
          </cell>
        </row>
        <row r="285">
          <cell r="F285" t="str">
            <v>589WYU</v>
          </cell>
          <cell r="G285" t="str">
            <v>589</v>
          </cell>
          <cell r="H285" t="str">
            <v>WYU</v>
          </cell>
          <cell r="I285">
            <v>22295.29</v>
          </cell>
        </row>
        <row r="286">
          <cell r="F286" t="str">
            <v>590CA</v>
          </cell>
          <cell r="G286" t="str">
            <v>590</v>
          </cell>
          <cell r="H286" t="str">
            <v>CA</v>
          </cell>
          <cell r="I286">
            <v>4593.788098852354</v>
          </cell>
        </row>
        <row r="287">
          <cell r="F287" t="str">
            <v>590IDU</v>
          </cell>
          <cell r="G287" t="str">
            <v>590</v>
          </cell>
          <cell r="H287" t="str">
            <v>IDU</v>
          </cell>
          <cell r="I287">
            <v>14827.67398040941</v>
          </cell>
        </row>
        <row r="288">
          <cell r="F288" t="str">
            <v>590OR</v>
          </cell>
          <cell r="G288" t="str">
            <v>590</v>
          </cell>
          <cell r="H288" t="str">
            <v>OR</v>
          </cell>
          <cell r="I288">
            <v>158690.42829774495</v>
          </cell>
        </row>
        <row r="289">
          <cell r="F289" t="str">
            <v>590SNPD</v>
          </cell>
          <cell r="G289" t="str">
            <v>590</v>
          </cell>
          <cell r="H289" t="str">
            <v>SNPD</v>
          </cell>
          <cell r="I289">
            <v>4398514.809695908</v>
          </cell>
        </row>
        <row r="290">
          <cell r="F290" t="str">
            <v>590UT</v>
          </cell>
          <cell r="G290" t="str">
            <v>590</v>
          </cell>
          <cell r="H290" t="str">
            <v>UT</v>
          </cell>
          <cell r="I290">
            <v>194115.09440042486</v>
          </cell>
        </row>
        <row r="291">
          <cell r="F291" t="str">
            <v>590WA</v>
          </cell>
          <cell r="G291" t="str">
            <v>590</v>
          </cell>
          <cell r="H291" t="str">
            <v>WA</v>
          </cell>
          <cell r="I291">
            <v>6989.476281011166</v>
          </cell>
        </row>
        <row r="292">
          <cell r="F292" t="str">
            <v>590WYP</v>
          </cell>
          <cell r="G292" t="str">
            <v>590</v>
          </cell>
          <cell r="H292" t="str">
            <v>WYP</v>
          </cell>
          <cell r="I292">
            <v>36643.35171930982</v>
          </cell>
        </row>
        <row r="293">
          <cell r="F293" t="str">
            <v>591CA</v>
          </cell>
          <cell r="G293" t="str">
            <v>591</v>
          </cell>
          <cell r="H293" t="str">
            <v>CA</v>
          </cell>
          <cell r="I293">
            <v>22475.43</v>
          </cell>
        </row>
        <row r="294">
          <cell r="F294" t="str">
            <v>591IDU</v>
          </cell>
          <cell r="G294" t="str">
            <v>591</v>
          </cell>
          <cell r="H294" t="str">
            <v>IDU</v>
          </cell>
          <cell r="I294">
            <v>83215.2</v>
          </cell>
        </row>
        <row r="295">
          <cell r="F295" t="str">
            <v>591OR</v>
          </cell>
          <cell r="G295" t="str">
            <v>591</v>
          </cell>
          <cell r="H295" t="str">
            <v>OR</v>
          </cell>
          <cell r="I295">
            <v>460084.820000002</v>
          </cell>
        </row>
        <row r="296">
          <cell r="F296" t="str">
            <v>591SNPD</v>
          </cell>
          <cell r="G296" t="str">
            <v>591</v>
          </cell>
          <cell r="H296" t="str">
            <v>SNPD</v>
          </cell>
          <cell r="I296">
            <v>223861.94</v>
          </cell>
        </row>
        <row r="297">
          <cell r="F297" t="str">
            <v>591UT</v>
          </cell>
          <cell r="G297" t="str">
            <v>591</v>
          </cell>
          <cell r="H297" t="str">
            <v>UT</v>
          </cell>
          <cell r="I297">
            <v>770419.42000001</v>
          </cell>
        </row>
        <row r="298">
          <cell r="F298" t="str">
            <v>591WA</v>
          </cell>
          <cell r="G298" t="str">
            <v>591</v>
          </cell>
          <cell r="H298" t="str">
            <v>WA</v>
          </cell>
          <cell r="I298">
            <v>74675.37</v>
          </cell>
        </row>
        <row r="299">
          <cell r="F299" t="str">
            <v>591WYP</v>
          </cell>
          <cell r="G299" t="str">
            <v>591</v>
          </cell>
          <cell r="H299" t="str">
            <v>WYP</v>
          </cell>
          <cell r="I299">
            <v>166913.38</v>
          </cell>
        </row>
        <row r="300">
          <cell r="F300" t="str">
            <v>591WYU</v>
          </cell>
          <cell r="G300" t="str">
            <v>591</v>
          </cell>
          <cell r="H300" t="str">
            <v>WYU</v>
          </cell>
          <cell r="I300">
            <v>30176.96</v>
          </cell>
        </row>
        <row r="301">
          <cell r="F301" t="str">
            <v>592CA</v>
          </cell>
          <cell r="G301" t="str">
            <v>592</v>
          </cell>
          <cell r="H301" t="str">
            <v>CA</v>
          </cell>
          <cell r="I301">
            <v>415315.15672946913</v>
          </cell>
        </row>
        <row r="302">
          <cell r="F302" t="str">
            <v>592IDU</v>
          </cell>
          <cell r="G302" t="str">
            <v>592</v>
          </cell>
          <cell r="H302" t="str">
            <v>IDU</v>
          </cell>
          <cell r="I302">
            <v>456319.8388541016</v>
          </cell>
        </row>
        <row r="303">
          <cell r="F303" t="str">
            <v>592OR</v>
          </cell>
          <cell r="G303" t="str">
            <v>592</v>
          </cell>
          <cell r="H303" t="str">
            <v>OR</v>
          </cell>
          <cell r="I303">
            <v>3279318.7952879574</v>
          </cell>
        </row>
        <row r="304">
          <cell r="F304" t="str">
            <v>592SNPD</v>
          </cell>
          <cell r="G304" t="str">
            <v>592</v>
          </cell>
          <cell r="H304" t="str">
            <v>SNPD</v>
          </cell>
          <cell r="I304">
            <v>2257605.339445194</v>
          </cell>
        </row>
        <row r="305">
          <cell r="F305" t="str">
            <v>592UT</v>
          </cell>
          <cell r="G305" t="str">
            <v>592</v>
          </cell>
          <cell r="H305" t="str">
            <v>UT</v>
          </cell>
          <cell r="I305">
            <v>3698541.035162155</v>
          </cell>
        </row>
        <row r="306">
          <cell r="F306" t="str">
            <v>592WA</v>
          </cell>
          <cell r="G306" t="str">
            <v>592</v>
          </cell>
          <cell r="H306" t="str">
            <v>WA</v>
          </cell>
          <cell r="I306">
            <v>745330.5937317489</v>
          </cell>
        </row>
        <row r="307">
          <cell r="F307" t="str">
            <v>592WYP</v>
          </cell>
          <cell r="G307" t="str">
            <v>592</v>
          </cell>
          <cell r="H307" t="str">
            <v>WYP</v>
          </cell>
          <cell r="I307">
            <v>1454447.102221132</v>
          </cell>
        </row>
        <row r="308">
          <cell r="F308" t="str">
            <v>592WYU</v>
          </cell>
          <cell r="G308" t="str">
            <v>592</v>
          </cell>
          <cell r="H308" t="str">
            <v>WYU</v>
          </cell>
          <cell r="I308">
            <v>234.85619932584018</v>
          </cell>
        </row>
        <row r="309">
          <cell r="F309" t="str">
            <v>593CA</v>
          </cell>
          <cell r="G309" t="str">
            <v>593</v>
          </cell>
          <cell r="H309" t="str">
            <v>CA</v>
          </cell>
          <cell r="I309">
            <v>7013485.477018306</v>
          </cell>
        </row>
        <row r="310">
          <cell r="F310" t="str">
            <v>593IDU</v>
          </cell>
          <cell r="G310" t="str">
            <v>593</v>
          </cell>
          <cell r="H310" t="str">
            <v>IDU</v>
          </cell>
          <cell r="I310">
            <v>5434701.295227039</v>
          </cell>
        </row>
        <row r="311">
          <cell r="F311" t="str">
            <v>593MT</v>
          </cell>
          <cell r="G311" t="str">
            <v>593</v>
          </cell>
          <cell r="H311" t="str">
            <v>MT</v>
          </cell>
          <cell r="I311">
            <v>0</v>
          </cell>
        </row>
        <row r="312">
          <cell r="F312" t="str">
            <v>593OR</v>
          </cell>
          <cell r="G312" t="str">
            <v>593</v>
          </cell>
          <cell r="H312" t="str">
            <v>OR</v>
          </cell>
          <cell r="I312">
            <v>28328018.371974483</v>
          </cell>
        </row>
        <row r="313">
          <cell r="F313" t="str">
            <v>593SNPD</v>
          </cell>
          <cell r="G313" t="str">
            <v>593</v>
          </cell>
          <cell r="H313" t="str">
            <v>SNPD</v>
          </cell>
          <cell r="I313">
            <v>6379755.718676465</v>
          </cell>
        </row>
        <row r="314">
          <cell r="F314" t="str">
            <v>593UT</v>
          </cell>
          <cell r="G314" t="str">
            <v>593</v>
          </cell>
          <cell r="H314" t="str">
            <v>UT</v>
          </cell>
          <cell r="I314">
            <v>36044027.45142762</v>
          </cell>
        </row>
        <row r="315">
          <cell r="F315" t="str">
            <v>593WA</v>
          </cell>
          <cell r="G315" t="str">
            <v>593</v>
          </cell>
          <cell r="H315" t="str">
            <v>WA</v>
          </cell>
          <cell r="I315">
            <v>4646887.102596389</v>
          </cell>
        </row>
        <row r="316">
          <cell r="F316" t="str">
            <v>593WYP</v>
          </cell>
          <cell r="G316" t="str">
            <v>593</v>
          </cell>
          <cell r="H316" t="str">
            <v>WYP</v>
          </cell>
          <cell r="I316">
            <v>5457512.709726166</v>
          </cell>
        </row>
        <row r="317">
          <cell r="F317" t="str">
            <v>593WYU</v>
          </cell>
          <cell r="G317" t="str">
            <v>593</v>
          </cell>
          <cell r="H317" t="str">
            <v>WYU</v>
          </cell>
          <cell r="I317">
            <v>755798.2857893471</v>
          </cell>
        </row>
        <row r="318">
          <cell r="F318" t="str">
            <v>594CA</v>
          </cell>
          <cell r="G318" t="str">
            <v>594</v>
          </cell>
          <cell r="H318" t="str">
            <v>CA</v>
          </cell>
          <cell r="I318">
            <v>788286.931478976</v>
          </cell>
        </row>
        <row r="319">
          <cell r="F319" t="str">
            <v>594IDU</v>
          </cell>
          <cell r="G319" t="str">
            <v>594</v>
          </cell>
          <cell r="H319" t="str">
            <v>IDU</v>
          </cell>
          <cell r="I319">
            <v>703430.2397794315</v>
          </cell>
        </row>
        <row r="320">
          <cell r="F320" t="str">
            <v>594OR</v>
          </cell>
          <cell r="G320" t="str">
            <v>594</v>
          </cell>
          <cell r="H320" t="str">
            <v>OR</v>
          </cell>
          <cell r="I320">
            <v>5513613.740879148</v>
          </cell>
        </row>
        <row r="321">
          <cell r="F321" t="str">
            <v>594SNPD</v>
          </cell>
          <cell r="G321" t="str">
            <v>594</v>
          </cell>
          <cell r="H321" t="str">
            <v>SNPD</v>
          </cell>
          <cell r="I321">
            <v>85852.27835060528</v>
          </cell>
        </row>
        <row r="322">
          <cell r="F322" t="str">
            <v>594UT</v>
          </cell>
          <cell r="G322" t="str">
            <v>594</v>
          </cell>
          <cell r="H322" t="str">
            <v>UT</v>
          </cell>
          <cell r="I322">
            <v>12407821.229779555</v>
          </cell>
        </row>
        <row r="323">
          <cell r="F323" t="str">
            <v>594WA</v>
          </cell>
          <cell r="G323" t="str">
            <v>594</v>
          </cell>
          <cell r="H323" t="str">
            <v>WA</v>
          </cell>
          <cell r="I323">
            <v>995253.6345730864</v>
          </cell>
        </row>
        <row r="324">
          <cell r="F324" t="str">
            <v>594WYP</v>
          </cell>
          <cell r="G324" t="str">
            <v>594</v>
          </cell>
          <cell r="H324" t="str">
            <v>WYP</v>
          </cell>
          <cell r="I324">
            <v>1675599.1818890453</v>
          </cell>
        </row>
        <row r="325">
          <cell r="F325" t="str">
            <v>594WYU</v>
          </cell>
          <cell r="G325" t="str">
            <v>594</v>
          </cell>
          <cell r="H325" t="str">
            <v>WYU</v>
          </cell>
          <cell r="I325">
            <v>238547.78000611803</v>
          </cell>
        </row>
        <row r="326">
          <cell r="F326" t="str">
            <v>595IDU</v>
          </cell>
          <cell r="G326" t="str">
            <v>595</v>
          </cell>
          <cell r="H326" t="str">
            <v>IDU</v>
          </cell>
          <cell r="I326">
            <v>-356.65</v>
          </cell>
        </row>
        <row r="327">
          <cell r="F327" t="str">
            <v>595OR</v>
          </cell>
          <cell r="G327" t="str">
            <v>595</v>
          </cell>
          <cell r="H327" t="str">
            <v>OR</v>
          </cell>
          <cell r="I327">
            <v>-34150</v>
          </cell>
        </row>
        <row r="328">
          <cell r="F328" t="str">
            <v>595SNPD</v>
          </cell>
          <cell r="G328" t="str">
            <v>595</v>
          </cell>
          <cell r="H328" t="str">
            <v>SNPD</v>
          </cell>
          <cell r="I328">
            <v>301636.8533597266</v>
          </cell>
        </row>
        <row r="329">
          <cell r="F329" t="str">
            <v>595UT</v>
          </cell>
          <cell r="G329" t="str">
            <v>595</v>
          </cell>
          <cell r="H329" t="str">
            <v>UT</v>
          </cell>
          <cell r="I329">
            <v>-0.0050100050169290394</v>
          </cell>
        </row>
        <row r="330">
          <cell r="F330" t="str">
            <v>595WA</v>
          </cell>
          <cell r="G330" t="str">
            <v>595</v>
          </cell>
          <cell r="H330" t="str">
            <v>WA</v>
          </cell>
          <cell r="I330">
            <v>0</v>
          </cell>
        </row>
        <row r="331">
          <cell r="F331" t="str">
            <v>595WYP</v>
          </cell>
          <cell r="G331" t="str">
            <v>595</v>
          </cell>
          <cell r="H331" t="str">
            <v>WYP</v>
          </cell>
          <cell r="I331">
            <v>347.51794979594706</v>
          </cell>
        </row>
        <row r="332">
          <cell r="F332" t="str">
            <v>596CA</v>
          </cell>
          <cell r="G332" t="str">
            <v>596</v>
          </cell>
          <cell r="H332" t="str">
            <v>CA</v>
          </cell>
          <cell r="I332">
            <v>99743.51000309178</v>
          </cell>
        </row>
        <row r="333">
          <cell r="F333" t="str">
            <v>596IDU</v>
          </cell>
          <cell r="G333" t="str">
            <v>596</v>
          </cell>
          <cell r="H333" t="str">
            <v>IDU</v>
          </cell>
          <cell r="I333">
            <v>166690.70226964835</v>
          </cell>
        </row>
        <row r="334">
          <cell r="F334" t="str">
            <v>596OR</v>
          </cell>
          <cell r="G334" t="str">
            <v>596</v>
          </cell>
          <cell r="H334" t="str">
            <v>OR</v>
          </cell>
          <cell r="I334">
            <v>963145.933967176</v>
          </cell>
        </row>
        <row r="335">
          <cell r="F335" t="str">
            <v>596SNPD</v>
          </cell>
          <cell r="G335" t="str">
            <v>596</v>
          </cell>
          <cell r="H335" t="str">
            <v>SNPD</v>
          </cell>
          <cell r="I335">
            <v>3956.377505814756</v>
          </cell>
        </row>
        <row r="336">
          <cell r="F336" t="str">
            <v>596UT</v>
          </cell>
          <cell r="G336" t="str">
            <v>596</v>
          </cell>
          <cell r="H336" t="str">
            <v>UT</v>
          </cell>
          <cell r="I336">
            <v>2537429.4430653597</v>
          </cell>
        </row>
        <row r="337">
          <cell r="F337" t="str">
            <v>596WA</v>
          </cell>
          <cell r="G337" t="str">
            <v>596</v>
          </cell>
          <cell r="H337" t="str">
            <v>WA</v>
          </cell>
          <cell r="I337">
            <v>195248.02928348398</v>
          </cell>
        </row>
        <row r="338">
          <cell r="F338" t="str">
            <v>596WYP</v>
          </cell>
          <cell r="G338" t="str">
            <v>596</v>
          </cell>
          <cell r="H338" t="str">
            <v>WYP</v>
          </cell>
          <cell r="I338">
            <v>287025.2832933231</v>
          </cell>
        </row>
        <row r="339">
          <cell r="F339" t="str">
            <v>596WYU</v>
          </cell>
          <cell r="G339" t="str">
            <v>596</v>
          </cell>
          <cell r="H339" t="str">
            <v>WYU</v>
          </cell>
          <cell r="I339">
            <v>67688.4074768542</v>
          </cell>
        </row>
        <row r="340">
          <cell r="F340" t="str">
            <v>597CA</v>
          </cell>
          <cell r="G340" t="str">
            <v>597</v>
          </cell>
          <cell r="H340" t="str">
            <v>CA</v>
          </cell>
          <cell r="I340">
            <v>42309.723403543</v>
          </cell>
        </row>
        <row r="341">
          <cell r="F341" t="str">
            <v>597IDU</v>
          </cell>
          <cell r="G341" t="str">
            <v>597</v>
          </cell>
          <cell r="H341" t="str">
            <v>IDU</v>
          </cell>
          <cell r="I341">
            <v>273100.5775603639</v>
          </cell>
        </row>
        <row r="342">
          <cell r="F342" t="str">
            <v>597OR</v>
          </cell>
          <cell r="G342" t="str">
            <v>597</v>
          </cell>
          <cell r="H342" t="str">
            <v>OR</v>
          </cell>
          <cell r="I342">
            <v>1019837.0946038902</v>
          </cell>
        </row>
        <row r="343">
          <cell r="F343" t="str">
            <v>597SNPD</v>
          </cell>
          <cell r="G343" t="str">
            <v>597</v>
          </cell>
          <cell r="H343" t="str">
            <v>SNPD</v>
          </cell>
          <cell r="I343">
            <v>1664640.1540439765</v>
          </cell>
        </row>
        <row r="344">
          <cell r="F344" t="str">
            <v>597UT</v>
          </cell>
          <cell r="G344" t="str">
            <v>597</v>
          </cell>
          <cell r="H344" t="str">
            <v>UT</v>
          </cell>
          <cell r="I344">
            <v>1368200.0728723968</v>
          </cell>
        </row>
        <row r="345">
          <cell r="F345" t="str">
            <v>597WA</v>
          </cell>
          <cell r="G345" t="str">
            <v>597</v>
          </cell>
          <cell r="H345" t="str">
            <v>WA</v>
          </cell>
          <cell r="I345">
            <v>343424.7148607236</v>
          </cell>
        </row>
        <row r="346">
          <cell r="F346" t="str">
            <v>597WYP</v>
          </cell>
          <cell r="G346" t="str">
            <v>597</v>
          </cell>
          <cell r="H346" t="str">
            <v>WYP</v>
          </cell>
          <cell r="I346">
            <v>477434.89601119555</v>
          </cell>
        </row>
        <row r="347">
          <cell r="F347" t="str">
            <v>597WYU</v>
          </cell>
          <cell r="G347" t="str">
            <v>597</v>
          </cell>
          <cell r="H347" t="str">
            <v>WYU</v>
          </cell>
          <cell r="I347">
            <v>48026.60854675528</v>
          </cell>
        </row>
        <row r="348">
          <cell r="F348" t="str">
            <v>598CA</v>
          </cell>
          <cell r="G348" t="str">
            <v>598</v>
          </cell>
          <cell r="H348" t="str">
            <v>CA</v>
          </cell>
          <cell r="I348">
            <v>89871.27</v>
          </cell>
        </row>
        <row r="349">
          <cell r="F349" t="str">
            <v>598IDU</v>
          </cell>
          <cell r="G349" t="str">
            <v>598</v>
          </cell>
          <cell r="H349" t="str">
            <v>IDU</v>
          </cell>
          <cell r="I349">
            <v>30172.138488897814</v>
          </cell>
        </row>
        <row r="350">
          <cell r="F350" t="str">
            <v>598OR</v>
          </cell>
          <cell r="G350" t="str">
            <v>598</v>
          </cell>
          <cell r="H350" t="str">
            <v>OR</v>
          </cell>
          <cell r="I350">
            <v>566097.1701088869</v>
          </cell>
        </row>
        <row r="351">
          <cell r="F351" t="str">
            <v>598SNPD</v>
          </cell>
          <cell r="G351" t="str">
            <v>598</v>
          </cell>
          <cell r="H351" t="str">
            <v>SNPD</v>
          </cell>
          <cell r="I351">
            <v>-1192297.5044024386</v>
          </cell>
        </row>
        <row r="352">
          <cell r="F352" t="str">
            <v>598UT</v>
          </cell>
          <cell r="G352" t="str">
            <v>598</v>
          </cell>
          <cell r="H352" t="str">
            <v>UT</v>
          </cell>
          <cell r="I352">
            <v>1799826.8690870632</v>
          </cell>
        </row>
        <row r="353">
          <cell r="F353" t="str">
            <v>598WA</v>
          </cell>
          <cell r="G353" t="str">
            <v>598</v>
          </cell>
          <cell r="H353" t="str">
            <v>WA</v>
          </cell>
          <cell r="I353">
            <v>135922.42041649736</v>
          </cell>
        </row>
        <row r="354">
          <cell r="F354" t="str">
            <v>598WYP</v>
          </cell>
          <cell r="G354" t="str">
            <v>598</v>
          </cell>
          <cell r="H354" t="str">
            <v>WYP</v>
          </cell>
          <cell r="I354">
            <v>149602.90768681045</v>
          </cell>
        </row>
        <row r="355">
          <cell r="F355" t="str">
            <v>598WYU</v>
          </cell>
          <cell r="G355" t="str">
            <v>598</v>
          </cell>
          <cell r="H355" t="str">
            <v>WYU</v>
          </cell>
          <cell r="I355">
            <v>1563</v>
          </cell>
        </row>
        <row r="356">
          <cell r="F356" t="str">
            <v>901CA</v>
          </cell>
          <cell r="G356" t="str">
            <v>901</v>
          </cell>
          <cell r="H356" t="str">
            <v>CA</v>
          </cell>
          <cell r="I356">
            <v>29513.951440299486</v>
          </cell>
        </row>
        <row r="357">
          <cell r="F357" t="str">
            <v>901CN</v>
          </cell>
          <cell r="G357" t="str">
            <v>901</v>
          </cell>
          <cell r="H357" t="str">
            <v>CN</v>
          </cell>
          <cell r="I357">
            <v>4380008.466734394</v>
          </cell>
        </row>
        <row r="358">
          <cell r="F358" t="str">
            <v>901IDU</v>
          </cell>
          <cell r="G358" t="str">
            <v>901</v>
          </cell>
          <cell r="H358" t="str">
            <v>IDU</v>
          </cell>
          <cell r="I358">
            <v>287121.22312877007</v>
          </cell>
        </row>
        <row r="359">
          <cell r="F359" t="str">
            <v>901OR</v>
          </cell>
          <cell r="G359" t="str">
            <v>901</v>
          </cell>
          <cell r="H359" t="str">
            <v>OR</v>
          </cell>
          <cell r="I359">
            <v>2409757.119688603</v>
          </cell>
        </row>
        <row r="360">
          <cell r="F360" t="str">
            <v>901UT</v>
          </cell>
          <cell r="G360" t="str">
            <v>901</v>
          </cell>
          <cell r="H360" t="str">
            <v>UT</v>
          </cell>
          <cell r="I360">
            <v>383634.5091554776</v>
          </cell>
        </row>
        <row r="361">
          <cell r="F361" t="str">
            <v>901WA</v>
          </cell>
          <cell r="G361" t="str">
            <v>901</v>
          </cell>
          <cell r="H361" t="str">
            <v>WA</v>
          </cell>
          <cell r="I361">
            <v>409569.4854630891</v>
          </cell>
        </row>
        <row r="362">
          <cell r="F362" t="str">
            <v>901WYP</v>
          </cell>
          <cell r="G362" t="str">
            <v>901</v>
          </cell>
          <cell r="H362" t="str">
            <v>WYP</v>
          </cell>
          <cell r="I362">
            <v>427421.2731585765</v>
          </cell>
        </row>
        <row r="363">
          <cell r="F363" t="str">
            <v>901WYU</v>
          </cell>
          <cell r="G363" t="str">
            <v>901</v>
          </cell>
          <cell r="H363" t="str">
            <v>WYU</v>
          </cell>
          <cell r="I363">
            <v>88865.3442807122</v>
          </cell>
        </row>
        <row r="364">
          <cell r="F364" t="str">
            <v>902CA</v>
          </cell>
          <cell r="G364" t="str">
            <v>902</v>
          </cell>
          <cell r="H364" t="str">
            <v>CA</v>
          </cell>
          <cell r="I364">
            <v>868619.228400794</v>
          </cell>
        </row>
        <row r="365">
          <cell r="F365" t="str">
            <v>902CN</v>
          </cell>
          <cell r="G365" t="str">
            <v>902</v>
          </cell>
          <cell r="H365" t="str">
            <v>CN</v>
          </cell>
          <cell r="I365">
            <v>672346.4922282185</v>
          </cell>
        </row>
        <row r="366">
          <cell r="F366" t="str">
            <v>902IDU</v>
          </cell>
          <cell r="G366" t="str">
            <v>902</v>
          </cell>
          <cell r="H366" t="str">
            <v>IDU</v>
          </cell>
          <cell r="I366">
            <v>1336440.0212967587</v>
          </cell>
        </row>
        <row r="367">
          <cell r="F367" t="str">
            <v>902OR</v>
          </cell>
          <cell r="G367" t="str">
            <v>902</v>
          </cell>
          <cell r="H367" t="str">
            <v>OR</v>
          </cell>
          <cell r="I367">
            <v>7782253.481346006</v>
          </cell>
        </row>
        <row r="368">
          <cell r="F368" t="str">
            <v>902UT</v>
          </cell>
          <cell r="G368" t="str">
            <v>902</v>
          </cell>
          <cell r="H368" t="str">
            <v>UT</v>
          </cell>
          <cell r="I368">
            <v>12216885.984631095</v>
          </cell>
        </row>
        <row r="369">
          <cell r="F369" t="str">
            <v>902WA</v>
          </cell>
          <cell r="G369" t="str">
            <v>902</v>
          </cell>
          <cell r="H369" t="str">
            <v>WA</v>
          </cell>
          <cell r="I369">
            <v>1990491.5038760097</v>
          </cell>
        </row>
        <row r="370">
          <cell r="F370" t="str">
            <v>902WYP</v>
          </cell>
          <cell r="G370" t="str">
            <v>902</v>
          </cell>
          <cell r="H370" t="str">
            <v>WYP</v>
          </cell>
          <cell r="I370">
            <v>2313933.6543972297</v>
          </cell>
        </row>
        <row r="371">
          <cell r="F371" t="str">
            <v>902WYU</v>
          </cell>
          <cell r="G371" t="str">
            <v>902</v>
          </cell>
          <cell r="H371" t="str">
            <v>WYU</v>
          </cell>
          <cell r="I371">
            <v>273009.35554291925</v>
          </cell>
        </row>
        <row r="372">
          <cell r="F372" t="str">
            <v>903CA</v>
          </cell>
          <cell r="G372" t="str">
            <v>903</v>
          </cell>
          <cell r="H372" t="str">
            <v>CA</v>
          </cell>
          <cell r="I372">
            <v>238571.97104021444</v>
          </cell>
        </row>
        <row r="373">
          <cell r="F373" t="str">
            <v>903CN</v>
          </cell>
          <cell r="G373" t="str">
            <v>903</v>
          </cell>
          <cell r="H373" t="str">
            <v>CN</v>
          </cell>
          <cell r="I373">
            <v>48513874.116754815</v>
          </cell>
        </row>
        <row r="374">
          <cell r="F374" t="str">
            <v>903IDU</v>
          </cell>
          <cell r="G374" t="str">
            <v>903</v>
          </cell>
          <cell r="H374" t="str">
            <v>IDU</v>
          </cell>
          <cell r="I374">
            <v>228941.02783011564</v>
          </cell>
        </row>
        <row r="375">
          <cell r="F375" t="str">
            <v>903OR</v>
          </cell>
          <cell r="G375" t="str">
            <v>903</v>
          </cell>
          <cell r="H375" t="str">
            <v>OR</v>
          </cell>
          <cell r="I375">
            <v>1945374.2556585537</v>
          </cell>
        </row>
        <row r="376">
          <cell r="F376" t="str">
            <v>903UT</v>
          </cell>
          <cell r="G376" t="str">
            <v>903</v>
          </cell>
          <cell r="H376" t="str">
            <v>UT</v>
          </cell>
          <cell r="I376">
            <v>2651212.4268310484</v>
          </cell>
        </row>
        <row r="377">
          <cell r="F377" t="str">
            <v>903WA</v>
          </cell>
          <cell r="G377" t="str">
            <v>903</v>
          </cell>
          <cell r="H377" t="str">
            <v>WA</v>
          </cell>
          <cell r="I377">
            <v>435809.9963091348</v>
          </cell>
        </row>
        <row r="378">
          <cell r="F378" t="str">
            <v>903WYP</v>
          </cell>
          <cell r="G378" t="str">
            <v>903</v>
          </cell>
          <cell r="H378" t="str">
            <v>WYP</v>
          </cell>
          <cell r="I378">
            <v>244717.56903292943</v>
          </cell>
        </row>
        <row r="379">
          <cell r="F379" t="str">
            <v>903WYU</v>
          </cell>
          <cell r="G379" t="str">
            <v>903</v>
          </cell>
          <cell r="H379" t="str">
            <v>WYU</v>
          </cell>
          <cell r="I379">
            <v>42319.791272240975</v>
          </cell>
        </row>
        <row r="380">
          <cell r="F380" t="str">
            <v>904CA</v>
          </cell>
          <cell r="G380" t="str">
            <v>904</v>
          </cell>
          <cell r="H380" t="str">
            <v>CA</v>
          </cell>
          <cell r="I380">
            <v>399797.040000008</v>
          </cell>
        </row>
        <row r="381">
          <cell r="F381" t="str">
            <v>904CN</v>
          </cell>
          <cell r="G381" t="str">
            <v>904</v>
          </cell>
          <cell r="H381" t="str">
            <v>CN</v>
          </cell>
          <cell r="I381">
            <v>241439.1</v>
          </cell>
        </row>
        <row r="382">
          <cell r="F382" t="str">
            <v>904IDU</v>
          </cell>
          <cell r="G382" t="str">
            <v>904</v>
          </cell>
          <cell r="H382" t="str">
            <v>IDU</v>
          </cell>
          <cell r="I382">
            <v>338903.670000003</v>
          </cell>
        </row>
        <row r="383">
          <cell r="F383" t="str">
            <v>904OR</v>
          </cell>
          <cell r="G383" t="str">
            <v>904</v>
          </cell>
          <cell r="H383" t="str">
            <v>OR</v>
          </cell>
          <cell r="I383">
            <v>3019277.33000003</v>
          </cell>
        </row>
        <row r="384">
          <cell r="F384" t="str">
            <v>904UT</v>
          </cell>
          <cell r="G384" t="str">
            <v>904</v>
          </cell>
          <cell r="H384" t="str">
            <v>UT</v>
          </cell>
          <cell r="I384">
            <v>3009813.23999997</v>
          </cell>
        </row>
        <row r="385">
          <cell r="F385" t="str">
            <v>904WA</v>
          </cell>
          <cell r="G385" t="str">
            <v>904</v>
          </cell>
          <cell r="H385" t="str">
            <v>WA</v>
          </cell>
          <cell r="I385">
            <v>1249485.28000001</v>
          </cell>
        </row>
        <row r="386">
          <cell r="F386" t="str">
            <v>904WYP</v>
          </cell>
          <cell r="G386" t="str">
            <v>904</v>
          </cell>
          <cell r="H386" t="str">
            <v>WYP</v>
          </cell>
          <cell r="I386">
            <v>552455.070000006</v>
          </cell>
        </row>
        <row r="387">
          <cell r="F387" t="str">
            <v>904WYU</v>
          </cell>
          <cell r="G387" t="str">
            <v>904</v>
          </cell>
          <cell r="H387" t="str">
            <v>WYU</v>
          </cell>
          <cell r="I387">
            <v>6750.27</v>
          </cell>
        </row>
        <row r="388">
          <cell r="F388" t="str">
            <v>905CN</v>
          </cell>
          <cell r="G388" t="str">
            <v>905</v>
          </cell>
          <cell r="H388" t="str">
            <v>CN</v>
          </cell>
          <cell r="I388">
            <v>777587.3456447176</v>
          </cell>
        </row>
        <row r="389">
          <cell r="F389" t="str">
            <v>905OR</v>
          </cell>
          <cell r="G389" t="str">
            <v>905</v>
          </cell>
          <cell r="H389" t="str">
            <v>OR</v>
          </cell>
          <cell r="I389">
            <v>5296.73</v>
          </cell>
        </row>
        <row r="390">
          <cell r="F390" t="str">
            <v>905UT</v>
          </cell>
          <cell r="G390" t="str">
            <v>905</v>
          </cell>
          <cell r="H390" t="str">
            <v>UT</v>
          </cell>
          <cell r="I390">
            <v>27144.574465999645</v>
          </cell>
        </row>
        <row r="391">
          <cell r="F391" t="str">
            <v>905WA</v>
          </cell>
          <cell r="G391" t="str">
            <v>905</v>
          </cell>
          <cell r="H391" t="str">
            <v>WA</v>
          </cell>
          <cell r="I391">
            <v>0</v>
          </cell>
        </row>
        <row r="392">
          <cell r="F392" t="str">
            <v>905WYP</v>
          </cell>
          <cell r="G392" t="str">
            <v>905</v>
          </cell>
          <cell r="H392" t="str">
            <v>WYP</v>
          </cell>
          <cell r="I392">
            <v>1603.03</v>
          </cell>
        </row>
        <row r="393">
          <cell r="F393" t="str">
            <v>907CN</v>
          </cell>
          <cell r="G393" t="str">
            <v>907</v>
          </cell>
          <cell r="H393" t="str">
            <v>CN</v>
          </cell>
          <cell r="I393">
            <v>621814.4360343748</v>
          </cell>
        </row>
        <row r="394">
          <cell r="F394" t="str">
            <v>908CA</v>
          </cell>
          <cell r="G394" t="str">
            <v>908</v>
          </cell>
          <cell r="H394" t="str">
            <v>CA</v>
          </cell>
          <cell r="I394">
            <v>80818.54140431265</v>
          </cell>
        </row>
        <row r="395">
          <cell r="F395" t="str">
            <v>908CN</v>
          </cell>
          <cell r="G395" t="str">
            <v>908</v>
          </cell>
          <cell r="H395" t="str">
            <v>CN</v>
          </cell>
          <cell r="I395">
            <v>4487251.21673946</v>
          </cell>
        </row>
        <row r="396">
          <cell r="F396" t="str">
            <v>908IDU</v>
          </cell>
          <cell r="G396" t="str">
            <v>908</v>
          </cell>
          <cell r="H396" t="str">
            <v>IDU</v>
          </cell>
          <cell r="I396">
            <v>1453387.6449550886</v>
          </cell>
        </row>
        <row r="397">
          <cell r="F397" t="str">
            <v>908OR</v>
          </cell>
          <cell r="G397" t="str">
            <v>908</v>
          </cell>
          <cell r="H397" t="str">
            <v>OR</v>
          </cell>
          <cell r="I397">
            <v>1202389.2851047125</v>
          </cell>
        </row>
        <row r="398">
          <cell r="F398" t="str">
            <v>908OTHER</v>
          </cell>
          <cell r="G398" t="str">
            <v>908</v>
          </cell>
          <cell r="H398" t="str">
            <v>OTHER</v>
          </cell>
          <cell r="I398">
            <v>34300.73</v>
          </cell>
        </row>
        <row r="399">
          <cell r="F399" t="str">
            <v>908UT</v>
          </cell>
          <cell r="G399" t="str">
            <v>908</v>
          </cell>
          <cell r="H399" t="str">
            <v>UT</v>
          </cell>
          <cell r="I399">
            <v>3487584.0787617564</v>
          </cell>
        </row>
        <row r="400">
          <cell r="F400" t="str">
            <v>908WA</v>
          </cell>
          <cell r="G400" t="str">
            <v>908</v>
          </cell>
          <cell r="H400" t="str">
            <v>WA</v>
          </cell>
          <cell r="I400">
            <v>14860.491340517066</v>
          </cell>
        </row>
        <row r="401">
          <cell r="F401" t="str">
            <v>908WYP</v>
          </cell>
          <cell r="G401" t="str">
            <v>908</v>
          </cell>
          <cell r="H401" t="str">
            <v>WYP</v>
          </cell>
          <cell r="I401">
            <v>829138.7396221729</v>
          </cell>
        </row>
        <row r="402">
          <cell r="F402" t="str">
            <v>909CA</v>
          </cell>
          <cell r="G402" t="str">
            <v>909</v>
          </cell>
          <cell r="H402" t="str">
            <v>CA</v>
          </cell>
          <cell r="I402">
            <v>6556.11</v>
          </cell>
        </row>
        <row r="403">
          <cell r="F403" t="str">
            <v>909CN</v>
          </cell>
          <cell r="G403" t="str">
            <v>909</v>
          </cell>
          <cell r="H403" t="str">
            <v>CN</v>
          </cell>
          <cell r="I403">
            <v>3956053.904446963</v>
          </cell>
        </row>
        <row r="404">
          <cell r="F404" t="str">
            <v>909IDU</v>
          </cell>
          <cell r="G404" t="str">
            <v>909</v>
          </cell>
          <cell r="H404" t="str">
            <v>IDU</v>
          </cell>
          <cell r="I404">
            <v>27896.46</v>
          </cell>
        </row>
        <row r="405">
          <cell r="F405" t="str">
            <v>909OR</v>
          </cell>
          <cell r="G405" t="str">
            <v>909</v>
          </cell>
          <cell r="H405" t="str">
            <v>OR</v>
          </cell>
          <cell r="I405">
            <v>253295.50999999797</v>
          </cell>
        </row>
        <row r="406">
          <cell r="F406" t="str">
            <v>909SO</v>
          </cell>
          <cell r="G406" t="str">
            <v>909</v>
          </cell>
          <cell r="H406" t="str">
            <v>SO</v>
          </cell>
          <cell r="I406">
            <v>0</v>
          </cell>
        </row>
        <row r="407">
          <cell r="F407" t="str">
            <v>909UT</v>
          </cell>
          <cell r="G407" t="str">
            <v>909</v>
          </cell>
          <cell r="H407" t="str">
            <v>UT</v>
          </cell>
          <cell r="I407">
            <v>302978.07</v>
          </cell>
        </row>
        <row r="408">
          <cell r="F408" t="str">
            <v>909WA</v>
          </cell>
          <cell r="G408" t="str">
            <v>909</v>
          </cell>
          <cell r="H408" t="str">
            <v>WA</v>
          </cell>
          <cell r="I408">
            <v>24063.28</v>
          </cell>
        </row>
        <row r="409">
          <cell r="F409" t="str">
            <v>909WYP</v>
          </cell>
          <cell r="G409" t="str">
            <v>909</v>
          </cell>
          <cell r="H409" t="str">
            <v>WYP</v>
          </cell>
          <cell r="I409">
            <v>37129.37</v>
          </cell>
        </row>
        <row r="410">
          <cell r="F410" t="str">
            <v>910CN</v>
          </cell>
          <cell r="G410" t="str">
            <v>910</v>
          </cell>
          <cell r="H410" t="str">
            <v>CN</v>
          </cell>
          <cell r="I410">
            <v>44479.6</v>
          </cell>
        </row>
        <row r="411">
          <cell r="F411" t="str">
            <v>910IDU</v>
          </cell>
          <cell r="G411" t="str">
            <v>910</v>
          </cell>
          <cell r="H411" t="str">
            <v>IDU</v>
          </cell>
          <cell r="I411">
            <v>6006.13</v>
          </cell>
        </row>
        <row r="412">
          <cell r="F412" t="str">
            <v>910OR</v>
          </cell>
          <cell r="G412" t="str">
            <v>910</v>
          </cell>
          <cell r="H412" t="str">
            <v>OR</v>
          </cell>
          <cell r="I412">
            <v>38918.08711488954</v>
          </cell>
        </row>
        <row r="413">
          <cell r="F413" t="str">
            <v>910UT</v>
          </cell>
          <cell r="G413" t="str">
            <v>910</v>
          </cell>
          <cell r="H413" t="str">
            <v>UT</v>
          </cell>
          <cell r="I413">
            <v>24895.13</v>
          </cell>
        </row>
        <row r="414">
          <cell r="F414" t="str">
            <v>910WA</v>
          </cell>
          <cell r="G414" t="str">
            <v>910</v>
          </cell>
          <cell r="H414" t="str">
            <v>WA</v>
          </cell>
          <cell r="I414">
            <v>0.36000000000012733</v>
          </cell>
        </row>
        <row r="415">
          <cell r="F415" t="str">
            <v>910WYP</v>
          </cell>
          <cell r="G415" t="str">
            <v>910</v>
          </cell>
          <cell r="H415" t="str">
            <v>WYP</v>
          </cell>
          <cell r="I415">
            <v>19348.4</v>
          </cell>
        </row>
        <row r="416">
          <cell r="F416" t="str">
            <v>920SO</v>
          </cell>
          <cell r="G416" t="str">
            <v>920</v>
          </cell>
          <cell r="H416" t="str">
            <v>SO</v>
          </cell>
          <cell r="I416">
            <v>80562211.01825231</v>
          </cell>
        </row>
        <row r="417">
          <cell r="F417" t="str">
            <v>920UT</v>
          </cell>
          <cell r="G417" t="str">
            <v>920</v>
          </cell>
          <cell r="H417" t="str">
            <v>UT</v>
          </cell>
          <cell r="I417">
            <v>667589.8909939148</v>
          </cell>
        </row>
        <row r="418">
          <cell r="F418" t="str">
            <v>920WA</v>
          </cell>
          <cell r="G418" t="str">
            <v>920</v>
          </cell>
          <cell r="H418" t="str">
            <v>WA</v>
          </cell>
          <cell r="I418">
            <v>0</v>
          </cell>
        </row>
        <row r="419">
          <cell r="F419" t="str">
            <v>920WYP</v>
          </cell>
          <cell r="G419" t="str">
            <v>920</v>
          </cell>
          <cell r="H419" t="str">
            <v>WYP</v>
          </cell>
          <cell r="I419">
            <v>147059.84933108246</v>
          </cell>
        </row>
        <row r="420">
          <cell r="F420" t="str">
            <v>921CA</v>
          </cell>
          <cell r="G420" t="str">
            <v>921</v>
          </cell>
          <cell r="H420" t="str">
            <v>CA</v>
          </cell>
          <cell r="I420">
            <v>558.78</v>
          </cell>
        </row>
        <row r="421">
          <cell r="F421" t="str">
            <v>921IDU</v>
          </cell>
          <cell r="G421" t="str">
            <v>921</v>
          </cell>
          <cell r="H421" t="str">
            <v>IDU</v>
          </cell>
          <cell r="I421">
            <v>1219.8</v>
          </cell>
        </row>
        <row r="422">
          <cell r="F422" t="str">
            <v>921OR</v>
          </cell>
          <cell r="G422" t="str">
            <v>921</v>
          </cell>
          <cell r="H422" t="str">
            <v>OR</v>
          </cell>
          <cell r="I422">
            <v>1806.18</v>
          </cell>
        </row>
        <row r="423">
          <cell r="F423" t="str">
            <v>921SO</v>
          </cell>
          <cell r="G423" t="str">
            <v>921</v>
          </cell>
          <cell r="H423" t="str">
            <v>SO</v>
          </cell>
          <cell r="I423">
            <v>10729679.993857082</v>
          </cell>
        </row>
        <row r="424">
          <cell r="F424" t="str">
            <v>921UT</v>
          </cell>
          <cell r="G424" t="str">
            <v>921</v>
          </cell>
          <cell r="H424" t="str">
            <v>UT</v>
          </cell>
          <cell r="I424">
            <v>-741175.84</v>
          </cell>
        </row>
        <row r="425">
          <cell r="F425" t="str">
            <v>921WA</v>
          </cell>
          <cell r="G425" t="str">
            <v>921</v>
          </cell>
          <cell r="H425" t="str">
            <v>WA</v>
          </cell>
          <cell r="I425">
            <v>1991.43</v>
          </cell>
        </row>
        <row r="426">
          <cell r="F426" t="str">
            <v>921WYP</v>
          </cell>
          <cell r="G426" t="str">
            <v>921</v>
          </cell>
          <cell r="H426" t="str">
            <v>WYP</v>
          </cell>
          <cell r="I426">
            <v>16198.29</v>
          </cell>
        </row>
        <row r="427">
          <cell r="F427" t="str">
            <v>922SO</v>
          </cell>
          <cell r="G427" t="str">
            <v>922</v>
          </cell>
          <cell r="H427" t="str">
            <v>SO</v>
          </cell>
          <cell r="I427">
            <v>-21091874.67265474</v>
          </cell>
        </row>
        <row r="428">
          <cell r="F428" t="str">
            <v>923CA</v>
          </cell>
          <cell r="G428" t="str">
            <v>923</v>
          </cell>
          <cell r="H428" t="str">
            <v>CA</v>
          </cell>
          <cell r="I428">
            <v>6.300000000000011</v>
          </cell>
        </row>
        <row r="429">
          <cell r="F429" t="str">
            <v>923CN</v>
          </cell>
          <cell r="G429" t="str">
            <v>923</v>
          </cell>
          <cell r="H429" t="str">
            <v>CN</v>
          </cell>
          <cell r="I429">
            <v>0</v>
          </cell>
        </row>
        <row r="430">
          <cell r="F430" t="str">
            <v>923IDU</v>
          </cell>
          <cell r="G430" t="str">
            <v>923</v>
          </cell>
          <cell r="H430" t="str">
            <v>IDU</v>
          </cell>
          <cell r="I430">
            <v>11.840000000000146</v>
          </cell>
        </row>
        <row r="431">
          <cell r="F431" t="str">
            <v>923OR</v>
          </cell>
          <cell r="G431" t="str">
            <v>923</v>
          </cell>
          <cell r="H431" t="str">
            <v>OR</v>
          </cell>
          <cell r="I431">
            <v>3465.750000001</v>
          </cell>
        </row>
        <row r="432">
          <cell r="F432" t="str">
            <v>923SO</v>
          </cell>
          <cell r="G432" t="str">
            <v>923</v>
          </cell>
          <cell r="H432" t="str">
            <v>SO</v>
          </cell>
          <cell r="I432">
            <v>11230923.229999</v>
          </cell>
        </row>
        <row r="433">
          <cell r="F433" t="str">
            <v>923UT</v>
          </cell>
          <cell r="G433" t="str">
            <v>923</v>
          </cell>
          <cell r="H433" t="str">
            <v>UT</v>
          </cell>
          <cell r="I433">
            <v>32758.19</v>
          </cell>
        </row>
        <row r="434">
          <cell r="F434" t="str">
            <v>923WA</v>
          </cell>
          <cell r="G434" t="str">
            <v>923</v>
          </cell>
          <cell r="H434" t="str">
            <v>WA</v>
          </cell>
          <cell r="I434">
            <v>86538.58242930396</v>
          </cell>
        </row>
        <row r="435">
          <cell r="F435" t="str">
            <v>923WYP</v>
          </cell>
          <cell r="G435" t="str">
            <v>923</v>
          </cell>
          <cell r="H435" t="str">
            <v>WYP</v>
          </cell>
          <cell r="I435">
            <v>23.709999999999127</v>
          </cell>
        </row>
        <row r="436">
          <cell r="F436" t="str">
            <v>924SO</v>
          </cell>
          <cell r="G436" t="str">
            <v>924</v>
          </cell>
          <cell r="H436" t="str">
            <v>SO</v>
          </cell>
          <cell r="I436">
            <v>23255922.45</v>
          </cell>
        </row>
        <row r="437">
          <cell r="F437" t="str">
            <v>925SO</v>
          </cell>
          <cell r="G437" t="str">
            <v>925</v>
          </cell>
          <cell r="H437" t="str">
            <v>SO</v>
          </cell>
          <cell r="I437">
            <v>12558145.34</v>
          </cell>
        </row>
        <row r="438">
          <cell r="F438" t="str">
            <v>928CA</v>
          </cell>
          <cell r="G438" t="str">
            <v>928</v>
          </cell>
          <cell r="H438" t="str">
            <v>CA</v>
          </cell>
          <cell r="I438">
            <v>5799.43</v>
          </cell>
        </row>
        <row r="439">
          <cell r="F439" t="str">
            <v>928CAGE</v>
          </cell>
          <cell r="G439" t="str">
            <v>928</v>
          </cell>
          <cell r="H439" t="str">
            <v>CAGE</v>
          </cell>
          <cell r="I439">
            <v>22275.66</v>
          </cell>
        </row>
        <row r="440">
          <cell r="F440" t="str">
            <v>928CAGW</v>
          </cell>
          <cell r="G440" t="str">
            <v>928</v>
          </cell>
          <cell r="H440" t="str">
            <v>CAGW</v>
          </cell>
          <cell r="I440">
            <v>148006.06</v>
          </cell>
        </row>
        <row r="441">
          <cell r="F441" t="str">
            <v>928IDU</v>
          </cell>
          <cell r="G441" t="str">
            <v>928</v>
          </cell>
          <cell r="H441" t="str">
            <v>IDU</v>
          </cell>
          <cell r="I441">
            <v>310504</v>
          </cell>
        </row>
        <row r="442">
          <cell r="F442" t="str">
            <v>928OR</v>
          </cell>
          <cell r="G442" t="str">
            <v>928</v>
          </cell>
          <cell r="H442" t="str">
            <v>OR</v>
          </cell>
          <cell r="I442">
            <v>2493441.34999999</v>
          </cell>
        </row>
        <row r="443">
          <cell r="F443" t="str">
            <v>928SG</v>
          </cell>
          <cell r="G443" t="str">
            <v>928</v>
          </cell>
          <cell r="H443" t="str">
            <v>SG</v>
          </cell>
          <cell r="I443">
            <v>-35243.220000009984</v>
          </cell>
        </row>
        <row r="444">
          <cell r="F444" t="str">
            <v>928SO</v>
          </cell>
          <cell r="G444" t="str">
            <v>928</v>
          </cell>
          <cell r="H444" t="str">
            <v>SO</v>
          </cell>
          <cell r="I444">
            <v>1286.17</v>
          </cell>
        </row>
        <row r="445">
          <cell r="F445" t="str">
            <v>928UT</v>
          </cell>
          <cell r="G445" t="str">
            <v>928</v>
          </cell>
          <cell r="H445" t="str">
            <v>UT</v>
          </cell>
          <cell r="I445">
            <v>3236595</v>
          </cell>
        </row>
        <row r="446">
          <cell r="F446" t="str">
            <v>928WA</v>
          </cell>
          <cell r="G446" t="str">
            <v>928</v>
          </cell>
          <cell r="H446" t="str">
            <v>WA</v>
          </cell>
          <cell r="I446">
            <v>430442.51</v>
          </cell>
        </row>
        <row r="447">
          <cell r="F447" t="str">
            <v>928WYP</v>
          </cell>
          <cell r="G447" t="str">
            <v>928</v>
          </cell>
          <cell r="H447" t="str">
            <v>WYP</v>
          </cell>
          <cell r="I447">
            <v>834438.59</v>
          </cell>
        </row>
        <row r="448">
          <cell r="F448" t="str">
            <v>929SO</v>
          </cell>
          <cell r="G448" t="str">
            <v>929</v>
          </cell>
          <cell r="H448" t="str">
            <v>SO</v>
          </cell>
          <cell r="I448">
            <v>-6689939.860641841</v>
          </cell>
        </row>
        <row r="449">
          <cell r="F449" t="str">
            <v>930CA</v>
          </cell>
          <cell r="G449" t="str">
            <v>930</v>
          </cell>
          <cell r="H449" t="str">
            <v>CA</v>
          </cell>
          <cell r="I449">
            <v>-7755.34</v>
          </cell>
        </row>
        <row r="450">
          <cell r="F450" t="str">
            <v>930CAGE</v>
          </cell>
          <cell r="G450" t="str">
            <v>930</v>
          </cell>
          <cell r="H450" t="str">
            <v>CAGE</v>
          </cell>
          <cell r="I450">
            <v>0</v>
          </cell>
        </row>
        <row r="451">
          <cell r="F451" t="str">
            <v>930CN</v>
          </cell>
          <cell r="G451" t="str">
            <v>930</v>
          </cell>
          <cell r="H451" t="str">
            <v>CN</v>
          </cell>
          <cell r="I451">
            <v>6279.98</v>
          </cell>
        </row>
        <row r="452">
          <cell r="F452" t="str">
            <v>930IDU</v>
          </cell>
          <cell r="G452" t="str">
            <v>930</v>
          </cell>
          <cell r="H452" t="str">
            <v>IDU</v>
          </cell>
          <cell r="I452">
            <v>74270.75</v>
          </cell>
        </row>
        <row r="453">
          <cell r="F453" t="str">
            <v>930OR</v>
          </cell>
          <cell r="G453" t="str">
            <v>930</v>
          </cell>
          <cell r="H453" t="str">
            <v>OR</v>
          </cell>
          <cell r="I453">
            <v>7574759.61999999</v>
          </cell>
        </row>
        <row r="454">
          <cell r="F454" t="str">
            <v>930SO</v>
          </cell>
          <cell r="G454" t="str">
            <v>930</v>
          </cell>
          <cell r="H454" t="str">
            <v>SO</v>
          </cell>
          <cell r="I454">
            <v>9411401.0599999</v>
          </cell>
        </row>
        <row r="455">
          <cell r="F455" t="str">
            <v>930UT</v>
          </cell>
          <cell r="G455" t="str">
            <v>930</v>
          </cell>
          <cell r="H455" t="str">
            <v>UT</v>
          </cell>
          <cell r="I455">
            <v>5056069.33000004</v>
          </cell>
        </row>
        <row r="456">
          <cell r="F456" t="str">
            <v>930WA</v>
          </cell>
          <cell r="G456" t="str">
            <v>930</v>
          </cell>
          <cell r="H456" t="str">
            <v>WA</v>
          </cell>
          <cell r="I456">
            <v>709969.51</v>
          </cell>
        </row>
        <row r="457">
          <cell r="F457" t="str">
            <v>930WYP</v>
          </cell>
          <cell r="G457" t="str">
            <v>930</v>
          </cell>
          <cell r="H457" t="str">
            <v>WYP</v>
          </cell>
          <cell r="I457">
            <v>213085.19</v>
          </cell>
        </row>
        <row r="458">
          <cell r="F458" t="str">
            <v>931OR</v>
          </cell>
          <cell r="G458" t="str">
            <v>931</v>
          </cell>
          <cell r="H458" t="str">
            <v>OR</v>
          </cell>
          <cell r="I458">
            <v>435848.38</v>
          </cell>
        </row>
        <row r="459">
          <cell r="F459" t="str">
            <v>931SO</v>
          </cell>
          <cell r="G459" t="str">
            <v>931</v>
          </cell>
          <cell r="H459" t="str">
            <v>SO</v>
          </cell>
          <cell r="I459">
            <v>6705056.66000005</v>
          </cell>
        </row>
        <row r="460">
          <cell r="F460" t="str">
            <v>931UT</v>
          </cell>
          <cell r="G460" t="str">
            <v>931</v>
          </cell>
          <cell r="H460" t="str">
            <v>UT</v>
          </cell>
          <cell r="I460">
            <v>247</v>
          </cell>
        </row>
        <row r="461">
          <cell r="F461" t="str">
            <v>931WYP</v>
          </cell>
          <cell r="G461" t="str">
            <v>931</v>
          </cell>
          <cell r="H461" t="str">
            <v>WYP</v>
          </cell>
          <cell r="I461">
            <v>17609.62</v>
          </cell>
        </row>
        <row r="462">
          <cell r="F462" t="str">
            <v>935CN</v>
          </cell>
          <cell r="G462" t="str">
            <v>935</v>
          </cell>
          <cell r="H462" t="str">
            <v>CN</v>
          </cell>
          <cell r="I462">
            <v>19785.02</v>
          </cell>
        </row>
        <row r="463">
          <cell r="F463" t="str">
            <v>935IDU</v>
          </cell>
          <cell r="G463" t="str">
            <v>935</v>
          </cell>
          <cell r="H463" t="str">
            <v>IDU</v>
          </cell>
          <cell r="I463">
            <v>92.82202297570308</v>
          </cell>
        </row>
        <row r="464">
          <cell r="F464" t="str">
            <v>935OR</v>
          </cell>
          <cell r="G464" t="str">
            <v>935</v>
          </cell>
          <cell r="H464" t="str">
            <v>OR</v>
          </cell>
          <cell r="I464">
            <v>37218.08579558539</v>
          </cell>
        </row>
        <row r="465">
          <cell r="F465" t="str">
            <v>935SO</v>
          </cell>
          <cell r="G465" t="str">
            <v>935</v>
          </cell>
          <cell r="H465" t="str">
            <v>SO</v>
          </cell>
          <cell r="I465">
            <v>23537984.231758833</v>
          </cell>
        </row>
        <row r="466">
          <cell r="F466" t="str">
            <v>935UT</v>
          </cell>
          <cell r="G466" t="str">
            <v>935</v>
          </cell>
          <cell r="H466" t="str">
            <v>UT</v>
          </cell>
          <cell r="I466">
            <v>191.65198363343444</v>
          </cell>
        </row>
        <row r="467">
          <cell r="F467" t="str">
            <v>935WA</v>
          </cell>
          <cell r="G467" t="str">
            <v>935</v>
          </cell>
          <cell r="H467" t="str">
            <v>WA</v>
          </cell>
          <cell r="I467">
            <v>2545.732744012161</v>
          </cell>
        </row>
        <row r="468">
          <cell r="F468" t="str">
            <v>935WYP</v>
          </cell>
          <cell r="G468" t="str">
            <v>935</v>
          </cell>
          <cell r="H468" t="str">
            <v>WYP</v>
          </cell>
          <cell r="I468">
            <v>-1475.4430097654185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923</v>
          </cell>
        </row>
        <row r="242">
          <cell r="AK242">
            <v>924</v>
          </cell>
        </row>
        <row r="243">
          <cell r="AK243">
            <v>925</v>
          </cell>
        </row>
        <row r="244">
          <cell r="AK244">
            <v>926</v>
          </cell>
        </row>
        <row r="245">
          <cell r="AK245">
            <v>927</v>
          </cell>
        </row>
        <row r="246">
          <cell r="AK246">
            <v>928</v>
          </cell>
        </row>
        <row r="247">
          <cell r="AK247">
            <v>929</v>
          </cell>
        </row>
        <row r="248">
          <cell r="AK248">
            <v>930</v>
          </cell>
        </row>
        <row r="249">
          <cell r="AK249">
            <v>931</v>
          </cell>
        </row>
        <row r="250">
          <cell r="AK250">
            <v>935</v>
          </cell>
        </row>
        <row r="251">
          <cell r="AK251">
            <v>1869</v>
          </cell>
        </row>
        <row r="252">
          <cell r="AK252">
            <v>2281</v>
          </cell>
        </row>
        <row r="253">
          <cell r="AK253">
            <v>2282</v>
          </cell>
        </row>
        <row r="254">
          <cell r="AK254">
            <v>2283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0.9999999999999999</v>
          </cell>
          <cell r="F4">
            <v>0</v>
          </cell>
          <cell r="G4">
            <v>0.3508276213267629</v>
          </cell>
          <cell r="H4">
            <v>0.09694405078059874</v>
          </cell>
          <cell r="I4">
            <v>0</v>
          </cell>
          <cell r="J4">
            <v>0.1267687783326452</v>
          </cell>
          <cell r="K4">
            <v>0.3630371348094754</v>
          </cell>
          <cell r="L4">
            <v>0.04451227062460699</v>
          </cell>
          <cell r="M4">
            <v>0.01604257205564008</v>
          </cell>
          <cell r="N4">
            <v>0.0018675720702706947</v>
          </cell>
          <cell r="O4">
            <v>0</v>
          </cell>
          <cell r="P4">
            <v>0</v>
          </cell>
          <cell r="S4" t="str">
            <v>SG</v>
          </cell>
          <cell r="V4">
            <v>0.9999999999999999</v>
          </cell>
          <cell r="W4">
            <v>0.022458211140863396</v>
          </cell>
          <cell r="X4">
            <v>0.3370510004453894</v>
          </cell>
          <cell r="Y4">
            <v>0.09313698173839446</v>
          </cell>
          <cell r="Z4">
            <v>0.016809430292650182</v>
          </cell>
          <cell r="AA4">
            <v>0.12179157728178706</v>
          </cell>
          <cell r="AB4">
            <v>0.3487813850235344</v>
          </cell>
          <cell r="AC4">
            <v>0.04276445062166158</v>
          </cell>
          <cell r="AD4">
            <v>0.015412729858099435</v>
          </cell>
          <cell r="AE4">
            <v>0.0017942335976200712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0.9999999999999999</v>
          </cell>
          <cell r="F5">
            <v>0</v>
          </cell>
          <cell r="G5">
            <v>0.3508276213267629</v>
          </cell>
          <cell r="H5">
            <v>0.09694405078059874</v>
          </cell>
          <cell r="I5">
            <v>0</v>
          </cell>
          <cell r="J5">
            <v>0.1267687783326452</v>
          </cell>
          <cell r="K5">
            <v>0.3630371348094754</v>
          </cell>
          <cell r="L5">
            <v>0.04451227062460699</v>
          </cell>
          <cell r="M5">
            <v>0.01604257205564008</v>
          </cell>
          <cell r="N5">
            <v>0.0018675720702706947</v>
          </cell>
          <cell r="O5">
            <v>0</v>
          </cell>
          <cell r="P5">
            <v>0</v>
          </cell>
          <cell r="S5" t="str">
            <v>SG-P</v>
          </cell>
          <cell r="V5">
            <v>0.9999999999999999</v>
          </cell>
          <cell r="W5">
            <v>0.022458211140863396</v>
          </cell>
          <cell r="X5">
            <v>0.3370510004453894</v>
          </cell>
          <cell r="Y5">
            <v>0.09313698173839446</v>
          </cell>
          <cell r="Z5">
            <v>0.016809430292650182</v>
          </cell>
          <cell r="AA5">
            <v>0.12179157728178706</v>
          </cell>
          <cell r="AB5">
            <v>0.3487813850235344</v>
          </cell>
          <cell r="AC5">
            <v>0.04276445062166158</v>
          </cell>
          <cell r="AD5">
            <v>0.015412729858099435</v>
          </cell>
          <cell r="AE5">
            <v>0.0017942335976200712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0.9999999999999999</v>
          </cell>
          <cell r="F6">
            <v>0</v>
          </cell>
          <cell r="G6">
            <v>0.3508276213267629</v>
          </cell>
          <cell r="H6">
            <v>0.09694405078059874</v>
          </cell>
          <cell r="I6">
            <v>0</v>
          </cell>
          <cell r="J6">
            <v>0.1267687783326452</v>
          </cell>
          <cell r="K6">
            <v>0.3630371348094754</v>
          </cell>
          <cell r="L6">
            <v>0.04451227062460699</v>
          </cell>
          <cell r="M6">
            <v>0.01604257205564008</v>
          </cell>
          <cell r="N6">
            <v>0.0018675720702706947</v>
          </cell>
          <cell r="O6">
            <v>0</v>
          </cell>
          <cell r="P6">
            <v>0</v>
          </cell>
          <cell r="S6" t="str">
            <v>SG-U</v>
          </cell>
          <cell r="V6">
            <v>0.9999999999999999</v>
          </cell>
          <cell r="W6">
            <v>0.022458211140863396</v>
          </cell>
          <cell r="X6">
            <v>0.3370510004453894</v>
          </cell>
          <cell r="Y6">
            <v>0.09313698173839446</v>
          </cell>
          <cell r="Z6">
            <v>0.016809430292650182</v>
          </cell>
          <cell r="AA6">
            <v>0.12179157728178706</v>
          </cell>
          <cell r="AB6">
            <v>0.3487813850235344</v>
          </cell>
          <cell r="AC6">
            <v>0.04276445062166158</v>
          </cell>
          <cell r="AD6">
            <v>0.015412729858099435</v>
          </cell>
          <cell r="AE6">
            <v>0.0017942335976200712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</v>
          </cell>
          <cell r="H7">
            <v>0.1687332035653103</v>
          </cell>
          <cell r="I7">
            <v>0</v>
          </cell>
          <cell r="J7">
            <v>0.2206437827581338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0.03798446928241208</v>
          </cell>
          <cell r="X7">
            <v>0.5700678158524054</v>
          </cell>
          <cell r="Y7">
            <v>0.15752629627128048</v>
          </cell>
          <cell r="Z7">
            <v>0.028430460672099245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0.8532823747520192</v>
          </cell>
          <cell r="L8">
            <v>0.1046216277684711</v>
          </cell>
          <cell r="M8">
            <v>0.03770645663549256</v>
          </cell>
          <cell r="N8">
            <v>0.004389540844017069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0.85328194887156</v>
          </cell>
          <cell r="AC8">
            <v>0.10462179272099277</v>
          </cell>
          <cell r="AD8">
            <v>0.03770672614842264</v>
          </cell>
          <cell r="AE8">
            <v>0.004389532259024603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0.9999999999999999</v>
          </cell>
          <cell r="F9">
            <v>0</v>
          </cell>
          <cell r="G9">
            <v>0.3536375902340982</v>
          </cell>
          <cell r="H9">
            <v>0.0988574684939697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0.04406106491249844</v>
          </cell>
          <cell r="M9">
            <v>0.015340964445529893</v>
          </cell>
          <cell r="N9">
            <v>0.001888426680332737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0.022736771927125397</v>
          </cell>
          <cell r="X9">
            <v>0.3397322973960537</v>
          </cell>
          <cell r="Y9">
            <v>0.09497031937125787</v>
          </cell>
          <cell r="Z9">
            <v>0.01658397117837866</v>
          </cell>
          <cell r="AA9">
            <v>0.11750323730399886</v>
          </cell>
          <cell r="AB9">
            <v>0.349592933061528</v>
          </cell>
          <cell r="AC9">
            <v>0.04232855109811916</v>
          </cell>
          <cell r="AD9">
            <v>0.014737746323576542</v>
          </cell>
          <cell r="AE9">
            <v>0.0018141723399617937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0.09120379764048585</v>
          </cell>
          <cell r="I10">
            <v>0</v>
          </cell>
          <cell r="J10">
            <v>0.14013712712743945</v>
          </cell>
          <cell r="K10">
            <v>0.3604430697403299</v>
          </cell>
          <cell r="L10">
            <v>0.04586588776093265</v>
          </cell>
          <cell r="M10">
            <v>0.018147394885970638</v>
          </cell>
          <cell r="N10">
            <v>0.001805008240084567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0.021622528782077387</v>
          </cell>
          <cell r="X10">
            <v>0.3290071095933965</v>
          </cell>
          <cell r="Y10">
            <v>0.08763696883980429</v>
          </cell>
          <cell r="Z10">
            <v>0.017485807635464756</v>
          </cell>
          <cell r="AA10">
            <v>0.13465659721515166</v>
          </cell>
          <cell r="AB10">
            <v>0.34634674090955353</v>
          </cell>
          <cell r="AC10">
            <v>0.04407214919228886</v>
          </cell>
          <cell r="AD10">
            <v>0.017437680461668114</v>
          </cell>
          <cell r="AE10">
            <v>0.001734417370594904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0.09120379764048585</v>
          </cell>
          <cell r="I11">
            <v>0</v>
          </cell>
          <cell r="J11">
            <v>0.14013712712743945</v>
          </cell>
          <cell r="K11">
            <v>0.3604430697403299</v>
          </cell>
          <cell r="L11">
            <v>0.04586588776093265</v>
          </cell>
          <cell r="M11">
            <v>0.018147394885970638</v>
          </cell>
          <cell r="N11">
            <v>0.001805008240084567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0.021622528782077387</v>
          </cell>
          <cell r="X11">
            <v>0.3290071095933965</v>
          </cell>
          <cell r="Y11">
            <v>0.08763696883980429</v>
          </cell>
          <cell r="Z11">
            <v>0.017485807635464756</v>
          </cell>
          <cell r="AA11">
            <v>0.13465659721515166</v>
          </cell>
          <cell r="AB11">
            <v>0.34634674090955353</v>
          </cell>
          <cell r="AC11">
            <v>0.04407214919228886</v>
          </cell>
          <cell r="AD11">
            <v>0.017437680461668114</v>
          </cell>
          <cell r="AE11">
            <v>0.001734417370594904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0.09120379764048585</v>
          </cell>
          <cell r="I12">
            <v>0</v>
          </cell>
          <cell r="J12">
            <v>0.14013712712743945</v>
          </cell>
          <cell r="K12">
            <v>0.3604430697403299</v>
          </cell>
          <cell r="L12">
            <v>0.04586588776093265</v>
          </cell>
          <cell r="M12">
            <v>0.018147394885970638</v>
          </cell>
          <cell r="N12">
            <v>0.001805008240084567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0.021622528782077387</v>
          </cell>
          <cell r="X12">
            <v>0.3290071095933965</v>
          </cell>
          <cell r="Y12">
            <v>0.08763696883980429</v>
          </cell>
          <cell r="Z12">
            <v>0.017485807635464756</v>
          </cell>
          <cell r="AA12">
            <v>0.13465659721515166</v>
          </cell>
          <cell r="AB12">
            <v>0.34634674090955353</v>
          </cell>
          <cell r="AC12">
            <v>0.04407214919228886</v>
          </cell>
          <cell r="AD12">
            <v>0.017437680461668114</v>
          </cell>
          <cell r="AE12">
            <v>0.001734417370594904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0.03662296533451988</v>
          </cell>
          <cell r="X13">
            <v>0.5572528583907804</v>
          </cell>
          <cell r="Y13">
            <v>0.14843433458638208</v>
          </cell>
          <cell r="Z13">
            <v>0.02961643077615013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0.845591702728756</v>
          </cell>
          <cell r="L14">
            <v>0.10760038792498812</v>
          </cell>
          <cell r="M14">
            <v>0.04257339876939253</v>
          </cell>
          <cell r="N14">
            <v>0.004234510576863413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0.845591702728756</v>
          </cell>
          <cell r="AC14">
            <v>0.10760038792498812</v>
          </cell>
          <cell r="AD14">
            <v>0.04257339876939253</v>
          </cell>
          <cell r="AE14">
            <v>0.004234510576863413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</v>
          </cell>
          <cell r="F15">
            <v>0</v>
          </cell>
          <cell r="G15">
            <v>0.3335344419349226</v>
          </cell>
          <cell r="H15">
            <v>0.08676402457070043</v>
          </cell>
          <cell r="I15">
            <v>0</v>
          </cell>
          <cell r="J15">
            <v>0.11006143148095635</v>
          </cell>
          <cell r="K15">
            <v>0.3976108833550338</v>
          </cell>
          <cell r="L15">
            <v>0.05202870766731703</v>
          </cell>
          <cell r="M15">
            <v>0.0186027893354191</v>
          </cell>
          <cell r="N15">
            <v>0.0013977216556503183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0.9999999999999999</v>
          </cell>
          <cell r="W15">
            <v>0.028381458379249377</v>
          </cell>
          <cell r="X15">
            <v>0.3200095149555962</v>
          </cell>
          <cell r="Y15">
            <v>0.08329835013578153</v>
          </cell>
          <cell r="Z15">
            <v>0.011387504279758204</v>
          </cell>
          <cell r="AA15">
            <v>0.10575392030715786</v>
          </cell>
          <cell r="AB15">
            <v>0.38211986314288027</v>
          </cell>
          <cell r="AC15">
            <v>0.049885822057145764</v>
          </cell>
          <cell r="AD15">
            <v>0.017826485825883347</v>
          </cell>
          <cell r="AE15">
            <v>0.0013370809165474365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</v>
          </cell>
          <cell r="F16">
            <v>0</v>
          </cell>
          <cell r="G16">
            <v>0.3335344419349226</v>
          </cell>
          <cell r="H16">
            <v>0.08676402457070043</v>
          </cell>
          <cell r="I16">
            <v>0</v>
          </cell>
          <cell r="J16">
            <v>0.11006143148095635</v>
          </cell>
          <cell r="K16">
            <v>0.3976108833550338</v>
          </cell>
          <cell r="L16">
            <v>0.05202870766731703</v>
          </cell>
          <cell r="M16">
            <v>0.0186027893354191</v>
          </cell>
          <cell r="N16">
            <v>0.0013977216556503183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0.9999999999999999</v>
          </cell>
          <cell r="W16">
            <v>0.028381458379249377</v>
          </cell>
          <cell r="X16">
            <v>0.3200095149555962</v>
          </cell>
          <cell r="Y16">
            <v>0.08329835013578153</v>
          </cell>
          <cell r="Z16">
            <v>0.011387504279758204</v>
          </cell>
          <cell r="AA16">
            <v>0.10575392030715786</v>
          </cell>
          <cell r="AB16">
            <v>0.38211986314288027</v>
          </cell>
          <cell r="AC16">
            <v>0.049885822057145764</v>
          </cell>
          <cell r="AD16">
            <v>0.017826485825883347</v>
          </cell>
          <cell r="AE16">
            <v>0.0013370809165474365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</v>
          </cell>
          <cell r="F17">
            <v>0</v>
          </cell>
          <cell r="G17">
            <v>0.3335344419349226</v>
          </cell>
          <cell r="H17">
            <v>0.08676402457070043</v>
          </cell>
          <cell r="I17">
            <v>0</v>
          </cell>
          <cell r="J17">
            <v>0.11006143148095635</v>
          </cell>
          <cell r="K17">
            <v>0.3976108833550338</v>
          </cell>
          <cell r="L17">
            <v>0.05202870766731703</v>
          </cell>
          <cell r="M17">
            <v>0.0186027893354191</v>
          </cell>
          <cell r="N17">
            <v>0.0013977216556503183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0.9999999999999999</v>
          </cell>
          <cell r="W17">
            <v>0.028381458379249377</v>
          </cell>
          <cell r="X17">
            <v>0.3200095149555962</v>
          </cell>
          <cell r="Y17">
            <v>0.08329835013578153</v>
          </cell>
          <cell r="Z17">
            <v>0.011387504279758204</v>
          </cell>
          <cell r="AA17">
            <v>0.10575392030715786</v>
          </cell>
          <cell r="AB17">
            <v>0.38211986314288027</v>
          </cell>
          <cell r="AC17">
            <v>0.049885822057145764</v>
          </cell>
          <cell r="AD17">
            <v>0.017826485825883347</v>
          </cell>
          <cell r="AE17">
            <v>0.0013370809165474365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</v>
          </cell>
          <cell r="F20">
            <v>0</v>
          </cell>
          <cell r="G20">
            <v>0.33353444193492265</v>
          </cell>
          <cell r="H20">
            <v>0.08676402457070044</v>
          </cell>
          <cell r="I20">
            <v>0</v>
          </cell>
          <cell r="J20">
            <v>0.11006143148095636</v>
          </cell>
          <cell r="K20">
            <v>0.3976108833550338</v>
          </cell>
          <cell r="L20">
            <v>0.052028707667317035</v>
          </cell>
          <cell r="M20">
            <v>0.018602789335419104</v>
          </cell>
          <cell r="N20">
            <v>0.001397721655650318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0.9999999999999999</v>
          </cell>
          <cell r="W20">
            <v>0.028381458379249377</v>
          </cell>
          <cell r="X20">
            <v>0.3200095149555962</v>
          </cell>
          <cell r="Y20">
            <v>0.08329835013578152</v>
          </cell>
          <cell r="Z20">
            <v>0.011387504279758206</v>
          </cell>
          <cell r="AA20">
            <v>0.1057539203071579</v>
          </cell>
          <cell r="AB20">
            <v>0.38211986314288027</v>
          </cell>
          <cell r="AC20">
            <v>0.04988582205714577</v>
          </cell>
          <cell r="AD20">
            <v>0.017826485825883347</v>
          </cell>
          <cell r="AE20">
            <v>0.0013370809165474363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</v>
          </cell>
          <cell r="F23">
            <v>0</v>
          </cell>
          <cell r="G23">
            <v>0.3397234556004271</v>
          </cell>
          <cell r="H23">
            <v>0.08665834960054408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0.049777111608450844</v>
          </cell>
          <cell r="M23">
            <v>0.01839063736250812</v>
          </cell>
          <cell r="N23">
            <v>0.0013376489695351634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0.029070740076263393</v>
          </cell>
          <cell r="X23">
            <v>0.324144962518426</v>
          </cell>
          <cell r="Y23">
            <v>0.0827821579243592</v>
          </cell>
          <cell r="Z23">
            <v>0.011188785030838313</v>
          </cell>
          <cell r="AA23">
            <v>0.10455351658922471</v>
          </cell>
          <cell r="AB23">
            <v>0.38142535766988117</v>
          </cell>
          <cell r="AC23">
            <v>0.04789624763956312</v>
          </cell>
          <cell r="AD23">
            <v>0.01765694249302071</v>
          </cell>
          <cell r="AE23">
            <v>0.0012812900584234762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0.08080984484837529</v>
          </cell>
          <cell r="X32">
            <v>0.6225039206017049</v>
          </cell>
          <cell r="Y32">
            <v>0.13348927244014278</v>
          </cell>
          <cell r="Z32">
            <v>0.006399879963900905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</v>
          </cell>
          <cell r="L33">
            <v>0.10789744734256068</v>
          </cell>
          <cell r="M33">
            <v>0.04031625703818876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0.8545708575167721</v>
          </cell>
          <cell r="AC33">
            <v>0.1061490205091521</v>
          </cell>
          <cell r="AD33">
            <v>0.03928012197407597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</v>
          </cell>
          <cell r="G34">
            <v>0.3814928816148208</v>
          </cell>
          <cell r="H34">
            <v>0.08109674800460624</v>
          </cell>
          <cell r="I34">
            <v>0</v>
          </cell>
          <cell r="J34">
            <v>0.09545236403423832</v>
          </cell>
          <cell r="K34">
            <v>0.37645377304501354</v>
          </cell>
          <cell r="L34">
            <v>0.04768614071737675</v>
          </cell>
          <cell r="M34">
            <v>0.01781809258394429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0.04663358891828725</v>
          </cell>
          <cell r="X34">
            <v>0.3592333581116346</v>
          </cell>
          <cell r="Y34">
            <v>0.07703373107144416</v>
          </cell>
          <cell r="Z34">
            <v>0.0036932303474028795</v>
          </cell>
          <cell r="AA34">
            <v>0.09048415680165392</v>
          </cell>
          <cell r="AB34">
            <v>0.3614167604415986</v>
          </cell>
          <cell r="AC34">
            <v>0.04489274912550317</v>
          </cell>
          <cell r="AD34">
            <v>0.016612425182475594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0.342397714604757</v>
          </cell>
          <cell r="H38">
            <v>0.09120379764048585</v>
          </cell>
          <cell r="I38">
            <v>0</v>
          </cell>
          <cell r="J38">
            <v>0.14013712712743948</v>
          </cell>
          <cell r="K38">
            <v>0.3604430697403299</v>
          </cell>
          <cell r="L38">
            <v>0.045865887760932665</v>
          </cell>
          <cell r="M38">
            <v>0.018147394885970638</v>
          </cell>
          <cell r="N38">
            <v>0.0018050082400845665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0.02162252878207739</v>
          </cell>
          <cell r="X38">
            <v>0.3290071095933965</v>
          </cell>
          <cell r="Y38">
            <v>0.08763696883980429</v>
          </cell>
          <cell r="Z38">
            <v>0.01748580763546476</v>
          </cell>
          <cell r="AA38">
            <v>0.13465659721515166</v>
          </cell>
          <cell r="AB38">
            <v>0.3463467409095535</v>
          </cell>
          <cell r="AC38">
            <v>0.044072149192288856</v>
          </cell>
          <cell r="AD38">
            <v>0.017437680461668117</v>
          </cell>
          <cell r="AE38">
            <v>0.0017344173705949044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</v>
          </cell>
          <cell r="H47">
            <v>0.08411663887546494</v>
          </cell>
          <cell r="I47">
            <v>0</v>
          </cell>
          <cell r="J47">
            <v>0.07676757122311764</v>
          </cell>
          <cell r="K47">
            <v>0.4441034035877498</v>
          </cell>
          <cell r="L47">
            <v>0.03845634749596193</v>
          </cell>
          <cell r="M47">
            <v>0.009249463404864839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0.9999999999999999</v>
          </cell>
          <cell r="W47">
            <v>0.028382689399591928</v>
          </cell>
          <cell r="X47">
            <v>0.329148560578918</v>
          </cell>
          <cell r="Y47">
            <v>0.0797188206807912</v>
          </cell>
          <cell r="Z47">
            <v>0.023899691987338403</v>
          </cell>
          <cell r="AA47">
            <v>0.07275397978628226</v>
          </cell>
          <cell r="AB47">
            <v>0.42088462006614125</v>
          </cell>
          <cell r="AC47">
            <v>0.03644575806942973</v>
          </cell>
          <cell r="AD47">
            <v>0.00876587943150724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</v>
          </cell>
          <cell r="H48">
            <v>0.1655217711017984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0.05316068636315628</v>
          </cell>
          <cell r="X48">
            <v>0.6164942000200933</v>
          </cell>
          <cell r="Y48">
            <v>0.14931309587290792</v>
          </cell>
          <cell r="Z48">
            <v>0.04476404656470655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</v>
          </cell>
          <cell r="L49">
            <v>0.07819362948689765</v>
          </cell>
          <cell r="M49">
            <v>0.018807015266038046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</v>
          </cell>
          <cell r="AC49">
            <v>0.07819362948689765</v>
          </cell>
          <cell r="AD49">
            <v>0.018807015266038046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0.08595737602445648</v>
          </cell>
          <cell r="I53">
            <v>0</v>
          </cell>
          <cell r="J53">
            <v>0.08775006893611739</v>
          </cell>
          <cell r="K53">
            <v>0.3607355981635123</v>
          </cell>
          <cell r="L53">
            <v>0.051975161827008586</v>
          </cell>
          <cell r="M53">
            <v>0.01156383334691826</v>
          </cell>
          <cell r="N53">
            <v>0.0010092868399971932</v>
          </cell>
          <cell r="O53">
            <v>0.02288698852516786</v>
          </cell>
          <cell r="P53">
            <v>-0.0035680042717433657</v>
          </cell>
          <cell r="S53" t="str">
            <v>EXCTAX</v>
          </cell>
          <cell r="V53">
            <v>0.982135975426654</v>
          </cell>
          <cell r="W53">
            <v>0.015138877192655666</v>
          </cell>
          <cell r="X53">
            <v>0.3294311127885944</v>
          </cell>
          <cell r="Y53">
            <v>0.07529207504726952</v>
          </cell>
          <cell r="Z53">
            <v>0.11890483182898383</v>
          </cell>
          <cell r="AA53">
            <v>0.07879199282578656</v>
          </cell>
          <cell r="AB53">
            <v>0.3093332592586997</v>
          </cell>
          <cell r="AC53">
            <v>0.04413997985028568</v>
          </cell>
          <cell r="AD53">
            <v>0.010223252642474286</v>
          </cell>
          <cell r="AE53">
            <v>0.0008805939919043414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0.9999999999999996</v>
          </cell>
          <cell r="F54">
            <v>0</v>
          </cell>
          <cell r="G54">
            <v>0.3388128102772927</v>
          </cell>
          <cell r="H54">
            <v>0.08642605765992784</v>
          </cell>
          <cell r="I54">
            <v>0</v>
          </cell>
          <cell r="J54">
            <v>0.10913445705054542</v>
          </cell>
          <cell r="K54">
            <v>0.3936270408228184</v>
          </cell>
          <cell r="L54">
            <v>0.049643681628453555</v>
          </cell>
          <cell r="M54">
            <v>0.018341340360409665</v>
          </cell>
          <cell r="N54">
            <v>0.0013340633361088525</v>
          </cell>
          <cell r="O54">
            <v>0</v>
          </cell>
          <cell r="P54">
            <v>0.002680548864442987</v>
          </cell>
          <cell r="S54" t="str">
            <v>INT</v>
          </cell>
          <cell r="V54">
            <v>0.9973194511355571</v>
          </cell>
          <cell r="W54">
            <v>0.028992814536963448</v>
          </cell>
          <cell r="X54">
            <v>0.3232760761072323</v>
          </cell>
          <cell r="Y54">
            <v>0.0825602563049389</v>
          </cell>
          <cell r="Z54">
            <v>0.011158792945829402</v>
          </cell>
          <cell r="AA54">
            <v>0.10427325577905794</v>
          </cell>
          <cell r="AB54">
            <v>0.3804029283605094</v>
          </cell>
          <cell r="AC54">
            <v>0.04776785940734181</v>
          </cell>
          <cell r="AD54">
            <v>0.017609612195871507</v>
          </cell>
          <cell r="AE54">
            <v>0.001277855497812347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0.4366206625894878</v>
          </cell>
          <cell r="H55">
            <v>0.03825389915286384</v>
          </cell>
          <cell r="I55">
            <v>0</v>
          </cell>
          <cell r="J55">
            <v>0.07272931601924415</v>
          </cell>
          <cell r="K55">
            <v>0.35874358220324826</v>
          </cell>
          <cell r="L55">
            <v>0.06300403750018829</v>
          </cell>
          <cell r="M55">
            <v>0.030648502534967613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0.02555824135131564</v>
          </cell>
          <cell r="X55">
            <v>0.41597697773896186</v>
          </cell>
          <cell r="Y55">
            <v>0.036445232028106164</v>
          </cell>
          <cell r="Z55">
            <v>0.021722353955588556</v>
          </cell>
          <cell r="AA55">
            <v>0.06929063066159033</v>
          </cell>
          <cell r="AB55">
            <v>0.3417819720741474</v>
          </cell>
          <cell r="AC55">
            <v>0.060025169100440874</v>
          </cell>
          <cell r="AD55">
            <v>0.029199423089849182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0.9999999999999999</v>
          </cell>
          <cell r="F57">
            <v>0.031319071324450505</v>
          </cell>
          <cell r="G57">
            <v>0.33884831382539715</v>
          </cell>
          <cell r="H57">
            <v>0.08766527213668886</v>
          </cell>
          <cell r="I57">
            <v>0.009174611309277013</v>
          </cell>
          <cell r="J57">
            <v>0.10743579459157279</v>
          </cell>
          <cell r="K57">
            <v>0.3610563604264672</v>
          </cell>
          <cell r="L57">
            <v>0.04698812562348543</v>
          </cell>
          <cell r="M57">
            <v>0.01646823799957019</v>
          </cell>
          <cell r="N57">
            <v>0.0010442127630908393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0.9999999999999999</v>
          </cell>
          <cell r="W57">
            <v>0.031319071324450505</v>
          </cell>
          <cell r="X57">
            <v>0.33884831382539715</v>
          </cell>
          <cell r="Y57">
            <v>0.08766527213668886</v>
          </cell>
          <cell r="Z57">
            <v>0.009174611309277013</v>
          </cell>
          <cell r="AA57">
            <v>0.10743579459157279</v>
          </cell>
          <cell r="AB57">
            <v>0.3610563604264672</v>
          </cell>
          <cell r="AC57">
            <v>0.04698812562348543</v>
          </cell>
          <cell r="AD57">
            <v>0.01646823799957019</v>
          </cell>
          <cell r="AE57">
            <v>0.0010442127630908393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0.03245158378749367</v>
          </cell>
          <cell r="I58">
            <v>0</v>
          </cell>
          <cell r="J58">
            <v>0.08252555902466793</v>
          </cell>
          <cell r="K58">
            <v>0.49046841848216705</v>
          </cell>
          <cell r="L58">
            <v>0.03756512250586913</v>
          </cell>
          <cell r="M58">
            <v>0.007738311334548409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0.01902150611663394</v>
          </cell>
          <cell r="X58">
            <v>0.33476158270030576</v>
          </cell>
          <cell r="Y58">
            <v>0.027670162453887127</v>
          </cell>
          <cell r="Z58">
            <v>0.022834501080535786</v>
          </cell>
          <cell r="AA58">
            <v>0.07945287073224505</v>
          </cell>
          <cell r="AB58">
            <v>0.4730113361823026</v>
          </cell>
          <cell r="AC58">
            <v>0.03593374733180193</v>
          </cell>
          <cell r="AD58">
            <v>0.0073142934022877885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0.050588018361418574</v>
          </cell>
          <cell r="G59">
            <v>0.5433645904709277</v>
          </cell>
          <cell r="H59">
            <v>0.12367959285937885</v>
          </cell>
          <cell r="I59">
            <v>-0.08932625463725948</v>
          </cell>
          <cell r="J59">
            <v>0.12386593417984204</v>
          </cell>
          <cell r="K59">
            <v>0.32285230345311444</v>
          </cell>
          <cell r="L59">
            <v>0.002054440652035749</v>
          </cell>
          <cell r="M59">
            <v>-0.05578034383271805</v>
          </cell>
          <cell r="N59">
            <v>-0.0002670317789865024</v>
          </cell>
          <cell r="O59">
            <v>0</v>
          </cell>
          <cell r="P59">
            <v>-0.021031249727753224</v>
          </cell>
          <cell r="S59" t="str">
            <v>DITEXP</v>
          </cell>
          <cell r="V59">
            <v>1.0210888282473278</v>
          </cell>
          <cell r="W59">
            <v>0.05059087114697853</v>
          </cell>
          <cell r="X59">
            <v>0.543395232166485</v>
          </cell>
          <cell r="Y59">
            <v>0.12368656746261493</v>
          </cell>
          <cell r="Z59">
            <v>-0.08933129196937108</v>
          </cell>
          <cell r="AA59">
            <v>0.12387291929133372</v>
          </cell>
          <cell r="AB59">
            <v>0.3228705099063245</v>
          </cell>
          <cell r="AC59">
            <v>0.002054556507110048</v>
          </cell>
          <cell r="AD59">
            <v>-0.05578348942656753</v>
          </cell>
          <cell r="AE59">
            <v>-0.0002670468375799761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0.019116246939984507</v>
          </cell>
          <cell r="G60">
            <v>0.20805838140218072</v>
          </cell>
          <cell r="H60">
            <v>0.05587844250025232</v>
          </cell>
          <cell r="I60">
            <v>0.010626278162979877</v>
          </cell>
          <cell r="J60">
            <v>0.07988232414961104</v>
          </cell>
          <cell r="K60">
            <v>0.5099999811237405</v>
          </cell>
          <cell r="L60">
            <v>0.06986176276191085</v>
          </cell>
          <cell r="M60">
            <v>0.029841276994295347</v>
          </cell>
          <cell r="N60">
            <v>0.003483642912373082</v>
          </cell>
          <cell r="O60">
            <v>1.1653091121291802E-05</v>
          </cell>
          <cell r="P60">
            <v>0.013240009961550522</v>
          </cell>
          <cell r="S60" t="str">
            <v>DITBAL</v>
          </cell>
          <cell r="V60">
            <v>0.987747759765133</v>
          </cell>
          <cell r="W60">
            <v>0.020182516375821545</v>
          </cell>
          <cell r="X60">
            <v>0.2291971279824393</v>
          </cell>
          <cell r="Y60">
            <v>0.06080130510488992</v>
          </cell>
          <cell r="Z60">
            <v>0.007262267772888299</v>
          </cell>
          <cell r="AA60">
            <v>0.07681995042956292</v>
          </cell>
          <cell r="AB60">
            <v>0.5012484946225196</v>
          </cell>
          <cell r="AC60">
            <v>0.06621381183519037</v>
          </cell>
          <cell r="AD60">
            <v>0.024069310782990405</v>
          </cell>
          <cell r="AE60">
            <v>0.0019529748588305287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0.038979999999999994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0.00611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0.07339999999999999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0.0192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0.06766</v>
          </cell>
          <cell r="S63" t="str">
            <v>ITC86</v>
          </cell>
          <cell r="V63">
            <v>0.9999999999999999</v>
          </cell>
          <cell r="W63">
            <v>0.04789</v>
          </cell>
          <cell r="X63">
            <v>0.64608</v>
          </cell>
          <cell r="Y63">
            <v>0.13126</v>
          </cell>
          <cell r="Z63">
            <v>0.01977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0.0713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0.0286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0.9999999999999999</v>
          </cell>
          <cell r="F65">
            <v>0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0.076978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0.028172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0.018907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0.00386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0.08593843597604395</v>
          </cell>
          <cell r="I69">
            <v>0</v>
          </cell>
          <cell r="J69">
            <v>0.11237729858387135</v>
          </cell>
          <cell r="K69">
            <v>0.418692435234099</v>
          </cell>
          <cell r="L69">
            <v>0.05133621108869968</v>
          </cell>
          <cell r="M69">
            <v>0.01850197381300823</v>
          </cell>
          <cell r="N69">
            <v>0.002153879653350591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0.01999585083642685</v>
          </cell>
          <cell r="X69">
            <v>0.3000960978994227</v>
          </cell>
          <cell r="Y69">
            <v>0.08292526873644622</v>
          </cell>
          <cell r="Z69">
            <v>0.014966412893214348</v>
          </cell>
          <cell r="AA69">
            <v>0.10843812079175877</v>
          </cell>
          <cell r="AB69">
            <v>0.4040957711157063</v>
          </cell>
          <cell r="AC69">
            <v>0.04954660538759497</v>
          </cell>
          <cell r="AD69">
            <v>0.01785708533896242</v>
          </cell>
          <cell r="AE69">
            <v>0.00207878700046755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0.3060048174049246</v>
          </cell>
          <cell r="H70">
            <v>0.08455818400336379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0.052192024912305186</v>
          </cell>
          <cell r="M70">
            <v>0.01881041583896532</v>
          </cell>
          <cell r="N70">
            <v>0.0021897864712210257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0.01933138176024715</v>
          </cell>
          <cell r="X70">
            <v>0.2901238002178906</v>
          </cell>
          <cell r="Y70">
            <v>0.08016963322185834</v>
          </cell>
          <cell r="Z70">
            <v>0.014469073788705647</v>
          </cell>
          <cell r="AA70">
            <v>0.10483468433213584</v>
          </cell>
          <cell r="AB70">
            <v>0.4190223839919335</v>
          </cell>
          <cell r="AC70">
            <v>0.051376773013229564</v>
          </cell>
          <cell r="AD70">
            <v>0.018516695805106394</v>
          </cell>
          <cell r="AE70">
            <v>0.0021555738688934195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0.9999999999999999</v>
          </cell>
          <cell r="F71">
            <v>0</v>
          </cell>
          <cell r="G71">
            <v>0.32561328382540505</v>
          </cell>
          <cell r="H71">
            <v>0.089976583379125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0.0488323911792066</v>
          </cell>
          <cell r="M71">
            <v>0.017599577445697692</v>
          </cell>
          <cell r="N71">
            <v>0.0020488285277544065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0.020840892136044984</v>
          </cell>
          <cell r="X71">
            <v>0.31277840877750146</v>
          </cell>
          <cell r="Y71">
            <v>0.08642975961495246</v>
          </cell>
          <cell r="Z71">
            <v>0.015598905959168992</v>
          </cell>
          <cell r="AA71">
            <v>0.11302080603339315</v>
          </cell>
          <cell r="AB71">
            <v>0.38511278936982263</v>
          </cell>
          <cell r="AC71">
            <v>0.0472190821298128</v>
          </cell>
          <cell r="AD71">
            <v>0.0170182229967798</v>
          </cell>
          <cell r="AE71">
            <v>0.0019811329825239745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0.9999999999999998</v>
          </cell>
          <cell r="F72">
            <v>0</v>
          </cell>
          <cell r="G72">
            <v>0.4291833609969091</v>
          </cell>
          <cell r="H72">
            <v>0.1185960597552825</v>
          </cell>
          <cell r="I72">
            <v>0</v>
          </cell>
          <cell r="J72">
            <v>0.155082003373964</v>
          </cell>
          <cell r="K72">
            <v>0.2535431096520667</v>
          </cell>
          <cell r="L72">
            <v>0.03108712148072693</v>
          </cell>
          <cell r="M72">
            <v>0.011204042825919119</v>
          </cell>
          <cell r="N72">
            <v>0.001304301915131304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0.026905560189435573</v>
          </cell>
          <cell r="X72">
            <v>0.40379645210888626</v>
          </cell>
          <cell r="Y72">
            <v>0.11158068878714779</v>
          </cell>
          <cell r="Z72">
            <v>0.020138163972735445</v>
          </cell>
          <cell r="AA72">
            <v>0.14590968944801894</v>
          </cell>
          <cell r="AB72">
            <v>0.2488762728772166</v>
          </cell>
          <cell r="AC72">
            <v>0.03051498026949676</v>
          </cell>
          <cell r="AD72">
            <v>0.010997899907096107</v>
          </cell>
          <cell r="AE72">
            <v>0.0012802924399667487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0.013109377003124995</v>
          </cell>
          <cell r="M73">
            <v>0.004724722469244751</v>
          </cell>
          <cell r="N73">
            <v>0.000550021511060611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0.03341180721486792</v>
          </cell>
          <cell r="X73">
            <v>0.5014416766244174</v>
          </cell>
          <cell r="Y73">
            <v>0.13856290062015486</v>
          </cell>
          <cell r="Z73">
            <v>0.02500793321458625</v>
          </cell>
          <cell r="AA73">
            <v>0.18119326935748611</v>
          </cell>
          <cell r="AB73">
            <v>0.10272013994761194</v>
          </cell>
          <cell r="AC73">
            <v>0.012594623856842046</v>
          </cell>
          <cell r="AD73">
            <v>0.004539226678889079</v>
          </cell>
          <cell r="AE73">
            <v>0.0005284224851443974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0.0973243186654966</v>
          </cell>
          <cell r="I74">
            <v>0</v>
          </cell>
          <cell r="J74">
            <v>0.12726603520214344</v>
          </cell>
          <cell r="K74">
            <v>0.3611141233510819</v>
          </cell>
          <cell r="L74">
            <v>0.04427648866666718</v>
          </cell>
          <cell r="M74">
            <v>0.01595759438551471</v>
          </cell>
          <cell r="N74">
            <v>0.0018576795216960398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0.02254260893437243</v>
          </cell>
          <cell r="X74">
            <v>0.3383176356443899</v>
          </cell>
          <cell r="Y74">
            <v>0.09348698983581186</v>
          </cell>
          <cell r="Z74">
            <v>0.016872600008971093</v>
          </cell>
          <cell r="AA74">
            <v>0.12224926914006089</v>
          </cell>
          <cell r="AB74">
            <v>0.34688547558774857</v>
          </cell>
          <cell r="AC74">
            <v>0.042531991181647785</v>
          </cell>
          <cell r="AD74">
            <v>0.015328949182799879</v>
          </cell>
          <cell r="AE74">
            <v>0.001784480484197742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0.9999999999999998</v>
          </cell>
          <cell r="F75">
            <v>0</v>
          </cell>
          <cell r="G75">
            <v>0.333135369281952</v>
          </cell>
          <cell r="H75">
            <v>0.0974215477518243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0.05849999870203728</v>
          </cell>
          <cell r="M75">
            <v>0.02447738011018652</v>
          </cell>
          <cell r="N75">
            <v>0.000809068920509208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0.02547225245280995</v>
          </cell>
          <cell r="X75">
            <v>0.3212137757512355</v>
          </cell>
          <cell r="Y75">
            <v>0.09384189909655999</v>
          </cell>
          <cell r="Z75">
            <v>0.007924900670156335</v>
          </cell>
          <cell r="AA75">
            <v>0.11046489867123281</v>
          </cell>
          <cell r="AB75">
            <v>0.35995075912352414</v>
          </cell>
          <cell r="AC75">
            <v>0.0566778290692059</v>
          </cell>
          <cell r="AD75">
            <v>0.023659924437277723</v>
          </cell>
          <cell r="AE75">
            <v>0.0007937607279976128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0.9999999999999999</v>
          </cell>
          <cell r="F76">
            <v>0</v>
          </cell>
          <cell r="G76">
            <v>0.33522754849475356</v>
          </cell>
          <cell r="H76">
            <v>0.08575110489310286</v>
          </cell>
          <cell r="I76">
            <v>0</v>
          </cell>
          <cell r="J76">
            <v>0.10369164383595707</v>
          </cell>
          <cell r="K76">
            <v>0.407723998278845</v>
          </cell>
          <cell r="L76">
            <v>0.0494003143154317</v>
          </cell>
          <cell r="M76">
            <v>0.017295490190368377</v>
          </cell>
          <cell r="N76">
            <v>0.0009098999915413122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0.9999999999999999</v>
          </cell>
          <cell r="W76">
            <v>0.02740190858342805</v>
          </cell>
          <cell r="X76">
            <v>0.3212438771413344</v>
          </cell>
          <cell r="Y76">
            <v>0.08216452012693089</v>
          </cell>
          <cell r="Z76">
            <v>0.015054317110295486</v>
          </cell>
          <cell r="AA76">
            <v>0.10059001252616902</v>
          </cell>
          <cell r="AB76">
            <v>0.38775250157936814</v>
          </cell>
          <cell r="AC76">
            <v>0.04796841848152083</v>
          </cell>
          <cell r="AD76">
            <v>0.016868057303454972</v>
          </cell>
          <cell r="AE76">
            <v>0.0009563871474981702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0.1443146389866534</v>
          </cell>
          <cell r="L77">
            <v>0.017948472790601546</v>
          </cell>
          <cell r="M77">
            <v>0.006714400512768246</v>
          </cell>
          <cell r="N77">
            <v>0.0007349210819025215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0.03166866662639821</v>
          </cell>
          <cell r="X77">
            <v>0.4759640397165826</v>
          </cell>
          <cell r="Y77">
            <v>0.13102484980275309</v>
          </cell>
          <cell r="Z77">
            <v>0.023900997783024926</v>
          </cell>
          <cell r="AA77">
            <v>0.17438289379977429</v>
          </cell>
          <cell r="AB77">
            <v>0.1386564321033838</v>
          </cell>
          <cell r="AC77">
            <v>0.017244806267758858</v>
          </cell>
          <cell r="AD77">
            <v>0.0064512085749695094</v>
          </cell>
          <cell r="AE77">
            <v>0.000706105325354758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0.9999999999999999</v>
          </cell>
          <cell r="F78">
            <v>0</v>
          </cell>
          <cell r="G78">
            <v>0.5186583155423932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0.015740635377385053</v>
          </cell>
          <cell r="M78">
            <v>0.005962061767481291</v>
          </cell>
          <cell r="N78">
            <v>0.0006390859648312508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0.032429025597961375</v>
          </cell>
          <cell r="X78">
            <v>0.4874961252669568</v>
          </cell>
          <cell r="Y78">
            <v>0.13412357146179635</v>
          </cell>
          <cell r="Z78">
            <v>0.024505037165893608</v>
          </cell>
          <cell r="AA78">
            <v>0.17897310368015043</v>
          </cell>
          <cell r="AB78">
            <v>0.12100675819227386</v>
          </cell>
          <cell r="AC78">
            <v>0.015123855907568401</v>
          </cell>
          <cell r="AD78">
            <v>0.005728481328598745</v>
          </cell>
          <cell r="AE78">
            <v>0.0006140413988005122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0.390549893534969</v>
          </cell>
          <cell r="H79">
            <v>0.08795271363334861</v>
          </cell>
          <cell r="I79">
            <v>0</v>
          </cell>
          <cell r="J79">
            <v>0.08978702051408664</v>
          </cell>
          <cell r="K79">
            <v>0.36910939153846445</v>
          </cell>
          <cell r="L79">
            <v>0.05318166672418202</v>
          </cell>
          <cell r="M79">
            <v>0.01183226582644744</v>
          </cell>
          <cell r="N79">
            <v>0.001032715521550168</v>
          </cell>
          <cell r="O79">
            <v>-0.0034456672930459646</v>
          </cell>
          <cell r="P79">
            <v>0</v>
          </cell>
          <cell r="S79" t="str">
            <v>IBT</v>
          </cell>
          <cell r="V79">
            <v>0.9999999999999992</v>
          </cell>
          <cell r="W79">
            <v>0.015414237510319392</v>
          </cell>
          <cell r="X79">
            <v>0.3354231196403171</v>
          </cell>
          <cell r="Y79">
            <v>0.07666155902145984</v>
          </cell>
          <cell r="Z79">
            <v>0.12106758616323952</v>
          </cell>
          <cell r="AA79">
            <v>0.08022513663808936</v>
          </cell>
          <cell r="AB79">
            <v>0.3149597072078748</v>
          </cell>
          <cell r="AC79">
            <v>0.04494283984568491</v>
          </cell>
          <cell r="AD79">
            <v>0.010409202898848247</v>
          </cell>
          <cell r="AE79">
            <v>0.0008966110741659758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0.024448454021395033</v>
          </cell>
          <cell r="G80">
            <v>0.5229873270707259</v>
          </cell>
          <cell r="H80">
            <v>0.11931148242180901</v>
          </cell>
          <cell r="I80">
            <v>0.021814006162879294</v>
          </cell>
          <cell r="J80">
            <v>0.15581519825253393</v>
          </cell>
          <cell r="K80">
            <v>0.16664568545740793</v>
          </cell>
          <cell r="L80">
            <v>0.007604307891260556</v>
          </cell>
          <cell r="M80">
            <v>0.008507401607285197</v>
          </cell>
          <cell r="N80">
            <v>-0.008867456634759425</v>
          </cell>
          <cell r="O80">
            <v>0</v>
          </cell>
          <cell r="P80">
            <v>-0.01826640625053743</v>
          </cell>
          <cell r="S80" t="str">
            <v>DITEXPRL</v>
          </cell>
          <cell r="V80">
            <v>1.0182664062505375</v>
          </cell>
          <cell r="W80">
            <v>0.024448454021395033</v>
          </cell>
          <cell r="X80">
            <v>0.5229873270707259</v>
          </cell>
          <cell r="Y80">
            <v>0.11931148242180903</v>
          </cell>
          <cell r="Z80">
            <v>0.021814006162879294</v>
          </cell>
          <cell r="AA80">
            <v>0.15581519825253393</v>
          </cell>
          <cell r="AB80">
            <v>0.16664568545740796</v>
          </cell>
          <cell r="AC80">
            <v>0.007604307891260556</v>
          </cell>
          <cell r="AD80">
            <v>0.008507401607285196</v>
          </cell>
          <cell r="AE80">
            <v>-0.008867456634759425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0.9999999999999999</v>
          </cell>
          <cell r="F81">
            <v>0.024622048212992194</v>
          </cell>
          <cell r="G81">
            <v>0.29327015527105715</v>
          </cell>
          <cell r="H81">
            <v>0.07662163307041363</v>
          </cell>
          <cell r="I81">
            <v>0.015313923770348013</v>
          </cell>
          <cell r="J81">
            <v>0.10747418151053321</v>
          </cell>
          <cell r="K81">
            <v>0.3871625368481976</v>
          </cell>
          <cell r="L81">
            <v>0.05499164075618239</v>
          </cell>
          <cell r="M81">
            <v>0.023666719559338793</v>
          </cell>
          <cell r="N81">
            <v>0.0035620336742395032</v>
          </cell>
          <cell r="O81">
            <v>1.164448010082664E-05</v>
          </cell>
          <cell r="P81">
            <v>0.013303482846596645</v>
          </cell>
          <cell r="S81" t="str">
            <v>DITBALRL</v>
          </cell>
          <cell r="V81">
            <v>0.9876244667020698</v>
          </cell>
          <cell r="W81">
            <v>0.0241577093395522</v>
          </cell>
          <cell r="X81">
            <v>0.2905649550493721</v>
          </cell>
          <cell r="Y81">
            <v>0.07129509933393058</v>
          </cell>
          <cell r="Z81">
            <v>0.010073739825824905</v>
          </cell>
          <cell r="AA81">
            <v>0.09064554253247255</v>
          </cell>
          <cell r="AB81">
            <v>0.4194128693745186</v>
          </cell>
          <cell r="AC81">
            <v>0.057711799101150055</v>
          </cell>
          <cell r="AD81">
            <v>0.02079745638466506</v>
          </cell>
          <cell r="AE81">
            <v>0.0029652957605838374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0.03174729786752853</v>
          </cell>
          <cell r="G82">
            <v>0.3454588694926759</v>
          </cell>
          <cell r="H82">
            <v>0.08951565422866295</v>
          </cell>
          <cell r="I82">
            <v>0.009516489985903657</v>
          </cell>
          <cell r="J82">
            <v>0.10983768252885183</v>
          </cell>
          <cell r="K82">
            <v>0.35107939185167286</v>
          </cell>
          <cell r="L82">
            <v>0.045799423570699854</v>
          </cell>
          <cell r="M82">
            <v>0.01605461940299083</v>
          </cell>
          <cell r="N82">
            <v>0.0009905710710136205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0.03174729786752853</v>
          </cell>
          <cell r="X82">
            <v>0.3454588694926759</v>
          </cell>
          <cell r="Y82">
            <v>0.08951565422866295</v>
          </cell>
          <cell r="Z82">
            <v>0.009516489985903657</v>
          </cell>
          <cell r="AA82">
            <v>0.10983768252885183</v>
          </cell>
          <cell r="AB82">
            <v>0.35107939185167286</v>
          </cell>
          <cell r="AC82">
            <v>0.045799423570699854</v>
          </cell>
          <cell r="AD82">
            <v>0.01605461940299083</v>
          </cell>
          <cell r="AE82">
            <v>0.0009905710710136205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0.03649710247531676</v>
          </cell>
          <cell r="M83">
            <v>0.010049671051121117</v>
          </cell>
          <cell r="N83">
            <v>0.00037377091568214696</v>
          </cell>
          <cell r="O83">
            <v>0</v>
          </cell>
          <cell r="P83">
            <v>-0.005875002435196325</v>
          </cell>
          <cell r="S83" t="str">
            <v>DITEXPMA</v>
          </cell>
          <cell r="V83">
            <v>1.0190541125008514</v>
          </cell>
          <cell r="W83">
            <v>0.02416216503700266</v>
          </cell>
          <cell r="X83">
            <v>0.551236472832144</v>
          </cell>
          <cell r="Y83">
            <v>0.11897545851895405</v>
          </cell>
          <cell r="Z83">
            <v>0.022948216831901413</v>
          </cell>
          <cell r="AA83">
            <v>0.16943053558424293</v>
          </cell>
          <cell r="AB83">
            <v>0.12709099115722403</v>
          </cell>
          <cell r="AC83">
            <v>0.005666854237303702</v>
          </cell>
          <cell r="AD83">
            <v>0.008176381685127422</v>
          </cell>
          <cell r="AE83">
            <v>-0.008632963383048885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</v>
          </cell>
          <cell r="F84">
            <v>0</v>
          </cell>
          <cell r="G84">
            <v>0.26169060049660414</v>
          </cell>
          <cell r="H84">
            <v>0.06183934586743296</v>
          </cell>
          <cell r="I84">
            <v>0</v>
          </cell>
          <cell r="J84">
            <v>0.07717325250969123</v>
          </cell>
          <cell r="K84">
            <v>0.5061002850479422</v>
          </cell>
          <cell r="L84">
            <v>0.06771949959657474</v>
          </cell>
          <cell r="M84">
            <v>0.02432368425987057</v>
          </cell>
          <cell r="N84">
            <v>0.0022726412664476176</v>
          </cell>
          <cell r="O84">
            <v>0</v>
          </cell>
          <cell r="P84">
            <v>-0.0011222380877835946</v>
          </cell>
          <cell r="S84" t="str">
            <v>DITBALMA</v>
          </cell>
          <cell r="V84">
            <v>0.9876306669229838</v>
          </cell>
          <cell r="W84">
            <v>0.02110878006835823</v>
          </cell>
          <cell r="X84">
            <v>0.23214208256515342</v>
          </cell>
          <cell r="Y84">
            <v>0.05857040093964363</v>
          </cell>
          <cell r="Z84">
            <v>0.00725929458119346</v>
          </cell>
          <cell r="AA84">
            <v>0.07393850107035461</v>
          </cell>
          <cell r="AB84">
            <v>0.4999325234675782</v>
          </cell>
          <cell r="AC84">
            <v>0.06800818871265604</v>
          </cell>
          <cell r="AD84">
            <v>0.02452418516432141</v>
          </cell>
          <cell r="AE84">
            <v>0.0021467103537248654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0.3548364294531869</v>
          </cell>
          <cell r="H85">
            <v>0.09184927313512944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0.04814403807071273</v>
          </cell>
          <cell r="M85">
            <v>0.016829179252356632</v>
          </cell>
          <cell r="N85">
            <v>0.0010651453428735978</v>
          </cell>
          <cell r="O85">
            <v>0</v>
          </cell>
          <cell r="P85">
            <v>0.003529845310241816</v>
          </cell>
          <cell r="S85" t="str">
            <v>TAXDEPRMA</v>
          </cell>
          <cell r="V85">
            <v>0.9999999999999999</v>
          </cell>
          <cell r="W85">
            <v>0.031319071324450505</v>
          </cell>
          <cell r="X85">
            <v>0.33884831382539715</v>
          </cell>
          <cell r="Y85">
            <v>0.08766527213668886</v>
          </cell>
          <cell r="Z85">
            <v>0.009174611309277013</v>
          </cell>
          <cell r="AA85">
            <v>0.10743579459157279</v>
          </cell>
          <cell r="AB85">
            <v>0.3610563604264672</v>
          </cell>
          <cell r="AC85">
            <v>0.04698812562348543</v>
          </cell>
          <cell r="AD85">
            <v>0.01646823799957019</v>
          </cell>
          <cell r="AE85">
            <v>0.0010442127630908393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0.08605077191226981</v>
          </cell>
          <cell r="I86">
            <v>0</v>
          </cell>
          <cell r="J86">
            <v>0.10556579955111375</v>
          </cell>
          <cell r="K86">
            <v>0.3929220510579906</v>
          </cell>
          <cell r="L86">
            <v>0.05285650440736804</v>
          </cell>
          <cell r="M86">
            <v>0.01812174577545498</v>
          </cell>
          <cell r="N86">
            <v>0.0012918545208208977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0.029719535642172622</v>
          </cell>
          <cell r="X86">
            <v>0.3268996814866255</v>
          </cell>
          <cell r="Y86">
            <v>0.0818932470500629</v>
          </cell>
          <cell r="Z86">
            <v>0.01659616090008888</v>
          </cell>
          <cell r="AA86">
            <v>0.10040770919137852</v>
          </cell>
          <cell r="AB86">
            <v>0.3754089282100769</v>
          </cell>
          <cell r="AC86">
            <v>0.05052646010658131</v>
          </cell>
          <cell r="AD86">
            <v>0.017317783812411714</v>
          </cell>
          <cell r="AE86">
            <v>0.0012304936006017346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0.9999999999999996</v>
          </cell>
          <cell r="F87">
            <v>0</v>
          </cell>
          <cell r="G87">
            <v>0.35173085581134933</v>
          </cell>
          <cell r="H87">
            <v>0.08731988115365368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0.04446947846988953</v>
          </cell>
          <cell r="M87">
            <v>0.01617206669883241</v>
          </cell>
          <cell r="N87">
            <v>0.001022562740111077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0.027464054850400925</v>
          </cell>
          <cell r="X87">
            <v>0.3359749467576403</v>
          </cell>
          <cell r="Y87">
            <v>0.08327235388751553</v>
          </cell>
          <cell r="Z87">
            <v>0.016533592188818055</v>
          </cell>
          <cell r="AA87">
            <v>0.12635575317673564</v>
          </cell>
          <cell r="AB87">
            <v>0.35143267425223434</v>
          </cell>
          <cell r="AC87">
            <v>0.04248879917662074</v>
          </cell>
          <cell r="AD87">
            <v>0.015503056709335782</v>
          </cell>
          <cell r="AE87">
            <v>0.0009747690006986567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0.09712543953879417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0.0445955560395246</v>
          </cell>
          <cell r="M88">
            <v>0.016072588773530475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0.022498578846929265</v>
          </cell>
          <cell r="X88">
            <v>0.33765683568444055</v>
          </cell>
          <cell r="Y88">
            <v>0.09330439161263136</v>
          </cell>
          <cell r="Z88">
            <v>0.01683964454867139</v>
          </cell>
          <cell r="AA88">
            <v>0.12201049260688453</v>
          </cell>
          <cell r="AB88">
            <v>0.34940830514391114</v>
          </cell>
          <cell r="AC88">
            <v>0.042841317953700435</v>
          </cell>
          <cell r="AD88">
            <v>0.01544043360283146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Company"/>
      <sheetName val="Sum of States"/>
      <sheetName val="California"/>
      <sheetName val="Idaho"/>
      <sheetName val="Oregon"/>
      <sheetName val="Utah"/>
      <sheetName val="Washington"/>
      <sheetName val="Wyoming - PPL"/>
      <sheetName val="Wyoming - UPL"/>
      <sheetName val="CA Factors"/>
      <sheetName val="ID Factors"/>
      <sheetName val="OR Factors"/>
      <sheetName val="UT Factors"/>
      <sheetName val="WA Factors"/>
      <sheetName val="WY-PPL Factors"/>
      <sheetName val="Wy-UPL Facto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23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</v>
          </cell>
          <cell r="E15">
            <v>20466.656409999992</v>
          </cell>
          <cell r="F15">
            <v>13169.252369999998</v>
          </cell>
          <cell r="G15">
            <v>9.931611440000001</v>
          </cell>
          <cell r="H15">
            <v>9554.55</v>
          </cell>
          <cell r="I15">
            <v>10204.283743488439</v>
          </cell>
          <cell r="J15">
            <v>9791.869922132832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45403.32787000001</v>
          </cell>
          <cell r="E18">
            <v>44288.20015999998</v>
          </cell>
          <cell r="F18">
            <v>33509.593870000004</v>
          </cell>
          <cell r="G18">
            <v>11448.850963</v>
          </cell>
          <cell r="H18">
            <v>17999.157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133326.61135</v>
          </cell>
          <cell r="E21">
            <v>118190.50362</v>
          </cell>
          <cell r="F21">
            <v>80792.632</v>
          </cell>
          <cell r="G21">
            <v>17741.29023</v>
          </cell>
          <cell r="H21">
            <v>38187.253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</v>
          </cell>
          <cell r="E27">
            <v>14156.656409999992</v>
          </cell>
          <cell r="F27">
            <v>9109.252369999998</v>
          </cell>
          <cell r="G27">
            <v>6.931611440000001</v>
          </cell>
          <cell r="H27">
            <v>6608.549999999999</v>
          </cell>
          <cell r="I27">
            <v>7058.283743488439</v>
          </cell>
          <cell r="J27">
            <v>6772.869922132832</v>
          </cell>
          <cell r="K27">
            <v>7111.104775469861</v>
          </cell>
          <cell r="L27">
            <v>7313.43210686645</v>
          </cell>
          <cell r="M27">
            <v>104858.5298493976</v>
          </cell>
        </row>
        <row r="28">
          <cell r="A28">
            <v>14</v>
          </cell>
          <cell r="B28" t="str">
            <v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</v>
          </cell>
          <cell r="D30">
            <v>60076.32787000001</v>
          </cell>
          <cell r="E30">
            <v>50598.20015999998</v>
          </cell>
          <cell r="F30">
            <v>37569.593870000004</v>
          </cell>
          <cell r="G30">
            <v>11451.850963</v>
          </cell>
          <cell r="H30">
            <v>20945.157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0.7854288840173103</v>
          </cell>
          <cell r="D33">
            <v>0.8397081444620376</v>
          </cell>
          <cell r="E33">
            <v>0.8518534617107997</v>
          </cell>
          <cell r="F33">
            <v>0.9088466851777635</v>
          </cell>
          <cell r="G33">
            <v>0.931982887218074</v>
          </cell>
          <cell r="H33">
            <v>0.9439931717642331</v>
          </cell>
          <cell r="I33">
            <v>0.9709977692839937</v>
          </cell>
          <cell r="J33">
            <v>0.9791396583507029</v>
          </cell>
          <cell r="K33">
            <v>0.9587174193326287</v>
          </cell>
          <cell r="L33">
            <v>0.9762888543201345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>   Lines 1 - 7</v>
          </cell>
          <cell r="B45" t="str">
            <v>Actual &amp; Forecast Demand Related Investments</v>
          </cell>
        </row>
        <row r="46">
          <cell r="A46" t="str">
            <v>   Line   10</v>
          </cell>
          <cell r="B46" t="str">
            <v>Demand Portion of Transmission  = 8.33 / (8.33+18.69) =</v>
          </cell>
          <cell r="D46">
            <v>0.3083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X10"/>
      <sheetName val="1X1, 10"/>
      <sheetName val="Spread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8"/>
  <sheetViews>
    <sheetView zoomScale="65" zoomScaleNormal="65" zoomScalePageLayoutView="0" workbookViewId="0" topLeftCell="A25">
      <selection activeCell="G68" sqref="G68"/>
    </sheetView>
  </sheetViews>
  <sheetFormatPr defaultColWidth="9.140625" defaultRowHeight="12.75"/>
  <cols>
    <col min="1" max="1" width="9.140625" style="3" customWidth="1"/>
    <col min="2" max="2" width="15.28125" style="3" customWidth="1"/>
    <col min="3" max="3" width="11.57421875" style="3" customWidth="1"/>
    <col min="4" max="4" width="9.140625" style="3" customWidth="1"/>
    <col min="5" max="5" width="16.7109375" style="3" bestFit="1" customWidth="1"/>
    <col min="6" max="6" width="18.421875" style="3" bestFit="1" customWidth="1"/>
    <col min="7" max="7" width="34.57421875" style="3" customWidth="1"/>
    <col min="8" max="8" width="31.8515625" style="3" customWidth="1"/>
    <col min="9" max="9" width="16.00390625" style="3" customWidth="1"/>
    <col min="10" max="10" width="12.00390625" style="3" bestFit="1" customWidth="1"/>
    <col min="11" max="16384" width="9.140625" style="3" customWidth="1"/>
  </cols>
  <sheetData>
    <row r="2" spans="8:14" ht="15.75">
      <c r="H2"/>
      <c r="I2"/>
      <c r="J2"/>
      <c r="K2"/>
      <c r="L2"/>
      <c r="M2"/>
      <c r="N2"/>
    </row>
    <row r="3" spans="1:14" s="26" customFormat="1" ht="32.25" thickBot="1">
      <c r="A3" s="27" t="s">
        <v>3</v>
      </c>
      <c r="B3" s="27" t="s">
        <v>1</v>
      </c>
      <c r="C3" s="27" t="s">
        <v>2</v>
      </c>
      <c r="D3" s="28" t="s">
        <v>505</v>
      </c>
      <c r="E3" s="29" t="s">
        <v>457</v>
      </c>
      <c r="F3" s="29" t="s">
        <v>215</v>
      </c>
      <c r="H3"/>
      <c r="I3"/>
      <c r="J3"/>
      <c r="K3"/>
      <c r="L3"/>
      <c r="M3"/>
      <c r="N3"/>
    </row>
    <row r="4" spans="1:14" ht="15.75">
      <c r="A4" s="3" t="str">
        <f aca="true" t="shared" si="0" ref="A4:A37">LEFT(B4,3)</f>
        <v>500</v>
      </c>
      <c r="B4" s="38" t="s">
        <v>216</v>
      </c>
      <c r="C4" s="3" t="s">
        <v>217</v>
      </c>
      <c r="D4" s="3" t="str">
        <f>MID(B4,4,6)</f>
        <v>CAGE</v>
      </c>
      <c r="E4" s="19">
        <f>VLOOKUP(B4,'WA OMAG Wksht'!$C:$Z,2,0)</f>
        <v>4713807.10999987</v>
      </c>
      <c r="F4" s="30">
        <f>VLOOKUP(B4,'WA OMAG Wksht'!$C:$Z,24,FALSE)</f>
        <v>4726684.074340582</v>
      </c>
      <c r="G4" s="20">
        <f>F4-E4</f>
        <v>12876.964340711944</v>
      </c>
      <c r="H4"/>
      <c r="I4"/>
      <c r="J4"/>
      <c r="K4"/>
      <c r="L4"/>
      <c r="M4"/>
      <c r="N4"/>
    </row>
    <row r="5" spans="1:14" ht="15.75">
      <c r="A5" s="3" t="str">
        <f t="shared" si="0"/>
        <v>500</v>
      </c>
      <c r="B5" s="38" t="s">
        <v>218</v>
      </c>
      <c r="C5" s="3" t="s">
        <v>217</v>
      </c>
      <c r="D5" s="3" t="str">
        <f aca="true" t="shared" si="1" ref="D5:D68">MID(B5,4,6)</f>
        <v>CAGW</v>
      </c>
      <c r="E5" s="19">
        <f>VLOOKUP(B5,'WA OMAG Wksht'!$C:$Z,2,0)</f>
        <v>17103.35</v>
      </c>
      <c r="F5" s="31">
        <f>VLOOKUP(B5,'WA OMAG Wksht'!$C:$Z,24,FALSE)</f>
        <v>17097.16531633805</v>
      </c>
      <c r="G5" s="20">
        <f aca="true" t="shared" si="2" ref="G5:G68">F5-E5</f>
        <v>-6.184683661947929</v>
      </c>
      <c r="H5"/>
      <c r="I5"/>
      <c r="J5"/>
      <c r="K5"/>
      <c r="L5"/>
      <c r="M5"/>
      <c r="N5"/>
    </row>
    <row r="6" spans="1:14" ht="15.75">
      <c r="A6" s="3" t="str">
        <f t="shared" si="0"/>
        <v>500</v>
      </c>
      <c r="B6" s="38" t="s">
        <v>219</v>
      </c>
      <c r="C6" s="3" t="s">
        <v>217</v>
      </c>
      <c r="D6" s="3" t="str">
        <f t="shared" si="1"/>
        <v>JBG</v>
      </c>
      <c r="E6" s="19">
        <f>VLOOKUP(B6,'WA OMAG Wksht'!$C:$Z,2,0)</f>
        <v>17045399.5999998</v>
      </c>
      <c r="F6" s="31">
        <f>VLOOKUP(B6,'WA OMAG Wksht'!$C:$Z,24,FALSE)</f>
        <v>17179789.184876595</v>
      </c>
      <c r="G6" s="20">
        <f t="shared" si="2"/>
        <v>134389.58487679437</v>
      </c>
      <c r="H6"/>
      <c r="I6"/>
      <c r="J6"/>
      <c r="K6"/>
      <c r="L6"/>
      <c r="M6"/>
      <c r="N6"/>
    </row>
    <row r="7" spans="1:14" ht="15.75">
      <c r="A7" s="3" t="str">
        <f t="shared" si="0"/>
        <v>500</v>
      </c>
      <c r="B7" s="38" t="s">
        <v>220</v>
      </c>
      <c r="C7" s="3" t="s">
        <v>217</v>
      </c>
      <c r="D7" s="3" t="str">
        <f t="shared" si="1"/>
        <v>SG</v>
      </c>
      <c r="E7" s="19">
        <f>VLOOKUP(B7,'WA OMAG Wksht'!$C:$Z,2,0)</f>
        <v>-869201.989999983</v>
      </c>
      <c r="F7" s="31">
        <f>VLOOKUP(B7,'WA OMAG Wksht'!$C:$Z,24,FALSE)</f>
        <v>-869201.989999983</v>
      </c>
      <c r="G7" s="20">
        <f t="shared" si="2"/>
        <v>0</v>
      </c>
      <c r="H7"/>
      <c r="I7"/>
      <c r="J7"/>
      <c r="K7"/>
      <c r="L7"/>
      <c r="M7"/>
      <c r="N7"/>
    </row>
    <row r="8" spans="1:14" ht="15.75">
      <c r="A8" s="3" t="str">
        <f t="shared" si="0"/>
        <v>501</v>
      </c>
      <c r="B8" s="38" t="s">
        <v>221</v>
      </c>
      <c r="C8" s="3" t="s">
        <v>222</v>
      </c>
      <c r="D8" s="3" t="str">
        <f t="shared" si="1"/>
        <v>CAEE</v>
      </c>
      <c r="E8" s="19">
        <f>VLOOKUP(B8,'WA OMAG Wksht'!$C:$Z,2,0)</f>
        <v>0</v>
      </c>
      <c r="F8" s="31">
        <f>VLOOKUP(B8,'WA OMAG Wksht'!$C:$Z,24,FALSE)</f>
        <v>15605.421237093718</v>
      </c>
      <c r="G8" s="20">
        <f t="shared" si="2"/>
        <v>15605.421237093718</v>
      </c>
      <c r="H8"/>
      <c r="I8"/>
      <c r="J8"/>
      <c r="K8"/>
      <c r="L8"/>
      <c r="M8"/>
      <c r="N8"/>
    </row>
    <row r="9" spans="1:14" ht="15.75">
      <c r="A9" s="3" t="str">
        <f t="shared" si="0"/>
        <v>501</v>
      </c>
      <c r="B9" s="38" t="s">
        <v>223</v>
      </c>
      <c r="C9" s="3" t="s">
        <v>222</v>
      </c>
      <c r="D9" s="3" t="str">
        <f t="shared" si="1"/>
        <v>CAEW</v>
      </c>
      <c r="E9" s="19">
        <f>VLOOKUP(B9,'WA OMAG Wksht'!$C:$Z,2,0)</f>
        <v>0</v>
      </c>
      <c r="F9" s="31">
        <f>VLOOKUP(B9,'WA OMAG Wksht'!$C:$Z,24,FALSE)</f>
        <v>124494283.2138313</v>
      </c>
      <c r="G9" s="20">
        <f t="shared" si="2"/>
        <v>124494283.2138313</v>
      </c>
      <c r="H9"/>
      <c r="I9"/>
      <c r="J9"/>
      <c r="K9"/>
      <c r="L9"/>
      <c r="M9"/>
      <c r="N9"/>
    </row>
    <row r="10" spans="1:14" ht="15.75">
      <c r="A10" s="3" t="str">
        <f t="shared" si="0"/>
        <v>501</v>
      </c>
      <c r="B10" s="38" t="s">
        <v>224</v>
      </c>
      <c r="C10" s="3" t="s">
        <v>222</v>
      </c>
      <c r="D10" s="3" t="str">
        <f t="shared" si="1"/>
        <v>CAGW</v>
      </c>
      <c r="E10" s="19">
        <f>VLOOKUP(B10,'WA OMAG Wksht'!$C:$Z,2,0)</f>
        <v>0</v>
      </c>
      <c r="F10" s="31">
        <f>VLOOKUP(B10,'WA OMAG Wksht'!$C:$Z,24,FALSE)</f>
        <v>0</v>
      </c>
      <c r="G10" s="20">
        <f t="shared" si="2"/>
        <v>0</v>
      </c>
      <c r="H10"/>
      <c r="I10"/>
      <c r="J10"/>
      <c r="K10"/>
      <c r="L10"/>
      <c r="M10"/>
      <c r="N10"/>
    </row>
    <row r="11" spans="1:14" ht="15.75">
      <c r="A11" s="3" t="str">
        <f t="shared" si="0"/>
        <v>501</v>
      </c>
      <c r="B11" s="38" t="s">
        <v>225</v>
      </c>
      <c r="C11" s="3" t="s">
        <v>222</v>
      </c>
      <c r="D11" s="3" t="str">
        <f t="shared" si="1"/>
        <v>JBE</v>
      </c>
      <c r="E11" s="19">
        <f>VLOOKUP(B11,'WA OMAG Wksht'!$C:$Z,2,0)</f>
        <v>0</v>
      </c>
      <c r="F11" s="31">
        <f>VLOOKUP(B11,'WA OMAG Wksht'!$C:$Z,24,FALSE)</f>
        <v>2713110.42</v>
      </c>
      <c r="G11" s="20">
        <f t="shared" si="2"/>
        <v>2713110.42</v>
      </c>
      <c r="H11"/>
      <c r="I11"/>
      <c r="J11"/>
      <c r="K11"/>
      <c r="L11"/>
      <c r="M11"/>
      <c r="N11"/>
    </row>
    <row r="12" spans="1:14" ht="15.75">
      <c r="A12" s="3" t="str">
        <f>LEFT(B12,3)</f>
        <v>501</v>
      </c>
      <c r="B12" s="38" t="s">
        <v>490</v>
      </c>
      <c r="C12" s="3" t="s">
        <v>222</v>
      </c>
      <c r="D12" s="3" t="str">
        <f t="shared" si="1"/>
        <v>JBG</v>
      </c>
      <c r="E12" s="19">
        <f>VLOOKUP(B12,'WA OMAG Wksht'!$C:$Z,2,0)</f>
        <v>0</v>
      </c>
      <c r="F12" s="31">
        <f>VLOOKUP(B12,'WA OMAG Wksht'!$C:$Z,24,FALSE)</f>
        <v>-17716.84218865303</v>
      </c>
      <c r="G12" s="20">
        <f t="shared" si="2"/>
        <v>-17716.84218865303</v>
      </c>
      <c r="H12"/>
      <c r="I12"/>
      <c r="J12"/>
      <c r="K12"/>
      <c r="L12"/>
      <c r="M12"/>
      <c r="N12"/>
    </row>
    <row r="13" spans="1:14" ht="15.75">
      <c r="A13" s="3" t="str">
        <f t="shared" si="0"/>
        <v>501</v>
      </c>
      <c r="B13" s="38" t="s">
        <v>7</v>
      </c>
      <c r="C13" s="3" t="s">
        <v>222</v>
      </c>
      <c r="D13" s="3" t="str">
        <f t="shared" si="1"/>
        <v>SE</v>
      </c>
      <c r="E13" s="19">
        <f>VLOOKUP(B13,'WA OMAG Wksht'!$C:$Z,2,0)</f>
        <v>0</v>
      </c>
      <c r="F13" s="31">
        <f>VLOOKUP(B13,'WA OMAG Wksht'!$C:$Z,24,FALSE)</f>
        <v>0</v>
      </c>
      <c r="G13" s="20">
        <f t="shared" si="2"/>
        <v>0</v>
      </c>
      <c r="H13"/>
      <c r="I13"/>
      <c r="J13"/>
      <c r="K13"/>
      <c r="L13"/>
      <c r="M13"/>
      <c r="N13"/>
    </row>
    <row r="14" spans="1:14" ht="15.75">
      <c r="A14" s="3" t="str">
        <f t="shared" si="0"/>
        <v>502</v>
      </c>
      <c r="B14" s="38" t="s">
        <v>226</v>
      </c>
      <c r="C14" s="3" t="s">
        <v>227</v>
      </c>
      <c r="D14" s="3" t="str">
        <f t="shared" si="1"/>
        <v>CAGE</v>
      </c>
      <c r="E14" s="19">
        <f>VLOOKUP(B14,'WA OMAG Wksht'!$C:$Z,2,0)</f>
        <v>27247593.9699999</v>
      </c>
      <c r="F14" s="31">
        <f>VLOOKUP(B14,'WA OMAG Wksht'!$C:$Z,24,FALSE)</f>
        <v>27380715.901713096</v>
      </c>
      <c r="G14" s="20">
        <f t="shared" si="2"/>
        <v>133121.93171319738</v>
      </c>
      <c r="H14"/>
      <c r="I14"/>
      <c r="J14"/>
      <c r="K14"/>
      <c r="L14"/>
      <c r="M14"/>
      <c r="N14"/>
    </row>
    <row r="15" spans="1:14" ht="15.75">
      <c r="A15" s="3" t="str">
        <f t="shared" si="0"/>
        <v>502</v>
      </c>
      <c r="B15" s="38" t="s">
        <v>228</v>
      </c>
      <c r="C15" s="3" t="s">
        <v>227</v>
      </c>
      <c r="D15" s="3" t="str">
        <f t="shared" si="1"/>
        <v>CAGW</v>
      </c>
      <c r="E15" s="19">
        <f>VLOOKUP(B15,'WA OMAG Wksht'!$C:$Z,2,0)</f>
        <v>866017.17</v>
      </c>
      <c r="F15" s="31">
        <f>VLOOKUP(B15,'WA OMAG Wksht'!$C:$Z,24,FALSE)</f>
        <v>866017.17</v>
      </c>
      <c r="G15" s="20">
        <f t="shared" si="2"/>
        <v>0</v>
      </c>
      <c r="H15"/>
      <c r="I15"/>
      <c r="J15"/>
      <c r="K15"/>
      <c r="L15"/>
      <c r="M15"/>
      <c r="N15"/>
    </row>
    <row r="16" spans="1:14" ht="15.75">
      <c r="A16" s="3" t="str">
        <f t="shared" si="0"/>
        <v>502</v>
      </c>
      <c r="B16" s="38" t="s">
        <v>229</v>
      </c>
      <c r="C16" s="3" t="s">
        <v>227</v>
      </c>
      <c r="D16" s="3" t="str">
        <f t="shared" si="1"/>
        <v>JBG</v>
      </c>
      <c r="E16" s="19">
        <f>VLOOKUP(B16,'WA OMAG Wksht'!$C:$Z,2,0)</f>
        <v>3642776.34000005</v>
      </c>
      <c r="F16" s="31">
        <f>VLOOKUP(B16,'WA OMAG Wksht'!$C:$Z,24,FALSE)</f>
        <v>3671848.0987985353</v>
      </c>
      <c r="G16" s="20">
        <f t="shared" si="2"/>
        <v>29071.758798485156</v>
      </c>
      <c r="H16"/>
      <c r="I16"/>
      <c r="J16"/>
      <c r="K16"/>
      <c r="L16"/>
      <c r="M16"/>
      <c r="N16"/>
    </row>
    <row r="17" spans="1:14" ht="15.75">
      <c r="A17" s="3" t="str">
        <f>LEFT(B17,3)</f>
        <v>503</v>
      </c>
      <c r="B17" s="38" t="s">
        <v>491</v>
      </c>
      <c r="C17" s="25">
        <v>503</v>
      </c>
      <c r="D17" s="3" t="str">
        <f t="shared" si="1"/>
        <v>CAEE</v>
      </c>
      <c r="E17" s="19">
        <f>VLOOKUP(B17,'WA OMAG Wksht'!$C:$Z,2,0)</f>
        <v>0</v>
      </c>
      <c r="F17" s="31">
        <f>VLOOKUP(B17,'WA OMAG Wksht'!$C:$Z,24,FALSE)</f>
        <v>7011.7126747813545</v>
      </c>
      <c r="G17" s="20">
        <f t="shared" si="2"/>
        <v>7011.7126747813545</v>
      </c>
      <c r="H17"/>
      <c r="I17"/>
      <c r="J17"/>
      <c r="K17"/>
      <c r="L17"/>
      <c r="M17"/>
      <c r="N17"/>
    </row>
    <row r="18" spans="1:14" ht="15.75">
      <c r="A18" s="3" t="str">
        <f t="shared" si="0"/>
        <v>505</v>
      </c>
      <c r="B18" s="38" t="s">
        <v>230</v>
      </c>
      <c r="C18" s="3" t="s">
        <v>231</v>
      </c>
      <c r="D18" s="3" t="str">
        <f t="shared" si="1"/>
        <v>CAGE</v>
      </c>
      <c r="E18" s="19">
        <f>VLOOKUP(B18,'WA OMAG Wksht'!$C:$Z,2,0)</f>
        <v>3893623.29999999</v>
      </c>
      <c r="F18" s="31">
        <f>VLOOKUP(B18,'WA OMAG Wksht'!$C:$Z,24,FALSE)</f>
        <v>3909195.710598028</v>
      </c>
      <c r="G18" s="20">
        <f t="shared" si="2"/>
        <v>15572.410598037764</v>
      </c>
      <c r="H18"/>
      <c r="I18"/>
      <c r="J18"/>
      <c r="K18"/>
      <c r="L18"/>
      <c r="M18"/>
      <c r="N18"/>
    </row>
    <row r="19" spans="1:14" ht="15.75">
      <c r="A19" s="3" t="str">
        <f t="shared" si="0"/>
        <v>505</v>
      </c>
      <c r="B19" s="38" t="s">
        <v>232</v>
      </c>
      <c r="C19" s="3" t="s">
        <v>231</v>
      </c>
      <c r="D19" s="3" t="str">
        <f t="shared" si="1"/>
        <v>CAGW</v>
      </c>
      <c r="E19" s="19">
        <f>VLOOKUP(B19,'WA OMAG Wksht'!$C:$Z,2,0)</f>
        <v>33960.14</v>
      </c>
      <c r="F19" s="31">
        <f>VLOOKUP(B19,'WA OMAG Wksht'!$C:$Z,24,FALSE)</f>
        <v>33960.14</v>
      </c>
      <c r="G19" s="20">
        <f t="shared" si="2"/>
        <v>0</v>
      </c>
      <c r="H19"/>
      <c r="I19"/>
      <c r="J19"/>
      <c r="K19"/>
      <c r="L19"/>
      <c r="M19"/>
      <c r="N19"/>
    </row>
    <row r="20" spans="1:14" ht="15.75">
      <c r="A20" s="3" t="str">
        <f t="shared" si="0"/>
        <v>505</v>
      </c>
      <c r="B20" s="38" t="s">
        <v>233</v>
      </c>
      <c r="C20" s="3" t="s">
        <v>231</v>
      </c>
      <c r="D20" s="3" t="str">
        <f t="shared" si="1"/>
        <v>JBG</v>
      </c>
      <c r="E20" s="19">
        <f>VLOOKUP(B20,'WA OMAG Wksht'!$C:$Z,2,0)</f>
        <v>148535.11</v>
      </c>
      <c r="F20" s="31">
        <f>VLOOKUP(B20,'WA OMAG Wksht'!$C:$Z,24,FALSE)</f>
        <v>149017.0063912685</v>
      </c>
      <c r="G20" s="20">
        <f t="shared" si="2"/>
        <v>481.8963912684994</v>
      </c>
      <c r="H20"/>
      <c r="I20"/>
      <c r="J20"/>
      <c r="K20"/>
      <c r="L20"/>
      <c r="M20"/>
      <c r="N20"/>
    </row>
    <row r="21" spans="1:14" ht="15.75">
      <c r="A21" s="3" t="str">
        <f t="shared" si="0"/>
        <v>506</v>
      </c>
      <c r="B21" s="38" t="s">
        <v>234</v>
      </c>
      <c r="C21" s="3" t="s">
        <v>235</v>
      </c>
      <c r="D21" s="3" t="str">
        <f t="shared" si="1"/>
        <v>CAGE</v>
      </c>
      <c r="E21" s="19">
        <f>VLOOKUP(B21,'WA OMAG Wksht'!$C:$Z,2,0)</f>
        <v>54559377.2399885</v>
      </c>
      <c r="F21" s="31">
        <f>VLOOKUP(B21,'WA OMAG Wksht'!$C:$Z,24,FALSE)</f>
        <v>55029207.39574027</v>
      </c>
      <c r="G21" s="20">
        <f t="shared" si="2"/>
        <v>469830.1557517722</v>
      </c>
      <c r="H21"/>
      <c r="I21"/>
      <c r="J21"/>
      <c r="K21"/>
      <c r="L21"/>
      <c r="M21"/>
      <c r="N21"/>
    </row>
    <row r="22" spans="1:14" ht="15.75">
      <c r="A22" s="3" t="str">
        <f t="shared" si="0"/>
        <v>506</v>
      </c>
      <c r="B22" s="38" t="s">
        <v>236</v>
      </c>
      <c r="C22" s="3" t="s">
        <v>235</v>
      </c>
      <c r="D22" s="3" t="str">
        <f t="shared" si="1"/>
        <v>CAGW</v>
      </c>
      <c r="E22" s="19">
        <f>VLOOKUP(B22,'WA OMAG Wksht'!$C:$Z,2,0)</f>
        <v>1217692.17999999</v>
      </c>
      <c r="F22" s="31">
        <f>VLOOKUP(B22,'WA OMAG Wksht'!$C:$Z,24,FALSE)</f>
        <v>1217469.825999011</v>
      </c>
      <c r="G22" s="20">
        <f t="shared" si="2"/>
        <v>-222.35400097887032</v>
      </c>
      <c r="H22"/>
      <c r="I22"/>
      <c r="J22"/>
      <c r="K22"/>
      <c r="L22"/>
      <c r="M22"/>
      <c r="N22"/>
    </row>
    <row r="23" spans="1:14" ht="15.75">
      <c r="A23" s="3" t="str">
        <f t="shared" si="0"/>
        <v>506</v>
      </c>
      <c r="B23" s="38" t="s">
        <v>237</v>
      </c>
      <c r="C23" s="3" t="s">
        <v>235</v>
      </c>
      <c r="D23" s="3" t="str">
        <f t="shared" si="1"/>
        <v>JBG</v>
      </c>
      <c r="E23" s="19">
        <f>VLOOKUP(B23,'WA OMAG Wksht'!$C:$Z,2,0)</f>
        <v>-15182417.7499996</v>
      </c>
      <c r="F23" s="31">
        <f>VLOOKUP(B23,'WA OMAG Wksht'!$C:$Z,24,FALSE)</f>
        <v>-15242508.353344627</v>
      </c>
      <c r="G23" s="20">
        <f t="shared" si="2"/>
        <v>-60090.60334502719</v>
      </c>
      <c r="H23"/>
      <c r="I23"/>
      <c r="J23"/>
      <c r="K23"/>
      <c r="L23"/>
      <c r="M23"/>
      <c r="N23"/>
    </row>
    <row r="24" spans="1:14" ht="15.75">
      <c r="A24" s="3" t="str">
        <f t="shared" si="0"/>
        <v>506</v>
      </c>
      <c r="B24" s="38" t="s">
        <v>238</v>
      </c>
      <c r="C24" s="3" t="s">
        <v>235</v>
      </c>
      <c r="D24" s="3" t="str">
        <f t="shared" si="1"/>
        <v>SG</v>
      </c>
      <c r="E24" s="19">
        <f>VLOOKUP(B24,'WA OMAG Wksht'!$C:$Z,2,0)</f>
        <v>-229214.6</v>
      </c>
      <c r="F24" s="31">
        <f>VLOOKUP(B24,'WA OMAG Wksht'!$C:$Z,24,FALSE)</f>
        <v>-229214.6</v>
      </c>
      <c r="G24" s="20">
        <f t="shared" si="2"/>
        <v>0</v>
      </c>
      <c r="H24"/>
      <c r="I24"/>
      <c r="J24"/>
      <c r="K24"/>
      <c r="L24"/>
      <c r="M24"/>
      <c r="N24"/>
    </row>
    <row r="25" spans="1:14" ht="15.75">
      <c r="A25" s="3" t="str">
        <f t="shared" si="0"/>
        <v>507</v>
      </c>
      <c r="B25" s="38" t="s">
        <v>239</v>
      </c>
      <c r="C25" s="3" t="s">
        <v>240</v>
      </c>
      <c r="D25" s="3" t="str">
        <f t="shared" si="1"/>
        <v>CAGE</v>
      </c>
      <c r="E25" s="19">
        <f>VLOOKUP(B25,'WA OMAG Wksht'!$C:$Z,2,0)</f>
        <v>518305.869999985</v>
      </c>
      <c r="F25" s="31">
        <f>VLOOKUP(B25,'WA OMAG Wksht'!$C:$Z,24,FALSE)</f>
        <v>518305.869999985</v>
      </c>
      <c r="G25" s="20">
        <f t="shared" si="2"/>
        <v>0</v>
      </c>
      <c r="H25"/>
      <c r="I25"/>
      <c r="J25"/>
      <c r="K25"/>
      <c r="L25"/>
      <c r="M25"/>
      <c r="N25"/>
    </row>
    <row r="26" spans="1:14" ht="15.75">
      <c r="A26" s="3" t="str">
        <f t="shared" si="0"/>
        <v>507</v>
      </c>
      <c r="B26" s="38" t="s">
        <v>241</v>
      </c>
      <c r="C26" s="3" t="s">
        <v>240</v>
      </c>
      <c r="D26" s="3" t="str">
        <f t="shared" si="1"/>
        <v>CAGW</v>
      </c>
      <c r="E26" s="19">
        <f>VLOOKUP(B26,'WA OMAG Wksht'!$C:$Z,2,0)</f>
        <v>11432.05</v>
      </c>
      <c r="F26" s="31">
        <f>VLOOKUP(B26,'WA OMAG Wksht'!$C:$Z,24,FALSE)</f>
        <v>11432.05</v>
      </c>
      <c r="G26" s="20">
        <f t="shared" si="2"/>
        <v>0</v>
      </c>
      <c r="H26"/>
      <c r="I26"/>
      <c r="J26"/>
      <c r="K26"/>
      <c r="L26"/>
      <c r="M26"/>
      <c r="N26"/>
    </row>
    <row r="27" spans="1:14" ht="15.75">
      <c r="A27" s="3" t="str">
        <f t="shared" si="0"/>
        <v>507</v>
      </c>
      <c r="B27" s="38" t="s">
        <v>242</v>
      </c>
      <c r="C27" s="3" t="s">
        <v>240</v>
      </c>
      <c r="D27" s="3" t="str">
        <f t="shared" si="1"/>
        <v>JBG</v>
      </c>
      <c r="E27" s="19">
        <f>VLOOKUP(B27,'WA OMAG Wksht'!$C:$Z,2,0)</f>
        <v>259799.17</v>
      </c>
      <c r="F27" s="31">
        <f>VLOOKUP(B27,'WA OMAG Wksht'!$C:$Z,24,FALSE)</f>
        <v>259799.17</v>
      </c>
      <c r="G27" s="20">
        <f t="shared" si="2"/>
        <v>0</v>
      </c>
      <c r="H27"/>
      <c r="I27"/>
      <c r="J27"/>
      <c r="K27"/>
      <c r="L27"/>
      <c r="M27"/>
      <c r="N27"/>
    </row>
    <row r="28" spans="1:14" ht="15.75">
      <c r="A28" s="3" t="str">
        <f t="shared" si="0"/>
        <v>507</v>
      </c>
      <c r="B28" s="38" t="s">
        <v>243</v>
      </c>
      <c r="C28" s="3" t="s">
        <v>240</v>
      </c>
      <c r="D28" s="3" t="str">
        <f t="shared" si="1"/>
        <v>SG</v>
      </c>
      <c r="E28" s="19">
        <f>VLOOKUP(B28,'WA OMAG Wksht'!$C:$Z,2,0)</f>
        <v>-2739.36</v>
      </c>
      <c r="F28" s="31">
        <f>VLOOKUP(B28,'WA OMAG Wksht'!$C:$Z,24,FALSE)</f>
        <v>-2739.36</v>
      </c>
      <c r="G28" s="20">
        <f t="shared" si="2"/>
        <v>0</v>
      </c>
      <c r="H28"/>
      <c r="I28"/>
      <c r="J28"/>
      <c r="K28"/>
      <c r="L28"/>
      <c r="M28"/>
      <c r="N28"/>
    </row>
    <row r="29" spans="1:14" ht="15.75">
      <c r="A29" s="3" t="str">
        <f>LEFT(B29,3)</f>
        <v>510</v>
      </c>
      <c r="B29" s="38" t="s">
        <v>244</v>
      </c>
      <c r="C29" s="3" t="s">
        <v>245</v>
      </c>
      <c r="D29" s="3" t="str">
        <f t="shared" si="1"/>
        <v>CAGE</v>
      </c>
      <c r="E29" s="19">
        <f>VLOOKUP(B29,'WA OMAG Wksht'!$C:$Z,2,0)</f>
        <v>5808452.00999997</v>
      </c>
      <c r="F29" s="31">
        <f>VLOOKUP(B29,'WA OMAG Wksht'!$C:$Z,24,FALSE)</f>
        <v>5830662.752271353</v>
      </c>
      <c r="G29" s="20">
        <f t="shared" si="2"/>
        <v>22210.742271383293</v>
      </c>
      <c r="H29"/>
      <c r="I29"/>
      <c r="J29"/>
      <c r="K29"/>
      <c r="L29"/>
      <c r="M29"/>
      <c r="N29"/>
    </row>
    <row r="30" spans="1:14" ht="15.75">
      <c r="A30" s="3" t="str">
        <f t="shared" si="0"/>
        <v>510</v>
      </c>
      <c r="B30" s="38" t="s">
        <v>246</v>
      </c>
      <c r="C30" s="3" t="s">
        <v>245</v>
      </c>
      <c r="D30" s="3" t="str">
        <f t="shared" si="1"/>
        <v>CAGW</v>
      </c>
      <c r="E30" s="19">
        <f>VLOOKUP(B30,'WA OMAG Wksht'!$C:$Z,2,0)</f>
        <v>279911.41</v>
      </c>
      <c r="F30" s="31">
        <f>VLOOKUP(B30,'WA OMAG Wksht'!$C:$Z,24,FALSE)</f>
        <v>279911.41</v>
      </c>
      <c r="G30" s="20">
        <f t="shared" si="2"/>
        <v>0</v>
      </c>
      <c r="H30"/>
      <c r="I30"/>
      <c r="J30"/>
      <c r="K30"/>
      <c r="L30"/>
      <c r="M30"/>
      <c r="N30"/>
    </row>
    <row r="31" spans="1:14" ht="15.75">
      <c r="A31" s="3" t="str">
        <f t="shared" si="0"/>
        <v>510</v>
      </c>
      <c r="B31" s="38" t="s">
        <v>247</v>
      </c>
      <c r="C31" s="3" t="s">
        <v>245</v>
      </c>
      <c r="D31" s="3" t="str">
        <f t="shared" si="1"/>
        <v>JBG</v>
      </c>
      <c r="E31" s="19">
        <f>VLOOKUP(B31,'WA OMAG Wksht'!$C:$Z,2,0)</f>
        <v>1273779.38999999</v>
      </c>
      <c r="F31" s="31">
        <f>VLOOKUP(B31,'WA OMAG Wksht'!$C:$Z,24,FALSE)</f>
        <v>1284106.2384965608</v>
      </c>
      <c r="G31" s="20">
        <f t="shared" si="2"/>
        <v>10326.84849657095</v>
      </c>
      <c r="H31"/>
      <c r="I31"/>
      <c r="J31"/>
      <c r="K31"/>
      <c r="L31"/>
      <c r="M31"/>
      <c r="N31"/>
    </row>
    <row r="32" spans="1:14" ht="15.75">
      <c r="A32" s="3" t="str">
        <f t="shared" si="0"/>
        <v>511</v>
      </c>
      <c r="B32" s="38" t="s">
        <v>248</v>
      </c>
      <c r="C32" s="3" t="s">
        <v>249</v>
      </c>
      <c r="D32" s="3" t="str">
        <f t="shared" si="1"/>
        <v>CAGE</v>
      </c>
      <c r="E32" s="19">
        <f>VLOOKUP(B32,'WA OMAG Wksht'!$C:$Z,2,0)</f>
        <v>12578016.9200006</v>
      </c>
      <c r="F32" s="31">
        <f>VLOOKUP(B32,'WA OMAG Wksht'!$C:$Z,24,FALSE)</f>
        <v>12608326.672871908</v>
      </c>
      <c r="G32" s="20">
        <f t="shared" si="2"/>
        <v>30309.752871308476</v>
      </c>
      <c r="H32"/>
      <c r="I32"/>
      <c r="J32"/>
      <c r="K32"/>
      <c r="L32"/>
      <c r="M32"/>
      <c r="N32"/>
    </row>
    <row r="33" spans="1:14" ht="15.75">
      <c r="A33" s="3" t="str">
        <f t="shared" si="0"/>
        <v>511</v>
      </c>
      <c r="B33" s="38" t="s">
        <v>250</v>
      </c>
      <c r="C33" s="3" t="s">
        <v>249</v>
      </c>
      <c r="D33" s="3" t="str">
        <f t="shared" si="1"/>
        <v>CAGW</v>
      </c>
      <c r="E33" s="19">
        <f>VLOOKUP(B33,'WA OMAG Wksht'!$C:$Z,2,0)</f>
        <v>277788.339999999</v>
      </c>
      <c r="F33" s="31">
        <f>VLOOKUP(B33,'WA OMAG Wksht'!$C:$Z,24,FALSE)</f>
        <v>277785.6488919706</v>
      </c>
      <c r="G33" s="20">
        <f t="shared" si="2"/>
        <v>-2.6911080284044147</v>
      </c>
      <c r="H33"/>
      <c r="I33"/>
      <c r="J33"/>
      <c r="K33"/>
      <c r="L33"/>
      <c r="M33"/>
      <c r="N33"/>
    </row>
    <row r="34" spans="1:14" ht="15.75">
      <c r="A34" s="3" t="str">
        <f t="shared" si="0"/>
        <v>511</v>
      </c>
      <c r="B34" s="38" t="s">
        <v>251</v>
      </c>
      <c r="C34" s="3" t="s">
        <v>249</v>
      </c>
      <c r="D34" s="3" t="str">
        <f t="shared" si="1"/>
        <v>JBG</v>
      </c>
      <c r="E34" s="19">
        <f>VLOOKUP(B34,'WA OMAG Wksht'!$C:$Z,2,0)</f>
        <v>7438873.66999986</v>
      </c>
      <c r="F34" s="31">
        <f>VLOOKUP(B34,'WA OMAG Wksht'!$C:$Z,24,FALSE)</f>
        <v>7474068.394581441</v>
      </c>
      <c r="G34" s="20">
        <f t="shared" si="2"/>
        <v>35194.72458158061</v>
      </c>
      <c r="H34"/>
      <c r="I34"/>
      <c r="J34"/>
      <c r="K34"/>
      <c r="L34"/>
      <c r="M34"/>
      <c r="N34"/>
    </row>
    <row r="35" spans="1:14" ht="15.75">
      <c r="A35" s="3" t="str">
        <f t="shared" si="0"/>
        <v>512</v>
      </c>
      <c r="B35" s="38" t="s">
        <v>252</v>
      </c>
      <c r="C35" s="3" t="s">
        <v>253</v>
      </c>
      <c r="D35" s="3" t="str">
        <f t="shared" si="1"/>
        <v>CAGE</v>
      </c>
      <c r="E35" s="19">
        <f>VLOOKUP(B35,'WA OMAG Wksht'!$C:$Z,2,0)</f>
        <v>63183908.1400085</v>
      </c>
      <c r="F35" s="31">
        <f>VLOOKUP(B35,'WA OMAG Wksht'!$C:$Z,24,FALSE)</f>
        <v>63344034.91317113</v>
      </c>
      <c r="G35" s="20">
        <f t="shared" si="2"/>
        <v>160126.77316262573</v>
      </c>
      <c r="H35"/>
      <c r="I35"/>
      <c r="J35"/>
      <c r="K35"/>
      <c r="L35"/>
      <c r="M35"/>
      <c r="N35"/>
    </row>
    <row r="36" spans="1:14" ht="15.75">
      <c r="A36" s="3" t="str">
        <f t="shared" si="0"/>
        <v>512</v>
      </c>
      <c r="B36" s="38" t="s">
        <v>254</v>
      </c>
      <c r="C36" s="3" t="s">
        <v>253</v>
      </c>
      <c r="D36" s="3" t="str">
        <f t="shared" si="1"/>
        <v>CAGW</v>
      </c>
      <c r="E36" s="19">
        <f>VLOOKUP(B36,'WA OMAG Wksht'!$C:$Z,2,0)</f>
        <v>2888481.96999998</v>
      </c>
      <c r="F36" s="31">
        <f>VLOOKUP(B36,'WA OMAG Wksht'!$C:$Z,24,FALSE)</f>
        <v>2888354.1346198227</v>
      </c>
      <c r="G36" s="20">
        <f t="shared" si="2"/>
        <v>-127.8353801574558</v>
      </c>
      <c r="H36"/>
      <c r="I36"/>
      <c r="J36"/>
      <c r="K36"/>
      <c r="L36"/>
      <c r="M36"/>
      <c r="N36"/>
    </row>
    <row r="37" spans="1:14" ht="15.75">
      <c r="A37" s="3" t="str">
        <f t="shared" si="0"/>
        <v>512</v>
      </c>
      <c r="B37" s="38" t="s">
        <v>255</v>
      </c>
      <c r="C37" s="3" t="s">
        <v>253</v>
      </c>
      <c r="D37" s="3" t="str">
        <f t="shared" si="1"/>
        <v>JBG</v>
      </c>
      <c r="E37" s="19">
        <f>VLOOKUP(B37,'WA OMAG Wksht'!$C:$Z,2,0)</f>
        <v>30586092.5300007</v>
      </c>
      <c r="F37" s="31">
        <f>VLOOKUP(B37,'WA OMAG Wksht'!$C:$Z,24,FALSE)</f>
        <v>30693782.783209525</v>
      </c>
      <c r="G37" s="20">
        <f t="shared" si="2"/>
        <v>107690.2532088235</v>
      </c>
      <c r="H37"/>
      <c r="I37"/>
      <c r="J37"/>
      <c r="K37"/>
      <c r="L37"/>
      <c r="M37"/>
      <c r="N37"/>
    </row>
    <row r="38" spans="1:14" ht="15.75">
      <c r="A38" s="3" t="str">
        <f aca="true" t="shared" si="3" ref="A38:A104">LEFT(B38,3)</f>
        <v>513</v>
      </c>
      <c r="B38" s="38" t="s">
        <v>256</v>
      </c>
      <c r="C38" s="3" t="s">
        <v>257</v>
      </c>
      <c r="D38" s="3" t="str">
        <f t="shared" si="1"/>
        <v>CAGE</v>
      </c>
      <c r="E38" s="19">
        <f>VLOOKUP(B38,'WA OMAG Wksht'!$C:$Z,2,0)</f>
        <v>25967449.8800028</v>
      </c>
      <c r="F38" s="31">
        <f>VLOOKUP(B38,'WA OMAG Wksht'!$C:$Z,24,FALSE)</f>
        <v>26037263.196608514</v>
      </c>
      <c r="G38" s="20">
        <f t="shared" si="2"/>
        <v>69813.31660571322</v>
      </c>
      <c r="H38"/>
      <c r="I38"/>
      <c r="J38"/>
      <c r="K38"/>
      <c r="L38"/>
      <c r="M38"/>
      <c r="N38"/>
    </row>
    <row r="39" spans="1:14" ht="15.75">
      <c r="A39" s="3" t="str">
        <f t="shared" si="3"/>
        <v>513</v>
      </c>
      <c r="B39" s="38" t="s">
        <v>258</v>
      </c>
      <c r="C39" s="3" t="s">
        <v>257</v>
      </c>
      <c r="D39" s="3" t="str">
        <f t="shared" si="1"/>
        <v>CAGW</v>
      </c>
      <c r="E39" s="19">
        <f>VLOOKUP(B39,'WA OMAG Wksht'!$C:$Z,2,0)</f>
        <v>398123.35</v>
      </c>
      <c r="F39" s="31">
        <f>VLOOKUP(B39,'WA OMAG Wksht'!$C:$Z,24,FALSE)</f>
        <v>398123.35</v>
      </c>
      <c r="G39" s="20">
        <f t="shared" si="2"/>
        <v>0</v>
      </c>
      <c r="J39"/>
      <c r="K39"/>
      <c r="L39"/>
      <c r="M39"/>
      <c r="N39"/>
    </row>
    <row r="40" spans="1:14" ht="15.75">
      <c r="A40" s="3" t="str">
        <f t="shared" si="3"/>
        <v>513</v>
      </c>
      <c r="B40" s="38" t="s">
        <v>259</v>
      </c>
      <c r="C40" s="3" t="s">
        <v>257</v>
      </c>
      <c r="D40" s="3" t="str">
        <f t="shared" si="1"/>
        <v>JBG</v>
      </c>
      <c r="E40" s="19">
        <f>VLOOKUP(B40,'WA OMAG Wksht'!$C:$Z,2,0)</f>
        <v>6638720.13999997</v>
      </c>
      <c r="F40" s="31">
        <f>VLOOKUP(B40,'WA OMAG Wksht'!$C:$Z,24,FALSE)</f>
        <v>6670384.800365654</v>
      </c>
      <c r="G40" s="20">
        <f t="shared" si="2"/>
        <v>31664.660365683958</v>
      </c>
      <c r="J40"/>
      <c r="K40"/>
      <c r="L40"/>
      <c r="M40"/>
      <c r="N40"/>
    </row>
    <row r="41" spans="1:9" ht="15.75">
      <c r="A41" s="3" t="str">
        <f t="shared" si="3"/>
        <v>514</v>
      </c>
      <c r="B41" s="38" t="s">
        <v>260</v>
      </c>
      <c r="C41" s="3" t="s">
        <v>261</v>
      </c>
      <c r="D41" s="3" t="str">
        <f t="shared" si="1"/>
        <v>CAGE</v>
      </c>
      <c r="E41" s="19">
        <f>VLOOKUP(B41,'WA OMAG Wksht'!$C:$Z,2,0)</f>
        <v>9707868.01</v>
      </c>
      <c r="F41" s="31">
        <f>VLOOKUP(B41,'WA OMAG Wksht'!$C:$Z,24,FALSE)</f>
        <v>9730298.342637561</v>
      </c>
      <c r="G41" s="20">
        <f t="shared" si="2"/>
        <v>22430.332637561485</v>
      </c>
      <c r="H41" s="35"/>
      <c r="I41" s="35"/>
    </row>
    <row r="42" spans="1:9" ht="15.75">
      <c r="A42" s="3" t="str">
        <f t="shared" si="3"/>
        <v>514</v>
      </c>
      <c r="B42" s="38" t="s">
        <v>262</v>
      </c>
      <c r="C42" s="3" t="s">
        <v>261</v>
      </c>
      <c r="D42" s="3" t="str">
        <f t="shared" si="1"/>
        <v>CAGW</v>
      </c>
      <c r="E42" s="19">
        <f>VLOOKUP(B42,'WA OMAG Wksht'!$C:$Z,2,0)</f>
        <v>379820.880000002</v>
      </c>
      <c r="F42" s="31">
        <f>VLOOKUP(B42,'WA OMAG Wksht'!$C:$Z,24,FALSE)</f>
        <v>379764.80453913106</v>
      </c>
      <c r="G42" s="20">
        <f t="shared" si="2"/>
        <v>-56.07546087092487</v>
      </c>
      <c r="H42" s="35"/>
      <c r="I42" s="35"/>
    </row>
    <row r="43" spans="1:9" ht="15.75">
      <c r="A43" s="3" t="str">
        <f t="shared" si="3"/>
        <v>514</v>
      </c>
      <c r="B43" s="38" t="s">
        <v>263</v>
      </c>
      <c r="C43" s="3" t="s">
        <v>261</v>
      </c>
      <c r="D43" s="3" t="str">
        <f t="shared" si="1"/>
        <v>JBG</v>
      </c>
      <c r="E43" s="19">
        <f>VLOOKUP(B43,'WA OMAG Wksht'!$C:$Z,2,0)</f>
        <v>2160978.41</v>
      </c>
      <c r="F43" s="31">
        <f>VLOOKUP(B43,'WA OMAG Wksht'!$C:$Z,24,FALSE)</f>
        <v>2167951.9170509237</v>
      </c>
      <c r="G43" s="20">
        <f t="shared" si="2"/>
        <v>6973.5070509235375</v>
      </c>
      <c r="H43" s="35"/>
      <c r="I43" s="37"/>
    </row>
    <row r="44" spans="1:9" ht="15.75">
      <c r="A44" s="3" t="str">
        <f t="shared" si="3"/>
        <v>535</v>
      </c>
      <c r="B44" s="38" t="s">
        <v>264</v>
      </c>
      <c r="C44" s="3" t="s">
        <v>265</v>
      </c>
      <c r="D44" s="3" t="str">
        <f t="shared" si="1"/>
        <v>CAGE</v>
      </c>
      <c r="E44" s="19">
        <f>VLOOKUP(B44,'WA OMAG Wksht'!$C:$Z,2,0)</f>
        <v>3438832.14000071</v>
      </c>
      <c r="F44" s="31">
        <f>VLOOKUP(B44,'WA OMAG Wksht'!$C:$Z,24,FALSE)</f>
        <v>3481477.264135814</v>
      </c>
      <c r="G44" s="20">
        <f t="shared" si="2"/>
        <v>42645.12413510401</v>
      </c>
      <c r="H44" s="35"/>
      <c r="I44" s="37"/>
    </row>
    <row r="45" spans="1:9" ht="15.75">
      <c r="A45" s="3" t="str">
        <f t="shared" si="3"/>
        <v>535</v>
      </c>
      <c r="B45" s="38" t="s">
        <v>266</v>
      </c>
      <c r="C45" s="3" t="s">
        <v>265</v>
      </c>
      <c r="D45" s="3" t="str">
        <f t="shared" si="1"/>
        <v>CAGW</v>
      </c>
      <c r="E45" s="19">
        <f>VLOOKUP(B45,'WA OMAG Wksht'!$C:$Z,2,0)</f>
        <v>4954009.70000011</v>
      </c>
      <c r="F45" s="31">
        <f>VLOOKUP(B45,'WA OMAG Wksht'!$C:$Z,24,FALSE)</f>
        <v>4989864.728121739</v>
      </c>
      <c r="G45" s="20">
        <f t="shared" si="2"/>
        <v>35855.0281216288</v>
      </c>
      <c r="H45" s="35"/>
      <c r="I45" s="37"/>
    </row>
    <row r="46" spans="1:9" ht="15.75">
      <c r="A46" s="3" t="str">
        <f t="shared" si="3"/>
        <v>536</v>
      </c>
      <c r="B46" s="38" t="s">
        <v>267</v>
      </c>
      <c r="C46" s="3" t="s">
        <v>268</v>
      </c>
      <c r="D46" s="3" t="str">
        <f t="shared" si="1"/>
        <v>CAGE</v>
      </c>
      <c r="E46" s="19">
        <f>VLOOKUP(B46,'WA OMAG Wksht'!$C:$Z,2,0)</f>
        <v>120608</v>
      </c>
      <c r="F46" s="31">
        <f>VLOOKUP(B46,'WA OMAG Wksht'!$C:$Z,24,FALSE)</f>
        <v>120608</v>
      </c>
      <c r="G46" s="20">
        <f t="shared" si="2"/>
        <v>0</v>
      </c>
      <c r="H46" s="35"/>
      <c r="I46" s="37"/>
    </row>
    <row r="47" spans="1:9" ht="15.75">
      <c r="A47" s="3" t="str">
        <f t="shared" si="3"/>
        <v>536</v>
      </c>
      <c r="B47" s="38" t="s">
        <v>269</v>
      </c>
      <c r="C47" s="3" t="s">
        <v>268</v>
      </c>
      <c r="D47" s="3" t="str">
        <f t="shared" si="1"/>
        <v>CAGW</v>
      </c>
      <c r="E47" s="19">
        <f>VLOOKUP(B47,'WA OMAG Wksht'!$C:$Z,2,0)</f>
        <v>154742.77</v>
      </c>
      <c r="F47" s="31">
        <f>VLOOKUP(B47,'WA OMAG Wksht'!$C:$Z,24,FALSE)</f>
        <v>155026.11013326605</v>
      </c>
      <c r="G47" s="20">
        <f t="shared" si="2"/>
        <v>283.3401332660578</v>
      </c>
      <c r="H47" s="35"/>
      <c r="I47" s="37"/>
    </row>
    <row r="48" spans="1:9" ht="15.75">
      <c r="A48" s="3" t="str">
        <f t="shared" si="3"/>
        <v>537</v>
      </c>
      <c r="B48" s="38" t="s">
        <v>270</v>
      </c>
      <c r="C48" s="3" t="s">
        <v>271</v>
      </c>
      <c r="D48" s="3" t="str">
        <f t="shared" si="1"/>
        <v>CAGE</v>
      </c>
      <c r="E48" s="19">
        <f>VLOOKUP(B48,'WA OMAG Wksht'!$C:$Z,2,0)</f>
        <v>454238.18</v>
      </c>
      <c r="F48" s="31">
        <f>VLOOKUP(B48,'WA OMAG Wksht'!$C:$Z,24,FALSE)</f>
        <v>455488.3793890506</v>
      </c>
      <c r="G48" s="20">
        <f t="shared" si="2"/>
        <v>1250.1993890505983</v>
      </c>
      <c r="H48" s="35"/>
      <c r="I48" s="37"/>
    </row>
    <row r="49" spans="1:9" ht="15.75">
      <c r="A49" s="3" t="str">
        <f t="shared" si="3"/>
        <v>537</v>
      </c>
      <c r="B49" s="38" t="s">
        <v>272</v>
      </c>
      <c r="C49" s="3" t="s">
        <v>271</v>
      </c>
      <c r="D49" s="3" t="str">
        <f t="shared" si="1"/>
        <v>CAGW</v>
      </c>
      <c r="E49" s="19">
        <f>VLOOKUP(B49,'WA OMAG Wksht'!$C:$Z,2,0)</f>
        <v>4181381.80999994</v>
      </c>
      <c r="F49" s="31">
        <f>VLOOKUP(B49,'WA OMAG Wksht'!$C:$Z,24,FALSE)</f>
        <v>4173451.124034869</v>
      </c>
      <c r="G49" s="20">
        <f t="shared" si="2"/>
        <v>-7930.685965070967</v>
      </c>
      <c r="H49" s="35"/>
      <c r="I49" s="37"/>
    </row>
    <row r="50" spans="1:9" ht="15.75">
      <c r="A50" s="3" t="str">
        <f t="shared" si="3"/>
        <v>538</v>
      </c>
      <c r="B50" s="38" t="s">
        <v>273</v>
      </c>
      <c r="C50" s="3" t="s">
        <v>274</v>
      </c>
      <c r="D50" s="3" t="str">
        <f t="shared" si="1"/>
        <v>CAGE</v>
      </c>
      <c r="E50" s="19">
        <f>VLOOKUP(B50,'WA OMAG Wksht'!$C:$Z,2,0)</f>
        <v>0</v>
      </c>
      <c r="F50" s="31">
        <f>VLOOKUP(B50,'WA OMAG Wksht'!$C:$Z,24,FALSE)</f>
        <v>0</v>
      </c>
      <c r="G50" s="20">
        <f t="shared" si="2"/>
        <v>0</v>
      </c>
      <c r="H50" s="35"/>
      <c r="I50" s="37"/>
    </row>
    <row r="51" spans="1:9" ht="15.75">
      <c r="A51" s="3" t="str">
        <f t="shared" si="3"/>
        <v>539</v>
      </c>
      <c r="B51" s="38" t="s">
        <v>275</v>
      </c>
      <c r="C51" s="3" t="s">
        <v>276</v>
      </c>
      <c r="D51" s="3" t="str">
        <f t="shared" si="1"/>
        <v>CAGE</v>
      </c>
      <c r="E51" s="19">
        <f>VLOOKUP(B51,'WA OMAG Wksht'!$C:$Z,2,0)</f>
        <v>5664709.34999984</v>
      </c>
      <c r="F51" s="31">
        <f>VLOOKUP(B51,'WA OMAG Wksht'!$C:$Z,24,FALSE)</f>
        <v>5699345.655152888</v>
      </c>
      <c r="G51" s="20">
        <f t="shared" si="2"/>
        <v>34636.305153047666</v>
      </c>
      <c r="H51" s="35"/>
      <c r="I51" s="37"/>
    </row>
    <row r="52" spans="1:9" ht="15.75">
      <c r="A52" s="3" t="str">
        <f t="shared" si="3"/>
        <v>539</v>
      </c>
      <c r="B52" s="38" t="s">
        <v>277</v>
      </c>
      <c r="C52" s="25" t="s">
        <v>276</v>
      </c>
      <c r="D52" s="3" t="str">
        <f t="shared" si="1"/>
        <v>CAGW</v>
      </c>
      <c r="E52" s="19">
        <f>VLOOKUP(B52,'WA OMAG Wksht'!$C:$Z,2,0)</f>
        <v>10322250.3699987</v>
      </c>
      <c r="F52" s="31">
        <f>VLOOKUP(B52,'WA OMAG Wksht'!$C:$Z,24,FALSE)</f>
        <v>10191620.964039024</v>
      </c>
      <c r="G52" s="20">
        <f t="shared" si="2"/>
        <v>-130629.40595967695</v>
      </c>
      <c r="H52" s="35"/>
      <c r="I52" s="37"/>
    </row>
    <row r="53" spans="1:9" ht="15.75">
      <c r="A53" s="3" t="str">
        <f t="shared" si="3"/>
        <v>540</v>
      </c>
      <c r="B53" s="38" t="s">
        <v>278</v>
      </c>
      <c r="C53" s="3" t="s">
        <v>279</v>
      </c>
      <c r="D53" s="3" t="str">
        <f t="shared" si="1"/>
        <v>CAGE</v>
      </c>
      <c r="E53" s="19">
        <f>VLOOKUP(B53,'WA OMAG Wksht'!$C:$Z,2,0)</f>
        <v>14563.06</v>
      </c>
      <c r="F53" s="31">
        <f>VLOOKUP(B53,'WA OMAG Wksht'!$C:$Z,24,FALSE)</f>
        <v>14563.06</v>
      </c>
      <c r="G53" s="20">
        <f t="shared" si="2"/>
        <v>0</v>
      </c>
      <c r="H53" s="35"/>
      <c r="I53" s="37"/>
    </row>
    <row r="54" spans="1:9" ht="15.75">
      <c r="A54" s="3" t="str">
        <f t="shared" si="3"/>
        <v>540</v>
      </c>
      <c r="B54" s="38" t="s">
        <v>280</v>
      </c>
      <c r="C54" s="3" t="s">
        <v>279</v>
      </c>
      <c r="D54" s="3" t="str">
        <f t="shared" si="1"/>
        <v>CAGW</v>
      </c>
      <c r="E54" s="19">
        <f>VLOOKUP(B54,'WA OMAG Wksht'!$C:$Z,2,0)</f>
        <v>79317.41</v>
      </c>
      <c r="F54" s="31">
        <f>VLOOKUP(B54,'WA OMAG Wksht'!$C:$Z,24,FALSE)</f>
        <v>78986.909967</v>
      </c>
      <c r="G54" s="20">
        <f t="shared" si="2"/>
        <v>-330.5000330000039</v>
      </c>
      <c r="H54" s="35"/>
      <c r="I54" s="37"/>
    </row>
    <row r="55" spans="1:9" ht="15.75">
      <c r="A55" s="3" t="str">
        <f t="shared" si="3"/>
        <v>542</v>
      </c>
      <c r="B55" s="38" t="s">
        <v>281</v>
      </c>
      <c r="C55" s="3" t="s">
        <v>282</v>
      </c>
      <c r="D55" s="3" t="str">
        <f t="shared" si="1"/>
        <v>CAGE</v>
      </c>
      <c r="E55" s="19">
        <f>VLOOKUP(B55,'WA OMAG Wksht'!$C:$Z,2,0)</f>
        <v>172345.959999999</v>
      </c>
      <c r="F55" s="31">
        <f>VLOOKUP(B55,'WA OMAG Wksht'!$C:$Z,24,FALSE)</f>
        <v>173393.8949673851</v>
      </c>
      <c r="G55" s="20">
        <f t="shared" si="2"/>
        <v>1047.9349673860997</v>
      </c>
      <c r="H55" s="35"/>
      <c r="I55" s="37"/>
    </row>
    <row r="56" spans="1:9" ht="15.75">
      <c r="A56" s="3" t="str">
        <f t="shared" si="3"/>
        <v>542</v>
      </c>
      <c r="B56" s="38" t="s">
        <v>283</v>
      </c>
      <c r="C56" s="3" t="s">
        <v>282</v>
      </c>
      <c r="D56" s="3" t="str">
        <f t="shared" si="1"/>
        <v>CAGW</v>
      </c>
      <c r="E56" s="19">
        <f>VLOOKUP(B56,'WA OMAG Wksht'!$C:$Z,2,0)</f>
        <v>889393.929999999</v>
      </c>
      <c r="F56" s="31">
        <f>VLOOKUP(B56,'WA OMAG Wksht'!$C:$Z,24,FALSE)</f>
        <v>890951.2830917571</v>
      </c>
      <c r="G56" s="20">
        <f t="shared" si="2"/>
        <v>1557.3530917580938</v>
      </c>
      <c r="H56" s="35"/>
      <c r="I56" s="37"/>
    </row>
    <row r="57" spans="1:9" ht="15.75">
      <c r="A57" s="3" t="str">
        <f t="shared" si="3"/>
        <v>543</v>
      </c>
      <c r="B57" s="38" t="s">
        <v>284</v>
      </c>
      <c r="C57" s="3" t="s">
        <v>285</v>
      </c>
      <c r="D57" s="3" t="str">
        <f t="shared" si="1"/>
        <v>CAGE</v>
      </c>
      <c r="E57" s="19">
        <f>VLOOKUP(B57,'WA OMAG Wksht'!$C:$Z,2,0)</f>
        <v>241907.720000002</v>
      </c>
      <c r="F57" s="31">
        <f>VLOOKUP(B57,'WA OMAG Wksht'!$C:$Z,24,FALSE)</f>
        <v>243680.21336386394</v>
      </c>
      <c r="G57" s="20">
        <f t="shared" si="2"/>
        <v>1772.493363861926</v>
      </c>
      <c r="H57" s="35"/>
      <c r="I57" s="37"/>
    </row>
    <row r="58" spans="1:9" ht="15.75">
      <c r="A58" s="3" t="str">
        <f t="shared" si="3"/>
        <v>543</v>
      </c>
      <c r="B58" s="38" t="s">
        <v>286</v>
      </c>
      <c r="C58" s="3" t="s">
        <v>285</v>
      </c>
      <c r="D58" s="3" t="str">
        <f t="shared" si="1"/>
        <v>CAGW</v>
      </c>
      <c r="E58" s="19">
        <f>VLOOKUP(B58,'WA OMAG Wksht'!$C:$Z,2,0)</f>
        <v>821555.760000054</v>
      </c>
      <c r="F58" s="31">
        <f>VLOOKUP(B58,'WA OMAG Wksht'!$C:$Z,24,FALSE)</f>
        <v>818030.6023416546</v>
      </c>
      <c r="G58" s="20">
        <f t="shared" si="2"/>
        <v>-3525.157658399432</v>
      </c>
      <c r="H58" s="35"/>
      <c r="I58" s="37"/>
    </row>
    <row r="59" spans="1:9" ht="15.75">
      <c r="A59" s="3" t="str">
        <f t="shared" si="3"/>
        <v>544</v>
      </c>
      <c r="B59" s="38" t="s">
        <v>287</v>
      </c>
      <c r="C59" s="3" t="s">
        <v>288</v>
      </c>
      <c r="D59" s="3" t="str">
        <f t="shared" si="1"/>
        <v>CAGE</v>
      </c>
      <c r="E59" s="19">
        <f>VLOOKUP(B59,'WA OMAG Wksht'!$C:$Z,2,0)</f>
        <v>478383.170000027</v>
      </c>
      <c r="F59" s="31">
        <f>VLOOKUP(B59,'WA OMAG Wksht'!$C:$Z,24,FALSE)</f>
        <v>481277.20582624525</v>
      </c>
      <c r="G59" s="20">
        <f t="shared" si="2"/>
        <v>2894.0358262182563</v>
      </c>
      <c r="H59" s="35"/>
      <c r="I59" s="37"/>
    </row>
    <row r="60" spans="1:9" ht="15.75">
      <c r="A60" s="3" t="str">
        <f t="shared" si="3"/>
        <v>544</v>
      </c>
      <c r="B60" s="38" t="s">
        <v>289</v>
      </c>
      <c r="C60" s="3" t="s">
        <v>288</v>
      </c>
      <c r="D60" s="3" t="str">
        <f t="shared" si="1"/>
        <v>CAGW</v>
      </c>
      <c r="E60" s="19">
        <f>VLOOKUP(B60,'WA OMAG Wksht'!$C:$Z,2,0)</f>
        <v>612996.299999944</v>
      </c>
      <c r="F60" s="31">
        <f>VLOOKUP(B60,'WA OMAG Wksht'!$C:$Z,24,FALSE)</f>
        <v>608672.4183999564</v>
      </c>
      <c r="G60" s="20">
        <f t="shared" si="2"/>
        <v>-4323.881599987624</v>
      </c>
      <c r="H60" s="35"/>
      <c r="I60" s="37"/>
    </row>
    <row r="61" spans="1:9" ht="15.75">
      <c r="A61" s="3" t="str">
        <f t="shared" si="3"/>
        <v>545</v>
      </c>
      <c r="B61" s="38" t="s">
        <v>290</v>
      </c>
      <c r="C61" s="3" t="s">
        <v>291</v>
      </c>
      <c r="D61" s="3" t="str">
        <f t="shared" si="1"/>
        <v>CAGE</v>
      </c>
      <c r="E61" s="19">
        <f>VLOOKUP(B61,'WA OMAG Wksht'!$C:$Z,2,0)</f>
        <v>611883.030000004</v>
      </c>
      <c r="F61" s="31">
        <f>VLOOKUP(B61,'WA OMAG Wksht'!$C:$Z,24,FALSE)</f>
        <v>613103.9288214972</v>
      </c>
      <c r="G61" s="20">
        <f t="shared" si="2"/>
        <v>1220.8988214932615</v>
      </c>
      <c r="H61" s="35"/>
      <c r="I61" s="37"/>
    </row>
    <row r="62" spans="1:7" ht="15.75">
      <c r="A62" s="3" t="str">
        <f t="shared" si="3"/>
        <v>545</v>
      </c>
      <c r="B62" s="38" t="s">
        <v>292</v>
      </c>
      <c r="C62" s="3" t="s">
        <v>291</v>
      </c>
      <c r="D62" s="3" t="str">
        <f t="shared" si="1"/>
        <v>CAGW</v>
      </c>
      <c r="E62" s="19">
        <f>VLOOKUP(B62,'WA OMAG Wksht'!$C:$Z,2,0)</f>
        <v>1708788.34999997</v>
      </c>
      <c r="F62" s="31">
        <f>VLOOKUP(B62,'WA OMAG Wksht'!$C:$Z,24,FALSE)</f>
        <v>1694465.133147764</v>
      </c>
      <c r="G62" s="20">
        <f t="shared" si="2"/>
        <v>-14323.216852206038</v>
      </c>
    </row>
    <row r="63" spans="1:7" ht="15.75">
      <c r="A63" s="3" t="str">
        <f t="shared" si="3"/>
        <v>546</v>
      </c>
      <c r="B63" s="38" t="s">
        <v>293</v>
      </c>
      <c r="C63" s="3" t="s">
        <v>294</v>
      </c>
      <c r="D63" s="3" t="str">
        <f t="shared" si="1"/>
        <v>CAGE</v>
      </c>
      <c r="E63" s="19">
        <f>VLOOKUP(B63,'WA OMAG Wksht'!$C:$Z,2,0)</f>
        <v>1015147.11000002</v>
      </c>
      <c r="F63" s="31">
        <f>VLOOKUP(B63,'WA OMAG Wksht'!$C:$Z,24,FALSE)</f>
        <v>1021472.421654802</v>
      </c>
      <c r="G63" s="20">
        <f t="shared" si="2"/>
        <v>6325.311654782039</v>
      </c>
    </row>
    <row r="64" spans="1:9" ht="15.75">
      <c r="A64" s="3" t="str">
        <f t="shared" si="3"/>
        <v>547</v>
      </c>
      <c r="B64" s="38" t="s">
        <v>295</v>
      </c>
      <c r="C64" s="3" t="s">
        <v>478</v>
      </c>
      <c r="D64" s="3" t="str">
        <f t="shared" si="1"/>
        <v>CAEW</v>
      </c>
      <c r="E64" s="19">
        <f>VLOOKUP(B64,'WA OMAG Wksht'!$C:$Z,2,0)</f>
        <v>0</v>
      </c>
      <c r="F64" s="31">
        <f>VLOOKUP(B64,'WA OMAG Wksht'!$C:$Z,24,FALSE)</f>
        <v>59398492.09</v>
      </c>
      <c r="G64" s="20">
        <f t="shared" si="2"/>
        <v>59398492.09</v>
      </c>
      <c r="H64" s="35"/>
      <c r="I64" s="35"/>
    </row>
    <row r="65" spans="1:9" ht="15.75">
      <c r="A65" s="3" t="str">
        <f t="shared" si="3"/>
        <v>548</v>
      </c>
      <c r="B65" s="38" t="s">
        <v>296</v>
      </c>
      <c r="C65" s="3" t="s">
        <v>297</v>
      </c>
      <c r="D65" s="3" t="str">
        <f t="shared" si="1"/>
        <v>CAGE</v>
      </c>
      <c r="E65" s="19">
        <f>VLOOKUP(B65,'WA OMAG Wksht'!$C:$Z,2,0)</f>
        <v>13939730.5300006</v>
      </c>
      <c r="F65" s="31">
        <f>VLOOKUP(B65,'WA OMAG Wksht'!$C:$Z,24,FALSE)</f>
        <v>13987400.621053249</v>
      </c>
      <c r="G65" s="20">
        <f t="shared" si="2"/>
        <v>47670.09105264954</v>
      </c>
      <c r="H65" s="35"/>
      <c r="I65" s="35"/>
    </row>
    <row r="66" spans="1:9" ht="15.75">
      <c r="A66" s="3" t="str">
        <f t="shared" si="3"/>
        <v>548</v>
      </c>
      <c r="B66" s="38" t="s">
        <v>298</v>
      </c>
      <c r="C66" s="3" t="s">
        <v>297</v>
      </c>
      <c r="D66" s="3" t="str">
        <f t="shared" si="1"/>
        <v>CAGW</v>
      </c>
      <c r="E66" s="19">
        <f>VLOOKUP(B66,'WA OMAG Wksht'!$C:$Z,2,0)</f>
        <v>4595968.33999997</v>
      </c>
      <c r="F66" s="31">
        <f>VLOOKUP(B66,'WA OMAG Wksht'!$C:$Z,24,FALSE)</f>
        <v>4595351.81874716</v>
      </c>
      <c r="G66" s="20">
        <f t="shared" si="2"/>
        <v>-616.5212528100237</v>
      </c>
      <c r="H66" s="36"/>
      <c r="I66" s="37"/>
    </row>
    <row r="67" spans="1:9" ht="15.75">
      <c r="A67" s="3" t="str">
        <f t="shared" si="3"/>
        <v>548</v>
      </c>
      <c r="B67" s="38" t="s">
        <v>299</v>
      </c>
      <c r="C67" s="3" t="s">
        <v>297</v>
      </c>
      <c r="D67" s="3" t="str">
        <f t="shared" si="1"/>
        <v>SG</v>
      </c>
      <c r="E67" s="19">
        <f>VLOOKUP(B67,'WA OMAG Wksht'!$C:$Z,2,0)</f>
        <v>-6098.950000004</v>
      </c>
      <c r="F67" s="31">
        <f>VLOOKUP(B67,'WA OMAG Wksht'!$C:$Z,24,FALSE)</f>
        <v>-10073.950000003999</v>
      </c>
      <c r="G67" s="20">
        <f t="shared" si="2"/>
        <v>-3974.999999999999</v>
      </c>
      <c r="H67" s="35"/>
      <c r="I67" s="37"/>
    </row>
    <row r="68" spans="1:9" ht="15.75">
      <c r="A68" s="3" t="str">
        <f t="shared" si="3"/>
        <v>549</v>
      </c>
      <c r="B68" s="38" t="s">
        <v>300</v>
      </c>
      <c r="C68" s="3" t="s">
        <v>301</v>
      </c>
      <c r="D68" s="3" t="str">
        <f t="shared" si="1"/>
        <v>CAGE</v>
      </c>
      <c r="E68" s="19">
        <f>VLOOKUP(B68,'WA OMAG Wksht'!$C:$Z,2,0)</f>
        <v>1329598.28999995</v>
      </c>
      <c r="F68" s="31">
        <f>VLOOKUP(B68,'WA OMAG Wksht'!$C:$Z,24,FALSE)</f>
        <v>6567587.515284941</v>
      </c>
      <c r="G68" s="20">
        <f t="shared" si="2"/>
        <v>5237989.225284991</v>
      </c>
      <c r="H68" s="35"/>
      <c r="I68" s="37"/>
    </row>
    <row r="69" spans="1:9" ht="15.75">
      <c r="A69" s="3" t="str">
        <f t="shared" si="3"/>
        <v>549</v>
      </c>
      <c r="B69" s="38" t="s">
        <v>302</v>
      </c>
      <c r="C69" s="3" t="s">
        <v>301</v>
      </c>
      <c r="D69" s="3" t="str">
        <f aca="true" t="shared" si="4" ref="D69:D132">MID(B69,4,6)</f>
        <v>CAGW</v>
      </c>
      <c r="E69" s="19">
        <f>VLOOKUP(B69,'WA OMAG Wksht'!$C:$Z,2,0)</f>
        <v>2618550.72999423</v>
      </c>
      <c r="F69" s="31">
        <f>VLOOKUP(B69,'WA OMAG Wksht'!$C:$Z,24,FALSE)</f>
        <v>7901260.358011359</v>
      </c>
      <c r="G69" s="20">
        <f aca="true" t="shared" si="5" ref="G69:G132">F69-E69</f>
        <v>5282709.628017129</v>
      </c>
      <c r="H69" s="35"/>
      <c r="I69" s="37"/>
    </row>
    <row r="70" spans="1:9" ht="15.75">
      <c r="A70" s="3" t="str">
        <f>LEFT(B70,3)</f>
        <v>549</v>
      </c>
      <c r="B70" s="38" t="s">
        <v>484</v>
      </c>
      <c r="C70" s="3" t="s">
        <v>301</v>
      </c>
      <c r="D70" s="3" t="str">
        <f t="shared" si="4"/>
        <v>SG</v>
      </c>
      <c r="E70" s="19">
        <f>VLOOKUP(B70,'WA OMAG Wksht'!$C:$Z,2,0)</f>
        <v>0</v>
      </c>
      <c r="F70" s="31">
        <f>VLOOKUP(B70,'WA OMAG Wksht'!$C:$Z,24,FALSE)</f>
        <v>472689.42202569486</v>
      </c>
      <c r="G70" s="20">
        <f t="shared" si="5"/>
        <v>472689.42202569486</v>
      </c>
      <c r="H70" s="35"/>
      <c r="I70" s="37"/>
    </row>
    <row r="71" spans="1:9" ht="15.75">
      <c r="A71" s="3" t="str">
        <f t="shared" si="3"/>
        <v>550</v>
      </c>
      <c r="B71" s="38" t="s">
        <v>303</v>
      </c>
      <c r="C71" s="3" t="s">
        <v>304</v>
      </c>
      <c r="D71" s="3" t="str">
        <f t="shared" si="4"/>
        <v>CAGE</v>
      </c>
      <c r="E71" s="19">
        <f>VLOOKUP(B71,'WA OMAG Wksht'!$C:$Z,2,0)</f>
        <v>12084614.9499999</v>
      </c>
      <c r="F71" s="31">
        <f>VLOOKUP(B71,'WA OMAG Wksht'!$C:$Z,24,FALSE)</f>
        <v>12084614.9499999</v>
      </c>
      <c r="G71" s="20">
        <f t="shared" si="5"/>
        <v>0</v>
      </c>
      <c r="H71" s="35"/>
      <c r="I71" s="37"/>
    </row>
    <row r="72" spans="1:9" ht="15.75">
      <c r="A72" s="3" t="str">
        <f t="shared" si="3"/>
        <v>550</v>
      </c>
      <c r="B72" s="38" t="s">
        <v>305</v>
      </c>
      <c r="C72" s="3" t="s">
        <v>304</v>
      </c>
      <c r="D72" s="3" t="str">
        <f t="shared" si="4"/>
        <v>CAGW</v>
      </c>
      <c r="E72" s="19">
        <f>VLOOKUP(B72,'WA OMAG Wksht'!$C:$Z,2,0)</f>
        <v>0</v>
      </c>
      <c r="F72" s="31">
        <f>VLOOKUP(B72,'WA OMAG Wksht'!$C:$Z,24,FALSE)</f>
        <v>0</v>
      </c>
      <c r="G72" s="20">
        <f t="shared" si="5"/>
        <v>0</v>
      </c>
      <c r="H72" s="35"/>
      <c r="I72" s="37"/>
    </row>
    <row r="73" spans="1:9" ht="15.75">
      <c r="A73" s="3" t="str">
        <f t="shared" si="3"/>
        <v>552</v>
      </c>
      <c r="B73" s="38" t="s">
        <v>306</v>
      </c>
      <c r="C73" s="3" t="s">
        <v>307</v>
      </c>
      <c r="D73" s="3" t="str">
        <f t="shared" si="4"/>
        <v>CAGE</v>
      </c>
      <c r="E73" s="19">
        <f>VLOOKUP(B73,'WA OMAG Wksht'!$C:$Z,2,0)</f>
        <v>389251.980000002</v>
      </c>
      <c r="F73" s="31">
        <f>VLOOKUP(B73,'WA OMAG Wksht'!$C:$Z,24,FALSE)</f>
        <v>390092.51310449786</v>
      </c>
      <c r="G73" s="20">
        <f t="shared" si="5"/>
        <v>840.5331044958439</v>
      </c>
      <c r="H73" s="35"/>
      <c r="I73" s="37"/>
    </row>
    <row r="74" spans="1:9" ht="15.75">
      <c r="A74" s="3" t="str">
        <f t="shared" si="3"/>
        <v>553</v>
      </c>
      <c r="B74" s="38" t="s">
        <v>308</v>
      </c>
      <c r="C74" s="3" t="s">
        <v>309</v>
      </c>
      <c r="D74" s="3" t="str">
        <f t="shared" si="4"/>
        <v>CAGE</v>
      </c>
      <c r="E74" s="19">
        <f>VLOOKUP(B74,'WA OMAG Wksht'!$C:$Z,2,0)</f>
        <v>3093135.93000019</v>
      </c>
      <c r="F74" s="31">
        <f>VLOOKUP(B74,'WA OMAG Wksht'!$C:$Z,24,FALSE)</f>
        <v>3105458.548656013</v>
      </c>
      <c r="G74" s="20">
        <f t="shared" si="5"/>
        <v>12322.618655822705</v>
      </c>
      <c r="H74" s="35"/>
      <c r="I74" s="37"/>
    </row>
    <row r="75" spans="1:9" ht="15.75">
      <c r="A75" s="3" t="str">
        <f t="shared" si="3"/>
        <v>553</v>
      </c>
      <c r="B75" s="38" t="s">
        <v>310</v>
      </c>
      <c r="C75" s="3" t="s">
        <v>309</v>
      </c>
      <c r="D75" s="3" t="str">
        <f t="shared" si="4"/>
        <v>CAGW</v>
      </c>
      <c r="E75" s="19">
        <f>VLOOKUP(B75,'WA OMAG Wksht'!$C:$Z,2,0)</f>
        <v>0</v>
      </c>
      <c r="F75" s="31">
        <f>VLOOKUP(B75,'WA OMAG Wksht'!$C:$Z,24,FALSE)</f>
        <v>17.419630928249994</v>
      </c>
      <c r="G75" s="20">
        <f t="shared" si="5"/>
        <v>17.419630928249994</v>
      </c>
      <c r="H75" s="35"/>
      <c r="I75" s="37"/>
    </row>
    <row r="76" spans="1:9" ht="15.75">
      <c r="A76" s="3" t="str">
        <f t="shared" si="3"/>
        <v>554</v>
      </c>
      <c r="B76" s="38" t="s">
        <v>311</v>
      </c>
      <c r="C76" s="3" t="s">
        <v>312</v>
      </c>
      <c r="D76" s="3" t="str">
        <f t="shared" si="4"/>
        <v>CAGE</v>
      </c>
      <c r="E76" s="19">
        <f>VLOOKUP(B76,'WA OMAG Wksht'!$C:$Z,2,0)</f>
        <v>374559.880000005</v>
      </c>
      <c r="F76" s="31">
        <f>VLOOKUP(B76,'WA OMAG Wksht'!$C:$Z,24,FALSE)</f>
        <v>375398.37011856004</v>
      </c>
      <c r="G76" s="20">
        <f t="shared" si="5"/>
        <v>838.4901185550261</v>
      </c>
      <c r="H76" s="35"/>
      <c r="I76" s="37"/>
    </row>
    <row r="77" spans="1:9" ht="15.75">
      <c r="A77" s="3" t="str">
        <f t="shared" si="3"/>
        <v>554</v>
      </c>
      <c r="B77" s="38" t="s">
        <v>313</v>
      </c>
      <c r="C77" s="3" t="s">
        <v>312</v>
      </c>
      <c r="D77" s="3" t="str">
        <f t="shared" si="4"/>
        <v>CAGW</v>
      </c>
      <c r="E77" s="19">
        <f>VLOOKUP(B77,'WA OMAG Wksht'!$C:$Z,2,0)</f>
        <v>777.42</v>
      </c>
      <c r="F77" s="31">
        <f>VLOOKUP(B77,'WA OMAG Wksht'!$C:$Z,24,FALSE)</f>
        <v>783.746443121673</v>
      </c>
      <c r="G77" s="20">
        <f t="shared" si="5"/>
        <v>6.326443121673037</v>
      </c>
      <c r="H77" s="35"/>
      <c r="I77" s="37"/>
    </row>
    <row r="78" spans="1:9" ht="15.75">
      <c r="A78" s="3" t="str">
        <f t="shared" si="3"/>
        <v>555</v>
      </c>
      <c r="B78" s="38" t="s">
        <v>314</v>
      </c>
      <c r="C78" s="3" t="s">
        <v>315</v>
      </c>
      <c r="D78" s="3" t="str">
        <f t="shared" si="4"/>
        <v>IDU</v>
      </c>
      <c r="E78" s="19">
        <f>VLOOKUP(B78,'WA OMAG Wksht'!$C:$Z,2,0)</f>
        <v>-19530737.58</v>
      </c>
      <c r="F78" s="31">
        <f>VLOOKUP(B78,'WA OMAG Wksht'!$C:$Z,24,FALSE)</f>
        <v>3.725290298461914E-09</v>
      </c>
      <c r="G78" s="20">
        <f t="shared" si="5"/>
        <v>19530737.580000002</v>
      </c>
      <c r="H78" s="35"/>
      <c r="I78" s="37"/>
    </row>
    <row r="79" spans="1:9" ht="15.75">
      <c r="A79" s="3" t="str">
        <f t="shared" si="3"/>
        <v>555</v>
      </c>
      <c r="B79" s="38" t="s">
        <v>316</v>
      </c>
      <c r="C79" s="3" t="s">
        <v>315</v>
      </c>
      <c r="D79" s="3" t="str">
        <f t="shared" si="4"/>
        <v>CAEW</v>
      </c>
      <c r="E79" s="19">
        <f>VLOOKUP(B79,'WA OMAG Wksht'!$C:$Z,2,0)</f>
        <v>0</v>
      </c>
      <c r="F79" s="31">
        <f>VLOOKUP(B79,'WA OMAG Wksht'!$C:$Z,24,FALSE)</f>
        <v>38196212.45945419</v>
      </c>
      <c r="G79" s="20">
        <f t="shared" si="5"/>
        <v>38196212.45945419</v>
      </c>
      <c r="H79" s="35"/>
      <c r="I79" s="37"/>
    </row>
    <row r="80" spans="1:9" ht="15.75">
      <c r="A80" s="3" t="str">
        <f t="shared" si="3"/>
        <v>555</v>
      </c>
      <c r="B80" s="38" t="s">
        <v>317</v>
      </c>
      <c r="C80" s="3" t="s">
        <v>315</v>
      </c>
      <c r="D80" s="3" t="str">
        <f t="shared" si="4"/>
        <v>CAGW</v>
      </c>
      <c r="E80" s="19">
        <f>VLOOKUP(B80,'WA OMAG Wksht'!$C:$Z,2,0)</f>
        <v>0</v>
      </c>
      <c r="F80" s="31">
        <f>VLOOKUP(B80,'WA OMAG Wksht'!$C:$Z,24,FALSE)</f>
        <v>784003075.9005458</v>
      </c>
      <c r="G80" s="20">
        <f t="shared" si="5"/>
        <v>784003075.9005458</v>
      </c>
      <c r="H80" s="35"/>
      <c r="I80" s="37"/>
    </row>
    <row r="81" spans="1:9" ht="15.75">
      <c r="A81" s="3" t="str">
        <f t="shared" si="3"/>
        <v>555</v>
      </c>
      <c r="B81" s="38" t="s">
        <v>8</v>
      </c>
      <c r="C81" s="3" t="s">
        <v>315</v>
      </c>
      <c r="D81" s="3" t="str">
        <f t="shared" si="4"/>
        <v>OR</v>
      </c>
      <c r="E81" s="19">
        <f>VLOOKUP(B81,'WA OMAG Wksht'!$C:$Z,2,0)</f>
        <v>-41904957.5099999</v>
      </c>
      <c r="F81" s="31">
        <f>VLOOKUP(B81,'WA OMAG Wksht'!$C:$Z,24,FALSE)</f>
        <v>9.685754776000977E-08</v>
      </c>
      <c r="G81" s="20">
        <f t="shared" si="5"/>
        <v>41904957.51</v>
      </c>
      <c r="H81" s="35"/>
      <c r="I81" s="37"/>
    </row>
    <row r="82" spans="1:9" ht="15.75">
      <c r="A82" s="3" t="str">
        <f>LEFT(B82,3)</f>
        <v>555</v>
      </c>
      <c r="B82" s="38" t="s">
        <v>499</v>
      </c>
      <c r="C82" s="3" t="s">
        <v>315</v>
      </c>
      <c r="D82" s="3" t="str">
        <f t="shared" si="4"/>
        <v>SE</v>
      </c>
      <c r="E82" s="19">
        <f>VLOOKUP(B82,'WA OMAG Wksht'!$C:$Z,2,0)</f>
        <v>0</v>
      </c>
      <c r="F82" s="31">
        <f>VLOOKUP(B82,'WA OMAG Wksht'!$C:$Z,24,FALSE)</f>
        <v>0</v>
      </c>
      <c r="G82" s="20">
        <f t="shared" si="5"/>
        <v>0</v>
      </c>
      <c r="H82" s="35"/>
      <c r="I82" s="37"/>
    </row>
    <row r="83" spans="1:9" ht="15.75">
      <c r="A83" s="3" t="str">
        <f t="shared" si="3"/>
        <v>555</v>
      </c>
      <c r="B83" s="38" t="s">
        <v>9</v>
      </c>
      <c r="C83" s="3" t="s">
        <v>315</v>
      </c>
      <c r="D83" s="3" t="str">
        <f t="shared" si="4"/>
        <v>WA</v>
      </c>
      <c r="E83" s="19">
        <f>VLOOKUP(B83,'WA OMAG Wksht'!$C:$Z,2,0)</f>
        <v>-13288769.91</v>
      </c>
      <c r="F83" s="31">
        <f>VLOOKUP(B83,'WA OMAG Wksht'!$C:$Z,24,FALSE)</f>
        <v>2173666.3000000007</v>
      </c>
      <c r="G83" s="20">
        <f t="shared" si="5"/>
        <v>15462436.21</v>
      </c>
      <c r="H83" s="35"/>
      <c r="I83" s="37"/>
    </row>
    <row r="84" spans="1:9" ht="15.75">
      <c r="A84" s="3" t="str">
        <f>LEFT(B84,3)</f>
        <v>556</v>
      </c>
      <c r="B84" s="38" t="s">
        <v>492</v>
      </c>
      <c r="C84" s="3" t="s">
        <v>318</v>
      </c>
      <c r="D84" s="3" t="str">
        <f t="shared" si="4"/>
        <v>CAGE</v>
      </c>
      <c r="E84" s="19">
        <f>VLOOKUP(B84,'WA OMAG Wksht'!$C:$Z,2,0)</f>
        <v>0</v>
      </c>
      <c r="F84" s="31">
        <f>VLOOKUP(B84,'WA OMAG Wksht'!$C:$Z,24,FALSE)</f>
        <v>12760.461620462054</v>
      </c>
      <c r="G84" s="20">
        <f t="shared" si="5"/>
        <v>12760.461620462054</v>
      </c>
      <c r="H84" s="35"/>
      <c r="I84" s="37"/>
    </row>
    <row r="85" spans="1:9" ht="15.75">
      <c r="A85" s="3" t="str">
        <f t="shared" si="3"/>
        <v>556</v>
      </c>
      <c r="B85" s="38" t="s">
        <v>10</v>
      </c>
      <c r="C85" s="3" t="s">
        <v>318</v>
      </c>
      <c r="D85" s="3" t="str">
        <f t="shared" si="4"/>
        <v>SG</v>
      </c>
      <c r="E85" s="19">
        <f>VLOOKUP(B85,'WA OMAG Wksht'!$C:$Z,2,0)</f>
        <v>2828392.72000001</v>
      </c>
      <c r="F85" s="31">
        <f>VLOOKUP(B85,'WA OMAG Wksht'!$C:$Z,24,FALSE)</f>
        <v>2828392.72000001</v>
      </c>
      <c r="G85" s="20">
        <f t="shared" si="5"/>
        <v>0</v>
      </c>
      <c r="H85" s="35"/>
      <c r="I85" s="37"/>
    </row>
    <row r="86" spans="1:9" ht="15.75">
      <c r="A86" s="3" t="str">
        <f t="shared" si="3"/>
        <v>557</v>
      </c>
      <c r="B86" s="38" t="s">
        <v>319</v>
      </c>
      <c r="C86" s="3" t="s">
        <v>320</v>
      </c>
      <c r="D86" s="3" t="str">
        <f t="shared" si="4"/>
        <v>CAGE</v>
      </c>
      <c r="E86" s="19">
        <f>VLOOKUP(B86,'WA OMAG Wksht'!$C:$Z,2,0)</f>
        <v>9700761.54000279</v>
      </c>
      <c r="F86" s="31">
        <f>VLOOKUP(B86,'WA OMAG Wksht'!$C:$Z,24,FALSE)</f>
        <v>9700221.80000279</v>
      </c>
      <c r="G86" s="20">
        <f t="shared" si="5"/>
        <v>-539.7400000002235</v>
      </c>
      <c r="H86" s="35"/>
      <c r="I86" s="37"/>
    </row>
    <row r="87" spans="1:9" ht="15.75">
      <c r="A87" s="3" t="str">
        <f t="shared" si="3"/>
        <v>557</v>
      </c>
      <c r="B87" s="38" t="s">
        <v>321</v>
      </c>
      <c r="C87" s="3" t="s">
        <v>320</v>
      </c>
      <c r="D87" s="3" t="str">
        <f t="shared" si="4"/>
        <v>CAGW</v>
      </c>
      <c r="E87" s="19">
        <f>VLOOKUP(B87,'WA OMAG Wksht'!$C:$Z,2,0)</f>
        <v>1.2E-08</v>
      </c>
      <c r="F87" s="31">
        <f>VLOOKUP(B87,'WA OMAG Wksht'!$C:$Z,24,FALSE)</f>
        <v>1.2E-08</v>
      </c>
      <c r="G87" s="20">
        <f t="shared" si="5"/>
        <v>0</v>
      </c>
      <c r="H87" s="35"/>
      <c r="I87" s="37"/>
    </row>
    <row r="88" spans="1:7" ht="15.75">
      <c r="A88" s="3" t="str">
        <f t="shared" si="3"/>
        <v>557</v>
      </c>
      <c r="B88" s="38" t="s">
        <v>322</v>
      </c>
      <c r="C88" s="3" t="s">
        <v>320</v>
      </c>
      <c r="D88" s="3" t="str">
        <f t="shared" si="4"/>
        <v>IDU</v>
      </c>
      <c r="E88" s="19">
        <f>VLOOKUP(B88,'WA OMAG Wksht'!$C:$Z,2,0)</f>
        <v>-32973.24</v>
      </c>
      <c r="F88" s="31">
        <f>VLOOKUP(B88,'WA OMAG Wksht'!$C:$Z,24,FALSE)</f>
        <v>1073744.9</v>
      </c>
      <c r="G88" s="20">
        <f t="shared" si="5"/>
        <v>1106718.14</v>
      </c>
    </row>
    <row r="89" spans="1:7" ht="15.75">
      <c r="A89" s="3" t="str">
        <f t="shared" si="3"/>
        <v>557</v>
      </c>
      <c r="B89" s="38" t="s">
        <v>323</v>
      </c>
      <c r="C89" s="3" t="s">
        <v>320</v>
      </c>
      <c r="D89" s="3" t="str">
        <f t="shared" si="4"/>
        <v>JBG</v>
      </c>
      <c r="E89" s="19">
        <f>VLOOKUP(B89,'WA OMAG Wksht'!$C:$Z,2,0)</f>
        <v>2336147.13</v>
      </c>
      <c r="F89" s="31">
        <f>VLOOKUP(B89,'WA OMAG Wksht'!$C:$Z,24,FALSE)</f>
        <v>2336147.13</v>
      </c>
      <c r="G89" s="20">
        <f t="shared" si="5"/>
        <v>0</v>
      </c>
    </row>
    <row r="90" spans="1:7" ht="15.75">
      <c r="A90" s="3" t="str">
        <f t="shared" si="3"/>
        <v>557</v>
      </c>
      <c r="B90" s="38" t="s">
        <v>11</v>
      </c>
      <c r="C90" s="3" t="s">
        <v>320</v>
      </c>
      <c r="D90" s="3" t="str">
        <f t="shared" si="4"/>
        <v>OR</v>
      </c>
      <c r="E90" s="19">
        <f>VLOOKUP(B90,'WA OMAG Wksht'!$C:$Z,2,0)</f>
        <v>-53813.04</v>
      </c>
      <c r="F90" s="31">
        <f>VLOOKUP(B90,'WA OMAG Wksht'!$C:$Z,24,FALSE)</f>
        <v>-53813.04</v>
      </c>
      <c r="G90" s="20">
        <f t="shared" si="5"/>
        <v>0</v>
      </c>
    </row>
    <row r="91" spans="1:7" ht="15.75">
      <c r="A91" s="3" t="str">
        <f t="shared" si="3"/>
        <v>557</v>
      </c>
      <c r="B91" s="38" t="s">
        <v>12</v>
      </c>
      <c r="C91" s="3" t="s">
        <v>320</v>
      </c>
      <c r="D91" s="3" t="str">
        <f t="shared" si="4"/>
        <v>SG</v>
      </c>
      <c r="E91" s="19">
        <f>VLOOKUP(B91,'WA OMAG Wksht'!$C:$Z,2,0)</f>
        <v>41421248.379994</v>
      </c>
      <c r="F91" s="31">
        <f>VLOOKUP(B91,'WA OMAG Wksht'!$C:$Z,24,FALSE)</f>
        <v>36400523.515853375</v>
      </c>
      <c r="G91" s="20">
        <f t="shared" si="5"/>
        <v>-5020724.864140622</v>
      </c>
    </row>
    <row r="92" spans="1:7" ht="15.75">
      <c r="A92" s="3" t="str">
        <f t="shared" si="3"/>
        <v>557</v>
      </c>
      <c r="B92" s="38" t="s">
        <v>13</v>
      </c>
      <c r="C92" s="3" t="s">
        <v>320</v>
      </c>
      <c r="D92" s="3" t="str">
        <f t="shared" si="4"/>
        <v>WA</v>
      </c>
      <c r="E92" s="19">
        <f>VLOOKUP(B92,'WA OMAG Wksht'!$C:$Z,2,0)</f>
        <v>-97006.2</v>
      </c>
      <c r="F92" s="31">
        <f>VLOOKUP(B92,'WA OMAG Wksht'!$C:$Z,24,FALSE)</f>
        <v>-97006.2</v>
      </c>
      <c r="G92" s="20">
        <f t="shared" si="5"/>
        <v>0</v>
      </c>
    </row>
    <row r="93" spans="1:7" ht="15.75">
      <c r="A93" s="3" t="str">
        <f t="shared" si="3"/>
        <v>560</v>
      </c>
      <c r="B93" s="38" t="s">
        <v>324</v>
      </c>
      <c r="C93" s="3" t="s">
        <v>325</v>
      </c>
      <c r="D93" s="3" t="str">
        <f t="shared" si="4"/>
        <v>CAGE</v>
      </c>
      <c r="E93" s="19">
        <f>VLOOKUP(B93,'WA OMAG Wksht'!$C:$Z,2,0)</f>
        <v>0</v>
      </c>
      <c r="F93" s="31">
        <f>VLOOKUP(B93,'WA OMAG Wksht'!$C:$Z,24,FALSE)</f>
        <v>-779377.7340937292</v>
      </c>
      <c r="G93" s="20">
        <f t="shared" si="5"/>
        <v>-779377.7340937292</v>
      </c>
    </row>
    <row r="94" spans="1:7" ht="15.75">
      <c r="A94" s="3" t="str">
        <f t="shared" si="3"/>
        <v>560</v>
      </c>
      <c r="B94" s="38" t="s">
        <v>326</v>
      </c>
      <c r="C94" s="3" t="s">
        <v>325</v>
      </c>
      <c r="D94" s="3" t="str">
        <f t="shared" si="4"/>
        <v>CAGW</v>
      </c>
      <c r="E94" s="19">
        <f>VLOOKUP(B94,'WA OMAG Wksht'!$C:$Z,2,0)</f>
        <v>355666.029999997</v>
      </c>
      <c r="F94" s="31">
        <f>VLOOKUP(B94,'WA OMAG Wksht'!$C:$Z,24,FALSE)</f>
        <v>357733.25594622985</v>
      </c>
      <c r="G94" s="20">
        <f t="shared" si="5"/>
        <v>2067.225946232851</v>
      </c>
    </row>
    <row r="95" spans="1:7" ht="15.75">
      <c r="A95" s="3" t="str">
        <f t="shared" si="3"/>
        <v>560</v>
      </c>
      <c r="B95" s="38" t="s">
        <v>327</v>
      </c>
      <c r="C95" s="3" t="s">
        <v>325</v>
      </c>
      <c r="D95" s="3" t="str">
        <f t="shared" si="4"/>
        <v>SG</v>
      </c>
      <c r="E95" s="19">
        <f>VLOOKUP(B95,'WA OMAG Wksht'!$C:$Z,2,0)</f>
        <v>7538734.78000012</v>
      </c>
      <c r="F95" s="31">
        <f>VLOOKUP(B95,'WA OMAG Wksht'!$C:$Z,24,FALSE)</f>
        <v>7061882.8917728</v>
      </c>
      <c r="G95" s="20">
        <f t="shared" si="5"/>
        <v>-476851.8882273203</v>
      </c>
    </row>
    <row r="96" spans="1:7" ht="15.75">
      <c r="A96" s="3" t="str">
        <f t="shared" si="3"/>
        <v>561</v>
      </c>
      <c r="B96" s="38" t="s">
        <v>328</v>
      </c>
      <c r="C96" s="3" t="s">
        <v>329</v>
      </c>
      <c r="D96" s="3" t="str">
        <f t="shared" si="4"/>
        <v>CAGE</v>
      </c>
      <c r="E96" s="19">
        <f>VLOOKUP(B96,'WA OMAG Wksht'!$C:$Z,2,0)</f>
        <v>56.56</v>
      </c>
      <c r="F96" s="31">
        <f>VLOOKUP(B96,'WA OMAG Wksht'!$C:$Z,24,FALSE)</f>
        <v>40500.96276300768</v>
      </c>
      <c r="G96" s="20">
        <f t="shared" si="5"/>
        <v>40444.40276300768</v>
      </c>
    </row>
    <row r="97" spans="1:7" ht="15.75">
      <c r="A97" s="3" t="str">
        <f t="shared" si="3"/>
        <v>561</v>
      </c>
      <c r="B97" s="38" t="s">
        <v>330</v>
      </c>
      <c r="C97" s="3" t="s">
        <v>329</v>
      </c>
      <c r="D97" s="3" t="str">
        <f t="shared" si="4"/>
        <v>CAGW</v>
      </c>
      <c r="E97" s="19">
        <f>VLOOKUP(B97,'WA OMAG Wksht'!$C:$Z,2,0)</f>
        <v>14624.93</v>
      </c>
      <c r="F97" s="31">
        <f>VLOOKUP(B97,'WA OMAG Wksht'!$C:$Z,24,FALSE)</f>
        <v>27063.35142183405</v>
      </c>
      <c r="G97" s="20">
        <f t="shared" si="5"/>
        <v>12438.42142183405</v>
      </c>
    </row>
    <row r="98" spans="1:7" ht="15.75">
      <c r="A98" s="3" t="str">
        <f t="shared" si="3"/>
        <v>561</v>
      </c>
      <c r="B98" s="38" t="s">
        <v>331</v>
      </c>
      <c r="C98" s="3" t="s">
        <v>329</v>
      </c>
      <c r="D98" s="3" t="str">
        <f t="shared" si="4"/>
        <v>SG</v>
      </c>
      <c r="E98" s="19">
        <f>VLOOKUP(B98,'WA OMAG Wksht'!$C:$Z,2,0)</f>
        <v>7800115.21999995</v>
      </c>
      <c r="F98" s="31">
        <f>VLOOKUP(B98,'WA OMAG Wksht'!$C:$Z,24,FALSE)</f>
        <v>7800115.21999995</v>
      </c>
      <c r="G98" s="20">
        <f t="shared" si="5"/>
        <v>0</v>
      </c>
    </row>
    <row r="99" spans="1:7" ht="15.75">
      <c r="A99" s="3" t="str">
        <f t="shared" si="3"/>
        <v>562</v>
      </c>
      <c r="B99" s="38" t="s">
        <v>332</v>
      </c>
      <c r="C99" s="3" t="s">
        <v>333</v>
      </c>
      <c r="D99" s="3" t="str">
        <f t="shared" si="4"/>
        <v>CAGE</v>
      </c>
      <c r="E99" s="19">
        <f>VLOOKUP(B99,'WA OMAG Wksht'!$C:$Z,2,0)</f>
        <v>121034.839999848</v>
      </c>
      <c r="F99" s="31">
        <f>VLOOKUP(B99,'WA OMAG Wksht'!$C:$Z,24,FALSE)</f>
        <v>132518.89218390506</v>
      </c>
      <c r="G99" s="20">
        <f t="shared" si="5"/>
        <v>11484.052184057058</v>
      </c>
    </row>
    <row r="100" spans="1:7" ht="15.75">
      <c r="A100" s="3" t="str">
        <f t="shared" si="3"/>
        <v>562</v>
      </c>
      <c r="B100" s="38" t="s">
        <v>334</v>
      </c>
      <c r="C100" s="3" t="s">
        <v>333</v>
      </c>
      <c r="D100" s="3" t="str">
        <f t="shared" si="4"/>
        <v>CAGW</v>
      </c>
      <c r="E100" s="19">
        <f>VLOOKUP(B100,'WA OMAG Wksht'!$C:$Z,2,0)</f>
        <v>251395.9300003</v>
      </c>
      <c r="F100" s="31">
        <f>VLOOKUP(B100,'WA OMAG Wksht'!$C:$Z,24,FALSE)</f>
        <v>252044.4574733741</v>
      </c>
      <c r="G100" s="20">
        <f t="shared" si="5"/>
        <v>648.527473074093</v>
      </c>
    </row>
    <row r="101" spans="1:7" ht="15.75">
      <c r="A101" s="3" t="str">
        <f t="shared" si="3"/>
        <v>562</v>
      </c>
      <c r="B101" s="38" t="s">
        <v>335</v>
      </c>
      <c r="C101" s="3" t="s">
        <v>333</v>
      </c>
      <c r="D101" s="3" t="str">
        <f t="shared" si="4"/>
        <v>JBG</v>
      </c>
      <c r="E101" s="19">
        <f>VLOOKUP(B101,'WA OMAG Wksht'!$C:$Z,2,0)</f>
        <v>-7E-09</v>
      </c>
      <c r="F101" s="31">
        <f>VLOOKUP(B101,'WA OMAG Wksht'!$C:$Z,24,FALSE)</f>
        <v>-764.3721413859962</v>
      </c>
      <c r="G101" s="20">
        <f t="shared" si="5"/>
        <v>-764.3721413789962</v>
      </c>
    </row>
    <row r="102" spans="1:8" ht="15.75">
      <c r="A102" s="3" t="str">
        <f t="shared" si="3"/>
        <v>562</v>
      </c>
      <c r="B102" s="38" t="s">
        <v>336</v>
      </c>
      <c r="C102" s="3" t="s">
        <v>333</v>
      </c>
      <c r="D102" s="3" t="str">
        <f t="shared" si="4"/>
        <v>SG</v>
      </c>
      <c r="E102" s="19">
        <f>VLOOKUP(B102,'WA OMAG Wksht'!$C:$Z,2,0)</f>
        <v>0</v>
      </c>
      <c r="F102" s="31">
        <f>VLOOKUP(B102,'WA OMAG Wksht'!$C:$Z,24,FALSE)</f>
        <v>0</v>
      </c>
      <c r="G102" s="20">
        <f t="shared" si="5"/>
        <v>0</v>
      </c>
      <c r="H102" s="15"/>
    </row>
    <row r="103" spans="1:8" ht="15.75">
      <c r="A103" s="3" t="str">
        <f t="shared" si="3"/>
        <v>563</v>
      </c>
      <c r="B103" s="38" t="s">
        <v>337</v>
      </c>
      <c r="C103" s="3" t="s">
        <v>338</v>
      </c>
      <c r="D103" s="3" t="str">
        <f t="shared" si="4"/>
        <v>CAGE</v>
      </c>
      <c r="E103" s="19">
        <f>VLOOKUP(B103,'WA OMAG Wksht'!$C:$Z,2,0)</f>
        <v>1589870.39000001</v>
      </c>
      <c r="F103" s="31">
        <f>VLOOKUP(B103,'WA OMAG Wksht'!$C:$Z,24,FALSE)</f>
        <v>816445.2482416732</v>
      </c>
      <c r="G103" s="20">
        <f t="shared" si="5"/>
        <v>-773425.1417583367</v>
      </c>
      <c r="H103" s="15"/>
    </row>
    <row r="104" spans="1:7" ht="15.75">
      <c r="A104" s="3" t="str">
        <f t="shared" si="3"/>
        <v>563</v>
      </c>
      <c r="B104" s="38" t="s">
        <v>339</v>
      </c>
      <c r="C104" s="3" t="s">
        <v>338</v>
      </c>
      <c r="D104" s="3" t="str">
        <f t="shared" si="4"/>
        <v>CAGW</v>
      </c>
      <c r="E104" s="19">
        <f>VLOOKUP(B104,'WA OMAG Wksht'!$C:$Z,2,0)</f>
        <v>712750.320000007</v>
      </c>
      <c r="F104" s="31">
        <f>VLOOKUP(B104,'WA OMAG Wksht'!$C:$Z,24,FALSE)</f>
        <v>426427.93684303225</v>
      </c>
      <c r="G104" s="20">
        <f t="shared" si="5"/>
        <v>-286322.3831569748</v>
      </c>
    </row>
    <row r="105" spans="1:7" ht="15.75">
      <c r="A105" s="3" t="str">
        <f aca="true" t="shared" si="6" ref="A105:A168">LEFT(B105,3)</f>
        <v>563</v>
      </c>
      <c r="B105" s="38" t="s">
        <v>340</v>
      </c>
      <c r="C105" s="3" t="s">
        <v>338</v>
      </c>
      <c r="D105" s="3" t="str">
        <f t="shared" si="4"/>
        <v>SG</v>
      </c>
      <c r="E105" s="19">
        <f>VLOOKUP(B105,'WA OMAG Wksht'!$C:$Z,2,0)</f>
        <v>0</v>
      </c>
      <c r="F105" s="31">
        <f>VLOOKUP(B105,'WA OMAG Wksht'!$C:$Z,24,FALSE)</f>
        <v>0</v>
      </c>
      <c r="G105" s="20">
        <f t="shared" si="5"/>
        <v>0</v>
      </c>
    </row>
    <row r="106" spans="1:7" ht="15.75">
      <c r="A106" s="3" t="str">
        <f t="shared" si="6"/>
        <v>565</v>
      </c>
      <c r="B106" s="38" t="s">
        <v>341</v>
      </c>
      <c r="C106" s="3" t="s">
        <v>479</v>
      </c>
      <c r="D106" s="3" t="str">
        <f t="shared" si="4"/>
        <v>CAEW</v>
      </c>
      <c r="E106" s="19">
        <f>VLOOKUP(B106,'WA OMAG Wksht'!$C:$Z,2,0)</f>
        <v>0</v>
      </c>
      <c r="F106" s="31">
        <f>VLOOKUP(B106,'WA OMAG Wksht'!$C:$Z,24,FALSE)</f>
        <v>0</v>
      </c>
      <c r="G106" s="20">
        <f t="shared" si="5"/>
        <v>0</v>
      </c>
    </row>
    <row r="107" spans="1:7" ht="15.75">
      <c r="A107" s="3" t="str">
        <f t="shared" si="6"/>
        <v>565</v>
      </c>
      <c r="B107" s="38" t="s">
        <v>342</v>
      </c>
      <c r="C107" s="3" t="s">
        <v>479</v>
      </c>
      <c r="D107" s="3" t="str">
        <f t="shared" si="4"/>
        <v>CAGW</v>
      </c>
      <c r="E107" s="19">
        <f>VLOOKUP(B107,'WA OMAG Wksht'!$C:$Z,2,0)</f>
        <v>0</v>
      </c>
      <c r="F107" s="31">
        <f>VLOOKUP(B107,'WA OMAG Wksht'!$C:$Z,24,FALSE)</f>
        <v>87472275.5</v>
      </c>
      <c r="G107" s="20">
        <f t="shared" si="5"/>
        <v>87472275.5</v>
      </c>
    </row>
    <row r="108" spans="1:7" ht="15.75">
      <c r="A108" s="3" t="str">
        <f t="shared" si="6"/>
        <v>566</v>
      </c>
      <c r="B108" s="38" t="s">
        <v>343</v>
      </c>
      <c r="C108" s="3" t="s">
        <v>344</v>
      </c>
      <c r="D108" s="3" t="str">
        <f t="shared" si="4"/>
        <v>CAGE</v>
      </c>
      <c r="E108" s="19">
        <f>VLOOKUP(B108,'WA OMAG Wksht'!$C:$Z,2,0)</f>
        <v>0</v>
      </c>
      <c r="F108" s="31">
        <f>VLOOKUP(B108,'WA OMAG Wksht'!$C:$Z,24,FALSE)</f>
        <v>58318.770197573285</v>
      </c>
      <c r="G108" s="20">
        <f t="shared" si="5"/>
        <v>58318.770197573285</v>
      </c>
    </row>
    <row r="109" spans="1:7" ht="15.75">
      <c r="A109" s="3" t="str">
        <f t="shared" si="6"/>
        <v>566</v>
      </c>
      <c r="B109" s="38" t="s">
        <v>345</v>
      </c>
      <c r="C109" s="3" t="s">
        <v>344</v>
      </c>
      <c r="D109" s="3" t="str">
        <f t="shared" si="4"/>
        <v>CAGW</v>
      </c>
      <c r="E109" s="19">
        <f>VLOOKUP(B109,'WA OMAG Wksht'!$C:$Z,2,0)</f>
        <v>10238.17</v>
      </c>
      <c r="F109" s="31">
        <f>VLOOKUP(B109,'WA OMAG Wksht'!$C:$Z,24,FALSE)</f>
        <v>10238.17</v>
      </c>
      <c r="G109" s="20">
        <f t="shared" si="5"/>
        <v>0</v>
      </c>
    </row>
    <row r="110" spans="1:7" ht="15.75">
      <c r="A110" s="3" t="str">
        <f t="shared" si="6"/>
        <v>566</v>
      </c>
      <c r="B110" s="38" t="s">
        <v>346</v>
      </c>
      <c r="C110" s="3" t="s">
        <v>344</v>
      </c>
      <c r="D110" s="3" t="str">
        <f t="shared" si="4"/>
        <v>SG</v>
      </c>
      <c r="E110" s="19">
        <f>VLOOKUP(B110,'WA OMAG Wksht'!$C:$Z,2,0)</f>
        <v>-247515.219999979</v>
      </c>
      <c r="F110" s="31">
        <f>VLOOKUP(B110,'WA OMAG Wksht'!$C:$Z,24,FALSE)</f>
        <v>1744548.100000021</v>
      </c>
      <c r="G110" s="20">
        <f t="shared" si="5"/>
        <v>1992063.32</v>
      </c>
    </row>
    <row r="111" spans="1:7" ht="15.75">
      <c r="A111" s="3" t="str">
        <f t="shared" si="6"/>
        <v>567</v>
      </c>
      <c r="B111" s="38" t="s">
        <v>347</v>
      </c>
      <c r="C111" s="3" t="s">
        <v>348</v>
      </c>
      <c r="D111" s="3" t="str">
        <f t="shared" si="4"/>
        <v>CAGE</v>
      </c>
      <c r="E111" s="19">
        <f>VLOOKUP(B111,'WA OMAG Wksht'!$C:$Z,2,0)</f>
        <v>477685.020000003</v>
      </c>
      <c r="F111" s="31">
        <f>VLOOKUP(B111,'WA OMAG Wksht'!$C:$Z,24,FALSE)</f>
        <v>478187.32622902776</v>
      </c>
      <c r="G111" s="20">
        <f t="shared" si="5"/>
        <v>502.30622902477626</v>
      </c>
    </row>
    <row r="112" spans="1:7" ht="15.75">
      <c r="A112" s="3" t="str">
        <f t="shared" si="6"/>
        <v>567</v>
      </c>
      <c r="B112" s="38" t="s">
        <v>349</v>
      </c>
      <c r="C112" s="3" t="s">
        <v>348</v>
      </c>
      <c r="D112" s="3" t="str">
        <f t="shared" si="4"/>
        <v>CAGW</v>
      </c>
      <c r="E112" s="19">
        <f>VLOOKUP(B112,'WA OMAG Wksht'!$C:$Z,2,0)</f>
        <v>351736.949999997</v>
      </c>
      <c r="F112" s="31">
        <f>VLOOKUP(B112,'WA OMAG Wksht'!$C:$Z,24,FALSE)</f>
        <v>352469.17481731984</v>
      </c>
      <c r="G112" s="20">
        <f t="shared" si="5"/>
        <v>732.2248173228581</v>
      </c>
    </row>
    <row r="113" spans="1:7" ht="15.75">
      <c r="A113" s="3" t="str">
        <f t="shared" si="6"/>
        <v>567</v>
      </c>
      <c r="B113" s="38" t="s">
        <v>350</v>
      </c>
      <c r="C113" s="3" t="s">
        <v>348</v>
      </c>
      <c r="D113" s="3" t="str">
        <f t="shared" si="4"/>
        <v>SG</v>
      </c>
      <c r="E113" s="19">
        <f>VLOOKUP(B113,'WA OMAG Wksht'!$C:$Z,2,0)</f>
        <v>505049.939999999</v>
      </c>
      <c r="F113" s="31">
        <f>VLOOKUP(B113,'WA OMAG Wksht'!$C:$Z,24,FALSE)</f>
        <v>505049.939999999</v>
      </c>
      <c r="G113" s="20">
        <f t="shared" si="5"/>
        <v>0</v>
      </c>
    </row>
    <row r="114" spans="1:7" ht="15.75">
      <c r="A114" s="3" t="str">
        <f t="shared" si="6"/>
        <v>568</v>
      </c>
      <c r="B114" s="38" t="s">
        <v>351</v>
      </c>
      <c r="C114" s="3" t="s">
        <v>352</v>
      </c>
      <c r="D114" s="3" t="str">
        <f t="shared" si="4"/>
        <v>CAGW</v>
      </c>
      <c r="E114" s="19">
        <f>VLOOKUP(B114,'WA OMAG Wksht'!$C:$Z,2,0)</f>
        <v>15662.25</v>
      </c>
      <c r="F114" s="31">
        <f>VLOOKUP(B114,'WA OMAG Wksht'!$C:$Z,24,FALSE)</f>
        <v>15662.25</v>
      </c>
      <c r="G114" s="20">
        <f t="shared" si="5"/>
        <v>0</v>
      </c>
    </row>
    <row r="115" spans="1:7" ht="15.75">
      <c r="A115" s="3" t="str">
        <f t="shared" si="6"/>
        <v>569</v>
      </c>
      <c r="B115" s="38" t="s">
        <v>353</v>
      </c>
      <c r="C115" s="3" t="s">
        <v>354</v>
      </c>
      <c r="D115" s="3" t="str">
        <f t="shared" si="4"/>
        <v>CAGE</v>
      </c>
      <c r="E115" s="19">
        <f>VLOOKUP(B115,'WA OMAG Wksht'!$C:$Z,2,0)</f>
        <v>543252.180000001</v>
      </c>
      <c r="F115" s="31">
        <f>VLOOKUP(B115,'WA OMAG Wksht'!$C:$Z,24,FALSE)</f>
        <v>559457.0055394972</v>
      </c>
      <c r="G115" s="20">
        <f t="shared" si="5"/>
        <v>16204.825539496262</v>
      </c>
    </row>
    <row r="116" spans="1:7" ht="15.75">
      <c r="A116" s="3" t="str">
        <f t="shared" si="6"/>
        <v>569</v>
      </c>
      <c r="B116" s="38" t="s">
        <v>355</v>
      </c>
      <c r="C116" s="3" t="s">
        <v>354</v>
      </c>
      <c r="D116" s="3" t="str">
        <f t="shared" si="4"/>
        <v>CAGW</v>
      </c>
      <c r="E116" s="19">
        <f>VLOOKUP(B116,'WA OMAG Wksht'!$C:$Z,2,0)</f>
        <v>433051.050000001</v>
      </c>
      <c r="F116" s="31">
        <f>VLOOKUP(B116,'WA OMAG Wksht'!$C:$Z,24,FALSE)</f>
        <v>433319.8291754398</v>
      </c>
      <c r="G116" s="20">
        <f t="shared" si="5"/>
        <v>268.77917543880176</v>
      </c>
    </row>
    <row r="117" spans="1:7" ht="15.75">
      <c r="A117" s="3" t="str">
        <f t="shared" si="6"/>
        <v>569</v>
      </c>
      <c r="B117" s="38" t="s">
        <v>356</v>
      </c>
      <c r="C117" s="3" t="s">
        <v>354</v>
      </c>
      <c r="D117" s="3" t="str">
        <f t="shared" si="4"/>
        <v>SG</v>
      </c>
      <c r="E117" s="19">
        <f>VLOOKUP(B117,'WA OMAG Wksht'!$C:$Z,2,0)</f>
        <v>2012171.42</v>
      </c>
      <c r="F117" s="31">
        <f>VLOOKUP(B117,'WA OMAG Wksht'!$C:$Z,24,FALSE)</f>
        <v>2012171.42</v>
      </c>
      <c r="G117" s="20">
        <f t="shared" si="5"/>
        <v>0</v>
      </c>
    </row>
    <row r="118" spans="1:7" ht="15.75">
      <c r="A118" s="3" t="str">
        <f t="shared" si="6"/>
        <v>570</v>
      </c>
      <c r="B118" s="38" t="s">
        <v>357</v>
      </c>
      <c r="C118" s="3" t="s">
        <v>358</v>
      </c>
      <c r="D118" s="3" t="str">
        <f t="shared" si="4"/>
        <v>CAGE</v>
      </c>
      <c r="E118" s="19">
        <f>VLOOKUP(B118,'WA OMAG Wksht'!$C:$Z,2,0)</f>
        <v>6421158.21999984</v>
      </c>
      <c r="F118" s="31">
        <f>VLOOKUP(B118,'WA OMAG Wksht'!$C:$Z,24,FALSE)</f>
        <v>6423031.130677314</v>
      </c>
      <c r="G118" s="20">
        <f t="shared" si="5"/>
        <v>1872.910677473992</v>
      </c>
    </row>
    <row r="119" spans="1:7" ht="15.75">
      <c r="A119" s="3" t="str">
        <f t="shared" si="6"/>
        <v>570</v>
      </c>
      <c r="B119" s="38" t="s">
        <v>359</v>
      </c>
      <c r="C119" s="3" t="s">
        <v>358</v>
      </c>
      <c r="D119" s="3" t="str">
        <f t="shared" si="4"/>
        <v>CAGW</v>
      </c>
      <c r="E119" s="19">
        <f>VLOOKUP(B119,'WA OMAG Wksht'!$C:$Z,2,0)</f>
        <v>3442294.88999992</v>
      </c>
      <c r="F119" s="31">
        <f>VLOOKUP(B119,'WA OMAG Wksht'!$C:$Z,24,FALSE)</f>
        <v>3441456.2879250725</v>
      </c>
      <c r="G119" s="20">
        <f t="shared" si="5"/>
        <v>-838.6020748475567</v>
      </c>
    </row>
    <row r="120" spans="1:7" ht="15.75">
      <c r="A120" s="3" t="str">
        <f t="shared" si="6"/>
        <v>570</v>
      </c>
      <c r="B120" s="38" t="s">
        <v>360</v>
      </c>
      <c r="C120" s="3" t="s">
        <v>358</v>
      </c>
      <c r="D120" s="3" t="str">
        <f t="shared" si="4"/>
        <v>JBG</v>
      </c>
      <c r="E120" s="19">
        <f>VLOOKUP(B120,'WA OMAG Wksht'!$C:$Z,2,0)</f>
        <v>319919.48000000103</v>
      </c>
      <c r="F120" s="31">
        <f>VLOOKUP(B120,'WA OMAG Wksht'!$C:$Z,24,FALSE)</f>
        <v>320676.1292445773</v>
      </c>
      <c r="G120" s="20">
        <f t="shared" si="5"/>
        <v>756.6492445762851</v>
      </c>
    </row>
    <row r="121" spans="1:7" ht="15.75">
      <c r="A121" s="3" t="str">
        <f t="shared" si="6"/>
        <v>570</v>
      </c>
      <c r="B121" s="38" t="s">
        <v>361</v>
      </c>
      <c r="C121" s="3" t="s">
        <v>358</v>
      </c>
      <c r="D121" s="3" t="str">
        <f t="shared" si="4"/>
        <v>SG</v>
      </c>
      <c r="E121" s="19">
        <f>VLOOKUP(B121,'WA OMAG Wksht'!$C:$Z,2,0)</f>
        <v>24160.46</v>
      </c>
      <c r="F121" s="31">
        <f>VLOOKUP(B121,'WA OMAG Wksht'!$C:$Z,24,FALSE)</f>
        <v>24160.46</v>
      </c>
      <c r="G121" s="20">
        <f t="shared" si="5"/>
        <v>0</v>
      </c>
    </row>
    <row r="122" spans="1:7" ht="15.75">
      <c r="A122" s="3" t="str">
        <f t="shared" si="6"/>
        <v>571</v>
      </c>
      <c r="B122" s="38" t="s">
        <v>362</v>
      </c>
      <c r="C122" s="3" t="s">
        <v>363</v>
      </c>
      <c r="D122" s="3" t="str">
        <f t="shared" si="4"/>
        <v>CAGE</v>
      </c>
      <c r="E122" s="19">
        <f>VLOOKUP(B122,'WA OMAG Wksht'!$C:$Z,2,0)</f>
        <v>6204571.4999944</v>
      </c>
      <c r="F122" s="31">
        <f>VLOOKUP(B122,'WA OMAG Wksht'!$C:$Z,24,FALSE)</f>
        <v>6935344.035989775</v>
      </c>
      <c r="G122" s="20">
        <f t="shared" si="5"/>
        <v>730772.5359953754</v>
      </c>
    </row>
    <row r="123" spans="1:7" ht="15.75">
      <c r="A123" s="3" t="str">
        <f t="shared" si="6"/>
        <v>571</v>
      </c>
      <c r="B123" s="38" t="s">
        <v>364</v>
      </c>
      <c r="C123" s="3" t="s">
        <v>363</v>
      </c>
      <c r="D123" s="3" t="str">
        <f t="shared" si="4"/>
        <v>CAGW</v>
      </c>
      <c r="E123" s="19">
        <f>VLOOKUP(B123,'WA OMAG Wksht'!$C:$Z,2,0)</f>
        <v>4706343.92000032</v>
      </c>
      <c r="F123" s="31">
        <f>VLOOKUP(B123,'WA OMAG Wksht'!$C:$Z,24,FALSE)</f>
        <v>4978029.107217665</v>
      </c>
      <c r="G123" s="20">
        <f t="shared" si="5"/>
        <v>271685.18721734453</v>
      </c>
    </row>
    <row r="124" spans="1:7" ht="15.75">
      <c r="A124" s="3" t="str">
        <f t="shared" si="6"/>
        <v>571</v>
      </c>
      <c r="B124" s="38" t="s">
        <v>365</v>
      </c>
      <c r="C124" s="3" t="s">
        <v>363</v>
      </c>
      <c r="D124" s="3" t="str">
        <f t="shared" si="4"/>
        <v>JBG</v>
      </c>
      <c r="E124" s="19">
        <f>VLOOKUP(B124,'WA OMAG Wksht'!$C:$Z,2,0)</f>
        <v>0</v>
      </c>
      <c r="F124" s="31">
        <f>VLOOKUP(B124,'WA OMAG Wksht'!$C:$Z,24,FALSE)</f>
        <v>0</v>
      </c>
      <c r="G124" s="20">
        <f t="shared" si="5"/>
        <v>0</v>
      </c>
    </row>
    <row r="125" spans="1:7" ht="15.75">
      <c r="A125" s="3" t="str">
        <f t="shared" si="6"/>
        <v>571</v>
      </c>
      <c r="B125" s="38" t="s">
        <v>366</v>
      </c>
      <c r="C125" s="3" t="s">
        <v>363</v>
      </c>
      <c r="D125" s="3" t="str">
        <f t="shared" si="4"/>
        <v>SG</v>
      </c>
      <c r="E125" s="19">
        <f>VLOOKUP(B125,'WA OMAG Wksht'!$C:$Z,2,0)</f>
        <v>13427.530000001</v>
      </c>
      <c r="F125" s="31">
        <f>VLOOKUP(B125,'WA OMAG Wksht'!$C:$Z,24,FALSE)</f>
        <v>13427.530000001</v>
      </c>
      <c r="G125" s="20">
        <f t="shared" si="5"/>
        <v>0</v>
      </c>
    </row>
    <row r="126" spans="1:7" ht="15.75">
      <c r="A126" s="3" t="str">
        <f t="shared" si="6"/>
        <v>572</v>
      </c>
      <c r="B126" s="38" t="s">
        <v>367</v>
      </c>
      <c r="C126" s="3" t="s">
        <v>368</v>
      </c>
      <c r="D126" s="3" t="str">
        <f t="shared" si="4"/>
        <v>CAGE</v>
      </c>
      <c r="E126" s="19">
        <f>VLOOKUP(B126,'WA OMAG Wksht'!$C:$Z,2,0)</f>
        <v>0</v>
      </c>
      <c r="F126" s="31">
        <f>VLOOKUP(B126,'WA OMAG Wksht'!$C:$Z,24,FALSE)</f>
        <v>0</v>
      </c>
      <c r="G126" s="20">
        <f t="shared" si="5"/>
        <v>0</v>
      </c>
    </row>
    <row r="127" spans="1:7" ht="15.75">
      <c r="A127" s="3" t="str">
        <f t="shared" si="6"/>
        <v>572</v>
      </c>
      <c r="B127" s="38" t="s">
        <v>369</v>
      </c>
      <c r="C127" s="3" t="s">
        <v>368</v>
      </c>
      <c r="D127" s="3" t="str">
        <f t="shared" si="4"/>
        <v>CAGW</v>
      </c>
      <c r="E127" s="19">
        <f>VLOOKUP(B127,'WA OMAG Wksht'!$C:$Z,2,0)</f>
        <v>0</v>
      </c>
      <c r="F127" s="31">
        <f>VLOOKUP(B127,'WA OMAG Wksht'!$C:$Z,24,FALSE)</f>
        <v>0</v>
      </c>
      <c r="G127" s="20">
        <f t="shared" si="5"/>
        <v>0</v>
      </c>
    </row>
    <row r="128" spans="1:7" ht="15.75">
      <c r="A128" s="3" t="str">
        <f t="shared" si="6"/>
        <v>573</v>
      </c>
      <c r="B128" s="38" t="s">
        <v>370</v>
      </c>
      <c r="C128" s="3" t="s">
        <v>371</v>
      </c>
      <c r="D128" s="3" t="str">
        <f t="shared" si="4"/>
        <v>CAGE</v>
      </c>
      <c r="E128" s="19">
        <f>VLOOKUP(B128,'WA OMAG Wksht'!$C:$Z,2,0)</f>
        <v>34498.899999996</v>
      </c>
      <c r="F128" s="31">
        <f>VLOOKUP(B128,'WA OMAG Wksht'!$C:$Z,24,FALSE)</f>
        <v>99099.79462521183</v>
      </c>
      <c r="G128" s="20">
        <f t="shared" si="5"/>
        <v>64600.89462521583</v>
      </c>
    </row>
    <row r="129" spans="1:7" ht="15.75">
      <c r="A129" s="3" t="str">
        <f t="shared" si="6"/>
        <v>573</v>
      </c>
      <c r="B129" s="38" t="s">
        <v>372</v>
      </c>
      <c r="C129" s="3" t="s">
        <v>371</v>
      </c>
      <c r="D129" s="3" t="str">
        <f t="shared" si="4"/>
        <v>CAGW</v>
      </c>
      <c r="E129" s="19">
        <f>VLOOKUP(B129,'WA OMAG Wksht'!$C:$Z,2,0)</f>
        <v>0</v>
      </c>
      <c r="F129" s="31">
        <f>VLOOKUP(B129,'WA OMAG Wksht'!$C:$Z,24,FALSE)</f>
        <v>10.858194441143088</v>
      </c>
      <c r="G129" s="20">
        <f t="shared" si="5"/>
        <v>10.858194441143088</v>
      </c>
    </row>
    <row r="130" spans="1:7" ht="15.75">
      <c r="A130" s="3" t="str">
        <f t="shared" si="6"/>
        <v>573</v>
      </c>
      <c r="B130" s="38" t="s">
        <v>373</v>
      </c>
      <c r="C130" s="3" t="s">
        <v>371</v>
      </c>
      <c r="D130" s="3" t="str">
        <f t="shared" si="4"/>
        <v>SG</v>
      </c>
      <c r="E130" s="19">
        <f>VLOOKUP(B130,'WA OMAG Wksht'!$C:$Z,2,0)</f>
        <v>341610.190000005</v>
      </c>
      <c r="F130" s="31">
        <f>VLOOKUP(B130,'WA OMAG Wksht'!$C:$Z,24,FALSE)</f>
        <v>341610.190000005</v>
      </c>
      <c r="G130" s="20">
        <f t="shared" si="5"/>
        <v>0</v>
      </c>
    </row>
    <row r="131" spans="1:7" ht="15.75">
      <c r="A131" s="3" t="str">
        <f t="shared" si="6"/>
        <v>580</v>
      </c>
      <c r="B131" s="38" t="s">
        <v>14</v>
      </c>
      <c r="C131" s="3" t="s">
        <v>374</v>
      </c>
      <c r="D131" s="3" t="str">
        <f t="shared" si="4"/>
        <v>CA</v>
      </c>
      <c r="E131" s="19">
        <f>VLOOKUP(B131,'WA OMAG Wksht'!$C:$Z,2,0)</f>
        <v>43735.88</v>
      </c>
      <c r="F131" s="31">
        <f>VLOOKUP(B131,'WA OMAG Wksht'!$C:$Z,24,FALSE)</f>
        <v>43735.88</v>
      </c>
      <c r="G131" s="20">
        <f t="shared" si="5"/>
        <v>0</v>
      </c>
    </row>
    <row r="132" spans="1:7" ht="15.75">
      <c r="A132" s="3" t="str">
        <f t="shared" si="6"/>
        <v>580</v>
      </c>
      <c r="B132" s="38" t="s">
        <v>375</v>
      </c>
      <c r="C132" s="3" t="s">
        <v>374</v>
      </c>
      <c r="D132" s="3" t="str">
        <f t="shared" si="4"/>
        <v>IDU</v>
      </c>
      <c r="E132" s="19">
        <f>VLOOKUP(B132,'WA OMAG Wksht'!$C:$Z,2,0)</f>
        <v>-7766.55</v>
      </c>
      <c r="F132" s="31">
        <f>VLOOKUP(B132,'WA OMAG Wksht'!$C:$Z,24,FALSE)</f>
        <v>-7667.245643293296</v>
      </c>
      <c r="G132" s="20">
        <f t="shared" si="5"/>
        <v>99.30435670670431</v>
      </c>
    </row>
    <row r="133" spans="1:7" ht="15.75">
      <c r="A133" s="3" t="str">
        <f t="shared" si="6"/>
        <v>580</v>
      </c>
      <c r="B133" s="38" t="s">
        <v>15</v>
      </c>
      <c r="C133" s="3" t="s">
        <v>374</v>
      </c>
      <c r="D133" s="3" t="str">
        <f aca="true" t="shared" si="7" ref="D133:D196">MID(B133,4,6)</f>
        <v>OR</v>
      </c>
      <c r="E133" s="19">
        <f>VLOOKUP(B133,'WA OMAG Wksht'!$C:$Z,2,0)</f>
        <v>33.109999999</v>
      </c>
      <c r="F133" s="31">
        <f>VLOOKUP(B133,'WA OMAG Wksht'!$C:$Z,24,FALSE)</f>
        <v>33.109999999</v>
      </c>
      <c r="G133" s="20">
        <f aca="true" t="shared" si="8" ref="G133:G196">F133-E133</f>
        <v>0</v>
      </c>
    </row>
    <row r="134" spans="1:7" ht="15.75">
      <c r="A134" s="3" t="str">
        <f t="shared" si="6"/>
        <v>580</v>
      </c>
      <c r="B134" s="38" t="s">
        <v>16</v>
      </c>
      <c r="C134" s="3" t="s">
        <v>374</v>
      </c>
      <c r="D134" s="3" t="str">
        <f t="shared" si="7"/>
        <v>SNPD</v>
      </c>
      <c r="E134" s="19">
        <f>VLOOKUP(B134,'WA OMAG Wksht'!$C:$Z,2,0)</f>
        <v>23678674.9800001</v>
      </c>
      <c r="F134" s="31">
        <f>VLOOKUP(B134,'WA OMAG Wksht'!$C:$Z,24,FALSE)</f>
        <v>19538580.595690783</v>
      </c>
      <c r="G134" s="20">
        <f t="shared" si="8"/>
        <v>-4140094.384309318</v>
      </c>
    </row>
    <row r="135" spans="1:7" ht="15.75">
      <c r="A135" s="3" t="str">
        <f t="shared" si="6"/>
        <v>580</v>
      </c>
      <c r="B135" s="38" t="s">
        <v>17</v>
      </c>
      <c r="C135" s="3" t="s">
        <v>374</v>
      </c>
      <c r="D135" s="3" t="str">
        <f t="shared" si="7"/>
        <v>UT</v>
      </c>
      <c r="E135" s="19">
        <f>VLOOKUP(B135,'WA OMAG Wksht'!$C:$Z,2,0)</f>
        <v>210803.119999996</v>
      </c>
      <c r="F135" s="31">
        <f>VLOOKUP(B135,'WA OMAG Wksht'!$C:$Z,24,FALSE)</f>
        <v>212683.16737395801</v>
      </c>
      <c r="G135" s="20">
        <f t="shared" si="8"/>
        <v>1880.0473739620065</v>
      </c>
    </row>
    <row r="136" spans="1:7" ht="15.75">
      <c r="A136" s="3" t="str">
        <f t="shared" si="6"/>
        <v>580</v>
      </c>
      <c r="B136" s="38" t="s">
        <v>18</v>
      </c>
      <c r="C136" s="3" t="s">
        <v>374</v>
      </c>
      <c r="D136" s="3" t="str">
        <f t="shared" si="7"/>
        <v>WA</v>
      </c>
      <c r="E136" s="19">
        <f>VLOOKUP(B136,'WA OMAG Wksht'!$C:$Z,2,0)</f>
        <v>52918.89</v>
      </c>
      <c r="F136" s="31">
        <f>VLOOKUP(B136,'WA OMAG Wksht'!$C:$Z,24,FALSE)</f>
        <v>52918.89</v>
      </c>
      <c r="G136" s="20">
        <f t="shared" si="8"/>
        <v>0</v>
      </c>
    </row>
    <row r="137" spans="1:7" ht="15.75">
      <c r="A137" s="3" t="str">
        <f t="shared" si="6"/>
        <v>580</v>
      </c>
      <c r="B137" s="38" t="s">
        <v>19</v>
      </c>
      <c r="C137" s="3" t="s">
        <v>374</v>
      </c>
      <c r="D137" s="3" t="str">
        <f t="shared" si="7"/>
        <v>WYP</v>
      </c>
      <c r="E137" s="19">
        <f>VLOOKUP(B137,'WA OMAG Wksht'!$C:$Z,2,0)</f>
        <v>73627.92</v>
      </c>
      <c r="F137" s="31">
        <f>VLOOKUP(B137,'WA OMAG Wksht'!$C:$Z,24,FALSE)</f>
        <v>74073.15621144928</v>
      </c>
      <c r="G137" s="20">
        <f t="shared" si="8"/>
        <v>445.2362114492862</v>
      </c>
    </row>
    <row r="138" spans="1:7" ht="15.75">
      <c r="A138" s="3" t="str">
        <f t="shared" si="6"/>
        <v>581</v>
      </c>
      <c r="B138" s="38" t="s">
        <v>20</v>
      </c>
      <c r="C138" s="3" t="s">
        <v>376</v>
      </c>
      <c r="D138" s="3" t="str">
        <f t="shared" si="7"/>
        <v>SNPD</v>
      </c>
      <c r="E138" s="19">
        <f>VLOOKUP(B138,'WA OMAG Wksht'!$C:$Z,2,0)</f>
        <v>12660038.2399994</v>
      </c>
      <c r="F138" s="31">
        <f>VLOOKUP(B138,'WA OMAG Wksht'!$C:$Z,24,FALSE)</f>
        <v>12670857.468890632</v>
      </c>
      <c r="G138" s="20">
        <f t="shared" si="8"/>
        <v>10819.22889123112</v>
      </c>
    </row>
    <row r="139" spans="1:7" ht="15.75">
      <c r="A139" s="3" t="str">
        <f t="shared" si="6"/>
        <v>582</v>
      </c>
      <c r="B139" s="38" t="s">
        <v>21</v>
      </c>
      <c r="C139" s="3" t="s">
        <v>377</v>
      </c>
      <c r="D139" s="3" t="str">
        <f t="shared" si="7"/>
        <v>CA</v>
      </c>
      <c r="E139" s="19">
        <f>VLOOKUP(B139,'WA OMAG Wksht'!$C:$Z,2,0)</f>
        <v>19794.56</v>
      </c>
      <c r="F139" s="31">
        <f>VLOOKUP(B139,'WA OMAG Wksht'!$C:$Z,24,FALSE)</f>
        <v>40584.532320370985</v>
      </c>
      <c r="G139" s="20">
        <f t="shared" si="8"/>
        <v>20789.972320370984</v>
      </c>
    </row>
    <row r="140" spans="1:7" ht="15.75">
      <c r="A140" s="3" t="str">
        <f t="shared" si="6"/>
        <v>582</v>
      </c>
      <c r="B140" s="38" t="s">
        <v>378</v>
      </c>
      <c r="C140" s="3" t="s">
        <v>377</v>
      </c>
      <c r="D140" s="3" t="str">
        <f t="shared" si="7"/>
        <v>IDU</v>
      </c>
      <c r="E140" s="19">
        <f>VLOOKUP(B140,'WA OMAG Wksht'!$C:$Z,2,0)</f>
        <v>180630.9</v>
      </c>
      <c r="F140" s="31">
        <f>VLOOKUP(B140,'WA OMAG Wksht'!$C:$Z,24,FALSE)</f>
        <v>165738.3344143412</v>
      </c>
      <c r="G140" s="20">
        <f t="shared" si="8"/>
        <v>-14892.565585658798</v>
      </c>
    </row>
    <row r="141" spans="1:7" ht="15.75">
      <c r="A141" s="3" t="str">
        <f t="shared" si="6"/>
        <v>582</v>
      </c>
      <c r="B141" s="38" t="s">
        <v>22</v>
      </c>
      <c r="C141" s="3" t="s">
        <v>377</v>
      </c>
      <c r="D141" s="3" t="str">
        <f t="shared" si="7"/>
        <v>OR</v>
      </c>
      <c r="E141" s="19">
        <f>VLOOKUP(B141,'WA OMAG Wksht'!$C:$Z,2,0)</f>
        <v>1029369.88999999</v>
      </c>
      <c r="F141" s="31">
        <f>VLOOKUP(B141,'WA OMAG Wksht'!$C:$Z,24,FALSE)</f>
        <v>1076236.364426387</v>
      </c>
      <c r="G141" s="20">
        <f t="shared" si="8"/>
        <v>46866.474426397006</v>
      </c>
    </row>
    <row r="142" spans="1:7" ht="15.75">
      <c r="A142" s="3" t="str">
        <f t="shared" si="6"/>
        <v>582</v>
      </c>
      <c r="B142" s="38" t="s">
        <v>23</v>
      </c>
      <c r="C142" s="3" t="s">
        <v>377</v>
      </c>
      <c r="D142" s="3" t="str">
        <f t="shared" si="7"/>
        <v>SNPD</v>
      </c>
      <c r="E142" s="19">
        <f>VLOOKUP(B142,'WA OMAG Wksht'!$C:$Z,2,0)</f>
        <v>44004.79</v>
      </c>
      <c r="F142" s="31">
        <f>VLOOKUP(B142,'WA OMAG Wksht'!$C:$Z,24,FALSE)</f>
        <v>53546.30021729312</v>
      </c>
      <c r="G142" s="20">
        <f t="shared" si="8"/>
        <v>9541.510217293122</v>
      </c>
    </row>
    <row r="143" spans="1:7" ht="15.75">
      <c r="A143" s="3" t="str">
        <f t="shared" si="6"/>
        <v>582</v>
      </c>
      <c r="B143" s="38" t="s">
        <v>24</v>
      </c>
      <c r="C143" s="3" t="s">
        <v>377</v>
      </c>
      <c r="D143" s="3" t="str">
        <f t="shared" si="7"/>
        <v>UT</v>
      </c>
      <c r="E143" s="19">
        <f>VLOOKUP(B143,'WA OMAG Wksht'!$C:$Z,2,0)</f>
        <v>1192313.42000001</v>
      </c>
      <c r="F143" s="31">
        <f>VLOOKUP(B143,'WA OMAG Wksht'!$C:$Z,24,FALSE)</f>
        <v>1167739.7359642975</v>
      </c>
      <c r="G143" s="20">
        <f t="shared" si="8"/>
        <v>-24573.684035712387</v>
      </c>
    </row>
    <row r="144" spans="1:7" ht="15.75">
      <c r="A144" s="3" t="str">
        <f t="shared" si="6"/>
        <v>582</v>
      </c>
      <c r="B144" s="38" t="s">
        <v>25</v>
      </c>
      <c r="C144" s="3" t="s">
        <v>377</v>
      </c>
      <c r="D144" s="3" t="str">
        <f t="shared" si="7"/>
        <v>WA</v>
      </c>
      <c r="E144" s="19">
        <f>VLOOKUP(B144,'WA OMAG Wksht'!$C:$Z,2,0)</f>
        <v>230969.859999999</v>
      </c>
      <c r="F144" s="31">
        <f>VLOOKUP(B144,'WA OMAG Wksht'!$C:$Z,24,FALSE)</f>
        <v>213541.03306388727</v>
      </c>
      <c r="G144" s="20">
        <f t="shared" si="8"/>
        <v>-17428.826936111727</v>
      </c>
    </row>
    <row r="145" spans="1:7" ht="15.75">
      <c r="A145" s="3" t="str">
        <f t="shared" si="6"/>
        <v>582</v>
      </c>
      <c r="B145" s="38" t="s">
        <v>26</v>
      </c>
      <c r="C145" s="3" t="s">
        <v>377</v>
      </c>
      <c r="D145" s="3" t="str">
        <f t="shared" si="7"/>
        <v>WYP</v>
      </c>
      <c r="E145" s="19">
        <f>VLOOKUP(B145,'WA OMAG Wksht'!$C:$Z,2,0)</f>
        <v>354664.960000001</v>
      </c>
      <c r="F145" s="31">
        <f>VLOOKUP(B145,'WA OMAG Wksht'!$C:$Z,24,FALSE)</f>
        <v>345145.31777470134</v>
      </c>
      <c r="G145" s="20">
        <f t="shared" si="8"/>
        <v>-9519.64222529967</v>
      </c>
    </row>
    <row r="146" spans="1:7" ht="15.75">
      <c r="A146" s="3" t="str">
        <f t="shared" si="6"/>
        <v>583</v>
      </c>
      <c r="B146" s="38" t="s">
        <v>27</v>
      </c>
      <c r="C146" s="3" t="s">
        <v>379</v>
      </c>
      <c r="D146" s="3" t="str">
        <f t="shared" si="7"/>
        <v>CA</v>
      </c>
      <c r="E146" s="19">
        <f>VLOOKUP(B146,'WA OMAG Wksht'!$C:$Z,2,0)</f>
        <v>978907.520000013</v>
      </c>
      <c r="F146" s="31">
        <f>VLOOKUP(B146,'WA OMAG Wksht'!$C:$Z,24,FALSE)</f>
        <v>674841.9329466576</v>
      </c>
      <c r="G146" s="20">
        <f t="shared" si="8"/>
        <v>-304065.5870533554</v>
      </c>
    </row>
    <row r="147" spans="1:7" ht="15.75">
      <c r="A147" s="3" t="str">
        <f t="shared" si="6"/>
        <v>583</v>
      </c>
      <c r="B147" s="38" t="s">
        <v>380</v>
      </c>
      <c r="C147" s="3" t="s">
        <v>379</v>
      </c>
      <c r="D147" s="3" t="str">
        <f t="shared" si="7"/>
        <v>IDU</v>
      </c>
      <c r="E147" s="19">
        <f>VLOOKUP(B147,'WA OMAG Wksht'!$C:$Z,2,0)</f>
        <v>948912.889999994</v>
      </c>
      <c r="F147" s="31">
        <f>VLOOKUP(B147,'WA OMAG Wksht'!$C:$Z,24,FALSE)</f>
        <v>637633.9072645453</v>
      </c>
      <c r="G147" s="20">
        <f t="shared" si="8"/>
        <v>-311278.98273544863</v>
      </c>
    </row>
    <row r="148" spans="1:7" ht="15.75">
      <c r="A148" s="3" t="str">
        <f t="shared" si="6"/>
        <v>583</v>
      </c>
      <c r="B148" s="38" t="s">
        <v>28</v>
      </c>
      <c r="C148" s="3" t="s">
        <v>379</v>
      </c>
      <c r="D148" s="3" t="str">
        <f t="shared" si="7"/>
        <v>OR</v>
      </c>
      <c r="E148" s="19">
        <f>VLOOKUP(B148,'WA OMAG Wksht'!$C:$Z,2,0)</f>
        <v>5937131.96999975</v>
      </c>
      <c r="F148" s="31">
        <f>VLOOKUP(B148,'WA OMAG Wksht'!$C:$Z,24,FALSE)</f>
        <v>3920047.674591899</v>
      </c>
      <c r="G148" s="20">
        <f t="shared" si="8"/>
        <v>-2017084.2954078512</v>
      </c>
    </row>
    <row r="149" spans="1:7" ht="15.75">
      <c r="A149" s="3" t="str">
        <f t="shared" si="6"/>
        <v>583</v>
      </c>
      <c r="B149" s="38" t="s">
        <v>29</v>
      </c>
      <c r="C149" s="3" t="s">
        <v>379</v>
      </c>
      <c r="D149" s="3" t="str">
        <f t="shared" si="7"/>
        <v>SNPD</v>
      </c>
      <c r="E149" s="19">
        <f>VLOOKUP(B149,'WA OMAG Wksht'!$C:$Z,2,0)</f>
        <v>-782597.740000024</v>
      </c>
      <c r="F149" s="31">
        <f>VLOOKUP(B149,'WA OMAG Wksht'!$C:$Z,24,FALSE)</f>
        <v>723886.259999976</v>
      </c>
      <c r="G149" s="20">
        <f t="shared" si="8"/>
        <v>1506484</v>
      </c>
    </row>
    <row r="150" spans="1:7" ht="15.75">
      <c r="A150" s="3" t="str">
        <f t="shared" si="6"/>
        <v>583</v>
      </c>
      <c r="B150" s="38" t="s">
        <v>30</v>
      </c>
      <c r="C150" s="3" t="s">
        <v>379</v>
      </c>
      <c r="D150" s="3" t="str">
        <f t="shared" si="7"/>
        <v>UT</v>
      </c>
      <c r="E150" s="19">
        <f>VLOOKUP(B150,'WA OMAG Wksht'!$C:$Z,2,0)</f>
        <v>6880514.31</v>
      </c>
      <c r="F150" s="31">
        <f>VLOOKUP(B150,'WA OMAG Wksht'!$C:$Z,24,FALSE)</f>
        <v>4892868.8055914</v>
      </c>
      <c r="G150" s="20">
        <f t="shared" si="8"/>
        <v>-1987645.5044085998</v>
      </c>
    </row>
    <row r="151" spans="1:7" ht="15.75">
      <c r="A151" s="3" t="str">
        <f t="shared" si="6"/>
        <v>583</v>
      </c>
      <c r="B151" s="38" t="s">
        <v>31</v>
      </c>
      <c r="C151" s="3" t="s">
        <v>379</v>
      </c>
      <c r="D151" s="3" t="str">
        <f t="shared" si="7"/>
        <v>WA</v>
      </c>
      <c r="E151" s="19">
        <f>VLOOKUP(B151,'WA OMAG Wksht'!$C:$Z,2,0)</f>
        <v>1275715.78</v>
      </c>
      <c r="F151" s="31">
        <f>VLOOKUP(B151,'WA OMAG Wksht'!$C:$Z,24,FALSE)</f>
        <v>778081.3464323925</v>
      </c>
      <c r="G151" s="20">
        <f t="shared" si="8"/>
        <v>-497634.43356760754</v>
      </c>
    </row>
    <row r="152" spans="1:7" ht="15.75">
      <c r="A152" s="3" t="str">
        <f t="shared" si="6"/>
        <v>583</v>
      </c>
      <c r="B152" s="38" t="s">
        <v>32</v>
      </c>
      <c r="C152" s="3" t="s">
        <v>379</v>
      </c>
      <c r="D152" s="3" t="str">
        <f t="shared" si="7"/>
        <v>WYP</v>
      </c>
      <c r="E152" s="19">
        <f>VLOOKUP(B152,'WA OMAG Wksht'!$C:$Z,2,0)</f>
        <v>1135767.63000002</v>
      </c>
      <c r="F152" s="31">
        <f>VLOOKUP(B152,'WA OMAG Wksht'!$C:$Z,24,FALSE)</f>
        <v>893504.7601484118</v>
      </c>
      <c r="G152" s="20">
        <f t="shared" si="8"/>
        <v>-242262.86985160806</v>
      </c>
    </row>
    <row r="153" spans="1:7" ht="15.75">
      <c r="A153" s="3" t="str">
        <f t="shared" si="6"/>
        <v>583</v>
      </c>
      <c r="B153" s="38" t="s">
        <v>33</v>
      </c>
      <c r="C153" s="3" t="s">
        <v>379</v>
      </c>
      <c r="D153" s="3" t="str">
        <f t="shared" si="7"/>
        <v>WYU</v>
      </c>
      <c r="E153" s="19">
        <f>VLOOKUP(B153,'WA OMAG Wksht'!$C:$Z,2,0)</f>
        <v>278029.73</v>
      </c>
      <c r="F153" s="31">
        <f>VLOOKUP(B153,'WA OMAG Wksht'!$C:$Z,24,FALSE)</f>
        <v>244478.5114044578</v>
      </c>
      <c r="G153" s="20">
        <f t="shared" si="8"/>
        <v>-33551.21859554219</v>
      </c>
    </row>
    <row r="154" spans="1:7" ht="15.75">
      <c r="A154" s="3" t="str">
        <f t="shared" si="6"/>
        <v>584</v>
      </c>
      <c r="B154" s="38" t="s">
        <v>34</v>
      </c>
      <c r="C154" s="3" t="s">
        <v>381</v>
      </c>
      <c r="D154" s="3" t="str">
        <f t="shared" si="7"/>
        <v>CA</v>
      </c>
      <c r="E154" s="19">
        <f>VLOOKUP(B154,'WA OMAG Wksht'!$C:$Z,2,0)</f>
        <v>54889.29</v>
      </c>
      <c r="F154" s="31">
        <f>VLOOKUP(B154,'WA OMAG Wksht'!$C:$Z,24,FALSE)</f>
        <v>24741.11965179861</v>
      </c>
      <c r="G154" s="20">
        <f t="shared" si="8"/>
        <v>-30148.17034820139</v>
      </c>
    </row>
    <row r="155" spans="1:7" ht="15.75">
      <c r="A155" s="3" t="str">
        <f t="shared" si="6"/>
        <v>584</v>
      </c>
      <c r="B155" s="38" t="s">
        <v>382</v>
      </c>
      <c r="C155" s="3" t="s">
        <v>381</v>
      </c>
      <c r="D155" s="3" t="str">
        <f t="shared" si="7"/>
        <v>IDU</v>
      </c>
      <c r="E155" s="19">
        <f>VLOOKUP(B155,'WA OMAG Wksht'!$C:$Z,2,0)</f>
        <v>0</v>
      </c>
      <c r="F155" s="31">
        <f>VLOOKUP(B155,'WA OMAG Wksht'!$C:$Z,24,FALSE)</f>
        <v>0</v>
      </c>
      <c r="G155" s="20">
        <f t="shared" si="8"/>
        <v>0</v>
      </c>
    </row>
    <row r="156" spans="1:7" ht="15.75">
      <c r="A156" s="3" t="str">
        <f t="shared" si="6"/>
        <v>584</v>
      </c>
      <c r="B156" s="38" t="s">
        <v>35</v>
      </c>
      <c r="C156" s="3" t="s">
        <v>381</v>
      </c>
      <c r="D156" s="3" t="str">
        <f t="shared" si="7"/>
        <v>OR</v>
      </c>
      <c r="E156" s="19">
        <f>VLOOKUP(B156,'WA OMAG Wksht'!$C:$Z,2,0)</f>
        <v>642574.000000001</v>
      </c>
      <c r="F156" s="31">
        <f>VLOOKUP(B156,'WA OMAG Wksht'!$C:$Z,24,FALSE)</f>
        <v>442633.1267347068</v>
      </c>
      <c r="G156" s="20">
        <f t="shared" si="8"/>
        <v>-199940.87326529424</v>
      </c>
    </row>
    <row r="157" spans="1:7" ht="15.75">
      <c r="A157" s="3" t="str">
        <f t="shared" si="6"/>
        <v>584</v>
      </c>
      <c r="B157" s="38" t="s">
        <v>36</v>
      </c>
      <c r="C157" s="3" t="s">
        <v>381</v>
      </c>
      <c r="D157" s="3" t="str">
        <f t="shared" si="7"/>
        <v>UT</v>
      </c>
      <c r="E157" s="19">
        <f>VLOOKUP(B157,'WA OMAG Wksht'!$C:$Z,2,0)</f>
        <v>292425.01</v>
      </c>
      <c r="F157" s="31">
        <f>VLOOKUP(B157,'WA OMAG Wksht'!$C:$Z,24,FALSE)</f>
        <v>272253.1910431207</v>
      </c>
      <c r="G157" s="20">
        <f t="shared" si="8"/>
        <v>-20171.818956879317</v>
      </c>
    </row>
    <row r="158" spans="1:7" ht="15.75">
      <c r="A158" s="3" t="str">
        <f t="shared" si="6"/>
        <v>584</v>
      </c>
      <c r="B158" s="38" t="s">
        <v>37</v>
      </c>
      <c r="C158" s="3" t="s">
        <v>381</v>
      </c>
      <c r="D158" s="3" t="str">
        <f t="shared" si="7"/>
        <v>WA</v>
      </c>
      <c r="E158" s="19">
        <f>VLOOKUP(B158,'WA OMAG Wksht'!$C:$Z,2,0)</f>
        <v>72967.18</v>
      </c>
      <c r="F158" s="31">
        <f>VLOOKUP(B158,'WA OMAG Wksht'!$C:$Z,24,FALSE)</f>
        <v>50780.79385593234</v>
      </c>
      <c r="G158" s="20">
        <f t="shared" si="8"/>
        <v>-22186.386144067656</v>
      </c>
    </row>
    <row r="159" spans="1:7" ht="15.75">
      <c r="A159" s="3" t="str">
        <f t="shared" si="6"/>
        <v>584</v>
      </c>
      <c r="B159" s="38" t="s">
        <v>38</v>
      </c>
      <c r="C159" s="3" t="s">
        <v>381</v>
      </c>
      <c r="D159" s="3" t="str">
        <f t="shared" si="7"/>
        <v>WYP</v>
      </c>
      <c r="E159" s="19">
        <f>VLOOKUP(B159,'WA OMAG Wksht'!$C:$Z,2,0)</f>
        <v>3808.85</v>
      </c>
      <c r="F159" s="31">
        <f>VLOOKUP(B159,'WA OMAG Wksht'!$C:$Z,24,FALSE)</f>
        <v>-85.71393671443138</v>
      </c>
      <c r="G159" s="20">
        <f t="shared" si="8"/>
        <v>-3894.5639367144313</v>
      </c>
    </row>
    <row r="160" spans="1:7" ht="15.75">
      <c r="A160" s="3" t="str">
        <f t="shared" si="6"/>
        <v>585</v>
      </c>
      <c r="B160" s="38" t="s">
        <v>39</v>
      </c>
      <c r="C160" s="3" t="s">
        <v>383</v>
      </c>
      <c r="D160" s="3" t="str">
        <f t="shared" si="7"/>
        <v>SNPD</v>
      </c>
      <c r="E160" s="19">
        <f>VLOOKUP(B160,'WA OMAG Wksht'!$C:$Z,2,0)</f>
        <v>211200.9</v>
      </c>
      <c r="F160" s="31">
        <f>VLOOKUP(B160,'WA OMAG Wksht'!$C:$Z,24,FALSE)</f>
        <v>214483.75881160758</v>
      </c>
      <c r="G160" s="20">
        <f t="shared" si="8"/>
        <v>3282.8588116075844</v>
      </c>
    </row>
    <row r="161" spans="1:7" ht="15.75">
      <c r="A161" s="3" t="str">
        <f t="shared" si="6"/>
        <v>586</v>
      </c>
      <c r="B161" s="38" t="s">
        <v>40</v>
      </c>
      <c r="C161" s="3" t="s">
        <v>384</v>
      </c>
      <c r="D161" s="3" t="str">
        <f t="shared" si="7"/>
        <v>CA</v>
      </c>
      <c r="E161" s="19">
        <f>VLOOKUP(B161,'WA OMAG Wksht'!$C:$Z,2,0)</f>
        <v>198670.190000002</v>
      </c>
      <c r="F161" s="31">
        <f>VLOOKUP(B161,'WA OMAG Wksht'!$C:$Z,24,FALSE)</f>
        <v>198670.190000002</v>
      </c>
      <c r="G161" s="20">
        <f t="shared" si="8"/>
        <v>0</v>
      </c>
    </row>
    <row r="162" spans="1:7" ht="15.75">
      <c r="A162" s="3" t="str">
        <f t="shared" si="6"/>
        <v>586</v>
      </c>
      <c r="B162" s="38" t="s">
        <v>385</v>
      </c>
      <c r="C162" s="3" t="s">
        <v>384</v>
      </c>
      <c r="D162" s="3" t="str">
        <f t="shared" si="7"/>
        <v>IDU</v>
      </c>
      <c r="E162" s="19">
        <f>VLOOKUP(B162,'WA OMAG Wksht'!$C:$Z,2,0)</f>
        <v>245696.199999999</v>
      </c>
      <c r="F162" s="31">
        <f>VLOOKUP(B162,'WA OMAG Wksht'!$C:$Z,24,FALSE)</f>
        <v>247257.16041034754</v>
      </c>
      <c r="G162" s="20">
        <f t="shared" si="8"/>
        <v>1560.9604103485472</v>
      </c>
    </row>
    <row r="163" spans="1:7" ht="15.75">
      <c r="A163" s="3" t="str">
        <f t="shared" si="6"/>
        <v>586</v>
      </c>
      <c r="B163" s="38" t="s">
        <v>41</v>
      </c>
      <c r="C163" s="3" t="s">
        <v>384</v>
      </c>
      <c r="D163" s="3" t="str">
        <f t="shared" si="7"/>
        <v>OR</v>
      </c>
      <c r="E163" s="19">
        <f>VLOOKUP(B163,'WA OMAG Wksht'!$C:$Z,2,0)</f>
        <v>1592308.87999999</v>
      </c>
      <c r="F163" s="31">
        <f>VLOOKUP(B163,'WA OMAG Wksht'!$C:$Z,24,FALSE)</f>
        <v>1602635.956311943</v>
      </c>
      <c r="G163" s="20">
        <f t="shared" si="8"/>
        <v>10327.0763119529</v>
      </c>
    </row>
    <row r="164" spans="1:7" ht="15.75">
      <c r="A164" s="3" t="str">
        <f t="shared" si="6"/>
        <v>586</v>
      </c>
      <c r="B164" s="38" t="s">
        <v>42</v>
      </c>
      <c r="C164" s="3" t="s">
        <v>384</v>
      </c>
      <c r="D164" s="3" t="str">
        <f t="shared" si="7"/>
        <v>SNPD</v>
      </c>
      <c r="E164" s="19">
        <f>VLOOKUP(B164,'WA OMAG Wksht'!$C:$Z,2,0)</f>
        <v>1211879.60999999</v>
      </c>
      <c r="F164" s="31">
        <f>VLOOKUP(B164,'WA OMAG Wksht'!$C:$Z,24,FALSE)</f>
        <v>1221317.4242151377</v>
      </c>
      <c r="G164" s="20">
        <f t="shared" si="8"/>
        <v>9437.814215147635</v>
      </c>
    </row>
    <row r="165" spans="1:7" ht="15.75">
      <c r="A165" s="3" t="str">
        <f t="shared" si="6"/>
        <v>586</v>
      </c>
      <c r="B165" s="38" t="s">
        <v>43</v>
      </c>
      <c r="C165" s="3" t="s">
        <v>384</v>
      </c>
      <c r="D165" s="3" t="str">
        <f t="shared" si="7"/>
        <v>UT</v>
      </c>
      <c r="E165" s="19">
        <f>VLOOKUP(B165,'WA OMAG Wksht'!$C:$Z,2,0)</f>
        <v>1298247.35999998</v>
      </c>
      <c r="F165" s="31">
        <f>VLOOKUP(B165,'WA OMAG Wksht'!$C:$Z,24,FALSE)</f>
        <v>1305984.603959175</v>
      </c>
      <c r="G165" s="20">
        <f t="shared" si="8"/>
        <v>7737.243959194981</v>
      </c>
    </row>
    <row r="166" spans="1:7" ht="15.75">
      <c r="A166" s="3" t="str">
        <f t="shared" si="6"/>
        <v>586</v>
      </c>
      <c r="B166" s="38" t="s">
        <v>44</v>
      </c>
      <c r="C166" s="3" t="s">
        <v>384</v>
      </c>
      <c r="D166" s="3" t="str">
        <f t="shared" si="7"/>
        <v>WA</v>
      </c>
      <c r="E166" s="19">
        <f>VLOOKUP(B166,'WA OMAG Wksht'!$C:$Z,2,0)</f>
        <v>406652.180000003</v>
      </c>
      <c r="F166" s="31">
        <f>VLOOKUP(B166,'WA OMAG Wksht'!$C:$Z,24,FALSE)</f>
        <v>409266.628545061</v>
      </c>
      <c r="G166" s="20">
        <f t="shared" si="8"/>
        <v>2614.448545057967</v>
      </c>
    </row>
    <row r="167" spans="1:7" ht="15.75">
      <c r="A167" s="3" t="str">
        <f t="shared" si="6"/>
        <v>586</v>
      </c>
      <c r="B167" s="38" t="s">
        <v>45</v>
      </c>
      <c r="C167" s="3" t="s">
        <v>384</v>
      </c>
      <c r="D167" s="3" t="str">
        <f t="shared" si="7"/>
        <v>WYP</v>
      </c>
      <c r="E167" s="19">
        <f>VLOOKUP(B167,'WA OMAG Wksht'!$C:$Z,2,0)</f>
        <v>304223.37</v>
      </c>
      <c r="F167" s="31">
        <f>VLOOKUP(B167,'WA OMAG Wksht'!$C:$Z,24,FALSE)</f>
        <v>305997.03127242473</v>
      </c>
      <c r="G167" s="20">
        <f t="shared" si="8"/>
        <v>1773.6612724247389</v>
      </c>
    </row>
    <row r="168" spans="1:7" ht="15.75">
      <c r="A168" s="3" t="str">
        <f t="shared" si="6"/>
        <v>586</v>
      </c>
      <c r="B168" s="38" t="s">
        <v>46</v>
      </c>
      <c r="C168" s="3" t="s">
        <v>384</v>
      </c>
      <c r="D168" s="3" t="str">
        <f t="shared" si="7"/>
        <v>WYU</v>
      </c>
      <c r="E168" s="19">
        <f>VLOOKUP(B168,'WA OMAG Wksht'!$C:$Z,2,0)</f>
        <v>34921.12</v>
      </c>
      <c r="F168" s="31">
        <f>VLOOKUP(B168,'WA OMAG Wksht'!$C:$Z,24,FALSE)</f>
        <v>35158.85277158107</v>
      </c>
      <c r="G168" s="20">
        <f t="shared" si="8"/>
        <v>237.73277158106794</v>
      </c>
    </row>
    <row r="169" spans="1:7" ht="15.75">
      <c r="A169" s="3" t="str">
        <f aca="true" t="shared" si="9" ref="A169:A232">LEFT(B169,3)</f>
        <v>587</v>
      </c>
      <c r="B169" s="38" t="s">
        <v>386</v>
      </c>
      <c r="C169" s="3" t="s">
        <v>387</v>
      </c>
      <c r="D169" s="3" t="str">
        <f t="shared" si="7"/>
        <v>CA</v>
      </c>
      <c r="E169" s="19">
        <f>VLOOKUP(B169,'WA OMAG Wksht'!$C:$Z,2,0)</f>
        <v>0</v>
      </c>
      <c r="F169" s="31">
        <f>VLOOKUP(B169,'WA OMAG Wksht'!$C:$Z,24,FALSE)</f>
        <v>264381</v>
      </c>
      <c r="G169" s="20">
        <f t="shared" si="8"/>
        <v>264381</v>
      </c>
    </row>
    <row r="170" spans="1:7" ht="15.75">
      <c r="A170" s="3" t="str">
        <f t="shared" si="9"/>
        <v>587</v>
      </c>
      <c r="B170" s="38" t="s">
        <v>388</v>
      </c>
      <c r="C170" s="3" t="s">
        <v>387</v>
      </c>
      <c r="D170" s="3" t="str">
        <f t="shared" si="7"/>
        <v>IDU</v>
      </c>
      <c r="E170" s="19">
        <f>VLOOKUP(B170,'WA OMAG Wksht'!$C:$Z,2,0)</f>
        <v>594.12</v>
      </c>
      <c r="F170" s="31">
        <f>VLOOKUP(B170,'WA OMAG Wksht'!$C:$Z,24,FALSE)</f>
        <v>598.134281302385</v>
      </c>
      <c r="G170" s="20">
        <f t="shared" si="8"/>
        <v>4.0142813023850294</v>
      </c>
    </row>
    <row r="171" spans="1:7" ht="15.75">
      <c r="A171" s="3" t="str">
        <f t="shared" si="9"/>
        <v>587</v>
      </c>
      <c r="B171" s="38" t="s">
        <v>389</v>
      </c>
      <c r="C171" s="3" t="s">
        <v>387</v>
      </c>
      <c r="D171" s="3" t="str">
        <f t="shared" si="7"/>
        <v>OR</v>
      </c>
      <c r="E171" s="19">
        <f>VLOOKUP(B171,'WA OMAG Wksht'!$C:$Z,2,0)</f>
        <v>14.91</v>
      </c>
      <c r="F171" s="31">
        <f>VLOOKUP(B171,'WA OMAG Wksht'!$C:$Z,24,FALSE)</f>
        <v>1679780.91</v>
      </c>
      <c r="G171" s="20">
        <f t="shared" si="8"/>
        <v>1679766</v>
      </c>
    </row>
    <row r="172" spans="1:7" ht="15.75">
      <c r="A172" s="3" t="str">
        <f t="shared" si="9"/>
        <v>587</v>
      </c>
      <c r="B172" s="38" t="s">
        <v>390</v>
      </c>
      <c r="C172" s="3" t="s">
        <v>387</v>
      </c>
      <c r="D172" s="3" t="str">
        <f t="shared" si="7"/>
        <v>UT</v>
      </c>
      <c r="E172" s="19">
        <f>VLOOKUP(B172,'WA OMAG Wksht'!$C:$Z,2,0)</f>
        <v>23884.16</v>
      </c>
      <c r="F172" s="31">
        <f>VLOOKUP(B172,'WA OMAG Wksht'!$C:$Z,24,FALSE)</f>
        <v>1733807.5377299387</v>
      </c>
      <c r="G172" s="20">
        <f t="shared" si="8"/>
        <v>1709923.3777299388</v>
      </c>
    </row>
    <row r="173" spans="1:7" ht="15.75">
      <c r="A173" s="3" t="str">
        <f t="shared" si="9"/>
        <v>587</v>
      </c>
      <c r="B173" s="38" t="s">
        <v>391</v>
      </c>
      <c r="C173" s="3" t="s">
        <v>387</v>
      </c>
      <c r="D173" s="3" t="str">
        <f t="shared" si="7"/>
        <v>WA</v>
      </c>
      <c r="E173" s="19">
        <f>VLOOKUP(B173,'WA OMAG Wksht'!$C:$Z,2,0)</f>
        <v>2350.68</v>
      </c>
      <c r="F173" s="31">
        <f>VLOOKUP(B173,'WA OMAG Wksht'!$C:$Z,24,FALSE)</f>
        <v>386061.68</v>
      </c>
      <c r="G173" s="20">
        <f t="shared" si="8"/>
        <v>383711</v>
      </c>
    </row>
    <row r="174" spans="1:7" ht="15.75">
      <c r="A174" s="3" t="str">
        <f t="shared" si="9"/>
        <v>587</v>
      </c>
      <c r="B174" s="38" t="s">
        <v>392</v>
      </c>
      <c r="C174" s="3" t="s">
        <v>387</v>
      </c>
      <c r="D174" s="3" t="str">
        <f t="shared" si="7"/>
        <v>WYP</v>
      </c>
      <c r="E174" s="19">
        <f>VLOOKUP(B174,'WA OMAG Wksht'!$C:$Z,2,0)</f>
        <v>7650.35</v>
      </c>
      <c r="F174" s="31">
        <f>VLOOKUP(B174,'WA OMAG Wksht'!$C:$Z,24,FALSE)</f>
        <v>229851.0148936457</v>
      </c>
      <c r="G174" s="20">
        <f t="shared" si="8"/>
        <v>222200.6648936457</v>
      </c>
    </row>
    <row r="175" spans="1:7" ht="15.75">
      <c r="A175" s="3" t="str">
        <f t="shared" si="9"/>
        <v>587</v>
      </c>
      <c r="B175" s="38" t="s">
        <v>393</v>
      </c>
      <c r="C175" s="3" t="s">
        <v>387</v>
      </c>
      <c r="D175" s="3" t="str">
        <f t="shared" si="7"/>
        <v>WYU</v>
      </c>
      <c r="E175" s="19">
        <f>VLOOKUP(B175,'WA OMAG Wksht'!$C:$Z,2,0)</f>
        <v>0</v>
      </c>
      <c r="F175" s="31">
        <f>VLOOKUP(B175,'WA OMAG Wksht'!$C:$Z,24,FALSE)</f>
        <v>0</v>
      </c>
      <c r="G175" s="20">
        <f t="shared" si="8"/>
        <v>0</v>
      </c>
    </row>
    <row r="176" spans="1:7" ht="15.75">
      <c r="A176" s="3" t="str">
        <f t="shared" si="9"/>
        <v>588</v>
      </c>
      <c r="B176" s="38" t="s">
        <v>47</v>
      </c>
      <c r="C176" s="3" t="s">
        <v>394</v>
      </c>
      <c r="D176" s="3" t="str">
        <f t="shared" si="7"/>
        <v>CA</v>
      </c>
      <c r="E176" s="19">
        <f>VLOOKUP(B176,'WA OMAG Wksht'!$C:$Z,2,0)</f>
        <v>26834.93</v>
      </c>
      <c r="F176" s="31">
        <f>VLOOKUP(B176,'WA OMAG Wksht'!$C:$Z,24,FALSE)</f>
        <v>35343.09961975453</v>
      </c>
      <c r="G176" s="20">
        <f t="shared" si="8"/>
        <v>8508.169619754532</v>
      </c>
    </row>
    <row r="177" spans="1:7" ht="15.75">
      <c r="A177" s="3" t="str">
        <f t="shared" si="9"/>
        <v>588</v>
      </c>
      <c r="B177" s="38" t="s">
        <v>395</v>
      </c>
      <c r="C177" s="3" t="s">
        <v>394</v>
      </c>
      <c r="D177" s="3" t="str">
        <f t="shared" si="7"/>
        <v>IDU</v>
      </c>
      <c r="E177" s="19">
        <f>VLOOKUP(B177,'WA OMAG Wksht'!$C:$Z,2,0)</f>
        <v>281344.940000005</v>
      </c>
      <c r="F177" s="31">
        <f>VLOOKUP(B177,'WA OMAG Wksht'!$C:$Z,24,FALSE)</f>
        <v>334346.59805020416</v>
      </c>
      <c r="G177" s="20">
        <f t="shared" si="8"/>
        <v>53001.658050199156</v>
      </c>
    </row>
    <row r="178" spans="1:7" ht="15.75">
      <c r="A178" s="3" t="str">
        <f t="shared" si="9"/>
        <v>588</v>
      </c>
      <c r="B178" s="38" t="s">
        <v>48</v>
      </c>
      <c r="C178" s="3" t="s">
        <v>394</v>
      </c>
      <c r="D178" s="3" t="str">
        <f t="shared" si="7"/>
        <v>OR</v>
      </c>
      <c r="E178" s="19">
        <f>VLOOKUP(B178,'WA OMAG Wksht'!$C:$Z,2,0)</f>
        <v>36150.130000039</v>
      </c>
      <c r="F178" s="31">
        <f>VLOOKUP(B178,'WA OMAG Wksht'!$C:$Z,24,FALSE)</f>
        <v>331052.4952262141</v>
      </c>
      <c r="G178" s="20">
        <f t="shared" si="8"/>
        <v>294902.3652261751</v>
      </c>
    </row>
    <row r="179" spans="1:7" ht="15.75">
      <c r="A179" s="3" t="str">
        <f t="shared" si="9"/>
        <v>588</v>
      </c>
      <c r="B179" s="38" t="s">
        <v>49</v>
      </c>
      <c r="C179" s="3" t="s">
        <v>394</v>
      </c>
      <c r="D179" s="3" t="str">
        <f t="shared" si="7"/>
        <v>SNPD</v>
      </c>
      <c r="E179" s="19">
        <f>VLOOKUP(B179,'WA OMAG Wksht'!$C:$Z,2,0)</f>
        <v>5714653.20000073</v>
      </c>
      <c r="F179" s="31">
        <f>VLOOKUP(B179,'WA OMAG Wksht'!$C:$Z,24,FALSE)</f>
        <v>7832484.862416131</v>
      </c>
      <c r="G179" s="20">
        <f t="shared" si="8"/>
        <v>2117831.662415401</v>
      </c>
    </row>
    <row r="180" spans="1:7" ht="15.75">
      <c r="A180" s="3" t="str">
        <f t="shared" si="9"/>
        <v>588</v>
      </c>
      <c r="B180" s="38" t="s">
        <v>50</v>
      </c>
      <c r="C180" s="3" t="s">
        <v>394</v>
      </c>
      <c r="D180" s="3" t="str">
        <f t="shared" si="7"/>
        <v>UT</v>
      </c>
      <c r="E180" s="19">
        <f>VLOOKUP(B180,'WA OMAG Wksht'!$C:$Z,2,0)</f>
        <v>704383.380000016</v>
      </c>
      <c r="F180" s="31">
        <f>VLOOKUP(B180,'WA OMAG Wksht'!$C:$Z,24,FALSE)</f>
        <v>1267379.7398775998</v>
      </c>
      <c r="G180" s="20">
        <f t="shared" si="8"/>
        <v>562996.3598775838</v>
      </c>
    </row>
    <row r="181" spans="1:7" ht="15.75">
      <c r="A181" s="3" t="str">
        <f t="shared" si="9"/>
        <v>588</v>
      </c>
      <c r="B181" s="38" t="s">
        <v>51</v>
      </c>
      <c r="C181" s="3" t="s">
        <v>394</v>
      </c>
      <c r="D181" s="3" t="str">
        <f t="shared" si="7"/>
        <v>WA</v>
      </c>
      <c r="E181" s="19">
        <f>VLOOKUP(B181,'WA OMAG Wksht'!$C:$Z,2,0)</f>
        <v>154154.819999997</v>
      </c>
      <c r="F181" s="31">
        <f>VLOOKUP(B181,'WA OMAG Wksht'!$C:$Z,24,FALSE)</f>
        <v>172776.37952344085</v>
      </c>
      <c r="G181" s="20">
        <f t="shared" si="8"/>
        <v>18621.559523443837</v>
      </c>
    </row>
    <row r="182" spans="1:7" ht="15.75">
      <c r="A182" s="3" t="str">
        <f t="shared" si="9"/>
        <v>588</v>
      </c>
      <c r="B182" s="38" t="s">
        <v>52</v>
      </c>
      <c r="C182" s="3" t="s">
        <v>394</v>
      </c>
      <c r="D182" s="3" t="str">
        <f t="shared" si="7"/>
        <v>WYP</v>
      </c>
      <c r="E182" s="19">
        <f>VLOOKUP(B182,'WA OMAG Wksht'!$C:$Z,2,0)</f>
        <v>205292.240000002</v>
      </c>
      <c r="F182" s="31">
        <f>VLOOKUP(B182,'WA OMAG Wksht'!$C:$Z,24,FALSE)</f>
        <v>259065.91615025463</v>
      </c>
      <c r="G182" s="20">
        <f t="shared" si="8"/>
        <v>53773.676150252635</v>
      </c>
    </row>
    <row r="183" spans="1:7" ht="15.75">
      <c r="A183" s="3" t="str">
        <f t="shared" si="9"/>
        <v>588</v>
      </c>
      <c r="B183" s="38" t="s">
        <v>53</v>
      </c>
      <c r="C183" s="3" t="s">
        <v>394</v>
      </c>
      <c r="D183" s="3" t="str">
        <f t="shared" si="7"/>
        <v>WYU</v>
      </c>
      <c r="E183" s="19">
        <f>VLOOKUP(B183,'WA OMAG Wksht'!$C:$Z,2,0)</f>
        <v>38637.26</v>
      </c>
      <c r="F183" s="31">
        <f>VLOOKUP(B183,'WA OMAG Wksht'!$C:$Z,24,FALSE)</f>
        <v>47861.152443140825</v>
      </c>
      <c r="G183" s="20">
        <f t="shared" si="8"/>
        <v>9223.892443140823</v>
      </c>
    </row>
    <row r="184" spans="1:7" ht="15.75">
      <c r="A184" s="3" t="str">
        <f t="shared" si="9"/>
        <v>589</v>
      </c>
      <c r="B184" s="38" t="s">
        <v>54</v>
      </c>
      <c r="C184" s="3" t="s">
        <v>396</v>
      </c>
      <c r="D184" s="3" t="str">
        <f t="shared" si="7"/>
        <v>CA</v>
      </c>
      <c r="E184" s="19">
        <f>VLOOKUP(B184,'WA OMAG Wksht'!$C:$Z,2,0)</f>
        <v>166871.12</v>
      </c>
      <c r="F184" s="31">
        <f>VLOOKUP(B184,'WA OMAG Wksht'!$C:$Z,24,FALSE)</f>
        <v>166871.12</v>
      </c>
      <c r="G184" s="20">
        <f t="shared" si="8"/>
        <v>0</v>
      </c>
    </row>
    <row r="185" spans="1:7" ht="15.75">
      <c r="A185" s="3" t="str">
        <f t="shared" si="9"/>
        <v>589</v>
      </c>
      <c r="B185" s="38" t="s">
        <v>397</v>
      </c>
      <c r="C185" s="3" t="s">
        <v>396</v>
      </c>
      <c r="D185" s="3" t="str">
        <f t="shared" si="7"/>
        <v>IDU</v>
      </c>
      <c r="E185" s="19">
        <f>VLOOKUP(B185,'WA OMAG Wksht'!$C:$Z,2,0)</f>
        <v>45726.68</v>
      </c>
      <c r="F185" s="31">
        <f>VLOOKUP(B185,'WA OMAG Wksht'!$C:$Z,24,FALSE)</f>
        <v>45726.68</v>
      </c>
      <c r="G185" s="20">
        <f t="shared" si="8"/>
        <v>0</v>
      </c>
    </row>
    <row r="186" spans="1:7" ht="15.75">
      <c r="A186" s="3" t="str">
        <f t="shared" si="9"/>
        <v>589</v>
      </c>
      <c r="B186" s="38" t="s">
        <v>55</v>
      </c>
      <c r="C186" s="3" t="s">
        <v>396</v>
      </c>
      <c r="D186" s="3" t="str">
        <f t="shared" si="7"/>
        <v>OR</v>
      </c>
      <c r="E186" s="19">
        <f>VLOOKUP(B186,'WA OMAG Wksht'!$C:$Z,2,0)</f>
        <v>1830498.31000003</v>
      </c>
      <c r="F186" s="31">
        <f>VLOOKUP(B186,'WA OMAG Wksht'!$C:$Z,24,FALSE)</f>
        <v>1850720.31000003</v>
      </c>
      <c r="G186" s="20">
        <f t="shared" si="8"/>
        <v>20222</v>
      </c>
    </row>
    <row r="187" spans="1:7" ht="15.75">
      <c r="A187" s="3" t="str">
        <f t="shared" si="9"/>
        <v>589</v>
      </c>
      <c r="B187" s="38" t="s">
        <v>56</v>
      </c>
      <c r="C187" s="3" t="s">
        <v>396</v>
      </c>
      <c r="D187" s="3" t="str">
        <f t="shared" si="7"/>
        <v>SNPD</v>
      </c>
      <c r="E187" s="19">
        <f>VLOOKUP(B187,'WA OMAG Wksht'!$C:$Z,2,0)</f>
        <v>170413.709999989</v>
      </c>
      <c r="F187" s="31">
        <f>VLOOKUP(B187,'WA OMAG Wksht'!$C:$Z,24,FALSE)</f>
        <v>150091.709999989</v>
      </c>
      <c r="G187" s="20">
        <f t="shared" si="8"/>
        <v>-20322</v>
      </c>
    </row>
    <row r="188" spans="1:7" ht="15.75">
      <c r="A188" s="3" t="str">
        <f t="shared" si="9"/>
        <v>589</v>
      </c>
      <c r="B188" s="38" t="s">
        <v>57</v>
      </c>
      <c r="C188" s="3" t="s">
        <v>396</v>
      </c>
      <c r="D188" s="3" t="str">
        <f t="shared" si="7"/>
        <v>UT</v>
      </c>
      <c r="E188" s="19">
        <f>VLOOKUP(B188,'WA OMAG Wksht'!$C:$Z,2,0)</f>
        <v>373587.779999996</v>
      </c>
      <c r="F188" s="31">
        <f>VLOOKUP(B188,'WA OMAG Wksht'!$C:$Z,24,FALSE)</f>
        <v>373687.779999996</v>
      </c>
      <c r="G188" s="20">
        <f t="shared" si="8"/>
        <v>100</v>
      </c>
    </row>
    <row r="189" spans="1:7" ht="15.75">
      <c r="A189" s="3" t="str">
        <f t="shared" si="9"/>
        <v>589</v>
      </c>
      <c r="B189" s="38" t="s">
        <v>58</v>
      </c>
      <c r="C189" s="3" t="s">
        <v>396</v>
      </c>
      <c r="D189" s="3" t="str">
        <f t="shared" si="7"/>
        <v>WA</v>
      </c>
      <c r="E189" s="19">
        <f>VLOOKUP(B189,'WA OMAG Wksht'!$C:$Z,2,0)</f>
        <v>169820.470000002</v>
      </c>
      <c r="F189" s="31">
        <f>VLOOKUP(B189,'WA OMAG Wksht'!$C:$Z,24,FALSE)</f>
        <v>169820.470000002</v>
      </c>
      <c r="G189" s="20">
        <f t="shared" si="8"/>
        <v>0</v>
      </c>
    </row>
    <row r="190" spans="1:7" ht="15.75">
      <c r="A190" s="3" t="str">
        <f t="shared" si="9"/>
        <v>589</v>
      </c>
      <c r="B190" s="38" t="s">
        <v>59</v>
      </c>
      <c r="C190" s="3" t="s">
        <v>396</v>
      </c>
      <c r="D190" s="3" t="str">
        <f t="shared" si="7"/>
        <v>WYP</v>
      </c>
      <c r="E190" s="19">
        <f>VLOOKUP(B190,'WA OMAG Wksht'!$C:$Z,2,0)</f>
        <v>649845.700000008</v>
      </c>
      <c r="F190" s="31">
        <f>VLOOKUP(B190,'WA OMAG Wksht'!$C:$Z,24,FALSE)</f>
        <v>649845.700000008</v>
      </c>
      <c r="G190" s="20">
        <f t="shared" si="8"/>
        <v>0</v>
      </c>
    </row>
    <row r="191" spans="1:7" ht="15.75">
      <c r="A191" s="3" t="str">
        <f t="shared" si="9"/>
        <v>589</v>
      </c>
      <c r="B191" s="38" t="s">
        <v>60</v>
      </c>
      <c r="C191" s="3" t="s">
        <v>396</v>
      </c>
      <c r="D191" s="3" t="str">
        <f t="shared" si="7"/>
        <v>WYU</v>
      </c>
      <c r="E191" s="19">
        <f>VLOOKUP(B191,'WA OMAG Wksht'!$C:$Z,2,0)</f>
        <v>22295.29</v>
      </c>
      <c r="F191" s="31">
        <f>VLOOKUP(B191,'WA OMAG Wksht'!$C:$Z,24,FALSE)</f>
        <v>22295.29</v>
      </c>
      <c r="G191" s="20">
        <f t="shared" si="8"/>
        <v>0</v>
      </c>
    </row>
    <row r="192" spans="1:7" ht="15.75">
      <c r="A192" s="3" t="str">
        <f t="shared" si="9"/>
        <v>590</v>
      </c>
      <c r="B192" s="38" t="s">
        <v>398</v>
      </c>
      <c r="C192" s="3" t="s">
        <v>399</v>
      </c>
      <c r="D192" s="3" t="str">
        <f t="shared" si="7"/>
        <v>CA</v>
      </c>
      <c r="E192" s="19">
        <f>VLOOKUP(B192,'WA OMAG Wksht'!$C:$Z,2,0)</f>
        <v>12474.26</v>
      </c>
      <c r="F192" s="31">
        <f>VLOOKUP(B192,'WA OMAG Wksht'!$C:$Z,24,FALSE)</f>
        <v>4593.788098750385</v>
      </c>
      <c r="G192" s="20">
        <f t="shared" si="8"/>
        <v>-7880.471901249615</v>
      </c>
    </row>
    <row r="193" spans="1:7" ht="15.75">
      <c r="A193" s="3" t="str">
        <f t="shared" si="9"/>
        <v>590</v>
      </c>
      <c r="B193" s="38" t="s">
        <v>400</v>
      </c>
      <c r="C193" s="3" t="s">
        <v>399</v>
      </c>
      <c r="D193" s="3" t="str">
        <f t="shared" si="7"/>
        <v>IDU</v>
      </c>
      <c r="E193" s="19">
        <f>VLOOKUP(B193,'WA OMAG Wksht'!$C:$Z,2,0)</f>
        <v>71006.51</v>
      </c>
      <c r="F193" s="31">
        <f>VLOOKUP(B193,'WA OMAG Wksht'!$C:$Z,24,FALSE)</f>
        <v>14827.673979786938</v>
      </c>
      <c r="G193" s="20">
        <f t="shared" si="8"/>
        <v>-56178.83602021306</v>
      </c>
    </row>
    <row r="194" spans="1:7" ht="15.75">
      <c r="A194" s="3" t="str">
        <f t="shared" si="9"/>
        <v>590</v>
      </c>
      <c r="B194" s="38" t="s">
        <v>61</v>
      </c>
      <c r="C194" s="3" t="s">
        <v>399</v>
      </c>
      <c r="D194" s="3" t="str">
        <f t="shared" si="7"/>
        <v>OR</v>
      </c>
      <c r="E194" s="19">
        <f>VLOOKUP(B194,'WA OMAG Wksht'!$C:$Z,2,0)</f>
        <v>156974.29</v>
      </c>
      <c r="F194" s="31">
        <f>VLOOKUP(B194,'WA OMAG Wksht'!$C:$Z,24,FALSE)</f>
        <v>158690.42829545826</v>
      </c>
      <c r="G194" s="20">
        <f t="shared" si="8"/>
        <v>1716.1382954582514</v>
      </c>
    </row>
    <row r="195" spans="1:7" ht="15.75">
      <c r="A195" s="3" t="str">
        <f t="shared" si="9"/>
        <v>590</v>
      </c>
      <c r="B195" s="38" t="s">
        <v>62</v>
      </c>
      <c r="C195" s="3" t="s">
        <v>399</v>
      </c>
      <c r="D195" s="3" t="str">
        <f t="shared" si="7"/>
        <v>SNPD</v>
      </c>
      <c r="E195" s="19">
        <f>VLOOKUP(B195,'WA OMAG Wksht'!$C:$Z,2,0)</f>
        <v>5090567.22000007</v>
      </c>
      <c r="F195" s="31">
        <f>VLOOKUP(B195,'WA OMAG Wksht'!$C:$Z,24,FALSE)</f>
        <v>4398514.8096188605</v>
      </c>
      <c r="G195" s="20">
        <f t="shared" si="8"/>
        <v>-692052.4103812091</v>
      </c>
    </row>
    <row r="196" spans="1:7" ht="15.75">
      <c r="A196" s="3" t="str">
        <f t="shared" si="9"/>
        <v>590</v>
      </c>
      <c r="B196" s="38" t="s">
        <v>63</v>
      </c>
      <c r="C196" s="3" t="s">
        <v>399</v>
      </c>
      <c r="D196" s="3" t="str">
        <f t="shared" si="7"/>
        <v>UT</v>
      </c>
      <c r="E196" s="19">
        <f>VLOOKUP(B196,'WA OMAG Wksht'!$C:$Z,2,0)</f>
        <v>548119.430000003</v>
      </c>
      <c r="F196" s="31">
        <f>VLOOKUP(B196,'WA OMAG Wksht'!$C:$Z,24,FALSE)</f>
        <v>194115.09439440782</v>
      </c>
      <c r="G196" s="20">
        <f t="shared" si="8"/>
        <v>-354004.33560559514</v>
      </c>
    </row>
    <row r="197" spans="1:7" ht="15.75">
      <c r="A197" s="3" t="str">
        <f t="shared" si="9"/>
        <v>590</v>
      </c>
      <c r="B197" s="38" t="s">
        <v>401</v>
      </c>
      <c r="C197" s="3" t="s">
        <v>399</v>
      </c>
      <c r="D197" s="3" t="str">
        <f aca="true" t="shared" si="10" ref="D197:D260">MID(B197,4,6)</f>
        <v>WA</v>
      </c>
      <c r="E197" s="19">
        <f>VLOOKUP(B197,'WA OMAG Wksht'!$C:$Z,2,0)</f>
        <v>6945.08</v>
      </c>
      <c r="F197" s="31">
        <f>VLOOKUP(B197,'WA OMAG Wksht'!$C:$Z,24,FALSE)</f>
        <v>6989.47628095201</v>
      </c>
      <c r="G197" s="20">
        <f aca="true" t="shared" si="11" ref="G197:G260">F197-E197</f>
        <v>44.396280952009874</v>
      </c>
    </row>
    <row r="198" spans="1:7" ht="15.75">
      <c r="A198" s="3" t="str">
        <f t="shared" si="9"/>
        <v>590</v>
      </c>
      <c r="B198" s="38" t="s">
        <v>64</v>
      </c>
      <c r="C198" s="3" t="s">
        <v>399</v>
      </c>
      <c r="D198" s="3" t="str">
        <f t="shared" si="10"/>
        <v>WYP</v>
      </c>
      <c r="E198" s="19">
        <f>VLOOKUP(B198,'WA OMAG Wksht'!$C:$Z,2,0)</f>
        <v>113863.999999998</v>
      </c>
      <c r="F198" s="31">
        <f>VLOOKUP(B198,'WA OMAG Wksht'!$C:$Z,24,FALSE)</f>
        <v>36643.351717398604</v>
      </c>
      <c r="G198" s="20">
        <f t="shared" si="11"/>
        <v>-77220.6482825994</v>
      </c>
    </row>
    <row r="199" spans="1:7" ht="15.75">
      <c r="A199" s="3" t="str">
        <f t="shared" si="9"/>
        <v>591</v>
      </c>
      <c r="B199" s="38" t="s">
        <v>65</v>
      </c>
      <c r="C199" s="3" t="s">
        <v>402</v>
      </c>
      <c r="D199" s="3" t="str">
        <f t="shared" si="10"/>
        <v>CA</v>
      </c>
      <c r="E199" s="19">
        <f>VLOOKUP(B199,'WA OMAG Wksht'!$C:$Z,2,0)</f>
        <v>22475.43</v>
      </c>
      <c r="F199" s="31">
        <f>VLOOKUP(B199,'WA OMAG Wksht'!$C:$Z,24,FALSE)</f>
        <v>22475.43</v>
      </c>
      <c r="G199" s="20">
        <f t="shared" si="11"/>
        <v>0</v>
      </c>
    </row>
    <row r="200" spans="1:7" ht="15.75">
      <c r="A200" s="3" t="str">
        <f t="shared" si="9"/>
        <v>591</v>
      </c>
      <c r="B200" s="38" t="s">
        <v>403</v>
      </c>
      <c r="C200" s="3" t="s">
        <v>402</v>
      </c>
      <c r="D200" s="3" t="str">
        <f t="shared" si="10"/>
        <v>IDU</v>
      </c>
      <c r="E200" s="19">
        <f>VLOOKUP(B200,'WA OMAG Wksht'!$C:$Z,2,0)</f>
        <v>83215.2</v>
      </c>
      <c r="F200" s="31">
        <f>VLOOKUP(B200,'WA OMAG Wksht'!$C:$Z,24,FALSE)</f>
        <v>83215.2</v>
      </c>
      <c r="G200" s="20">
        <f t="shared" si="11"/>
        <v>0</v>
      </c>
    </row>
    <row r="201" spans="1:7" ht="15.75">
      <c r="A201" s="3" t="str">
        <f t="shared" si="9"/>
        <v>591</v>
      </c>
      <c r="B201" s="38" t="s">
        <v>66</v>
      </c>
      <c r="C201" s="3" t="s">
        <v>402</v>
      </c>
      <c r="D201" s="3" t="str">
        <f t="shared" si="10"/>
        <v>OR</v>
      </c>
      <c r="E201" s="19">
        <f>VLOOKUP(B201,'WA OMAG Wksht'!$C:$Z,2,0)</f>
        <v>460084.820000002</v>
      </c>
      <c r="F201" s="31">
        <f>VLOOKUP(B201,'WA OMAG Wksht'!$C:$Z,24,FALSE)</f>
        <v>460084.820000002</v>
      </c>
      <c r="G201" s="20">
        <f t="shared" si="11"/>
        <v>0</v>
      </c>
    </row>
    <row r="202" spans="1:7" ht="15.75">
      <c r="A202" s="3" t="str">
        <f t="shared" si="9"/>
        <v>591</v>
      </c>
      <c r="B202" s="38" t="s">
        <v>67</v>
      </c>
      <c r="C202" s="3" t="s">
        <v>402</v>
      </c>
      <c r="D202" s="3" t="str">
        <f t="shared" si="10"/>
        <v>SNPD</v>
      </c>
      <c r="E202" s="19">
        <f>VLOOKUP(B202,'WA OMAG Wksht'!$C:$Z,2,0)</f>
        <v>223831.94</v>
      </c>
      <c r="F202" s="31">
        <f>VLOOKUP(B202,'WA OMAG Wksht'!$C:$Z,24,FALSE)</f>
        <v>223861.94</v>
      </c>
      <c r="G202" s="20">
        <f t="shared" si="11"/>
        <v>30</v>
      </c>
    </row>
    <row r="203" spans="1:7" ht="15.75">
      <c r="A203" s="3" t="str">
        <f t="shared" si="9"/>
        <v>591</v>
      </c>
      <c r="B203" s="38" t="s">
        <v>68</v>
      </c>
      <c r="C203" s="3" t="s">
        <v>402</v>
      </c>
      <c r="D203" s="3" t="str">
        <f t="shared" si="10"/>
        <v>UT</v>
      </c>
      <c r="E203" s="19">
        <f>VLOOKUP(B203,'WA OMAG Wksht'!$C:$Z,2,0)</f>
        <v>774169.42000001</v>
      </c>
      <c r="F203" s="31">
        <f>VLOOKUP(B203,'WA OMAG Wksht'!$C:$Z,24,FALSE)</f>
        <v>770419.42000001</v>
      </c>
      <c r="G203" s="20">
        <f t="shared" si="11"/>
        <v>-3750</v>
      </c>
    </row>
    <row r="204" spans="1:7" ht="15.75">
      <c r="A204" s="3" t="str">
        <f t="shared" si="9"/>
        <v>591</v>
      </c>
      <c r="B204" s="38" t="s">
        <v>69</v>
      </c>
      <c r="C204" s="3" t="s">
        <v>402</v>
      </c>
      <c r="D204" s="3" t="str">
        <f t="shared" si="10"/>
        <v>WA</v>
      </c>
      <c r="E204" s="19">
        <f>VLOOKUP(B204,'WA OMAG Wksht'!$C:$Z,2,0)</f>
        <v>74675.37</v>
      </c>
      <c r="F204" s="31">
        <f>VLOOKUP(B204,'WA OMAG Wksht'!$C:$Z,24,FALSE)</f>
        <v>74675.37</v>
      </c>
      <c r="G204" s="20">
        <f t="shared" si="11"/>
        <v>0</v>
      </c>
    </row>
    <row r="205" spans="1:7" ht="15.75">
      <c r="A205" s="3" t="str">
        <f t="shared" si="9"/>
        <v>591</v>
      </c>
      <c r="B205" s="38" t="s">
        <v>70</v>
      </c>
      <c r="C205" s="3" t="s">
        <v>402</v>
      </c>
      <c r="D205" s="3" t="str">
        <f t="shared" si="10"/>
        <v>WYP</v>
      </c>
      <c r="E205" s="19">
        <f>VLOOKUP(B205,'WA OMAG Wksht'!$C:$Z,2,0)</f>
        <v>166913.38</v>
      </c>
      <c r="F205" s="31">
        <f>VLOOKUP(B205,'WA OMAG Wksht'!$C:$Z,24,FALSE)</f>
        <v>166913.38</v>
      </c>
      <c r="G205" s="20">
        <f t="shared" si="11"/>
        <v>0</v>
      </c>
    </row>
    <row r="206" spans="1:7" ht="15.75">
      <c r="A206" s="3" t="str">
        <f t="shared" si="9"/>
        <v>591</v>
      </c>
      <c r="B206" s="38" t="s">
        <v>71</v>
      </c>
      <c r="C206" s="3" t="s">
        <v>402</v>
      </c>
      <c r="D206" s="3" t="str">
        <f t="shared" si="10"/>
        <v>WYU</v>
      </c>
      <c r="E206" s="19">
        <f>VLOOKUP(B206,'WA OMAG Wksht'!$C:$Z,2,0)</f>
        <v>30176.96</v>
      </c>
      <c r="F206" s="31">
        <f>VLOOKUP(B206,'WA OMAG Wksht'!$C:$Z,24,FALSE)</f>
        <v>30176.96</v>
      </c>
      <c r="G206" s="20">
        <f t="shared" si="11"/>
        <v>0</v>
      </c>
    </row>
    <row r="207" spans="1:7" ht="15.75">
      <c r="A207" s="3" t="str">
        <f t="shared" si="9"/>
        <v>592</v>
      </c>
      <c r="B207" s="38" t="s">
        <v>72</v>
      </c>
      <c r="C207" s="3" t="s">
        <v>404</v>
      </c>
      <c r="D207" s="3" t="str">
        <f t="shared" si="10"/>
        <v>CA</v>
      </c>
      <c r="E207" s="19">
        <f>VLOOKUP(B207,'WA OMAG Wksht'!$C:$Z,2,0)</f>
        <v>413092.689999996</v>
      </c>
      <c r="F207" s="31">
        <f>VLOOKUP(B207,'WA OMAG Wksht'!$C:$Z,24,FALSE)</f>
        <v>415315.15672650776</v>
      </c>
      <c r="G207" s="20">
        <f t="shared" si="11"/>
        <v>2222.466726511775</v>
      </c>
    </row>
    <row r="208" spans="1:7" ht="15.75">
      <c r="A208" s="3" t="str">
        <f t="shared" si="9"/>
        <v>592</v>
      </c>
      <c r="B208" s="38" t="s">
        <v>405</v>
      </c>
      <c r="C208" s="3" t="s">
        <v>404</v>
      </c>
      <c r="D208" s="3" t="str">
        <f t="shared" si="10"/>
        <v>IDU</v>
      </c>
      <c r="E208" s="19">
        <f>VLOOKUP(B208,'WA OMAG Wksht'!$C:$Z,2,0)</f>
        <v>456067.24000001</v>
      </c>
      <c r="F208" s="31">
        <f>VLOOKUP(B208,'WA OMAG Wksht'!$C:$Z,24,FALSE)</f>
        <v>456319.83885049785</v>
      </c>
      <c r="G208" s="20">
        <f t="shared" si="11"/>
        <v>252.5988504878478</v>
      </c>
    </row>
    <row r="209" spans="1:7" ht="15.75">
      <c r="A209" s="3" t="str">
        <f t="shared" si="9"/>
        <v>592</v>
      </c>
      <c r="B209" s="38" t="s">
        <v>73</v>
      </c>
      <c r="C209" s="3" t="s">
        <v>404</v>
      </c>
      <c r="D209" s="3" t="str">
        <f t="shared" si="10"/>
        <v>OR</v>
      </c>
      <c r="E209" s="19">
        <f>VLOOKUP(B209,'WA OMAG Wksht'!$C:$Z,2,0)</f>
        <v>3072846.27999997</v>
      </c>
      <c r="F209" s="31">
        <f>VLOOKUP(B209,'WA OMAG Wksht'!$C:$Z,24,FALSE)</f>
        <v>3279318.7952675624</v>
      </c>
      <c r="G209" s="20">
        <f t="shared" si="11"/>
        <v>206472.5152675924</v>
      </c>
    </row>
    <row r="210" spans="1:7" ht="15.75">
      <c r="A210" s="3" t="str">
        <f t="shared" si="9"/>
        <v>592</v>
      </c>
      <c r="B210" s="38" t="s">
        <v>74</v>
      </c>
      <c r="C210" s="3" t="s">
        <v>404</v>
      </c>
      <c r="D210" s="3" t="str">
        <f t="shared" si="10"/>
        <v>SNPD</v>
      </c>
      <c r="E210" s="19">
        <f>VLOOKUP(B210,'WA OMAG Wksht'!$C:$Z,2,0)</f>
        <v>2337127.92000004</v>
      </c>
      <c r="F210" s="31">
        <f>VLOOKUP(B210,'WA OMAG Wksht'!$C:$Z,24,FALSE)</f>
        <v>2257605.3394093616</v>
      </c>
      <c r="G210" s="20">
        <f t="shared" si="11"/>
        <v>-79522.58059067838</v>
      </c>
    </row>
    <row r="211" spans="1:7" ht="15.75">
      <c r="A211" s="3" t="str">
        <f t="shared" si="9"/>
        <v>592</v>
      </c>
      <c r="B211" s="38" t="s">
        <v>75</v>
      </c>
      <c r="C211" s="3" t="s">
        <v>404</v>
      </c>
      <c r="D211" s="3" t="str">
        <f t="shared" si="10"/>
        <v>UT</v>
      </c>
      <c r="E211" s="19">
        <f>VLOOKUP(B211,'WA OMAG Wksht'!$C:$Z,2,0)</f>
        <v>3668149.98000004</v>
      </c>
      <c r="F211" s="31">
        <f>VLOOKUP(B211,'WA OMAG Wksht'!$C:$Z,24,FALSE)</f>
        <v>3698541.0351401623</v>
      </c>
      <c r="G211" s="20">
        <f t="shared" si="11"/>
        <v>30391.055140122306</v>
      </c>
    </row>
    <row r="212" spans="1:7" ht="15.75">
      <c r="A212" s="3" t="str">
        <f t="shared" si="9"/>
        <v>592</v>
      </c>
      <c r="B212" s="38" t="s">
        <v>76</v>
      </c>
      <c r="C212" s="3" t="s">
        <v>404</v>
      </c>
      <c r="D212" s="3" t="str">
        <f t="shared" si="10"/>
        <v>WA</v>
      </c>
      <c r="E212" s="19">
        <f>VLOOKUP(B212,'WA OMAG Wksht'!$C:$Z,2,0)</f>
        <v>742906.229999994</v>
      </c>
      <c r="F212" s="31">
        <f>VLOOKUP(B212,'WA OMAG Wksht'!$C:$Z,24,FALSE)</f>
        <v>745330.5937264825</v>
      </c>
      <c r="G212" s="20">
        <f t="shared" si="11"/>
        <v>2424.363726488431</v>
      </c>
    </row>
    <row r="213" spans="1:7" ht="15.75">
      <c r="A213" s="3" t="str">
        <f t="shared" si="9"/>
        <v>592</v>
      </c>
      <c r="B213" s="38" t="s">
        <v>77</v>
      </c>
      <c r="C213" s="3" t="s">
        <v>404</v>
      </c>
      <c r="D213" s="3" t="str">
        <f t="shared" si="10"/>
        <v>WYP</v>
      </c>
      <c r="E213" s="19">
        <f>VLOOKUP(B213,'WA OMAG Wksht'!$C:$Z,2,0)</f>
        <v>1435331.54000007</v>
      </c>
      <c r="F213" s="31">
        <f>VLOOKUP(B213,'WA OMAG Wksht'!$C:$Z,24,FALSE)</f>
        <v>1454447.1022123944</v>
      </c>
      <c r="G213" s="20">
        <f t="shared" si="11"/>
        <v>19115.56221232447</v>
      </c>
    </row>
    <row r="214" spans="1:7" ht="15.75">
      <c r="A214" s="3" t="str">
        <f t="shared" si="9"/>
        <v>592</v>
      </c>
      <c r="B214" s="38" t="s">
        <v>78</v>
      </c>
      <c r="C214" s="3" t="s">
        <v>404</v>
      </c>
      <c r="D214" s="3" t="str">
        <f t="shared" si="10"/>
        <v>WYU</v>
      </c>
      <c r="E214" s="19">
        <f>VLOOKUP(B214,'WA OMAG Wksht'!$C:$Z,2,0)</f>
        <v>233.28</v>
      </c>
      <c r="F214" s="31">
        <f>VLOOKUP(B214,'WA OMAG Wksht'!$C:$Z,24,FALSE)</f>
        <v>234.85619932374</v>
      </c>
      <c r="G214" s="20">
        <f t="shared" si="11"/>
        <v>1.576199323739985</v>
      </c>
    </row>
    <row r="215" spans="1:7" ht="15.75">
      <c r="A215" s="3" t="str">
        <f t="shared" si="9"/>
        <v>593</v>
      </c>
      <c r="B215" s="38" t="s">
        <v>79</v>
      </c>
      <c r="C215" s="3" t="s">
        <v>406</v>
      </c>
      <c r="D215" s="3" t="str">
        <f t="shared" si="10"/>
        <v>CA</v>
      </c>
      <c r="E215" s="19">
        <f>VLOOKUP(B215,'WA OMAG Wksht'!$C:$Z,2,0)</f>
        <v>6954975.44999978</v>
      </c>
      <c r="F215" s="31">
        <f>VLOOKUP(B215,'WA OMAG Wksht'!$C:$Z,24,FALSE)</f>
        <v>7013485.477008433</v>
      </c>
      <c r="G215" s="20">
        <f t="shared" si="11"/>
        <v>58510.02700865269</v>
      </c>
    </row>
    <row r="216" spans="1:7" ht="15.75">
      <c r="A216" s="3" t="str">
        <f t="shared" si="9"/>
        <v>593</v>
      </c>
      <c r="B216" s="38" t="s">
        <v>407</v>
      </c>
      <c r="C216" s="3" t="s">
        <v>406</v>
      </c>
      <c r="D216" s="3" t="str">
        <f t="shared" si="10"/>
        <v>IDU</v>
      </c>
      <c r="E216" s="19">
        <f>VLOOKUP(B216,'WA OMAG Wksht'!$C:$Z,2,0)</f>
        <v>5349721.88000034</v>
      </c>
      <c r="F216" s="31">
        <f>VLOOKUP(B216,'WA OMAG Wksht'!$C:$Z,24,FALSE)</f>
        <v>5434701.295215877</v>
      </c>
      <c r="G216" s="20">
        <f t="shared" si="11"/>
        <v>84979.41521553695</v>
      </c>
    </row>
    <row r="217" spans="1:7" ht="15.75">
      <c r="A217" s="3" t="str">
        <f t="shared" si="9"/>
        <v>593</v>
      </c>
      <c r="B217" s="38" t="s">
        <v>408</v>
      </c>
      <c r="C217" s="3" t="s">
        <v>406</v>
      </c>
      <c r="D217" s="3" t="str">
        <f t="shared" si="10"/>
        <v>MT</v>
      </c>
      <c r="E217" s="19">
        <f>VLOOKUP(B217,'WA OMAG Wksht'!$C:$Z,2,0)</f>
        <v>0</v>
      </c>
      <c r="F217" s="31">
        <f>VLOOKUP(B217,'WA OMAG Wksht'!$C:$Z,24,FALSE)</f>
        <v>0</v>
      </c>
      <c r="G217" s="20">
        <f t="shared" si="11"/>
        <v>0</v>
      </c>
    </row>
    <row r="218" spans="1:7" ht="15.75">
      <c r="A218" s="3" t="str">
        <f t="shared" si="9"/>
        <v>593</v>
      </c>
      <c r="B218" s="38" t="s">
        <v>80</v>
      </c>
      <c r="C218" s="3" t="s">
        <v>406</v>
      </c>
      <c r="D218" s="3" t="str">
        <f t="shared" si="10"/>
        <v>OR</v>
      </c>
      <c r="E218" s="19">
        <f>VLOOKUP(B218,'WA OMAG Wksht'!$C:$Z,2,0)</f>
        <v>27348102.5600037</v>
      </c>
      <c r="F218" s="31">
        <f>VLOOKUP(B218,'WA OMAG Wksht'!$C:$Z,24,FALSE)</f>
        <v>28328018.37191937</v>
      </c>
      <c r="G218" s="20">
        <f t="shared" si="11"/>
        <v>979915.8119156696</v>
      </c>
    </row>
    <row r="219" spans="1:7" ht="15.75">
      <c r="A219" s="3" t="str">
        <f t="shared" si="9"/>
        <v>593</v>
      </c>
      <c r="B219" s="38" t="s">
        <v>81</v>
      </c>
      <c r="C219" s="3" t="s">
        <v>406</v>
      </c>
      <c r="D219" s="3" t="str">
        <f t="shared" si="10"/>
        <v>SNPD</v>
      </c>
      <c r="E219" s="19">
        <f>VLOOKUP(B219,'WA OMAG Wksht'!$C:$Z,2,0)</f>
        <v>7697860.89999143</v>
      </c>
      <c r="F219" s="31">
        <f>VLOOKUP(B219,'WA OMAG Wksht'!$C:$Z,24,FALSE)</f>
        <v>6379755.718083694</v>
      </c>
      <c r="G219" s="20">
        <f t="shared" si="11"/>
        <v>-1318105.1819077367</v>
      </c>
    </row>
    <row r="220" spans="1:7" ht="15.75">
      <c r="A220" s="3" t="str">
        <f t="shared" si="9"/>
        <v>593</v>
      </c>
      <c r="B220" s="38" t="s">
        <v>82</v>
      </c>
      <c r="C220" s="3" t="s">
        <v>406</v>
      </c>
      <c r="D220" s="3" t="str">
        <f t="shared" si="10"/>
        <v>UT</v>
      </c>
      <c r="E220" s="19">
        <f>VLOOKUP(B220,'WA OMAG Wksht'!$C:$Z,2,0)</f>
        <v>35433869.4599994</v>
      </c>
      <c r="F220" s="31">
        <f>VLOOKUP(B220,'WA OMAG Wksht'!$C:$Z,24,FALSE)</f>
        <v>36044027.451459706</v>
      </c>
      <c r="G220" s="20">
        <f t="shared" si="11"/>
        <v>610157.9914603084</v>
      </c>
    </row>
    <row r="221" spans="1:7" ht="15.75">
      <c r="A221" s="3" t="str">
        <f t="shared" si="9"/>
        <v>593</v>
      </c>
      <c r="B221" s="38" t="s">
        <v>83</v>
      </c>
      <c r="C221" s="3" t="s">
        <v>406</v>
      </c>
      <c r="D221" s="3" t="str">
        <f t="shared" si="10"/>
        <v>WA</v>
      </c>
      <c r="E221" s="19">
        <f>VLOOKUP(B221,'WA OMAG Wksht'!$C:$Z,2,0)</f>
        <v>4461686.38999933</v>
      </c>
      <c r="F221" s="31">
        <f>VLOOKUP(B221,'WA OMAG Wksht'!$C:$Z,24,FALSE)</f>
        <v>4646887.1025931295</v>
      </c>
      <c r="G221" s="20">
        <f t="shared" si="11"/>
        <v>185200.71259379946</v>
      </c>
    </row>
    <row r="222" spans="1:7" ht="15.75">
      <c r="A222" s="3" t="str">
        <f t="shared" si="9"/>
        <v>593</v>
      </c>
      <c r="B222" s="38" t="s">
        <v>84</v>
      </c>
      <c r="C222" s="3" t="s">
        <v>406</v>
      </c>
      <c r="D222" s="3" t="str">
        <f t="shared" si="10"/>
        <v>WYP</v>
      </c>
      <c r="E222" s="19">
        <f>VLOOKUP(B222,'WA OMAG Wksht'!$C:$Z,2,0)</f>
        <v>5259986.09999835</v>
      </c>
      <c r="F222" s="31">
        <f>VLOOKUP(B222,'WA OMAG Wksht'!$C:$Z,24,FALSE)</f>
        <v>5457512.709726972</v>
      </c>
      <c r="G222" s="20">
        <f t="shared" si="11"/>
        <v>197526.60972862132</v>
      </c>
    </row>
    <row r="223" spans="1:7" ht="15.75">
      <c r="A223" s="3" t="str">
        <f t="shared" si="9"/>
        <v>593</v>
      </c>
      <c r="B223" s="38" t="s">
        <v>85</v>
      </c>
      <c r="C223" s="3" t="s">
        <v>406</v>
      </c>
      <c r="D223" s="3" t="str">
        <f t="shared" si="10"/>
        <v>WYU</v>
      </c>
      <c r="E223" s="19">
        <f>VLOOKUP(B223,'WA OMAG Wksht'!$C:$Z,2,0)</f>
        <v>755038.490000015</v>
      </c>
      <c r="F223" s="31">
        <f>VLOOKUP(B223,'WA OMAG Wksht'!$C:$Z,24,FALSE)</f>
        <v>755798.2857888011</v>
      </c>
      <c r="G223" s="20">
        <f t="shared" si="11"/>
        <v>759.7957887861412</v>
      </c>
    </row>
    <row r="224" spans="1:7" ht="15.75">
      <c r="A224" s="3" t="str">
        <f t="shared" si="9"/>
        <v>594</v>
      </c>
      <c r="B224" s="38" t="s">
        <v>86</v>
      </c>
      <c r="C224" s="3" t="s">
        <v>409</v>
      </c>
      <c r="D224" s="3" t="str">
        <f t="shared" si="10"/>
        <v>CA</v>
      </c>
      <c r="E224" s="19">
        <f>VLOOKUP(B224,'WA OMAG Wksht'!$C:$Z,2,0)</f>
        <v>753782.520000008</v>
      </c>
      <c r="F224" s="31">
        <f>VLOOKUP(B224,'WA OMAG Wksht'!$C:$Z,24,FALSE)</f>
        <v>788286.9314724425</v>
      </c>
      <c r="G224" s="20">
        <f t="shared" si="11"/>
        <v>34504.41147243441</v>
      </c>
    </row>
    <row r="225" spans="1:7" ht="15.75">
      <c r="A225" s="3" t="str">
        <f t="shared" si="9"/>
        <v>594</v>
      </c>
      <c r="B225" s="38" t="s">
        <v>410</v>
      </c>
      <c r="C225" s="3" t="s">
        <v>409</v>
      </c>
      <c r="D225" s="3" t="str">
        <f t="shared" si="10"/>
        <v>IDU</v>
      </c>
      <c r="E225" s="19">
        <f>VLOOKUP(B225,'WA OMAG Wksht'!$C:$Z,2,0)</f>
        <v>700170.300000001</v>
      </c>
      <c r="F225" s="31">
        <f>VLOOKUP(B225,'WA OMAG Wksht'!$C:$Z,24,FALSE)</f>
        <v>703430.2397750879</v>
      </c>
      <c r="G225" s="20">
        <f t="shared" si="11"/>
        <v>3259.9397750869393</v>
      </c>
    </row>
    <row r="226" spans="1:7" ht="15.75">
      <c r="A226" s="3" t="str">
        <f t="shared" si="9"/>
        <v>594</v>
      </c>
      <c r="B226" s="38" t="s">
        <v>87</v>
      </c>
      <c r="C226" s="3" t="s">
        <v>409</v>
      </c>
      <c r="D226" s="3" t="str">
        <f t="shared" si="10"/>
        <v>OR</v>
      </c>
      <c r="E226" s="19">
        <f>VLOOKUP(B226,'WA OMAG Wksht'!$C:$Z,2,0)</f>
        <v>5305313.35999996</v>
      </c>
      <c r="F226" s="31">
        <f>VLOOKUP(B226,'WA OMAG Wksht'!$C:$Z,24,FALSE)</f>
        <v>5513613.740844042</v>
      </c>
      <c r="G226" s="20">
        <f t="shared" si="11"/>
        <v>208300.38084408175</v>
      </c>
    </row>
    <row r="227" spans="1:7" ht="15.75">
      <c r="A227" s="3" t="str">
        <f t="shared" si="9"/>
        <v>594</v>
      </c>
      <c r="B227" s="38" t="s">
        <v>88</v>
      </c>
      <c r="C227" s="3" t="s">
        <v>409</v>
      </c>
      <c r="D227" s="3" t="str">
        <f t="shared" si="10"/>
        <v>SNPD</v>
      </c>
      <c r="E227" s="19">
        <f>VLOOKUP(B227,'WA OMAG Wksht'!$C:$Z,2,0)</f>
        <v>106326.120000002</v>
      </c>
      <c r="F227" s="31">
        <f>VLOOKUP(B227,'WA OMAG Wksht'!$C:$Z,24,FALSE)</f>
        <v>85852.27834996283</v>
      </c>
      <c r="G227" s="20">
        <f t="shared" si="11"/>
        <v>-20473.841650039176</v>
      </c>
    </row>
    <row r="228" spans="1:7" ht="15.75">
      <c r="A228" s="3" t="str">
        <f t="shared" si="9"/>
        <v>594</v>
      </c>
      <c r="B228" s="38" t="s">
        <v>89</v>
      </c>
      <c r="C228" s="3" t="s">
        <v>409</v>
      </c>
      <c r="D228" s="3" t="str">
        <f t="shared" si="10"/>
        <v>UT</v>
      </c>
      <c r="E228" s="19">
        <f>VLOOKUP(B228,'WA OMAG Wksht'!$C:$Z,2,0)</f>
        <v>12326587.1699991</v>
      </c>
      <c r="F228" s="31">
        <f>VLOOKUP(B228,'WA OMAG Wksht'!$C:$Z,24,FALSE)</f>
        <v>12407821.229703352</v>
      </c>
      <c r="G228" s="20">
        <f t="shared" si="11"/>
        <v>81234.05970425159</v>
      </c>
    </row>
    <row r="229" spans="1:7" ht="15.75">
      <c r="A229" s="3" t="str">
        <f t="shared" si="9"/>
        <v>594</v>
      </c>
      <c r="B229" s="38" t="s">
        <v>90</v>
      </c>
      <c r="C229" s="3" t="s">
        <v>409</v>
      </c>
      <c r="D229" s="3" t="str">
        <f t="shared" si="10"/>
        <v>WA</v>
      </c>
      <c r="E229" s="19">
        <f>VLOOKUP(B229,'WA OMAG Wksht'!$C:$Z,2,0)</f>
        <v>989915.770000004</v>
      </c>
      <c r="F229" s="31">
        <f>VLOOKUP(B229,'WA OMAG Wksht'!$C:$Z,24,FALSE)</f>
        <v>995253.6345658273</v>
      </c>
      <c r="G229" s="20">
        <f t="shared" si="11"/>
        <v>5337.864565823344</v>
      </c>
    </row>
    <row r="230" spans="1:7" ht="15.75">
      <c r="A230" s="3" t="str">
        <f t="shared" si="9"/>
        <v>594</v>
      </c>
      <c r="B230" s="38" t="s">
        <v>91</v>
      </c>
      <c r="C230" s="3" t="s">
        <v>409</v>
      </c>
      <c r="D230" s="3" t="str">
        <f t="shared" si="10"/>
        <v>WYP</v>
      </c>
      <c r="E230" s="19">
        <f>VLOOKUP(B230,'WA OMAG Wksht'!$C:$Z,2,0)</f>
        <v>1668849.17999998</v>
      </c>
      <c r="F230" s="31">
        <f>VLOOKUP(B230,'WA OMAG Wksht'!$C:$Z,24,FALSE)</f>
        <v>1675599.18188066</v>
      </c>
      <c r="G230" s="20">
        <f t="shared" si="11"/>
        <v>6750.001880679978</v>
      </c>
    </row>
    <row r="231" spans="1:7" ht="15.75">
      <c r="A231" s="3" t="str">
        <f t="shared" si="9"/>
        <v>594</v>
      </c>
      <c r="B231" s="38" t="s">
        <v>92</v>
      </c>
      <c r="C231" s="3" t="s">
        <v>409</v>
      </c>
      <c r="D231" s="3" t="str">
        <f t="shared" si="10"/>
        <v>WYU</v>
      </c>
      <c r="E231" s="19">
        <f>VLOOKUP(B231,'WA OMAG Wksht'!$C:$Z,2,0)</f>
        <v>237715.55</v>
      </c>
      <c r="F231" s="31">
        <f>VLOOKUP(B231,'WA OMAG Wksht'!$C:$Z,24,FALSE)</f>
        <v>238547.78000454276</v>
      </c>
      <c r="G231" s="20">
        <f t="shared" si="11"/>
        <v>832.2300045427692</v>
      </c>
    </row>
    <row r="232" spans="1:7" ht="15.75">
      <c r="A232" s="3" t="str">
        <f t="shared" si="9"/>
        <v>595</v>
      </c>
      <c r="B232" s="38" t="s">
        <v>411</v>
      </c>
      <c r="C232" s="3" t="s">
        <v>412</v>
      </c>
      <c r="D232" s="3" t="str">
        <f t="shared" si="10"/>
        <v>IDU</v>
      </c>
      <c r="E232" s="19">
        <f>VLOOKUP(B232,'WA OMAG Wksht'!$C:$Z,2,0)</f>
        <v>-356.65</v>
      </c>
      <c r="F232" s="31">
        <f>VLOOKUP(B232,'WA OMAG Wksht'!$C:$Z,24,FALSE)</f>
        <v>-356.65</v>
      </c>
      <c r="G232" s="20">
        <f t="shared" si="11"/>
        <v>0</v>
      </c>
    </row>
    <row r="233" spans="1:7" ht="15.75">
      <c r="A233" s="3" t="str">
        <f aca="true" t="shared" si="12" ref="A233:A296">LEFT(B233,3)</f>
        <v>595</v>
      </c>
      <c r="B233" s="38" t="s">
        <v>93</v>
      </c>
      <c r="C233" s="3" t="s">
        <v>412</v>
      </c>
      <c r="D233" s="3" t="str">
        <f t="shared" si="10"/>
        <v>OR</v>
      </c>
      <c r="E233" s="19">
        <f>VLOOKUP(B233,'WA OMAG Wksht'!$C:$Z,2,0)</f>
        <v>0</v>
      </c>
      <c r="F233" s="31">
        <f>VLOOKUP(B233,'WA OMAG Wksht'!$C:$Z,24,FALSE)</f>
        <v>-34150</v>
      </c>
      <c r="G233" s="20">
        <f t="shared" si="11"/>
        <v>-34150</v>
      </c>
    </row>
    <row r="234" spans="1:7" ht="15.75">
      <c r="A234" s="3" t="str">
        <f t="shared" si="12"/>
        <v>595</v>
      </c>
      <c r="B234" s="38" t="s">
        <v>94</v>
      </c>
      <c r="C234" s="3" t="s">
        <v>412</v>
      </c>
      <c r="D234" s="3" t="str">
        <f t="shared" si="10"/>
        <v>SNPD</v>
      </c>
      <c r="E234" s="19">
        <f>VLOOKUP(B234,'WA OMAG Wksht'!$C:$Z,2,0)</f>
        <v>315788.180000004</v>
      </c>
      <c r="F234" s="31">
        <f>VLOOKUP(B234,'WA OMAG Wksht'!$C:$Z,24,FALSE)</f>
        <v>301636.8533553033</v>
      </c>
      <c r="G234" s="20">
        <f t="shared" si="11"/>
        <v>-14151.326644700719</v>
      </c>
    </row>
    <row r="235" spans="1:7" ht="15.75">
      <c r="A235" s="3" t="str">
        <f t="shared" si="12"/>
        <v>595</v>
      </c>
      <c r="B235" s="38" t="s">
        <v>95</v>
      </c>
      <c r="C235" s="3" t="s">
        <v>412</v>
      </c>
      <c r="D235" s="3" t="str">
        <f t="shared" si="10"/>
        <v>UT</v>
      </c>
      <c r="E235" s="19">
        <f>VLOOKUP(B235,'WA OMAG Wksht'!$C:$Z,2,0)</f>
        <v>1E-09</v>
      </c>
      <c r="F235" s="31">
        <f>VLOOKUP(B235,'WA OMAG Wksht'!$C:$Z,24,FALSE)</f>
        <v>-0.00501000501025343</v>
      </c>
      <c r="G235" s="20">
        <f t="shared" si="11"/>
        <v>-0.00501000601025343</v>
      </c>
    </row>
    <row r="236" spans="1:7" ht="15.75">
      <c r="A236" s="3" t="str">
        <f t="shared" si="12"/>
        <v>595</v>
      </c>
      <c r="B236" s="38" t="s">
        <v>96</v>
      </c>
      <c r="C236" s="3" t="s">
        <v>412</v>
      </c>
      <c r="D236" s="3" t="str">
        <f t="shared" si="10"/>
        <v>WA</v>
      </c>
      <c r="E236" s="19">
        <f>VLOOKUP(B236,'WA OMAG Wksht'!$C:$Z,2,0)</f>
        <v>0</v>
      </c>
      <c r="F236" s="31">
        <f>VLOOKUP(B236,'WA OMAG Wksht'!$C:$Z,24,FALSE)</f>
        <v>0</v>
      </c>
      <c r="G236" s="20">
        <f t="shared" si="11"/>
        <v>0</v>
      </c>
    </row>
    <row r="237" spans="1:7" ht="15.75">
      <c r="A237" s="3" t="str">
        <f t="shared" si="12"/>
        <v>595</v>
      </c>
      <c r="B237" s="38" t="s">
        <v>97</v>
      </c>
      <c r="C237" s="3" t="s">
        <v>412</v>
      </c>
      <c r="D237" s="3" t="str">
        <f t="shared" si="10"/>
        <v>WYP</v>
      </c>
      <c r="E237" s="19">
        <f>VLOOKUP(B237,'WA OMAG Wksht'!$C:$Z,2,0)</f>
        <v>17639.08</v>
      </c>
      <c r="F237" s="31">
        <f>VLOOKUP(B237,'WA OMAG Wksht'!$C:$Z,24,FALSE)</f>
        <v>347.51794967544265</v>
      </c>
      <c r="G237" s="20">
        <f t="shared" si="11"/>
        <v>-17291.56205032456</v>
      </c>
    </row>
    <row r="238" spans="1:7" ht="15.75">
      <c r="A238" s="3" t="str">
        <f t="shared" si="12"/>
        <v>596</v>
      </c>
      <c r="B238" s="38" t="s">
        <v>98</v>
      </c>
      <c r="C238" s="3" t="s">
        <v>413</v>
      </c>
      <c r="D238" s="3" t="str">
        <f t="shared" si="10"/>
        <v>CA</v>
      </c>
      <c r="E238" s="19">
        <f>VLOOKUP(B238,'WA OMAG Wksht'!$C:$Z,2,0)</f>
        <v>99112.33</v>
      </c>
      <c r="F238" s="31">
        <f>VLOOKUP(B238,'WA OMAG Wksht'!$C:$Z,24,FALSE)</f>
        <v>99743.51000225075</v>
      </c>
      <c r="G238" s="20">
        <f t="shared" si="11"/>
        <v>631.1800022507523</v>
      </c>
    </row>
    <row r="239" spans="1:7" ht="15.75">
      <c r="A239" s="3" t="str">
        <f t="shared" si="12"/>
        <v>596</v>
      </c>
      <c r="B239" s="38" t="s">
        <v>414</v>
      </c>
      <c r="C239" s="3" t="s">
        <v>413</v>
      </c>
      <c r="D239" s="3" t="str">
        <f t="shared" si="10"/>
        <v>IDU</v>
      </c>
      <c r="E239" s="19">
        <f>VLOOKUP(B239,'WA OMAG Wksht'!$C:$Z,2,0)</f>
        <v>165620.67</v>
      </c>
      <c r="F239" s="31">
        <f>VLOOKUP(B239,'WA OMAG Wksht'!$C:$Z,24,FALSE)</f>
        <v>166690.70226822258</v>
      </c>
      <c r="G239" s="20">
        <f t="shared" si="11"/>
        <v>1070.032268222567</v>
      </c>
    </row>
    <row r="240" spans="1:7" ht="15.75">
      <c r="A240" s="3" t="str">
        <f t="shared" si="12"/>
        <v>596</v>
      </c>
      <c r="B240" s="38" t="s">
        <v>99</v>
      </c>
      <c r="C240" s="3" t="s">
        <v>413</v>
      </c>
      <c r="D240" s="3" t="str">
        <f t="shared" si="10"/>
        <v>OR</v>
      </c>
      <c r="E240" s="19">
        <f>VLOOKUP(B240,'WA OMAG Wksht'!$C:$Z,2,0)</f>
        <v>957323.3</v>
      </c>
      <c r="F240" s="31">
        <f>VLOOKUP(B240,'WA OMAG Wksht'!$C:$Z,24,FALSE)</f>
        <v>963145.9339594175</v>
      </c>
      <c r="G240" s="20">
        <f t="shared" si="11"/>
        <v>5822.633959417464</v>
      </c>
    </row>
    <row r="241" spans="1:7" ht="15.75">
      <c r="A241" s="3" t="str">
        <f t="shared" si="12"/>
        <v>596</v>
      </c>
      <c r="B241" s="38" t="s">
        <v>100</v>
      </c>
      <c r="C241" s="3" t="s">
        <v>413</v>
      </c>
      <c r="D241" s="3" t="str">
        <f t="shared" si="10"/>
        <v>SNPD</v>
      </c>
      <c r="E241" s="19">
        <f>VLOOKUP(B241,'WA OMAG Wksht'!$C:$Z,2,0)</f>
        <v>2948.1</v>
      </c>
      <c r="F241" s="31">
        <f>VLOOKUP(B241,'WA OMAG Wksht'!$C:$Z,24,FALSE)</f>
        <v>3956.377505787737</v>
      </c>
      <c r="G241" s="20">
        <f t="shared" si="11"/>
        <v>1008.277505787737</v>
      </c>
    </row>
    <row r="242" spans="1:7" ht="15.75">
      <c r="A242" s="3" t="str">
        <f t="shared" si="12"/>
        <v>596</v>
      </c>
      <c r="B242" s="38" t="s">
        <v>101</v>
      </c>
      <c r="C242" s="3" t="s">
        <v>413</v>
      </c>
      <c r="D242" s="3" t="str">
        <f t="shared" si="10"/>
        <v>UT</v>
      </c>
      <c r="E242" s="19">
        <f>VLOOKUP(B242,'WA OMAG Wksht'!$C:$Z,2,0)</f>
        <v>2533308.08999997</v>
      </c>
      <c r="F242" s="31">
        <f>VLOOKUP(B242,'WA OMAG Wksht'!$C:$Z,24,FALSE)</f>
        <v>2537429.44305969</v>
      </c>
      <c r="G242" s="20">
        <f t="shared" si="11"/>
        <v>4121.353059719782</v>
      </c>
    </row>
    <row r="243" spans="1:7" ht="15.75">
      <c r="A243" s="3" t="str">
        <f t="shared" si="12"/>
        <v>596</v>
      </c>
      <c r="B243" s="38" t="s">
        <v>102</v>
      </c>
      <c r="C243" s="3" t="s">
        <v>413</v>
      </c>
      <c r="D243" s="3" t="str">
        <f t="shared" si="10"/>
        <v>WA</v>
      </c>
      <c r="E243" s="19">
        <f>VLOOKUP(B243,'WA OMAG Wksht'!$C:$Z,2,0)</f>
        <v>193961.360000001</v>
      </c>
      <c r="F243" s="31">
        <f>VLOOKUP(B243,'WA OMAG Wksht'!$C:$Z,24,FALSE)</f>
        <v>195248.02928176956</v>
      </c>
      <c r="G243" s="20">
        <f t="shared" si="11"/>
        <v>1286.6692817685544</v>
      </c>
    </row>
    <row r="244" spans="1:7" ht="15.75">
      <c r="A244" s="3" t="str">
        <f t="shared" si="12"/>
        <v>596</v>
      </c>
      <c r="B244" s="38" t="s">
        <v>103</v>
      </c>
      <c r="C244" s="3" t="s">
        <v>413</v>
      </c>
      <c r="D244" s="3" t="str">
        <f t="shared" si="10"/>
        <v>WYP</v>
      </c>
      <c r="E244" s="19">
        <f>VLOOKUP(B244,'WA OMAG Wksht'!$C:$Z,2,0)</f>
        <v>286327.660000001</v>
      </c>
      <c r="F244" s="31">
        <f>VLOOKUP(B244,'WA OMAG Wksht'!$C:$Z,24,FALSE)</f>
        <v>287025.28329115437</v>
      </c>
      <c r="G244" s="20">
        <f t="shared" si="11"/>
        <v>697.6232911533443</v>
      </c>
    </row>
    <row r="245" spans="1:7" ht="15.75">
      <c r="A245" s="3" t="str">
        <f t="shared" si="12"/>
        <v>596</v>
      </c>
      <c r="B245" s="38" t="s">
        <v>104</v>
      </c>
      <c r="C245" s="3" t="s">
        <v>413</v>
      </c>
      <c r="D245" s="3" t="str">
        <f t="shared" si="10"/>
        <v>WYU</v>
      </c>
      <c r="E245" s="19">
        <f>VLOOKUP(B245,'WA OMAG Wksht'!$C:$Z,2,0)</f>
        <v>67267.44</v>
      </c>
      <c r="F245" s="31">
        <f>VLOOKUP(B245,'WA OMAG Wksht'!$C:$Z,24,FALSE)</f>
        <v>67688.40747629327</v>
      </c>
      <c r="G245" s="20">
        <f t="shared" si="11"/>
        <v>420.96747629327</v>
      </c>
    </row>
    <row r="246" spans="1:7" ht="15.75">
      <c r="A246" s="3" t="str">
        <f t="shared" si="12"/>
        <v>597</v>
      </c>
      <c r="B246" s="38" t="s">
        <v>105</v>
      </c>
      <c r="C246" s="3" t="s">
        <v>415</v>
      </c>
      <c r="D246" s="3" t="str">
        <f t="shared" si="10"/>
        <v>CA</v>
      </c>
      <c r="E246" s="19">
        <f>VLOOKUP(B246,'WA OMAG Wksht'!$C:$Z,2,0)</f>
        <v>42029.77</v>
      </c>
      <c r="F246" s="31">
        <f>VLOOKUP(B246,'WA OMAG Wksht'!$C:$Z,24,FALSE)</f>
        <v>42309.72340316998</v>
      </c>
      <c r="G246" s="20">
        <f t="shared" si="11"/>
        <v>279.95340316998045</v>
      </c>
    </row>
    <row r="247" spans="1:7" ht="15.75">
      <c r="A247" s="3" t="str">
        <f t="shared" si="12"/>
        <v>597</v>
      </c>
      <c r="B247" s="38" t="s">
        <v>416</v>
      </c>
      <c r="C247" s="3" t="s">
        <v>415</v>
      </c>
      <c r="D247" s="3" t="str">
        <f t="shared" si="10"/>
        <v>IDU</v>
      </c>
      <c r="E247" s="19">
        <f>VLOOKUP(B247,'WA OMAG Wksht'!$C:$Z,2,0)</f>
        <v>271254.890000005</v>
      </c>
      <c r="F247" s="31">
        <f>VLOOKUP(B247,'WA OMAG Wksht'!$C:$Z,24,FALSE)</f>
        <v>273100.57755790465</v>
      </c>
      <c r="G247" s="20">
        <f t="shared" si="11"/>
        <v>1845.687557899626</v>
      </c>
    </row>
    <row r="248" spans="1:7" ht="15.75">
      <c r="A248" s="3" t="str">
        <f t="shared" si="12"/>
        <v>597</v>
      </c>
      <c r="B248" s="38" t="s">
        <v>106</v>
      </c>
      <c r="C248" s="3" t="s">
        <v>415</v>
      </c>
      <c r="D248" s="3" t="str">
        <f t="shared" si="10"/>
        <v>OR</v>
      </c>
      <c r="E248" s="19">
        <f>VLOOKUP(B248,'WA OMAG Wksht'!$C:$Z,2,0)</f>
        <v>1013039.33</v>
      </c>
      <c r="F248" s="31">
        <f>VLOOKUP(B248,'WA OMAG Wksht'!$C:$Z,24,FALSE)</f>
        <v>1019837.0945948325</v>
      </c>
      <c r="G248" s="20">
        <f t="shared" si="11"/>
        <v>6797.764594832552</v>
      </c>
    </row>
    <row r="249" spans="1:7" ht="15.75">
      <c r="A249" s="3" t="str">
        <f t="shared" si="12"/>
        <v>597</v>
      </c>
      <c r="B249" s="38" t="s">
        <v>107</v>
      </c>
      <c r="C249" s="3" t="s">
        <v>415</v>
      </c>
      <c r="D249" s="3" t="str">
        <f t="shared" si="10"/>
        <v>SNPD</v>
      </c>
      <c r="E249" s="19">
        <f>VLOOKUP(B249,'WA OMAG Wksht'!$C:$Z,2,0)</f>
        <v>1653865.79999998</v>
      </c>
      <c r="F249" s="31">
        <f>VLOOKUP(B249,'WA OMAG Wksht'!$C:$Z,24,FALSE)</f>
        <v>1664640.1540225593</v>
      </c>
      <c r="G249" s="20">
        <f t="shared" si="11"/>
        <v>10774.354022579268</v>
      </c>
    </row>
    <row r="250" spans="1:7" ht="15.75">
      <c r="A250" s="3" t="str">
        <f t="shared" si="12"/>
        <v>597</v>
      </c>
      <c r="B250" s="38" t="s">
        <v>108</v>
      </c>
      <c r="C250" s="3" t="s">
        <v>415</v>
      </c>
      <c r="D250" s="3" t="str">
        <f t="shared" si="10"/>
        <v>UT</v>
      </c>
      <c r="E250" s="19">
        <f>VLOOKUP(B250,'WA OMAG Wksht'!$C:$Z,2,0)</f>
        <v>1359523.76000005</v>
      </c>
      <c r="F250" s="31">
        <f>VLOOKUP(B250,'WA OMAG Wksht'!$C:$Z,24,FALSE)</f>
        <v>1368200.0728599485</v>
      </c>
      <c r="G250" s="20">
        <f t="shared" si="11"/>
        <v>8676.312859898433</v>
      </c>
    </row>
    <row r="251" spans="1:7" ht="15.75">
      <c r="A251" s="3" t="str">
        <f t="shared" si="12"/>
        <v>597</v>
      </c>
      <c r="B251" s="38" t="s">
        <v>109</v>
      </c>
      <c r="C251" s="3" t="s">
        <v>415</v>
      </c>
      <c r="D251" s="3" t="str">
        <f t="shared" si="10"/>
        <v>WA</v>
      </c>
      <c r="E251" s="19">
        <f>VLOOKUP(B251,'WA OMAG Wksht'!$C:$Z,2,0)</f>
        <v>341152.980000001</v>
      </c>
      <c r="F251" s="31">
        <f>VLOOKUP(B251,'WA OMAG Wksht'!$C:$Z,24,FALSE)</f>
        <v>343424.7148576966</v>
      </c>
      <c r="G251" s="20">
        <f t="shared" si="11"/>
        <v>2271.734857695643</v>
      </c>
    </row>
    <row r="252" spans="1:7" ht="15.75">
      <c r="A252" s="3" t="str">
        <f t="shared" si="12"/>
        <v>597</v>
      </c>
      <c r="B252" s="38" t="s">
        <v>110</v>
      </c>
      <c r="C252" s="3" t="s">
        <v>415</v>
      </c>
      <c r="D252" s="3" t="str">
        <f t="shared" si="10"/>
        <v>WYP</v>
      </c>
      <c r="E252" s="19">
        <f>VLOOKUP(B252,'WA OMAG Wksht'!$C:$Z,2,0)</f>
        <v>474204.730000002</v>
      </c>
      <c r="F252" s="31">
        <f>VLOOKUP(B252,'WA OMAG Wksht'!$C:$Z,24,FALSE)</f>
        <v>477434.89600689145</v>
      </c>
      <c r="G252" s="20">
        <f t="shared" si="11"/>
        <v>3230.166006889427</v>
      </c>
    </row>
    <row r="253" spans="1:7" ht="15.75">
      <c r="A253" s="3" t="str">
        <f t="shared" si="12"/>
        <v>597</v>
      </c>
      <c r="B253" s="38" t="s">
        <v>111</v>
      </c>
      <c r="C253" s="3" t="s">
        <v>415</v>
      </c>
      <c r="D253" s="3" t="str">
        <f t="shared" si="10"/>
        <v>WYU</v>
      </c>
      <c r="E253" s="19">
        <f>VLOOKUP(B253,'WA OMAG Wksht'!$C:$Z,2,0)</f>
        <v>47700.610000001</v>
      </c>
      <c r="F253" s="31">
        <f>VLOOKUP(B253,'WA OMAG Wksht'!$C:$Z,24,FALSE)</f>
        <v>48026.6085463209</v>
      </c>
      <c r="G253" s="20">
        <f t="shared" si="11"/>
        <v>325.99854631990456</v>
      </c>
    </row>
    <row r="254" spans="1:7" ht="15.75">
      <c r="A254" s="3" t="str">
        <f t="shared" si="12"/>
        <v>598</v>
      </c>
      <c r="B254" s="38" t="s">
        <v>112</v>
      </c>
      <c r="C254" s="3" t="s">
        <v>417</v>
      </c>
      <c r="D254" s="3" t="str">
        <f t="shared" si="10"/>
        <v>CA</v>
      </c>
      <c r="E254" s="19">
        <f>VLOOKUP(B254,'WA OMAG Wksht'!$C:$Z,2,0)</f>
        <v>80255.27</v>
      </c>
      <c r="F254" s="31">
        <f>VLOOKUP(B254,'WA OMAG Wksht'!$C:$Z,24,FALSE)</f>
        <v>89871.27</v>
      </c>
      <c r="G254" s="20">
        <f t="shared" si="11"/>
        <v>9616</v>
      </c>
    </row>
    <row r="255" spans="1:7" ht="15.75">
      <c r="A255" s="3" t="str">
        <f t="shared" si="12"/>
        <v>598</v>
      </c>
      <c r="B255" s="38" t="s">
        <v>418</v>
      </c>
      <c r="C255" s="3" t="s">
        <v>417</v>
      </c>
      <c r="D255" s="3" t="str">
        <f t="shared" si="10"/>
        <v>IDU</v>
      </c>
      <c r="E255" s="19">
        <f>VLOOKUP(B255,'WA OMAG Wksht'!$C:$Z,2,0)</f>
        <v>12601.26</v>
      </c>
      <c r="F255" s="31">
        <f>VLOOKUP(B255,'WA OMAG Wksht'!$C:$Z,24,FALSE)</f>
        <v>30172.138488889977</v>
      </c>
      <c r="G255" s="20">
        <f t="shared" si="11"/>
        <v>17570.878488889975</v>
      </c>
    </row>
    <row r="256" spans="1:7" ht="15.75">
      <c r="A256" s="3" t="str">
        <f t="shared" si="12"/>
        <v>598</v>
      </c>
      <c r="B256" s="38" t="s">
        <v>113</v>
      </c>
      <c r="C256" s="3" t="s">
        <v>417</v>
      </c>
      <c r="D256" s="3" t="str">
        <f t="shared" si="10"/>
        <v>OR</v>
      </c>
      <c r="E256" s="19">
        <f>VLOOKUP(B256,'WA OMAG Wksht'!$C:$Z,2,0)</f>
        <v>501570.370000005</v>
      </c>
      <c r="F256" s="31">
        <f>VLOOKUP(B256,'WA OMAG Wksht'!$C:$Z,24,FALSE)</f>
        <v>566097.1701088566</v>
      </c>
      <c r="G256" s="20">
        <f t="shared" si="11"/>
        <v>64526.80010885163</v>
      </c>
    </row>
    <row r="257" spans="1:7" ht="15.75">
      <c r="A257" s="3" t="str">
        <f t="shared" si="12"/>
        <v>598</v>
      </c>
      <c r="B257" s="38" t="s">
        <v>114</v>
      </c>
      <c r="C257" s="3" t="s">
        <v>417</v>
      </c>
      <c r="D257" s="3" t="str">
        <f t="shared" si="10"/>
        <v>SNPD</v>
      </c>
      <c r="E257" s="19">
        <f>VLOOKUP(B257,'WA OMAG Wksht'!$C:$Z,2,0)</f>
        <v>-1348916.16999909</v>
      </c>
      <c r="F257" s="31">
        <f>VLOOKUP(B257,'WA OMAG Wksht'!$C:$Z,24,FALSE)</f>
        <v>-1192297.5044166236</v>
      </c>
      <c r="G257" s="20">
        <f t="shared" si="11"/>
        <v>156618.6655824664</v>
      </c>
    </row>
    <row r="258" spans="1:7" ht="15.75">
      <c r="A258" s="3" t="str">
        <f t="shared" si="12"/>
        <v>598</v>
      </c>
      <c r="B258" s="38" t="s">
        <v>115</v>
      </c>
      <c r="C258" s="3" t="s">
        <v>417</v>
      </c>
      <c r="D258" s="3" t="str">
        <f t="shared" si="10"/>
        <v>UT</v>
      </c>
      <c r="E258" s="19">
        <f>VLOOKUP(B258,'WA OMAG Wksht'!$C:$Z,2,0)</f>
        <v>1236757.87</v>
      </c>
      <c r="F258" s="31">
        <f>VLOOKUP(B258,'WA OMAG Wksht'!$C:$Z,24,FALSE)</f>
        <v>1799826.8690838625</v>
      </c>
      <c r="G258" s="20">
        <f t="shared" si="11"/>
        <v>563068.9990838624</v>
      </c>
    </row>
    <row r="259" spans="1:7" ht="15.75">
      <c r="A259" s="3" t="str">
        <f t="shared" si="12"/>
        <v>598</v>
      </c>
      <c r="B259" s="38" t="s">
        <v>116</v>
      </c>
      <c r="C259" s="3" t="s">
        <v>417</v>
      </c>
      <c r="D259" s="3" t="str">
        <f t="shared" si="10"/>
        <v>WA</v>
      </c>
      <c r="E259" s="19">
        <f>VLOOKUP(B259,'WA OMAG Wksht'!$C:$Z,2,0)</f>
        <v>119624.61</v>
      </c>
      <c r="F259" s="31">
        <f>VLOOKUP(B259,'WA OMAG Wksht'!$C:$Z,24,FALSE)</f>
        <v>135922.4204164936</v>
      </c>
      <c r="G259" s="20">
        <f t="shared" si="11"/>
        <v>16297.810416493608</v>
      </c>
    </row>
    <row r="260" spans="1:7" ht="15.75">
      <c r="A260" s="3" t="str">
        <f t="shared" si="12"/>
        <v>598</v>
      </c>
      <c r="B260" s="38" t="s">
        <v>117</v>
      </c>
      <c r="C260" s="3" t="s">
        <v>417</v>
      </c>
      <c r="D260" s="3" t="str">
        <f t="shared" si="10"/>
        <v>WYP</v>
      </c>
      <c r="E260" s="19">
        <f>VLOOKUP(B260,'WA OMAG Wksht'!$C:$Z,2,0)</f>
        <v>138987.52</v>
      </c>
      <c r="F260" s="31">
        <f>VLOOKUP(B260,'WA OMAG Wksht'!$C:$Z,24,FALSE)</f>
        <v>149602.90768678463</v>
      </c>
      <c r="G260" s="20">
        <f t="shared" si="11"/>
        <v>10615.387686784641</v>
      </c>
    </row>
    <row r="261" spans="1:7" ht="15.75">
      <c r="A261" s="3" t="str">
        <f t="shared" si="12"/>
        <v>598</v>
      </c>
      <c r="B261" s="38" t="s">
        <v>118</v>
      </c>
      <c r="C261" s="3" t="s">
        <v>417</v>
      </c>
      <c r="D261" s="3" t="str">
        <f aca="true" t="shared" si="13" ref="D261:D324">MID(B261,4,6)</f>
        <v>WYU</v>
      </c>
      <c r="E261" s="19">
        <f>VLOOKUP(B261,'WA OMAG Wksht'!$C:$Z,2,0)</f>
        <v>0</v>
      </c>
      <c r="F261" s="31">
        <f>VLOOKUP(B261,'WA OMAG Wksht'!$C:$Z,24,FALSE)</f>
        <v>1563</v>
      </c>
      <c r="G261" s="20">
        <f aca="true" t="shared" si="14" ref="G261:G324">F261-E261</f>
        <v>1563</v>
      </c>
    </row>
    <row r="262" spans="1:7" ht="15.75">
      <c r="A262" s="3" t="str">
        <f t="shared" si="12"/>
        <v>901</v>
      </c>
      <c r="B262" s="38" t="s">
        <v>119</v>
      </c>
      <c r="C262" s="3" t="s">
        <v>419</v>
      </c>
      <c r="D262" s="3" t="str">
        <f t="shared" si="13"/>
        <v>CA</v>
      </c>
      <c r="E262" s="19">
        <f>VLOOKUP(B262,'WA OMAG Wksht'!$C:$Z,2,0)</f>
        <v>29287.7</v>
      </c>
      <c r="F262" s="31">
        <f>VLOOKUP(B262,'WA OMAG Wksht'!$C:$Z,24,FALSE)</f>
        <v>29513.95143999802</v>
      </c>
      <c r="G262" s="20">
        <f t="shared" si="14"/>
        <v>226.25143999802094</v>
      </c>
    </row>
    <row r="263" spans="1:7" ht="15.75">
      <c r="A263" s="3" t="str">
        <f t="shared" si="12"/>
        <v>901</v>
      </c>
      <c r="B263" s="38" t="s">
        <v>120</v>
      </c>
      <c r="C263" s="3" t="s">
        <v>419</v>
      </c>
      <c r="D263" s="3" t="str">
        <f t="shared" si="13"/>
        <v>CN</v>
      </c>
      <c r="E263" s="19">
        <f>VLOOKUP(B263,'WA OMAG Wksht'!$C:$Z,2,0)</f>
        <v>4349774.36999983</v>
      </c>
      <c r="F263" s="31">
        <f>VLOOKUP(B263,'WA OMAG Wksht'!$C:$Z,24,FALSE)</f>
        <v>4380008.466691396</v>
      </c>
      <c r="G263" s="20">
        <f t="shared" si="14"/>
        <v>30234.09669156652</v>
      </c>
    </row>
    <row r="264" spans="1:7" ht="15.75">
      <c r="A264" s="3" t="str">
        <f t="shared" si="12"/>
        <v>901</v>
      </c>
      <c r="B264" s="38" t="s">
        <v>420</v>
      </c>
      <c r="C264" s="3" t="s">
        <v>419</v>
      </c>
      <c r="D264" s="3" t="str">
        <f t="shared" si="13"/>
        <v>IDU</v>
      </c>
      <c r="E264" s="19">
        <f>VLOOKUP(B264,'WA OMAG Wksht'!$C:$Z,2,0)</f>
        <v>336633.129999991</v>
      </c>
      <c r="F264" s="31">
        <f>VLOOKUP(B264,'WA OMAG Wksht'!$C:$Z,24,FALSE)</f>
        <v>287121.2231265341</v>
      </c>
      <c r="G264" s="20">
        <f t="shared" si="14"/>
        <v>-49511.9068734569</v>
      </c>
    </row>
    <row r="265" spans="1:7" ht="15.75">
      <c r="A265" s="3" t="str">
        <f t="shared" si="12"/>
        <v>901</v>
      </c>
      <c r="B265" s="38" t="s">
        <v>121</v>
      </c>
      <c r="C265" s="3" t="s">
        <v>419</v>
      </c>
      <c r="D265" s="3" t="str">
        <f t="shared" si="13"/>
        <v>OR</v>
      </c>
      <c r="E265" s="19">
        <f>VLOOKUP(B265,'WA OMAG Wksht'!$C:$Z,2,0)</f>
        <v>2706195.36999985</v>
      </c>
      <c r="F265" s="31">
        <f>VLOOKUP(B265,'WA OMAG Wksht'!$C:$Z,24,FALSE)</f>
        <v>2409757.1196667165</v>
      </c>
      <c r="G265" s="20">
        <f t="shared" si="14"/>
        <v>-296438.2503331336</v>
      </c>
    </row>
    <row r="266" spans="1:7" ht="15.75">
      <c r="A266" s="3" t="str">
        <f t="shared" si="12"/>
        <v>901</v>
      </c>
      <c r="B266" s="38" t="s">
        <v>122</v>
      </c>
      <c r="C266" s="3" t="s">
        <v>419</v>
      </c>
      <c r="D266" s="3" t="str">
        <f t="shared" si="13"/>
        <v>UT</v>
      </c>
      <c r="E266" s="19">
        <f>VLOOKUP(B266,'WA OMAG Wksht'!$C:$Z,2,0)</f>
        <v>380915.440000012</v>
      </c>
      <c r="F266" s="31">
        <f>VLOOKUP(B266,'WA OMAG Wksht'!$C:$Z,24,FALSE)</f>
        <v>383634.50915185455</v>
      </c>
      <c r="G266" s="20">
        <f t="shared" si="14"/>
        <v>2719.069151842559</v>
      </c>
    </row>
    <row r="267" spans="1:7" ht="15.75">
      <c r="A267" s="3" t="str">
        <f t="shared" si="12"/>
        <v>901</v>
      </c>
      <c r="B267" s="38" t="s">
        <v>123</v>
      </c>
      <c r="C267" s="3" t="s">
        <v>419</v>
      </c>
      <c r="D267" s="3" t="str">
        <f t="shared" si="13"/>
        <v>WA</v>
      </c>
      <c r="E267" s="19">
        <f>VLOOKUP(B267,'WA OMAG Wksht'!$C:$Z,2,0)</f>
        <v>446701.359999984</v>
      </c>
      <c r="F267" s="31">
        <f>VLOOKUP(B267,'WA OMAG Wksht'!$C:$Z,24,FALSE)</f>
        <v>409569.4854572061</v>
      </c>
      <c r="G267" s="20">
        <f t="shared" si="14"/>
        <v>-37131.87454277789</v>
      </c>
    </row>
    <row r="268" spans="1:7" ht="15.75">
      <c r="A268" s="3" t="str">
        <f t="shared" si="12"/>
        <v>901</v>
      </c>
      <c r="B268" s="38" t="s">
        <v>124</v>
      </c>
      <c r="C268" s="3" t="s">
        <v>419</v>
      </c>
      <c r="D268" s="3" t="str">
        <f t="shared" si="13"/>
        <v>WYP</v>
      </c>
      <c r="E268" s="19">
        <f>VLOOKUP(B268,'WA OMAG Wksht'!$C:$Z,2,0)</f>
        <v>474297.449999997</v>
      </c>
      <c r="F268" s="31">
        <f>VLOOKUP(B268,'WA OMAG Wksht'!$C:$Z,24,FALSE)</f>
        <v>427421.273154678</v>
      </c>
      <c r="G268" s="20">
        <f t="shared" si="14"/>
        <v>-46876.17684531899</v>
      </c>
    </row>
    <row r="269" spans="1:7" ht="15.75">
      <c r="A269" s="3" t="str">
        <f t="shared" si="12"/>
        <v>901</v>
      </c>
      <c r="B269" s="38" t="s">
        <v>125</v>
      </c>
      <c r="C269" s="3" t="s">
        <v>419</v>
      </c>
      <c r="D269" s="3" t="str">
        <f t="shared" si="13"/>
        <v>WYU</v>
      </c>
      <c r="E269" s="19">
        <f>VLOOKUP(B269,'WA OMAG Wksht'!$C:$Z,2,0)</f>
        <v>88182.47</v>
      </c>
      <c r="F269" s="31">
        <f>VLOOKUP(B269,'WA OMAG Wksht'!$C:$Z,24,FALSE)</f>
        <v>88865.34427980232</v>
      </c>
      <c r="G269" s="20">
        <f t="shared" si="14"/>
        <v>682.8742798023159</v>
      </c>
    </row>
    <row r="270" spans="1:7" ht="15.75">
      <c r="A270" s="3" t="str">
        <f t="shared" si="12"/>
        <v>902</v>
      </c>
      <c r="B270" s="38" t="s">
        <v>126</v>
      </c>
      <c r="C270" s="3" t="s">
        <v>421</v>
      </c>
      <c r="D270" s="3" t="str">
        <f t="shared" si="13"/>
        <v>CA</v>
      </c>
      <c r="E270" s="19">
        <f>VLOOKUP(B270,'WA OMAG Wksht'!$C:$Z,2,0)</f>
        <v>862002.359999996</v>
      </c>
      <c r="F270" s="31">
        <f>VLOOKUP(B270,'WA OMAG Wksht'!$C:$Z,24,FALSE)</f>
        <v>868619.2283919773</v>
      </c>
      <c r="G270" s="20">
        <f t="shared" si="14"/>
        <v>6616.868391981232</v>
      </c>
    </row>
    <row r="271" spans="1:7" ht="15.75">
      <c r="A271" s="3" t="str">
        <f t="shared" si="12"/>
        <v>902</v>
      </c>
      <c r="B271" s="38" t="s">
        <v>127</v>
      </c>
      <c r="C271" s="3" t="s">
        <v>421</v>
      </c>
      <c r="D271" s="3" t="str">
        <f t="shared" si="13"/>
        <v>CN</v>
      </c>
      <c r="E271" s="19">
        <f>VLOOKUP(B271,'WA OMAG Wksht'!$C:$Z,2,0)</f>
        <v>667943.009999998</v>
      </c>
      <c r="F271" s="31">
        <f>VLOOKUP(B271,'WA OMAG Wksht'!$C:$Z,24,FALSE)</f>
        <v>672346.492222351</v>
      </c>
      <c r="G271" s="20">
        <f t="shared" si="14"/>
        <v>4403.482222352992</v>
      </c>
    </row>
    <row r="272" spans="1:7" ht="15.75">
      <c r="A272" s="3" t="str">
        <f t="shared" si="12"/>
        <v>902</v>
      </c>
      <c r="B272" s="38" t="s">
        <v>422</v>
      </c>
      <c r="C272" s="3" t="s">
        <v>421</v>
      </c>
      <c r="D272" s="3" t="str">
        <f t="shared" si="13"/>
        <v>IDU</v>
      </c>
      <c r="E272" s="19">
        <f>VLOOKUP(B272,'WA OMAG Wksht'!$C:$Z,2,0)</f>
        <v>1326278.39</v>
      </c>
      <c r="F272" s="31">
        <f>VLOOKUP(B272,'WA OMAG Wksht'!$C:$Z,24,FALSE)</f>
        <v>1336440.0212832186</v>
      </c>
      <c r="G272" s="20">
        <f t="shared" si="14"/>
        <v>10161.63128321874</v>
      </c>
    </row>
    <row r="273" spans="1:7" ht="15.75">
      <c r="A273" s="3" t="str">
        <f t="shared" si="12"/>
        <v>902</v>
      </c>
      <c r="B273" s="38" t="s">
        <v>128</v>
      </c>
      <c r="C273" s="3" t="s">
        <v>421</v>
      </c>
      <c r="D273" s="3" t="str">
        <f t="shared" si="13"/>
        <v>OR</v>
      </c>
      <c r="E273" s="19">
        <f>VLOOKUP(B273,'WA OMAG Wksht'!$C:$Z,2,0)</f>
        <v>7740319.33000002</v>
      </c>
      <c r="F273" s="31">
        <f>VLOOKUP(B273,'WA OMAG Wksht'!$C:$Z,24,FALSE)</f>
        <v>7782253.481267392</v>
      </c>
      <c r="G273" s="20">
        <f t="shared" si="14"/>
        <v>41934.15126737207</v>
      </c>
    </row>
    <row r="274" spans="1:7" ht="15.75">
      <c r="A274" s="3" t="str">
        <f t="shared" si="12"/>
        <v>902</v>
      </c>
      <c r="B274" s="38" t="s">
        <v>129</v>
      </c>
      <c r="C274" s="3" t="s">
        <v>421</v>
      </c>
      <c r="D274" s="3" t="str">
        <f t="shared" si="13"/>
        <v>UT</v>
      </c>
      <c r="E274" s="19">
        <f>VLOOKUP(B274,'WA OMAG Wksht'!$C:$Z,2,0)</f>
        <v>12403706.9100003</v>
      </c>
      <c r="F274" s="31">
        <f>VLOOKUP(B274,'WA OMAG Wksht'!$C:$Z,24,FALSE)</f>
        <v>12216885.98450207</v>
      </c>
      <c r="G274" s="20">
        <f t="shared" si="14"/>
        <v>-186820.92549823038</v>
      </c>
    </row>
    <row r="275" spans="1:7" ht="15.75">
      <c r="A275" s="3" t="str">
        <f t="shared" si="12"/>
        <v>902</v>
      </c>
      <c r="B275" s="38" t="s">
        <v>130</v>
      </c>
      <c r="C275" s="3" t="s">
        <v>421</v>
      </c>
      <c r="D275" s="3" t="str">
        <f t="shared" si="13"/>
        <v>WA</v>
      </c>
      <c r="E275" s="19">
        <f>VLOOKUP(B275,'WA OMAG Wksht'!$C:$Z,2,0)</f>
        <v>1979866.06999999</v>
      </c>
      <c r="F275" s="31">
        <f>VLOOKUP(B275,'WA OMAG Wksht'!$C:$Z,24,FALSE)</f>
        <v>1990491.5038562675</v>
      </c>
      <c r="G275" s="20">
        <f t="shared" si="14"/>
        <v>10625.433856277494</v>
      </c>
    </row>
    <row r="276" spans="1:7" ht="15.75">
      <c r="A276" s="3" t="str">
        <f t="shared" si="12"/>
        <v>902</v>
      </c>
      <c r="B276" s="38" t="s">
        <v>131</v>
      </c>
      <c r="C276" s="3" t="s">
        <v>421</v>
      </c>
      <c r="D276" s="3" t="str">
        <f t="shared" si="13"/>
        <v>WYP</v>
      </c>
      <c r="E276" s="19">
        <f>VLOOKUP(B276,'WA OMAG Wksht'!$C:$Z,2,0)</f>
        <v>2347514.39000002</v>
      </c>
      <c r="F276" s="31">
        <f>VLOOKUP(B276,'WA OMAG Wksht'!$C:$Z,24,FALSE)</f>
        <v>2313933.654374554</v>
      </c>
      <c r="G276" s="20">
        <f t="shared" si="14"/>
        <v>-33580.73562546633</v>
      </c>
    </row>
    <row r="277" spans="1:7" ht="15.75">
      <c r="A277" s="3" t="str">
        <f t="shared" si="12"/>
        <v>902</v>
      </c>
      <c r="B277" s="38" t="s">
        <v>132</v>
      </c>
      <c r="C277" s="3" t="s">
        <v>421</v>
      </c>
      <c r="D277" s="3" t="str">
        <f t="shared" si="13"/>
        <v>WYU</v>
      </c>
      <c r="E277" s="19">
        <f>VLOOKUP(B277,'WA OMAG Wksht'!$C:$Z,2,0)</f>
        <v>272426.649999999</v>
      </c>
      <c r="F277" s="31">
        <f>VLOOKUP(B277,'WA OMAG Wksht'!$C:$Z,24,FALSE)</f>
        <v>273009.35554021737</v>
      </c>
      <c r="G277" s="20">
        <f t="shared" si="14"/>
        <v>582.7055402183905</v>
      </c>
    </row>
    <row r="278" spans="1:7" ht="15.75">
      <c r="A278" s="3" t="str">
        <f t="shared" si="12"/>
        <v>903</v>
      </c>
      <c r="B278" s="38" t="s">
        <v>133</v>
      </c>
      <c r="C278" s="3" t="s">
        <v>423</v>
      </c>
      <c r="D278" s="3" t="str">
        <f t="shared" si="13"/>
        <v>CA</v>
      </c>
      <c r="E278" s="19">
        <f>VLOOKUP(B278,'WA OMAG Wksht'!$C:$Z,2,0)</f>
        <v>236787.89</v>
      </c>
      <c r="F278" s="31">
        <f>VLOOKUP(B278,'WA OMAG Wksht'!$C:$Z,24,FALSE)</f>
        <v>238571.97103783724</v>
      </c>
      <c r="G278" s="20">
        <f t="shared" si="14"/>
        <v>1784.0810378372262</v>
      </c>
    </row>
    <row r="279" spans="1:7" ht="15.75">
      <c r="A279" s="3" t="str">
        <f t="shared" si="12"/>
        <v>903</v>
      </c>
      <c r="B279" s="38" t="s">
        <v>134</v>
      </c>
      <c r="C279" s="3" t="s">
        <v>423</v>
      </c>
      <c r="D279" s="3" t="str">
        <f t="shared" si="13"/>
        <v>CN</v>
      </c>
      <c r="E279" s="19">
        <f>VLOOKUP(B279,'WA OMAG Wksht'!$C:$Z,2,0)</f>
        <v>50966700.3099983</v>
      </c>
      <c r="F279" s="31">
        <f>VLOOKUP(B279,'WA OMAG Wksht'!$C:$Z,24,FALSE)</f>
        <v>48513874.11633478</v>
      </c>
      <c r="G279" s="20">
        <f t="shared" si="14"/>
        <v>-2452826.1936635226</v>
      </c>
    </row>
    <row r="280" spans="1:7" ht="15.75">
      <c r="A280" s="3" t="str">
        <f t="shared" si="12"/>
        <v>903</v>
      </c>
      <c r="B280" s="38" t="s">
        <v>424</v>
      </c>
      <c r="C280" s="3" t="s">
        <v>423</v>
      </c>
      <c r="D280" s="3" t="str">
        <f t="shared" si="13"/>
        <v>IDU</v>
      </c>
      <c r="E280" s="19">
        <f>VLOOKUP(B280,'WA OMAG Wksht'!$C:$Z,2,0)</f>
        <v>227169.689999999</v>
      </c>
      <c r="F280" s="31">
        <f>VLOOKUP(B280,'WA OMAG Wksht'!$C:$Z,24,FALSE)</f>
        <v>228941.0278277554</v>
      </c>
      <c r="G280" s="20">
        <f t="shared" si="14"/>
        <v>1771.3378277563897</v>
      </c>
    </row>
    <row r="281" spans="1:7" ht="15.75">
      <c r="A281" s="3" t="str">
        <f t="shared" si="12"/>
        <v>903</v>
      </c>
      <c r="B281" s="38" t="s">
        <v>135</v>
      </c>
      <c r="C281" s="3" t="s">
        <v>423</v>
      </c>
      <c r="D281" s="3" t="str">
        <f t="shared" si="13"/>
        <v>OR</v>
      </c>
      <c r="E281" s="19">
        <f>VLOOKUP(B281,'WA OMAG Wksht'!$C:$Z,2,0)</f>
        <v>1930490.32000007</v>
      </c>
      <c r="F281" s="31">
        <f>VLOOKUP(B281,'WA OMAG Wksht'!$C:$Z,24,FALSE)</f>
        <v>1945374.2556387214</v>
      </c>
      <c r="G281" s="20">
        <f t="shared" si="14"/>
        <v>14883.935638651485</v>
      </c>
    </row>
    <row r="282" spans="1:7" ht="15.75">
      <c r="A282" s="3" t="str">
        <f t="shared" si="12"/>
        <v>903</v>
      </c>
      <c r="B282" s="38" t="s">
        <v>136</v>
      </c>
      <c r="C282" s="3" t="s">
        <v>423</v>
      </c>
      <c r="D282" s="3" t="str">
        <f t="shared" si="13"/>
        <v>UT</v>
      </c>
      <c r="E282" s="19">
        <f>VLOOKUP(B282,'WA OMAG Wksht'!$C:$Z,2,0)</f>
        <v>2631610.48999998</v>
      </c>
      <c r="F282" s="31">
        <f>VLOOKUP(B282,'WA OMAG Wksht'!$C:$Z,24,FALSE)</f>
        <v>2651212.4268049295</v>
      </c>
      <c r="G282" s="20">
        <f t="shared" si="14"/>
        <v>19601.936804949306</v>
      </c>
    </row>
    <row r="283" spans="1:7" ht="15.75">
      <c r="A283" s="3" t="str">
        <f t="shared" si="12"/>
        <v>903</v>
      </c>
      <c r="B283" s="38" t="s">
        <v>137</v>
      </c>
      <c r="C283" s="3" t="s">
        <v>423</v>
      </c>
      <c r="D283" s="3" t="str">
        <f t="shared" si="13"/>
        <v>WA</v>
      </c>
      <c r="E283" s="19">
        <f>VLOOKUP(B283,'WA OMAG Wksht'!$C:$Z,2,0)</f>
        <v>432697.190000002</v>
      </c>
      <c r="F283" s="31">
        <f>VLOOKUP(B283,'WA OMAG Wksht'!$C:$Z,24,FALSE)</f>
        <v>435809.9963049872</v>
      </c>
      <c r="G283" s="20">
        <f t="shared" si="14"/>
        <v>3112.8063049851917</v>
      </c>
    </row>
    <row r="284" spans="1:7" ht="15.75">
      <c r="A284" s="3" t="str">
        <f t="shared" si="12"/>
        <v>903</v>
      </c>
      <c r="B284" s="38" t="s">
        <v>138</v>
      </c>
      <c r="C284" s="3" t="s">
        <v>423</v>
      </c>
      <c r="D284" s="3" t="str">
        <f t="shared" si="13"/>
        <v>WYP</v>
      </c>
      <c r="E284" s="19">
        <f>VLOOKUP(B284,'WA OMAG Wksht'!$C:$Z,2,0)</f>
        <v>242938.999999997</v>
      </c>
      <c r="F284" s="31">
        <f>VLOOKUP(B284,'WA OMAG Wksht'!$C:$Z,24,FALSE)</f>
        <v>244717.56903055956</v>
      </c>
      <c r="G284" s="20">
        <f t="shared" si="14"/>
        <v>1778.5690305625612</v>
      </c>
    </row>
    <row r="285" spans="1:7" ht="15.75">
      <c r="A285" s="3" t="str">
        <f t="shared" si="12"/>
        <v>903</v>
      </c>
      <c r="B285" s="38" t="s">
        <v>139</v>
      </c>
      <c r="C285" s="3" t="s">
        <v>423</v>
      </c>
      <c r="D285" s="3" t="str">
        <f t="shared" si="13"/>
        <v>WYU</v>
      </c>
      <c r="E285" s="19">
        <f>VLOOKUP(B285,'WA OMAG Wksht'!$C:$Z,2,0)</f>
        <v>42000.81</v>
      </c>
      <c r="F285" s="31">
        <f>VLOOKUP(B285,'WA OMAG Wksht'!$C:$Z,24,FALSE)</f>
        <v>42319.79127181595</v>
      </c>
      <c r="G285" s="20">
        <f t="shared" si="14"/>
        <v>318.9812718159519</v>
      </c>
    </row>
    <row r="286" spans="1:7" ht="15.75">
      <c r="A286" s="3" t="str">
        <f t="shared" si="12"/>
        <v>904</v>
      </c>
      <c r="B286" s="38" t="s">
        <v>140</v>
      </c>
      <c r="C286" s="3" t="s">
        <v>425</v>
      </c>
      <c r="D286" s="3" t="str">
        <f t="shared" si="13"/>
        <v>CA</v>
      </c>
      <c r="E286" s="19">
        <f>VLOOKUP(B286,'WA OMAG Wksht'!$C:$Z,2,0)</f>
        <v>399797.040000008</v>
      </c>
      <c r="F286" s="31">
        <f>VLOOKUP(B286,'WA OMAG Wksht'!$C:$Z,24,FALSE)</f>
        <v>399797.040000008</v>
      </c>
      <c r="G286" s="20">
        <f t="shared" si="14"/>
        <v>0</v>
      </c>
    </row>
    <row r="287" spans="1:7" ht="15.75">
      <c r="A287" s="3" t="str">
        <f t="shared" si="12"/>
        <v>904</v>
      </c>
      <c r="B287" s="38" t="s">
        <v>141</v>
      </c>
      <c r="C287" s="3" t="s">
        <v>425</v>
      </c>
      <c r="D287" s="3" t="str">
        <f t="shared" si="13"/>
        <v>CN</v>
      </c>
      <c r="E287" s="19">
        <f>VLOOKUP(B287,'WA OMAG Wksht'!$C:$Z,2,0)</f>
        <v>5271243.1</v>
      </c>
      <c r="F287" s="31">
        <f>VLOOKUP(B287,'WA OMAG Wksht'!$C:$Z,24,FALSE)</f>
        <v>241439.09999999963</v>
      </c>
      <c r="G287" s="20">
        <f t="shared" si="14"/>
        <v>-5029804</v>
      </c>
    </row>
    <row r="288" spans="1:7" ht="15.75">
      <c r="A288" s="3" t="str">
        <f t="shared" si="12"/>
        <v>904</v>
      </c>
      <c r="B288" s="38" t="s">
        <v>426</v>
      </c>
      <c r="C288" s="3" t="s">
        <v>425</v>
      </c>
      <c r="D288" s="3" t="str">
        <f t="shared" si="13"/>
        <v>IDU</v>
      </c>
      <c r="E288" s="19">
        <f>VLOOKUP(B288,'WA OMAG Wksht'!$C:$Z,2,0)</f>
        <v>338903.670000003</v>
      </c>
      <c r="F288" s="31">
        <f>VLOOKUP(B288,'WA OMAG Wksht'!$C:$Z,24,FALSE)</f>
        <v>338903.670000003</v>
      </c>
      <c r="G288" s="20">
        <f t="shared" si="14"/>
        <v>0</v>
      </c>
    </row>
    <row r="289" spans="1:7" ht="15.75">
      <c r="A289" s="3" t="str">
        <f t="shared" si="12"/>
        <v>904</v>
      </c>
      <c r="B289" s="38" t="s">
        <v>142</v>
      </c>
      <c r="C289" s="3" t="s">
        <v>425</v>
      </c>
      <c r="D289" s="3" t="str">
        <f t="shared" si="13"/>
        <v>OR</v>
      </c>
      <c r="E289" s="19">
        <f>VLOOKUP(B289,'WA OMAG Wksht'!$C:$Z,2,0)</f>
        <v>3019277.33000003</v>
      </c>
      <c r="F289" s="31">
        <f>VLOOKUP(B289,'WA OMAG Wksht'!$C:$Z,24,FALSE)</f>
        <v>3019277.33000003</v>
      </c>
      <c r="G289" s="20">
        <f t="shared" si="14"/>
        <v>0</v>
      </c>
    </row>
    <row r="290" spans="1:7" ht="15.75">
      <c r="A290" s="3" t="str">
        <f t="shared" si="12"/>
        <v>904</v>
      </c>
      <c r="B290" s="38" t="s">
        <v>143</v>
      </c>
      <c r="C290" s="3" t="s">
        <v>425</v>
      </c>
      <c r="D290" s="3" t="str">
        <f t="shared" si="13"/>
        <v>UT</v>
      </c>
      <c r="E290" s="19">
        <f>VLOOKUP(B290,'WA OMAG Wksht'!$C:$Z,2,0)</f>
        <v>3009813.23999997</v>
      </c>
      <c r="F290" s="31">
        <f>VLOOKUP(B290,'WA OMAG Wksht'!$C:$Z,24,FALSE)</f>
        <v>3009813.23999997</v>
      </c>
      <c r="G290" s="20">
        <f t="shared" si="14"/>
        <v>0</v>
      </c>
    </row>
    <row r="291" spans="1:7" ht="15.75">
      <c r="A291" s="3" t="str">
        <f t="shared" si="12"/>
        <v>904</v>
      </c>
      <c r="B291" s="38" t="s">
        <v>144</v>
      </c>
      <c r="C291" s="3" t="s">
        <v>425</v>
      </c>
      <c r="D291" s="3" t="str">
        <f t="shared" si="13"/>
        <v>WA</v>
      </c>
      <c r="E291" s="19">
        <f>VLOOKUP(B291,'WA OMAG Wksht'!$C:$Z,2,0)</f>
        <v>1061721.28000001</v>
      </c>
      <c r="F291" s="31">
        <f>VLOOKUP(B291,'WA OMAG Wksht'!$C:$Z,24,FALSE)</f>
        <v>1249485.28000001</v>
      </c>
      <c r="G291" s="20">
        <f t="shared" si="14"/>
        <v>187764</v>
      </c>
    </row>
    <row r="292" spans="1:7" ht="15.75">
      <c r="A292" s="3" t="str">
        <f t="shared" si="12"/>
        <v>904</v>
      </c>
      <c r="B292" s="38" t="s">
        <v>145</v>
      </c>
      <c r="C292" s="3" t="s">
        <v>425</v>
      </c>
      <c r="D292" s="3" t="str">
        <f t="shared" si="13"/>
        <v>WYP</v>
      </c>
      <c r="E292" s="19">
        <f>VLOOKUP(B292,'WA OMAG Wksht'!$C:$Z,2,0)</f>
        <v>552455.070000006</v>
      </c>
      <c r="F292" s="31">
        <f>VLOOKUP(B292,'WA OMAG Wksht'!$C:$Z,24,FALSE)</f>
        <v>552455.070000006</v>
      </c>
      <c r="G292" s="20">
        <f t="shared" si="14"/>
        <v>0</v>
      </c>
    </row>
    <row r="293" spans="1:7" ht="15.75">
      <c r="A293" s="3" t="str">
        <f t="shared" si="12"/>
        <v>904</v>
      </c>
      <c r="B293" s="38" t="s">
        <v>208</v>
      </c>
      <c r="C293" s="3" t="s">
        <v>425</v>
      </c>
      <c r="D293" s="3" t="str">
        <f t="shared" si="13"/>
        <v>WYU</v>
      </c>
      <c r="E293" s="19">
        <f>VLOOKUP(B293,'WA OMAG Wksht'!$C:$Z,2,0)</f>
        <v>6750.27</v>
      </c>
      <c r="F293" s="31">
        <f>VLOOKUP(B293,'WA OMAG Wksht'!$C:$Z,24,FALSE)</f>
        <v>6750.27</v>
      </c>
      <c r="G293" s="20">
        <f t="shared" si="14"/>
        <v>0</v>
      </c>
    </row>
    <row r="294" spans="1:7" ht="15.75">
      <c r="A294" s="3" t="str">
        <f t="shared" si="12"/>
        <v>905</v>
      </c>
      <c r="B294" s="38" t="s">
        <v>146</v>
      </c>
      <c r="C294" s="3" t="s">
        <v>427</v>
      </c>
      <c r="D294" s="3" t="str">
        <f t="shared" si="13"/>
        <v>CN</v>
      </c>
      <c r="E294" s="19">
        <f>VLOOKUP(B294,'WA OMAG Wksht'!$C:$Z,2,0)</f>
        <v>775960.369999994</v>
      </c>
      <c r="F294" s="31">
        <f>VLOOKUP(B294,'WA OMAG Wksht'!$C:$Z,24,FALSE)</f>
        <v>777587.3456425498</v>
      </c>
      <c r="G294" s="20">
        <f t="shared" si="14"/>
        <v>1626.9756425557425</v>
      </c>
    </row>
    <row r="295" spans="1:7" ht="15.75">
      <c r="A295" s="3" t="str">
        <f t="shared" si="12"/>
        <v>905</v>
      </c>
      <c r="B295" s="38" t="s">
        <v>147</v>
      </c>
      <c r="C295" s="3" t="s">
        <v>427</v>
      </c>
      <c r="D295" s="3" t="str">
        <f t="shared" si="13"/>
        <v>OR</v>
      </c>
      <c r="E295" s="19">
        <f>VLOOKUP(B295,'WA OMAG Wksht'!$C:$Z,2,0)</f>
        <v>5296.73</v>
      </c>
      <c r="F295" s="31">
        <f>VLOOKUP(B295,'WA OMAG Wksht'!$C:$Z,24,FALSE)</f>
        <v>5296.73</v>
      </c>
      <c r="G295" s="20">
        <f t="shared" si="14"/>
        <v>0</v>
      </c>
    </row>
    <row r="296" spans="1:7" ht="15.75">
      <c r="A296" s="3" t="str">
        <f t="shared" si="12"/>
        <v>905</v>
      </c>
      <c r="B296" s="38" t="s">
        <v>148</v>
      </c>
      <c r="C296" s="3" t="s">
        <v>427</v>
      </c>
      <c r="D296" s="3" t="str">
        <f t="shared" si="13"/>
        <v>UT</v>
      </c>
      <c r="E296" s="19">
        <f>VLOOKUP(B296,'WA OMAG Wksht'!$C:$Z,2,0)</f>
        <v>27125.9</v>
      </c>
      <c r="F296" s="31">
        <f>VLOOKUP(B296,'WA OMAG Wksht'!$C:$Z,24,FALSE)</f>
        <v>27144.57446597476</v>
      </c>
      <c r="G296" s="20">
        <f t="shared" si="14"/>
        <v>18.674465974760096</v>
      </c>
    </row>
    <row r="297" spans="1:7" ht="15.75">
      <c r="A297" s="3" t="str">
        <f aca="true" t="shared" si="15" ref="A297:A360">LEFT(B297,3)</f>
        <v>905</v>
      </c>
      <c r="B297" s="38" t="s">
        <v>209</v>
      </c>
      <c r="C297" s="3" t="s">
        <v>427</v>
      </c>
      <c r="D297" s="3" t="str">
        <f t="shared" si="13"/>
        <v>WA</v>
      </c>
      <c r="E297" s="19">
        <f>VLOOKUP(B297,'WA OMAG Wksht'!$C:$Z,2,0)</f>
        <v>0</v>
      </c>
      <c r="F297" s="31">
        <f>VLOOKUP(B297,'WA OMAG Wksht'!$C:$Z,24,FALSE)</f>
        <v>0</v>
      </c>
      <c r="G297" s="20">
        <f t="shared" si="14"/>
        <v>0</v>
      </c>
    </row>
    <row r="298" spans="1:7" ht="15.75">
      <c r="A298" s="3" t="str">
        <f t="shared" si="15"/>
        <v>905</v>
      </c>
      <c r="B298" s="38" t="s">
        <v>149</v>
      </c>
      <c r="C298" s="3" t="s">
        <v>427</v>
      </c>
      <c r="D298" s="3" t="str">
        <f t="shared" si="13"/>
        <v>WYP</v>
      </c>
      <c r="E298" s="19">
        <f>VLOOKUP(B298,'WA OMAG Wksht'!$C:$Z,2,0)</f>
        <v>1603.03</v>
      </c>
      <c r="F298" s="31">
        <f>VLOOKUP(B298,'WA OMAG Wksht'!$C:$Z,24,FALSE)</f>
        <v>1603.03</v>
      </c>
      <c r="G298" s="20">
        <f t="shared" si="14"/>
        <v>0</v>
      </c>
    </row>
    <row r="299" spans="1:7" ht="15.75">
      <c r="A299" s="3" t="str">
        <f t="shared" si="15"/>
        <v>907</v>
      </c>
      <c r="B299" s="38" t="s">
        <v>150</v>
      </c>
      <c r="C299" s="3" t="s">
        <v>428</v>
      </c>
      <c r="D299" s="3" t="str">
        <f t="shared" si="13"/>
        <v>CN</v>
      </c>
      <c r="E299" s="19">
        <f>VLOOKUP(B299,'WA OMAG Wksht'!$C:$Z,2,0)</f>
        <v>618960.58999999</v>
      </c>
      <c r="F299" s="31">
        <f>VLOOKUP(B299,'WA OMAG Wksht'!$C:$Z,24,FALSE)</f>
        <v>621814.4360305719</v>
      </c>
      <c r="G299" s="20">
        <f t="shared" si="14"/>
        <v>2853.8460305819754</v>
      </c>
    </row>
    <row r="300" spans="1:7" ht="15.75">
      <c r="A300" s="3" t="str">
        <f t="shared" si="15"/>
        <v>908</v>
      </c>
      <c r="B300" s="38" t="s">
        <v>151</v>
      </c>
      <c r="C300" s="3" t="s">
        <v>429</v>
      </c>
      <c r="D300" s="3" t="str">
        <f t="shared" si="13"/>
        <v>CA</v>
      </c>
      <c r="E300" s="19">
        <f>VLOOKUP(B300,'WA OMAG Wksht'!$C:$Z,2,0)</f>
        <v>271399.639999998</v>
      </c>
      <c r="F300" s="31">
        <f>VLOOKUP(B300,'WA OMAG Wksht'!$C:$Z,24,FALSE)</f>
        <v>80818.54140429711</v>
      </c>
      <c r="G300" s="20">
        <f t="shared" si="14"/>
        <v>-190581.09859570087</v>
      </c>
    </row>
    <row r="301" spans="1:7" ht="15.75">
      <c r="A301" s="3" t="str">
        <f t="shared" si="15"/>
        <v>908</v>
      </c>
      <c r="B301" s="38" t="s">
        <v>152</v>
      </c>
      <c r="C301" s="3" t="s">
        <v>429</v>
      </c>
      <c r="D301" s="3" t="str">
        <f t="shared" si="13"/>
        <v>CN</v>
      </c>
      <c r="E301" s="19">
        <f>VLOOKUP(B301,'WA OMAG Wksht'!$C:$Z,2,0)</f>
        <v>4490990.48</v>
      </c>
      <c r="F301" s="31">
        <f>VLOOKUP(B301,'WA OMAG Wksht'!$C:$Z,24,FALSE)</f>
        <v>4487251.2167020505</v>
      </c>
      <c r="G301" s="20">
        <f t="shared" si="14"/>
        <v>-3739.2632979499176</v>
      </c>
    </row>
    <row r="302" spans="1:7" ht="15.75">
      <c r="A302" s="3" t="str">
        <f t="shared" si="15"/>
        <v>908</v>
      </c>
      <c r="B302" s="38" t="s">
        <v>430</v>
      </c>
      <c r="C302" s="3" t="s">
        <v>429</v>
      </c>
      <c r="D302" s="3" t="str">
        <f t="shared" si="13"/>
        <v>IDU</v>
      </c>
      <c r="E302" s="19">
        <f>VLOOKUP(B302,'WA OMAG Wksht'!$C:$Z,2,0)</f>
        <v>3443114.85999986</v>
      </c>
      <c r="F302" s="31">
        <f>VLOOKUP(B302,'WA OMAG Wksht'!$C:$Z,24,FALSE)</f>
        <v>1453387.6449508786</v>
      </c>
      <c r="G302" s="20">
        <f t="shared" si="14"/>
        <v>-1989727.2150489816</v>
      </c>
    </row>
    <row r="303" spans="1:7" ht="15.75">
      <c r="A303" s="3" t="str">
        <f t="shared" si="15"/>
        <v>908</v>
      </c>
      <c r="B303" s="38" t="s">
        <v>153</v>
      </c>
      <c r="C303" s="3" t="s">
        <v>429</v>
      </c>
      <c r="D303" s="3" t="str">
        <f t="shared" si="13"/>
        <v>OR</v>
      </c>
      <c r="E303" s="19">
        <f>VLOOKUP(B303,'WA OMAG Wksht'!$C:$Z,2,0)</f>
        <v>1257078.82999999</v>
      </c>
      <c r="F303" s="31">
        <f>VLOOKUP(B303,'WA OMAG Wksht'!$C:$Z,24,FALSE)</f>
        <v>1202389.2850899522</v>
      </c>
      <c r="G303" s="20">
        <f t="shared" si="14"/>
        <v>-54689.54491003789</v>
      </c>
    </row>
    <row r="304" spans="1:7" ht="15.75">
      <c r="A304" s="3" t="str">
        <f t="shared" si="15"/>
        <v>908</v>
      </c>
      <c r="B304" s="38" t="s">
        <v>154</v>
      </c>
      <c r="C304" s="3" t="s">
        <v>429</v>
      </c>
      <c r="D304" s="3" t="str">
        <f t="shared" si="13"/>
        <v>OTHER</v>
      </c>
      <c r="E304" s="19">
        <f>VLOOKUP(B304,'WA OMAG Wksht'!$C:$Z,2,0)</f>
        <v>34300.73</v>
      </c>
      <c r="F304" s="31">
        <f>VLOOKUP(B304,'WA OMAG Wksht'!$C:$Z,24,FALSE)</f>
        <v>34300.73</v>
      </c>
      <c r="G304" s="20">
        <f t="shared" si="14"/>
        <v>0</v>
      </c>
    </row>
    <row r="305" spans="1:7" ht="15.75">
      <c r="A305" s="3" t="str">
        <f t="shared" si="15"/>
        <v>908</v>
      </c>
      <c r="B305" s="38" t="s">
        <v>155</v>
      </c>
      <c r="C305" s="3" t="s">
        <v>429</v>
      </c>
      <c r="D305" s="3" t="str">
        <f t="shared" si="13"/>
        <v>UT</v>
      </c>
      <c r="E305" s="19">
        <f>VLOOKUP(B305,'WA OMAG Wksht'!$C:$Z,2,0)</f>
        <v>27224612.0399997</v>
      </c>
      <c r="F305" s="31">
        <f>VLOOKUP(B305,'WA OMAG Wksht'!$C:$Z,24,FALSE)</f>
        <v>3487584.0787474625</v>
      </c>
      <c r="G305" s="20">
        <f t="shared" si="14"/>
        <v>-23737027.96125224</v>
      </c>
    </row>
    <row r="306" spans="1:7" ht="15.75">
      <c r="A306" s="3" t="str">
        <f t="shared" si="15"/>
        <v>908</v>
      </c>
      <c r="B306" s="38" t="s">
        <v>156</v>
      </c>
      <c r="C306" s="3" t="s">
        <v>429</v>
      </c>
      <c r="D306" s="3" t="str">
        <f t="shared" si="13"/>
        <v>WA</v>
      </c>
      <c r="E306" s="19">
        <f>VLOOKUP(B306,'WA OMAG Wksht'!$C:$Z,2,0)</f>
        <v>6026647.42999995</v>
      </c>
      <c r="F306" s="31">
        <f>VLOOKUP(B306,'WA OMAG Wksht'!$C:$Z,24,FALSE)</f>
        <v>14860.49134044163</v>
      </c>
      <c r="G306" s="20">
        <f t="shared" si="14"/>
        <v>-6011786.938659509</v>
      </c>
    </row>
    <row r="307" spans="1:7" ht="15.75">
      <c r="A307" s="3" t="str">
        <f t="shared" si="15"/>
        <v>908</v>
      </c>
      <c r="B307" s="38" t="s">
        <v>157</v>
      </c>
      <c r="C307" s="3" t="s">
        <v>429</v>
      </c>
      <c r="D307" s="3" t="str">
        <f t="shared" si="13"/>
        <v>WYP</v>
      </c>
      <c r="E307" s="19">
        <f>VLOOKUP(B307,'WA OMAG Wksht'!$C:$Z,2,0)</f>
        <v>823977.870000007</v>
      </c>
      <c r="F307" s="31">
        <f>VLOOKUP(B307,'WA OMAG Wksht'!$C:$Z,24,FALSE)</f>
        <v>829138.7396132748</v>
      </c>
      <c r="G307" s="20">
        <f t="shared" si="14"/>
        <v>5160.869613267831</v>
      </c>
    </row>
    <row r="308" spans="1:7" ht="15.75">
      <c r="A308" s="3" t="str">
        <f t="shared" si="15"/>
        <v>909</v>
      </c>
      <c r="B308" s="38" t="s">
        <v>158</v>
      </c>
      <c r="C308" s="3" t="s">
        <v>431</v>
      </c>
      <c r="D308" s="3" t="str">
        <f t="shared" si="13"/>
        <v>CA</v>
      </c>
      <c r="E308" s="19">
        <f>VLOOKUP(B308,'WA OMAG Wksht'!$C:$Z,2,0)</f>
        <v>9511.11</v>
      </c>
      <c r="F308" s="31">
        <f>VLOOKUP(B308,'WA OMAG Wksht'!$C:$Z,24,FALSE)</f>
        <v>6556.110000000001</v>
      </c>
      <c r="G308" s="20">
        <f t="shared" si="14"/>
        <v>-2955</v>
      </c>
    </row>
    <row r="309" spans="1:7" ht="15.75">
      <c r="A309" s="3" t="str">
        <f t="shared" si="15"/>
        <v>909</v>
      </c>
      <c r="B309" s="38" t="s">
        <v>159</v>
      </c>
      <c r="C309" s="3" t="s">
        <v>431</v>
      </c>
      <c r="D309" s="3" t="str">
        <f t="shared" si="13"/>
        <v>CN</v>
      </c>
      <c r="E309" s="19">
        <f>VLOOKUP(B309,'WA OMAG Wksht'!$C:$Z,2,0)</f>
        <v>4211965.86999997</v>
      </c>
      <c r="F309" s="31">
        <f>VLOOKUP(B309,'WA OMAG Wksht'!$C:$Z,24,FALSE)</f>
        <v>3956053.9044415858</v>
      </c>
      <c r="G309" s="20">
        <f t="shared" si="14"/>
        <v>-255911.96555838455</v>
      </c>
    </row>
    <row r="310" spans="1:7" ht="15.75">
      <c r="A310" s="3" t="str">
        <f t="shared" si="15"/>
        <v>909</v>
      </c>
      <c r="B310" s="38" t="s">
        <v>432</v>
      </c>
      <c r="C310" s="3" t="s">
        <v>431</v>
      </c>
      <c r="D310" s="3" t="str">
        <f t="shared" si="13"/>
        <v>IDU</v>
      </c>
      <c r="E310" s="19">
        <f>VLOOKUP(B310,'WA OMAG Wksht'!$C:$Z,2,0)</f>
        <v>52211.46</v>
      </c>
      <c r="F310" s="31">
        <f>VLOOKUP(B310,'WA OMAG Wksht'!$C:$Z,24,FALSE)</f>
        <v>27896.46</v>
      </c>
      <c r="G310" s="20">
        <f t="shared" si="14"/>
        <v>-24315</v>
      </c>
    </row>
    <row r="311" spans="1:7" ht="15.75">
      <c r="A311" s="3" t="str">
        <f t="shared" si="15"/>
        <v>909</v>
      </c>
      <c r="B311" s="38" t="s">
        <v>160</v>
      </c>
      <c r="C311" s="3" t="s">
        <v>431</v>
      </c>
      <c r="D311" s="3" t="str">
        <f t="shared" si="13"/>
        <v>OR</v>
      </c>
      <c r="E311" s="19">
        <f>VLOOKUP(B311,'WA OMAG Wksht'!$C:$Z,2,0)</f>
        <v>291553.509999998</v>
      </c>
      <c r="F311" s="31">
        <f>VLOOKUP(B311,'WA OMAG Wksht'!$C:$Z,24,FALSE)</f>
        <v>253295.50999999797</v>
      </c>
      <c r="G311" s="20">
        <f t="shared" si="14"/>
        <v>-38258</v>
      </c>
    </row>
    <row r="312" spans="1:7" ht="15.75">
      <c r="A312" s="3" t="str">
        <f t="shared" si="15"/>
        <v>909</v>
      </c>
      <c r="B312" s="38" t="s">
        <v>433</v>
      </c>
      <c r="C312" s="3" t="s">
        <v>431</v>
      </c>
      <c r="D312" s="3" t="str">
        <f t="shared" si="13"/>
        <v>SO</v>
      </c>
      <c r="E312" s="19">
        <f>VLOOKUP(B312,'WA OMAG Wksht'!$C:$Z,2,0)</f>
        <v>0</v>
      </c>
      <c r="F312" s="31">
        <f>VLOOKUP(B312,'WA OMAG Wksht'!$C:$Z,24,FALSE)</f>
        <v>0</v>
      </c>
      <c r="G312" s="20">
        <f t="shared" si="14"/>
        <v>0</v>
      </c>
    </row>
    <row r="313" spans="1:7" ht="15.75">
      <c r="A313" s="3" t="str">
        <f t="shared" si="15"/>
        <v>909</v>
      </c>
      <c r="B313" s="38" t="s">
        <v>161</v>
      </c>
      <c r="C313" s="3" t="s">
        <v>431</v>
      </c>
      <c r="D313" s="3" t="str">
        <f t="shared" si="13"/>
        <v>UT</v>
      </c>
      <c r="E313" s="19">
        <f>VLOOKUP(B313,'WA OMAG Wksht'!$C:$Z,2,0)</f>
        <v>501716.07</v>
      </c>
      <c r="F313" s="31">
        <f>VLOOKUP(B313,'WA OMAG Wksht'!$C:$Z,24,FALSE)</f>
        <v>302978.07</v>
      </c>
      <c r="G313" s="20">
        <f t="shared" si="14"/>
        <v>-198738</v>
      </c>
    </row>
    <row r="314" spans="1:7" ht="15.75">
      <c r="A314" s="3" t="str">
        <f t="shared" si="15"/>
        <v>909</v>
      </c>
      <c r="B314" s="38" t="s">
        <v>162</v>
      </c>
      <c r="C314" s="3" t="s">
        <v>431</v>
      </c>
      <c r="D314" s="3" t="str">
        <f t="shared" si="13"/>
        <v>WA</v>
      </c>
      <c r="E314" s="19">
        <f>VLOOKUP(B314,'WA OMAG Wksht'!$C:$Z,2,0)</f>
        <v>34514.28</v>
      </c>
      <c r="F314" s="31">
        <f>VLOOKUP(B314,'WA OMAG Wksht'!$C:$Z,24,FALSE)</f>
        <v>24063.28</v>
      </c>
      <c r="G314" s="20">
        <f t="shared" si="14"/>
        <v>-10451</v>
      </c>
    </row>
    <row r="315" spans="1:7" ht="15.75">
      <c r="A315" s="3" t="str">
        <f t="shared" si="15"/>
        <v>909</v>
      </c>
      <c r="B315" s="38" t="s">
        <v>163</v>
      </c>
      <c r="C315" s="3" t="s">
        <v>431</v>
      </c>
      <c r="D315" s="3" t="str">
        <f t="shared" si="13"/>
        <v>WYP</v>
      </c>
      <c r="E315" s="19">
        <f>VLOOKUP(B315,'WA OMAG Wksht'!$C:$Z,2,0)</f>
        <v>58699.37</v>
      </c>
      <c r="F315" s="31">
        <f>VLOOKUP(B315,'WA OMAG Wksht'!$C:$Z,24,FALSE)</f>
        <v>37129.37</v>
      </c>
      <c r="G315" s="20">
        <f t="shared" si="14"/>
        <v>-21570</v>
      </c>
    </row>
    <row r="316" spans="1:7" ht="15.75">
      <c r="A316" s="3" t="str">
        <f t="shared" si="15"/>
        <v>910</v>
      </c>
      <c r="B316" s="38" t="s">
        <v>164</v>
      </c>
      <c r="C316" s="3" t="s">
        <v>434</v>
      </c>
      <c r="D316" s="3" t="str">
        <f t="shared" si="13"/>
        <v>CN</v>
      </c>
      <c r="E316" s="19">
        <f>VLOOKUP(B316,'WA OMAG Wksht'!$C:$Z,2,0)</f>
        <v>-126437.62</v>
      </c>
      <c r="F316" s="31">
        <f>VLOOKUP(B316,'WA OMAG Wksht'!$C:$Z,24,FALSE)</f>
        <v>44479.600000000006</v>
      </c>
      <c r="G316" s="20">
        <f t="shared" si="14"/>
        <v>170917.22</v>
      </c>
    </row>
    <row r="317" spans="1:7" ht="15.75">
      <c r="A317" s="3" t="str">
        <f t="shared" si="15"/>
        <v>910</v>
      </c>
      <c r="B317" s="38" t="s">
        <v>435</v>
      </c>
      <c r="C317" s="3" t="s">
        <v>434</v>
      </c>
      <c r="D317" s="3" t="str">
        <f t="shared" si="13"/>
        <v>IDU</v>
      </c>
      <c r="E317" s="19">
        <f>VLOOKUP(B317,'WA OMAG Wksht'!$C:$Z,2,0)</f>
        <v>6006.13</v>
      </c>
      <c r="F317" s="31">
        <f>VLOOKUP(B317,'WA OMAG Wksht'!$C:$Z,24,FALSE)</f>
        <v>6006.13</v>
      </c>
      <c r="G317" s="20">
        <f t="shared" si="14"/>
        <v>0</v>
      </c>
    </row>
    <row r="318" spans="1:7" ht="15.75">
      <c r="A318" s="3" t="str">
        <f t="shared" si="15"/>
        <v>910</v>
      </c>
      <c r="B318" s="38" t="s">
        <v>165</v>
      </c>
      <c r="C318" s="3" t="s">
        <v>434</v>
      </c>
      <c r="D318" s="3" t="str">
        <f t="shared" si="13"/>
        <v>OR</v>
      </c>
      <c r="E318" s="19">
        <f>VLOOKUP(B318,'WA OMAG Wksht'!$C:$Z,2,0)</f>
        <v>-65353.24</v>
      </c>
      <c r="F318" s="31">
        <f>VLOOKUP(B318,'WA OMAG Wksht'!$C:$Z,24,FALSE)</f>
        <v>38918.08711504994</v>
      </c>
      <c r="G318" s="20">
        <f t="shared" si="14"/>
        <v>104271.32711504993</v>
      </c>
    </row>
    <row r="319" spans="1:7" ht="15.75">
      <c r="A319" s="3" t="str">
        <f t="shared" si="15"/>
        <v>910</v>
      </c>
      <c r="B319" s="38" t="s">
        <v>166</v>
      </c>
      <c r="C319" s="3" t="s">
        <v>434</v>
      </c>
      <c r="D319" s="3" t="str">
        <f t="shared" si="13"/>
        <v>UT</v>
      </c>
      <c r="E319" s="19">
        <f>VLOOKUP(B319,'WA OMAG Wksht'!$C:$Z,2,0)</f>
        <v>24895.13</v>
      </c>
      <c r="F319" s="31">
        <f>VLOOKUP(B319,'WA OMAG Wksht'!$C:$Z,24,FALSE)</f>
        <v>24895.13</v>
      </c>
      <c r="G319" s="20">
        <f t="shared" si="14"/>
        <v>0</v>
      </c>
    </row>
    <row r="320" spans="1:7" ht="15.75">
      <c r="A320" s="3" t="str">
        <f t="shared" si="15"/>
        <v>910</v>
      </c>
      <c r="B320" s="38" t="s">
        <v>167</v>
      </c>
      <c r="C320" s="3" t="s">
        <v>434</v>
      </c>
      <c r="D320" s="3" t="str">
        <f t="shared" si="13"/>
        <v>WA</v>
      </c>
      <c r="E320" s="19">
        <f>VLOOKUP(B320,'WA OMAG Wksht'!$C:$Z,2,0)</f>
        <v>-2562.64</v>
      </c>
      <c r="F320" s="31">
        <f>VLOOKUP(B320,'WA OMAG Wksht'!$C:$Z,24,FALSE)</f>
        <v>0.36000000000012733</v>
      </c>
      <c r="G320" s="20">
        <f t="shared" si="14"/>
        <v>2563</v>
      </c>
    </row>
    <row r="321" spans="1:7" ht="15.75">
      <c r="A321" s="3" t="str">
        <f t="shared" si="15"/>
        <v>910</v>
      </c>
      <c r="B321" s="38" t="s">
        <v>168</v>
      </c>
      <c r="C321" s="3" t="s">
        <v>434</v>
      </c>
      <c r="D321" s="3" t="str">
        <f t="shared" si="13"/>
        <v>WYP</v>
      </c>
      <c r="E321" s="19">
        <f>VLOOKUP(B321,'WA OMAG Wksht'!$C:$Z,2,0)</f>
        <v>19348.4</v>
      </c>
      <c r="F321" s="31">
        <f>VLOOKUP(B321,'WA OMAG Wksht'!$C:$Z,24,FALSE)</f>
        <v>19348.4</v>
      </c>
      <c r="G321" s="20">
        <f t="shared" si="14"/>
        <v>0</v>
      </c>
    </row>
    <row r="322" spans="1:7" ht="15.75">
      <c r="A322" s="3" t="str">
        <f t="shared" si="15"/>
        <v>920</v>
      </c>
      <c r="B322" s="38" t="s">
        <v>169</v>
      </c>
      <c r="C322" s="3" t="s">
        <v>436</v>
      </c>
      <c r="D322" s="3" t="str">
        <f t="shared" si="13"/>
        <v>SO</v>
      </c>
      <c r="E322" s="19">
        <f>VLOOKUP(B322,'WA OMAG Wksht'!$C:$Z,2,0)</f>
        <v>114691118.760008</v>
      </c>
      <c r="F322" s="31">
        <f>VLOOKUP(B322,'WA OMAG Wksht'!$C:$Z,24,FALSE)</f>
        <v>80562211.01785105</v>
      </c>
      <c r="G322" s="20">
        <f t="shared" si="14"/>
        <v>-34128907.74215695</v>
      </c>
    </row>
    <row r="323" spans="1:7" ht="15.75">
      <c r="A323" s="3" t="str">
        <f t="shared" si="15"/>
        <v>920</v>
      </c>
      <c r="B323" s="38" t="s">
        <v>170</v>
      </c>
      <c r="C323" s="3" t="s">
        <v>436</v>
      </c>
      <c r="D323" s="3" t="str">
        <f t="shared" si="13"/>
        <v>UT</v>
      </c>
      <c r="E323" s="19">
        <f>VLOOKUP(B323,'WA OMAG Wksht'!$C:$Z,2,0)</f>
        <v>660856.160000008</v>
      </c>
      <c r="F323" s="31">
        <f>VLOOKUP(B323,'WA OMAG Wksht'!$C:$Z,24,FALSE)</f>
        <v>667589.8909849424</v>
      </c>
      <c r="G323" s="20">
        <f t="shared" si="14"/>
        <v>6733.730984934489</v>
      </c>
    </row>
    <row r="324" spans="1:7" ht="15.75">
      <c r="A324" s="3" t="str">
        <f t="shared" si="15"/>
        <v>920</v>
      </c>
      <c r="B324" s="38" t="s">
        <v>171</v>
      </c>
      <c r="C324" s="3" t="s">
        <v>436</v>
      </c>
      <c r="D324" s="3" t="str">
        <f t="shared" si="13"/>
        <v>WA</v>
      </c>
      <c r="E324" s="19">
        <f>VLOOKUP(B324,'WA OMAG Wksht'!$C:$Z,2,0)</f>
        <v>0</v>
      </c>
      <c r="F324" s="31">
        <f>VLOOKUP(B324,'WA OMAG Wksht'!$C:$Z,24,FALSE)</f>
        <v>0</v>
      </c>
      <c r="G324" s="20">
        <f t="shared" si="14"/>
        <v>0</v>
      </c>
    </row>
    <row r="325" spans="1:7" ht="15.75">
      <c r="A325" s="3" t="str">
        <f t="shared" si="15"/>
        <v>920</v>
      </c>
      <c r="B325" s="38" t="s">
        <v>172</v>
      </c>
      <c r="C325" s="3" t="s">
        <v>436</v>
      </c>
      <c r="D325" s="3" t="str">
        <f aca="true" t="shared" si="16" ref="D325:D374">MID(B325,4,6)</f>
        <v>WYP</v>
      </c>
      <c r="E325" s="19">
        <f>VLOOKUP(B325,'WA OMAG Wksht'!$C:$Z,2,0)</f>
        <v>145600.090000001</v>
      </c>
      <c r="F325" s="31">
        <f>VLOOKUP(B325,'WA OMAG Wksht'!$C:$Z,24,FALSE)</f>
        <v>147059.8493291374</v>
      </c>
      <c r="G325" s="20">
        <f aca="true" t="shared" si="17" ref="G325:G374">F325-E325</f>
        <v>1459.7593291364028</v>
      </c>
    </row>
    <row r="326" spans="1:7" ht="15.75">
      <c r="A326" s="3" t="str">
        <f t="shared" si="15"/>
        <v>921</v>
      </c>
      <c r="B326" s="38" t="s">
        <v>173</v>
      </c>
      <c r="C326" s="3" t="s">
        <v>437</v>
      </c>
      <c r="D326" s="3" t="str">
        <f t="shared" si="16"/>
        <v>CA</v>
      </c>
      <c r="E326" s="19">
        <f>VLOOKUP(B326,'WA OMAG Wksht'!$C:$Z,2,0)</f>
        <v>517.78</v>
      </c>
      <c r="F326" s="31">
        <f>VLOOKUP(B326,'WA OMAG Wksht'!$C:$Z,24,FALSE)</f>
        <v>558.78</v>
      </c>
      <c r="G326" s="20">
        <f t="shared" si="17"/>
        <v>41</v>
      </c>
    </row>
    <row r="327" spans="1:7" ht="15.75">
      <c r="A327" s="3" t="str">
        <f t="shared" si="15"/>
        <v>921</v>
      </c>
      <c r="B327" s="38" t="s">
        <v>438</v>
      </c>
      <c r="C327" s="3" t="s">
        <v>437</v>
      </c>
      <c r="D327" s="3" t="str">
        <f t="shared" si="16"/>
        <v>IDU</v>
      </c>
      <c r="E327" s="19">
        <f>VLOOKUP(B327,'WA OMAG Wksht'!$C:$Z,2,0)</f>
        <v>1196.8</v>
      </c>
      <c r="F327" s="31">
        <f>VLOOKUP(B327,'WA OMAG Wksht'!$C:$Z,24,FALSE)</f>
        <v>1219.8</v>
      </c>
      <c r="G327" s="20">
        <f t="shared" si="17"/>
        <v>23</v>
      </c>
    </row>
    <row r="328" spans="1:7" ht="15.75">
      <c r="A328" s="3" t="str">
        <f t="shared" si="15"/>
        <v>921</v>
      </c>
      <c r="B328" s="38" t="s">
        <v>174</v>
      </c>
      <c r="C328" s="3" t="s">
        <v>437</v>
      </c>
      <c r="D328" s="3" t="str">
        <f t="shared" si="16"/>
        <v>OR</v>
      </c>
      <c r="E328" s="19">
        <f>VLOOKUP(B328,'WA OMAG Wksht'!$C:$Z,2,0)</f>
        <v>2950.18</v>
      </c>
      <c r="F328" s="31">
        <f>VLOOKUP(B328,'WA OMAG Wksht'!$C:$Z,24,FALSE)</f>
        <v>1806.1799999999998</v>
      </c>
      <c r="G328" s="20">
        <f t="shared" si="17"/>
        <v>-1144</v>
      </c>
    </row>
    <row r="329" spans="1:7" ht="15.75">
      <c r="A329" s="3" t="str">
        <f t="shared" si="15"/>
        <v>921</v>
      </c>
      <c r="B329" s="38" t="s">
        <v>175</v>
      </c>
      <c r="C329" s="3" t="s">
        <v>437</v>
      </c>
      <c r="D329" s="3" t="str">
        <f t="shared" si="16"/>
        <v>SO</v>
      </c>
      <c r="E329" s="19">
        <f>VLOOKUP(B329,'WA OMAG Wksht'!$C:$Z,2,0)</f>
        <v>11962139.6500011</v>
      </c>
      <c r="F329" s="31">
        <f>VLOOKUP(B329,'WA OMAG Wksht'!$C:$Z,24,FALSE)</f>
        <v>10729679.993856773</v>
      </c>
      <c r="G329" s="20">
        <f t="shared" si="17"/>
        <v>-1232459.6561443266</v>
      </c>
    </row>
    <row r="330" spans="1:7" ht="15.75">
      <c r="A330" s="3" t="str">
        <f t="shared" si="15"/>
        <v>921</v>
      </c>
      <c r="B330" s="38" t="s">
        <v>176</v>
      </c>
      <c r="C330" s="3" t="s">
        <v>437</v>
      </c>
      <c r="D330" s="3" t="str">
        <f t="shared" si="16"/>
        <v>UT</v>
      </c>
      <c r="E330" s="19">
        <f>VLOOKUP(B330,'WA OMAG Wksht'!$C:$Z,2,0)</f>
        <v>-736891.84</v>
      </c>
      <c r="F330" s="31">
        <f>VLOOKUP(B330,'WA OMAG Wksht'!$C:$Z,24,FALSE)</f>
        <v>-741175.84</v>
      </c>
      <c r="G330" s="20">
        <f t="shared" si="17"/>
        <v>-4284</v>
      </c>
    </row>
    <row r="331" spans="1:7" ht="15.75">
      <c r="A331" s="3" t="str">
        <f t="shared" si="15"/>
        <v>921</v>
      </c>
      <c r="B331" s="38" t="s">
        <v>177</v>
      </c>
      <c r="C331" s="3" t="s">
        <v>437</v>
      </c>
      <c r="D331" s="3" t="str">
        <f t="shared" si="16"/>
        <v>WA</v>
      </c>
      <c r="E331" s="19">
        <f>VLOOKUP(B331,'WA OMAG Wksht'!$C:$Z,2,0)</f>
        <v>1849.43</v>
      </c>
      <c r="F331" s="31">
        <f>VLOOKUP(B331,'WA OMAG Wksht'!$C:$Z,24,FALSE)</f>
        <v>1991.43</v>
      </c>
      <c r="G331" s="20">
        <f t="shared" si="17"/>
        <v>142</v>
      </c>
    </row>
    <row r="332" spans="1:7" ht="15.75">
      <c r="A332" s="3" t="str">
        <f t="shared" si="15"/>
        <v>921</v>
      </c>
      <c r="B332" s="38" t="s">
        <v>178</v>
      </c>
      <c r="C332" s="3" t="s">
        <v>437</v>
      </c>
      <c r="D332" s="3" t="str">
        <f t="shared" si="16"/>
        <v>WYP</v>
      </c>
      <c r="E332" s="19">
        <f>VLOOKUP(B332,'WA OMAG Wksht'!$C:$Z,2,0)</f>
        <v>16088.29</v>
      </c>
      <c r="F332" s="31">
        <f>VLOOKUP(B332,'WA OMAG Wksht'!$C:$Z,24,FALSE)</f>
        <v>16198.29</v>
      </c>
      <c r="G332" s="20">
        <f t="shared" si="17"/>
        <v>110</v>
      </c>
    </row>
    <row r="333" spans="1:7" ht="15.75">
      <c r="A333" s="3" t="str">
        <f t="shared" si="15"/>
        <v>922</v>
      </c>
      <c r="B333" s="38" t="s">
        <v>179</v>
      </c>
      <c r="C333" s="3" t="s">
        <v>439</v>
      </c>
      <c r="D333" s="3" t="str">
        <f t="shared" si="16"/>
        <v>SO</v>
      </c>
      <c r="E333" s="19">
        <f>VLOOKUP(B333,'WA OMAG Wksht'!$C:$Z,2,0)</f>
        <v>-22038973.6300001</v>
      </c>
      <c r="F333" s="31">
        <f>VLOOKUP(B333,'WA OMAG Wksht'!$C:$Z,24,FALSE)</f>
        <v>-21091874.67262706</v>
      </c>
      <c r="G333" s="20">
        <f t="shared" si="17"/>
        <v>947098.9573730379</v>
      </c>
    </row>
    <row r="334" spans="1:7" ht="15.75">
      <c r="A334" s="3" t="str">
        <f t="shared" si="15"/>
        <v>923</v>
      </c>
      <c r="B334" s="38" t="s">
        <v>210</v>
      </c>
      <c r="C334" s="3" t="s">
        <v>440</v>
      </c>
      <c r="D334" s="3" t="str">
        <f t="shared" si="16"/>
        <v>CA</v>
      </c>
      <c r="E334" s="19">
        <f>VLOOKUP(B334,'WA OMAG Wksht'!$C:$Z,2,0)</f>
        <v>-282.7</v>
      </c>
      <c r="F334" s="31">
        <f>VLOOKUP(B334,'WA OMAG Wksht'!$C:$Z,24,FALSE)</f>
        <v>6.300000000000011</v>
      </c>
      <c r="G334" s="20">
        <f t="shared" si="17"/>
        <v>289</v>
      </c>
    </row>
    <row r="335" spans="1:7" ht="15.75">
      <c r="A335" s="3" t="str">
        <f t="shared" si="15"/>
        <v>923</v>
      </c>
      <c r="B335" s="38" t="s">
        <v>211</v>
      </c>
      <c r="C335" s="3" t="s">
        <v>440</v>
      </c>
      <c r="D335" s="3" t="str">
        <f t="shared" si="16"/>
        <v>CN</v>
      </c>
      <c r="E335" s="19">
        <f>VLOOKUP(B335,'WA OMAG Wksht'!$C:$Z,2,0)</f>
        <v>0</v>
      </c>
      <c r="F335" s="31">
        <f>VLOOKUP(B335,'WA OMAG Wksht'!$C:$Z,24,FALSE)</f>
        <v>0</v>
      </c>
      <c r="G335" s="20">
        <f t="shared" si="17"/>
        <v>0</v>
      </c>
    </row>
    <row r="336" spans="1:7" ht="15.75">
      <c r="A336" s="3" t="str">
        <f t="shared" si="15"/>
        <v>923</v>
      </c>
      <c r="B336" s="38" t="s">
        <v>441</v>
      </c>
      <c r="C336" s="3" t="s">
        <v>440</v>
      </c>
      <c r="D336" s="3" t="str">
        <f t="shared" si="16"/>
        <v>IDU</v>
      </c>
      <c r="E336" s="19">
        <f>VLOOKUP(B336,'WA OMAG Wksht'!$C:$Z,2,0)</f>
        <v>-19859.16</v>
      </c>
      <c r="F336" s="31">
        <f>VLOOKUP(B336,'WA OMAG Wksht'!$C:$Z,24,FALSE)</f>
        <v>11.840000000000146</v>
      </c>
      <c r="G336" s="20">
        <f t="shared" si="17"/>
        <v>19871</v>
      </c>
    </row>
    <row r="337" spans="1:7" ht="15.75">
      <c r="A337" s="3" t="str">
        <f t="shared" si="15"/>
        <v>923</v>
      </c>
      <c r="B337" s="38" t="s">
        <v>180</v>
      </c>
      <c r="C337" s="3" t="s">
        <v>440</v>
      </c>
      <c r="D337" s="3" t="str">
        <f t="shared" si="16"/>
        <v>OR</v>
      </c>
      <c r="E337" s="19">
        <f>VLOOKUP(B337,'WA OMAG Wksht'!$C:$Z,2,0)</f>
        <v>1608.750000001</v>
      </c>
      <c r="F337" s="31">
        <f>VLOOKUP(B337,'WA OMAG Wksht'!$C:$Z,24,FALSE)</f>
        <v>3465.750000001</v>
      </c>
      <c r="G337" s="20">
        <f t="shared" si="17"/>
        <v>1857</v>
      </c>
    </row>
    <row r="338" spans="1:7" ht="15.75">
      <c r="A338" s="3" t="str">
        <f t="shared" si="15"/>
        <v>923</v>
      </c>
      <c r="B338" s="38" t="s">
        <v>181</v>
      </c>
      <c r="C338" s="3" t="s">
        <v>440</v>
      </c>
      <c r="D338" s="3" t="str">
        <f t="shared" si="16"/>
        <v>SO</v>
      </c>
      <c r="E338" s="19">
        <f>VLOOKUP(B338,'WA OMAG Wksht'!$C:$Z,2,0)</f>
        <v>11653878.119999</v>
      </c>
      <c r="F338" s="31">
        <f>VLOOKUP(B338,'WA OMAG Wksht'!$C:$Z,24,FALSE)</f>
        <v>11230923.229999</v>
      </c>
      <c r="G338" s="20">
        <f t="shared" si="17"/>
        <v>-422954.8900000006</v>
      </c>
    </row>
    <row r="339" spans="1:7" ht="15.75">
      <c r="A339" s="3" t="str">
        <f t="shared" si="15"/>
        <v>923</v>
      </c>
      <c r="B339" s="38" t="s">
        <v>182</v>
      </c>
      <c r="C339" s="3" t="s">
        <v>440</v>
      </c>
      <c r="D339" s="3" t="str">
        <f t="shared" si="16"/>
        <v>UT</v>
      </c>
      <c r="E339" s="19">
        <f>VLOOKUP(B339,'WA OMAG Wksht'!$C:$Z,2,0)</f>
        <v>-76757.4</v>
      </c>
      <c r="F339" s="31">
        <f>VLOOKUP(B339,'WA OMAG Wksht'!$C:$Z,24,FALSE)</f>
        <v>32758.190000000002</v>
      </c>
      <c r="G339" s="20">
        <f t="shared" si="17"/>
        <v>109515.59</v>
      </c>
    </row>
    <row r="340" spans="1:7" ht="15.75">
      <c r="A340" s="3" t="str">
        <f t="shared" si="15"/>
        <v>923</v>
      </c>
      <c r="B340" s="38" t="s">
        <v>212</v>
      </c>
      <c r="C340" s="3" t="s">
        <v>440</v>
      </c>
      <c r="D340" s="3" t="str">
        <f t="shared" si="16"/>
        <v>WA</v>
      </c>
      <c r="E340" s="19">
        <f>VLOOKUP(B340,'WA OMAG Wksht'!$C:$Z,2,0)</f>
        <v>-441.59</v>
      </c>
      <c r="F340" s="31">
        <f>VLOOKUP(B340,'WA OMAG Wksht'!$C:$Z,24,FALSE)</f>
        <v>673.4100000000001</v>
      </c>
      <c r="G340" s="20">
        <f t="shared" si="17"/>
        <v>1115</v>
      </c>
    </row>
    <row r="341" spans="1:7" ht="15.75">
      <c r="A341" s="3" t="str">
        <f t="shared" si="15"/>
        <v>923</v>
      </c>
      <c r="B341" s="38" t="s">
        <v>213</v>
      </c>
      <c r="C341" s="3" t="s">
        <v>440</v>
      </c>
      <c r="D341" s="3" t="str">
        <f t="shared" si="16"/>
        <v>WYP</v>
      </c>
      <c r="E341" s="19">
        <f>VLOOKUP(B341,'WA OMAG Wksht'!$C:$Z,2,0)</f>
        <v>-11861.29</v>
      </c>
      <c r="F341" s="31">
        <f>VLOOKUP(B341,'WA OMAG Wksht'!$C:$Z,24,FALSE)</f>
        <v>23.709999999999127</v>
      </c>
      <c r="G341" s="20">
        <f t="shared" si="17"/>
        <v>11885</v>
      </c>
    </row>
    <row r="342" spans="1:7" ht="15.75">
      <c r="A342" s="3" t="str">
        <f t="shared" si="15"/>
        <v>924</v>
      </c>
      <c r="B342" s="38" t="s">
        <v>183</v>
      </c>
      <c r="C342" s="3" t="s">
        <v>442</v>
      </c>
      <c r="D342" s="3" t="str">
        <f t="shared" si="16"/>
        <v>SO</v>
      </c>
      <c r="E342" s="19">
        <f>VLOOKUP(B342,'WA OMAG Wksht'!$C:$Z,2,0)</f>
        <v>23255922.45</v>
      </c>
      <c r="F342" s="31">
        <f>VLOOKUP(B342,'WA OMAG Wksht'!$C:$Z,24,FALSE)</f>
        <v>23255922.45</v>
      </c>
      <c r="G342" s="20">
        <f t="shared" si="17"/>
        <v>0</v>
      </c>
    </row>
    <row r="343" spans="1:7" ht="15.75">
      <c r="A343" s="3" t="str">
        <f t="shared" si="15"/>
        <v>925</v>
      </c>
      <c r="B343" s="38" t="s">
        <v>184</v>
      </c>
      <c r="C343" s="3" t="s">
        <v>443</v>
      </c>
      <c r="D343" s="3" t="str">
        <f t="shared" si="16"/>
        <v>SO</v>
      </c>
      <c r="E343" s="19">
        <f>VLOOKUP(B343,'WA OMAG Wksht'!$C:$Z,2,0)</f>
        <v>12558145.34</v>
      </c>
      <c r="F343" s="31">
        <f>VLOOKUP(B343,'WA OMAG Wksht'!$C:$Z,24,FALSE)</f>
        <v>13519851.55</v>
      </c>
      <c r="G343" s="20">
        <f t="shared" si="17"/>
        <v>961706.2100000009</v>
      </c>
    </row>
    <row r="344" spans="1:7" ht="15.75">
      <c r="A344" s="3" t="str">
        <f t="shared" si="15"/>
        <v>928</v>
      </c>
      <c r="B344" s="38" t="s">
        <v>185</v>
      </c>
      <c r="C344" s="3" t="s">
        <v>444</v>
      </c>
      <c r="D344" s="3" t="str">
        <f t="shared" si="16"/>
        <v>CA</v>
      </c>
      <c r="E344" s="19">
        <f>VLOOKUP(B344,'WA OMAG Wksht'!$C:$Z,2,0)</f>
        <v>5799.43</v>
      </c>
      <c r="F344" s="31">
        <f>VLOOKUP(B344,'WA OMAG Wksht'!$C:$Z,24,FALSE)</f>
        <v>5799.43</v>
      </c>
      <c r="G344" s="20">
        <f t="shared" si="17"/>
        <v>0</v>
      </c>
    </row>
    <row r="345" spans="1:7" ht="15.75">
      <c r="A345" s="3" t="str">
        <f t="shared" si="15"/>
        <v>928</v>
      </c>
      <c r="B345" s="38" t="s">
        <v>445</v>
      </c>
      <c r="C345" s="3" t="s">
        <v>444</v>
      </c>
      <c r="D345" s="3" t="str">
        <f t="shared" si="16"/>
        <v>CAGE</v>
      </c>
      <c r="E345" s="19">
        <f>VLOOKUP(B345,'WA OMAG Wksht'!$C:$Z,2,0)</f>
        <v>22275.66</v>
      </c>
      <c r="F345" s="31">
        <f>VLOOKUP(B345,'WA OMAG Wksht'!$C:$Z,24,FALSE)</f>
        <v>22275.66</v>
      </c>
      <c r="G345" s="20">
        <f t="shared" si="17"/>
        <v>0</v>
      </c>
    </row>
    <row r="346" spans="1:7" ht="15.75">
      <c r="A346" s="3" t="str">
        <f t="shared" si="15"/>
        <v>928</v>
      </c>
      <c r="B346" s="38" t="s">
        <v>446</v>
      </c>
      <c r="C346" s="3" t="s">
        <v>444</v>
      </c>
      <c r="D346" s="3" t="str">
        <f t="shared" si="16"/>
        <v>CAGW</v>
      </c>
      <c r="E346" s="19">
        <f>VLOOKUP(B346,'WA OMAG Wksht'!$C:$Z,2,0)</f>
        <v>148006.06</v>
      </c>
      <c r="F346" s="31">
        <f>VLOOKUP(B346,'WA OMAG Wksht'!$C:$Z,24,FALSE)</f>
        <v>148006.06</v>
      </c>
      <c r="G346" s="20">
        <f t="shared" si="17"/>
        <v>0</v>
      </c>
    </row>
    <row r="347" spans="1:7" ht="15.75">
      <c r="A347" s="3" t="str">
        <f t="shared" si="15"/>
        <v>928</v>
      </c>
      <c r="B347" s="38" t="s">
        <v>447</v>
      </c>
      <c r="C347" s="3" t="s">
        <v>444</v>
      </c>
      <c r="D347" s="3" t="str">
        <f t="shared" si="16"/>
        <v>IDU</v>
      </c>
      <c r="E347" s="19">
        <f>VLOOKUP(B347,'WA OMAG Wksht'!$C:$Z,2,0)</f>
        <v>310504</v>
      </c>
      <c r="F347" s="31">
        <f>VLOOKUP(B347,'WA OMAG Wksht'!$C:$Z,24,FALSE)</f>
        <v>310504</v>
      </c>
      <c r="G347" s="20">
        <f t="shared" si="17"/>
        <v>0</v>
      </c>
    </row>
    <row r="348" spans="1:7" ht="15.75">
      <c r="A348" s="3" t="str">
        <f t="shared" si="15"/>
        <v>928</v>
      </c>
      <c r="B348" s="38" t="s">
        <v>186</v>
      </c>
      <c r="C348" s="3" t="s">
        <v>444</v>
      </c>
      <c r="D348" s="3" t="str">
        <f t="shared" si="16"/>
        <v>OR</v>
      </c>
      <c r="E348" s="19">
        <f>VLOOKUP(B348,'WA OMAG Wksht'!$C:$Z,2,0)</f>
        <v>2493441.34999999</v>
      </c>
      <c r="F348" s="31">
        <f>VLOOKUP(B348,'WA OMAG Wksht'!$C:$Z,24,FALSE)</f>
        <v>2493441.34999999</v>
      </c>
      <c r="G348" s="20">
        <f t="shared" si="17"/>
        <v>0</v>
      </c>
    </row>
    <row r="349" spans="1:7" ht="15.75">
      <c r="A349" s="3" t="str">
        <f t="shared" si="15"/>
        <v>928</v>
      </c>
      <c r="B349" s="38" t="s">
        <v>187</v>
      </c>
      <c r="C349" s="3" t="s">
        <v>444</v>
      </c>
      <c r="D349" s="3" t="str">
        <f t="shared" si="16"/>
        <v>SG</v>
      </c>
      <c r="E349" s="19">
        <f>VLOOKUP(B349,'WA OMAG Wksht'!$C:$Z,2,0)</f>
        <v>2318306.29999999</v>
      </c>
      <c r="F349" s="31">
        <f>VLOOKUP(B349,'WA OMAG Wksht'!$C:$Z,24,FALSE)</f>
        <v>-35243.220000009984</v>
      </c>
      <c r="G349" s="20">
        <f t="shared" si="17"/>
        <v>-2353549.52</v>
      </c>
    </row>
    <row r="350" spans="1:7" ht="15.75">
      <c r="A350" s="3" t="str">
        <f t="shared" si="15"/>
        <v>928</v>
      </c>
      <c r="B350" s="38" t="s">
        <v>214</v>
      </c>
      <c r="C350" s="3" t="s">
        <v>444</v>
      </c>
      <c r="D350" s="3" t="str">
        <f t="shared" si="16"/>
        <v>SO</v>
      </c>
      <c r="E350" s="19">
        <f>VLOOKUP(B350,'WA OMAG Wksht'!$C:$Z,2,0)</f>
        <v>1286.17</v>
      </c>
      <c r="F350" s="31">
        <f>VLOOKUP(B350,'WA OMAG Wksht'!$C:$Z,24,FALSE)</f>
        <v>1286.17</v>
      </c>
      <c r="G350" s="20">
        <f t="shared" si="17"/>
        <v>0</v>
      </c>
    </row>
    <row r="351" spans="1:7" ht="15.75">
      <c r="A351" s="3" t="str">
        <f t="shared" si="15"/>
        <v>928</v>
      </c>
      <c r="B351" s="38" t="s">
        <v>188</v>
      </c>
      <c r="C351" s="3" t="s">
        <v>444</v>
      </c>
      <c r="D351" s="3" t="str">
        <f t="shared" si="16"/>
        <v>UT</v>
      </c>
      <c r="E351" s="19">
        <f>VLOOKUP(B351,'WA OMAG Wksht'!$C:$Z,2,0)</f>
        <v>3236595</v>
      </c>
      <c r="F351" s="31">
        <f>VLOOKUP(B351,'WA OMAG Wksht'!$C:$Z,24,FALSE)</f>
        <v>3236595</v>
      </c>
      <c r="G351" s="20">
        <f t="shared" si="17"/>
        <v>0</v>
      </c>
    </row>
    <row r="352" spans="1:7" ht="15.75">
      <c r="A352" s="3" t="str">
        <f t="shared" si="15"/>
        <v>928</v>
      </c>
      <c r="B352" s="38" t="s">
        <v>189</v>
      </c>
      <c r="C352" s="3" t="s">
        <v>444</v>
      </c>
      <c r="D352" s="3" t="str">
        <f t="shared" si="16"/>
        <v>WA</v>
      </c>
      <c r="E352" s="19">
        <f>VLOOKUP(B352,'WA OMAG Wksht'!$C:$Z,2,0)</f>
        <v>430442.51</v>
      </c>
      <c r="F352" s="31">
        <f>VLOOKUP(B352,'WA OMAG Wksht'!$C:$Z,24,FALSE)</f>
        <v>430442.51</v>
      </c>
      <c r="G352" s="20">
        <f t="shared" si="17"/>
        <v>0</v>
      </c>
    </row>
    <row r="353" spans="1:7" ht="15.75">
      <c r="A353" s="3" t="str">
        <f t="shared" si="15"/>
        <v>928</v>
      </c>
      <c r="B353" s="38" t="s">
        <v>190</v>
      </c>
      <c r="C353" s="3" t="s">
        <v>444</v>
      </c>
      <c r="D353" s="3" t="str">
        <f t="shared" si="16"/>
        <v>WYP</v>
      </c>
      <c r="E353" s="19">
        <f>VLOOKUP(B353,'WA OMAG Wksht'!$C:$Z,2,0)</f>
        <v>834438.59</v>
      </c>
      <c r="F353" s="31">
        <f>VLOOKUP(B353,'WA OMAG Wksht'!$C:$Z,24,FALSE)</f>
        <v>834438.59</v>
      </c>
      <c r="G353" s="20">
        <f t="shared" si="17"/>
        <v>0</v>
      </c>
    </row>
    <row r="354" spans="1:7" ht="15.75">
      <c r="A354" s="3" t="str">
        <f t="shared" si="15"/>
        <v>929</v>
      </c>
      <c r="B354" s="38" t="s">
        <v>191</v>
      </c>
      <c r="C354" s="3" t="s">
        <v>448</v>
      </c>
      <c r="D354" s="3" t="str">
        <f t="shared" si="16"/>
        <v>SO</v>
      </c>
      <c r="E354" s="19">
        <f>VLOOKUP(B354,'WA OMAG Wksht'!$C:$Z,2,0)</f>
        <v>-6681086.8100068</v>
      </c>
      <c r="F354" s="31">
        <f>VLOOKUP(B354,'WA OMAG Wksht'!$C:$Z,24,FALSE)</f>
        <v>-6689939.860630044</v>
      </c>
      <c r="G354" s="20">
        <f t="shared" si="17"/>
        <v>-8853.050623243675</v>
      </c>
    </row>
    <row r="355" spans="1:7" ht="15.75">
      <c r="A355" s="3" t="str">
        <f t="shared" si="15"/>
        <v>930</v>
      </c>
      <c r="B355" s="38" t="s">
        <v>192</v>
      </c>
      <c r="C355" s="3" t="s">
        <v>449</v>
      </c>
      <c r="D355" s="3" t="str">
        <f t="shared" si="16"/>
        <v>CA</v>
      </c>
      <c r="E355" s="19">
        <f>VLOOKUP(B355,'WA OMAG Wksht'!$C:$Z,2,0)</f>
        <v>0</v>
      </c>
      <c r="F355" s="31">
        <f>VLOOKUP(B355,'WA OMAG Wksht'!$C:$Z,24,FALSE)</f>
        <v>-7755.34</v>
      </c>
      <c r="G355" s="20">
        <f t="shared" si="17"/>
        <v>-7755.34</v>
      </c>
    </row>
    <row r="356" spans="1:7" ht="15.75">
      <c r="A356" s="3" t="str">
        <f t="shared" si="15"/>
        <v>930</v>
      </c>
      <c r="B356" s="38" t="s">
        <v>450</v>
      </c>
      <c r="C356" s="3" t="s">
        <v>449</v>
      </c>
      <c r="D356" s="3" t="str">
        <f t="shared" si="16"/>
        <v>CAGE</v>
      </c>
      <c r="E356" s="19">
        <f>VLOOKUP(B356,'WA OMAG Wksht'!$C:$Z,2,0)</f>
        <v>0</v>
      </c>
      <c r="F356" s="31">
        <f>VLOOKUP(B356,'WA OMAG Wksht'!$C:$Z,24,FALSE)</f>
        <v>0</v>
      </c>
      <c r="G356" s="20">
        <f t="shared" si="17"/>
        <v>0</v>
      </c>
    </row>
    <row r="357" spans="1:7" ht="15.75">
      <c r="A357" s="3" t="str">
        <f t="shared" si="15"/>
        <v>930</v>
      </c>
      <c r="B357" s="38" t="s">
        <v>193</v>
      </c>
      <c r="C357" s="3" t="s">
        <v>449</v>
      </c>
      <c r="D357" s="3" t="str">
        <f t="shared" si="16"/>
        <v>CN</v>
      </c>
      <c r="E357" s="19">
        <f>VLOOKUP(B357,'WA OMAG Wksht'!$C:$Z,2,0)</f>
        <v>6279.98</v>
      </c>
      <c r="F357" s="31">
        <f>VLOOKUP(B357,'WA OMAG Wksht'!$C:$Z,24,FALSE)</f>
        <v>6279.98</v>
      </c>
      <c r="G357" s="20">
        <f t="shared" si="17"/>
        <v>0</v>
      </c>
    </row>
    <row r="358" spans="1:7" ht="15.75">
      <c r="A358" s="3" t="str">
        <f t="shared" si="15"/>
        <v>930</v>
      </c>
      <c r="B358" s="38" t="s">
        <v>451</v>
      </c>
      <c r="C358" s="3" t="s">
        <v>449</v>
      </c>
      <c r="D358" s="3" t="str">
        <f t="shared" si="16"/>
        <v>IDU</v>
      </c>
      <c r="E358" s="19">
        <f>VLOOKUP(B358,'WA OMAG Wksht'!$C:$Z,2,0)</f>
        <v>74270.75</v>
      </c>
      <c r="F358" s="31">
        <f>VLOOKUP(B358,'WA OMAG Wksht'!$C:$Z,24,FALSE)</f>
        <v>74270.75</v>
      </c>
      <c r="G358" s="20">
        <f t="shared" si="17"/>
        <v>0</v>
      </c>
    </row>
    <row r="359" spans="1:7" ht="15.75">
      <c r="A359" s="3" t="str">
        <f t="shared" si="15"/>
        <v>930</v>
      </c>
      <c r="B359" s="38" t="s">
        <v>194</v>
      </c>
      <c r="C359" s="3" t="s">
        <v>449</v>
      </c>
      <c r="D359" s="3" t="str">
        <f t="shared" si="16"/>
        <v>OR</v>
      </c>
      <c r="E359" s="19">
        <f>VLOOKUP(B359,'WA OMAG Wksht'!$C:$Z,2,0)</f>
        <v>7574759.61999999</v>
      </c>
      <c r="F359" s="31">
        <f>VLOOKUP(B359,'WA OMAG Wksht'!$C:$Z,24,FALSE)</f>
        <v>7574759.61999999</v>
      </c>
      <c r="G359" s="20">
        <f t="shared" si="17"/>
        <v>0</v>
      </c>
    </row>
    <row r="360" spans="1:7" ht="15.75">
      <c r="A360" s="3" t="str">
        <f t="shared" si="15"/>
        <v>930</v>
      </c>
      <c r="B360" s="38" t="s">
        <v>195</v>
      </c>
      <c r="C360" s="3" t="s">
        <v>449</v>
      </c>
      <c r="D360" s="3" t="str">
        <f t="shared" si="16"/>
        <v>SO</v>
      </c>
      <c r="E360" s="19">
        <f>VLOOKUP(B360,'WA OMAG Wksht'!$C:$Z,2,0)</f>
        <v>10997190.4399999</v>
      </c>
      <c r="F360" s="31">
        <f>VLOOKUP(B360,'WA OMAG Wksht'!$C:$Z,24,FALSE)</f>
        <v>9411401.059999902</v>
      </c>
      <c r="G360" s="20">
        <f t="shared" si="17"/>
        <v>-1585789.379999999</v>
      </c>
    </row>
    <row r="361" spans="1:7" ht="15.75">
      <c r="A361" s="3" t="str">
        <f aca="true" t="shared" si="18" ref="A361:A374">LEFT(B361,3)</f>
        <v>930</v>
      </c>
      <c r="B361" s="38" t="s">
        <v>196</v>
      </c>
      <c r="C361" s="3" t="s">
        <v>449</v>
      </c>
      <c r="D361" s="3" t="str">
        <f t="shared" si="16"/>
        <v>UT</v>
      </c>
      <c r="E361" s="19">
        <f>VLOOKUP(B361,'WA OMAG Wksht'!$C:$Z,2,0)</f>
        <v>5056069.33000004</v>
      </c>
      <c r="F361" s="31">
        <f>VLOOKUP(B361,'WA OMAG Wksht'!$C:$Z,24,FALSE)</f>
        <v>5056069.33000004</v>
      </c>
      <c r="G361" s="20">
        <f t="shared" si="17"/>
        <v>0</v>
      </c>
    </row>
    <row r="362" spans="1:7" ht="15.75">
      <c r="A362" s="3" t="str">
        <f t="shared" si="18"/>
        <v>930</v>
      </c>
      <c r="B362" s="38" t="s">
        <v>197</v>
      </c>
      <c r="C362" s="3" t="s">
        <v>449</v>
      </c>
      <c r="D362" s="3" t="str">
        <f t="shared" si="16"/>
        <v>WA</v>
      </c>
      <c r="E362" s="19">
        <f>VLOOKUP(B362,'WA OMAG Wksht'!$C:$Z,2,0)</f>
        <v>575.73</v>
      </c>
      <c r="F362" s="31">
        <f>VLOOKUP(B362,'WA OMAG Wksht'!$C:$Z,24,FALSE)</f>
        <v>709969.51</v>
      </c>
      <c r="G362" s="20">
        <f t="shared" si="17"/>
        <v>709393.78</v>
      </c>
    </row>
    <row r="363" spans="1:7" ht="15.75">
      <c r="A363" s="3" t="str">
        <f t="shared" si="18"/>
        <v>930</v>
      </c>
      <c r="B363" s="38" t="s">
        <v>198</v>
      </c>
      <c r="C363" s="3" t="s">
        <v>449</v>
      </c>
      <c r="D363" s="3" t="str">
        <f t="shared" si="16"/>
        <v>WYP</v>
      </c>
      <c r="E363" s="19">
        <f>VLOOKUP(B363,'WA OMAG Wksht'!$C:$Z,2,0)</f>
        <v>213085.19</v>
      </c>
      <c r="F363" s="31">
        <f>VLOOKUP(B363,'WA OMAG Wksht'!$C:$Z,24,FALSE)</f>
        <v>213085.19</v>
      </c>
      <c r="G363" s="20">
        <f t="shared" si="17"/>
        <v>0</v>
      </c>
    </row>
    <row r="364" spans="1:7" ht="15.75">
      <c r="A364" s="3" t="str">
        <f t="shared" si="18"/>
        <v>931</v>
      </c>
      <c r="B364" s="38" t="s">
        <v>452</v>
      </c>
      <c r="C364" s="3" t="s">
        <v>453</v>
      </c>
      <c r="D364" s="3" t="str">
        <f t="shared" si="16"/>
        <v>OR</v>
      </c>
      <c r="E364" s="19">
        <f>VLOOKUP(B364,'WA OMAG Wksht'!$C:$Z,2,0)</f>
        <v>435848.38</v>
      </c>
      <c r="F364" s="31">
        <f>VLOOKUP(B364,'WA OMAG Wksht'!$C:$Z,24,FALSE)</f>
        <v>435848.38</v>
      </c>
      <c r="G364" s="20">
        <f t="shared" si="17"/>
        <v>0</v>
      </c>
    </row>
    <row r="365" spans="1:7" ht="15.75">
      <c r="A365" s="3" t="str">
        <f t="shared" si="18"/>
        <v>931</v>
      </c>
      <c r="B365" s="38" t="s">
        <v>199</v>
      </c>
      <c r="C365" s="3" t="s">
        <v>453</v>
      </c>
      <c r="D365" s="3" t="str">
        <f t="shared" si="16"/>
        <v>SO</v>
      </c>
      <c r="E365" s="19">
        <f>VLOOKUP(B365,'WA OMAG Wksht'!$C:$Z,2,0)</f>
        <v>6704806.66000005</v>
      </c>
      <c r="F365" s="31">
        <f>VLOOKUP(B365,'WA OMAG Wksht'!$C:$Z,24,FALSE)</f>
        <v>6705056.66000005</v>
      </c>
      <c r="G365" s="20">
        <f t="shared" si="17"/>
        <v>250</v>
      </c>
    </row>
    <row r="366" spans="1:7" ht="15.75">
      <c r="A366" s="3" t="str">
        <f t="shared" si="18"/>
        <v>931</v>
      </c>
      <c r="B366" s="38" t="s">
        <v>200</v>
      </c>
      <c r="C366" s="3" t="s">
        <v>453</v>
      </c>
      <c r="D366" s="3" t="str">
        <f t="shared" si="16"/>
        <v>UT</v>
      </c>
      <c r="E366" s="19">
        <f>VLOOKUP(B366,'WA OMAG Wksht'!$C:$Z,2,0)</f>
        <v>247</v>
      </c>
      <c r="F366" s="31">
        <f>VLOOKUP(B366,'WA OMAG Wksht'!$C:$Z,24,FALSE)</f>
        <v>247</v>
      </c>
      <c r="G366" s="20">
        <f t="shared" si="17"/>
        <v>0</v>
      </c>
    </row>
    <row r="367" spans="1:7" ht="15.75">
      <c r="A367" s="3" t="str">
        <f t="shared" si="18"/>
        <v>931</v>
      </c>
      <c r="B367" s="38" t="s">
        <v>201</v>
      </c>
      <c r="C367" s="3" t="s">
        <v>453</v>
      </c>
      <c r="D367" s="3" t="str">
        <f t="shared" si="16"/>
        <v>WYP</v>
      </c>
      <c r="E367" s="19">
        <f>VLOOKUP(B367,'WA OMAG Wksht'!$C:$Z,2,0)</f>
        <v>17609.62</v>
      </c>
      <c r="F367" s="31">
        <f>VLOOKUP(B367,'WA OMAG Wksht'!$C:$Z,24,FALSE)</f>
        <v>17609.62</v>
      </c>
      <c r="G367" s="20">
        <f t="shared" si="17"/>
        <v>0</v>
      </c>
    </row>
    <row r="368" spans="1:7" ht="15.75">
      <c r="A368" s="3" t="str">
        <f t="shared" si="18"/>
        <v>935</v>
      </c>
      <c r="B368" s="38" t="s">
        <v>202</v>
      </c>
      <c r="C368" s="3" t="s">
        <v>454</v>
      </c>
      <c r="D368" s="3" t="str">
        <f t="shared" si="16"/>
        <v>CN</v>
      </c>
      <c r="E368" s="19">
        <f>VLOOKUP(B368,'WA OMAG Wksht'!$C:$Z,2,0)</f>
        <v>19785.02</v>
      </c>
      <c r="F368" s="31">
        <f>VLOOKUP(B368,'WA OMAG Wksht'!$C:$Z,24,FALSE)</f>
        <v>19785.02</v>
      </c>
      <c r="G368" s="20">
        <f t="shared" si="17"/>
        <v>0</v>
      </c>
    </row>
    <row r="369" spans="1:7" ht="15.75">
      <c r="A369" s="3" t="str">
        <f t="shared" si="18"/>
        <v>935</v>
      </c>
      <c r="B369" s="38" t="s">
        <v>455</v>
      </c>
      <c r="C369" s="3" t="s">
        <v>454</v>
      </c>
      <c r="D369" s="3" t="str">
        <f t="shared" si="16"/>
        <v>IDU</v>
      </c>
      <c r="E369" s="19">
        <f>VLOOKUP(B369,'WA OMAG Wksht'!$C:$Z,2,0)</f>
        <v>177.16</v>
      </c>
      <c r="F369" s="31">
        <f>VLOOKUP(B369,'WA OMAG Wksht'!$C:$Z,24,FALSE)</f>
        <v>92.82202297482098</v>
      </c>
      <c r="G369" s="20">
        <f t="shared" si="17"/>
        <v>-84.33797702517901</v>
      </c>
    </row>
    <row r="370" spans="1:7" ht="15.75">
      <c r="A370" s="3" t="str">
        <f t="shared" si="18"/>
        <v>935</v>
      </c>
      <c r="B370" s="38" t="s">
        <v>203</v>
      </c>
      <c r="C370" s="3" t="s">
        <v>454</v>
      </c>
      <c r="D370" s="3" t="str">
        <f t="shared" si="16"/>
        <v>OR</v>
      </c>
      <c r="E370" s="19">
        <f>VLOOKUP(B370,'WA OMAG Wksht'!$C:$Z,2,0)</f>
        <v>36933.42</v>
      </c>
      <c r="F370" s="31">
        <f>VLOOKUP(B370,'WA OMAG Wksht'!$C:$Z,24,FALSE)</f>
        <v>37218.08579520608</v>
      </c>
      <c r="G370" s="20">
        <f t="shared" si="17"/>
        <v>284.665795206085</v>
      </c>
    </row>
    <row r="371" spans="1:7" ht="15.75">
      <c r="A371" s="3" t="str">
        <f t="shared" si="18"/>
        <v>935</v>
      </c>
      <c r="B371" s="38" t="s">
        <v>204</v>
      </c>
      <c r="C371" s="3" t="s">
        <v>454</v>
      </c>
      <c r="D371" s="3" t="str">
        <f t="shared" si="16"/>
        <v>SO</v>
      </c>
      <c r="E371" s="19">
        <f>VLOOKUP(B371,'WA OMAG Wksht'!$C:$Z,2,0)</f>
        <v>23508587.5600021</v>
      </c>
      <c r="F371" s="31">
        <f>VLOOKUP(B371,'WA OMAG Wksht'!$C:$Z,24,FALSE)</f>
        <v>23537984.231709894</v>
      </c>
      <c r="G371" s="20">
        <f t="shared" si="17"/>
        <v>29396.67170779407</v>
      </c>
    </row>
    <row r="372" spans="1:7" ht="15.75">
      <c r="A372" s="3" t="str">
        <f t="shared" si="18"/>
        <v>935</v>
      </c>
      <c r="B372" s="38" t="s">
        <v>205</v>
      </c>
      <c r="C372" s="3" t="s">
        <v>454</v>
      </c>
      <c r="D372" s="3" t="str">
        <f t="shared" si="16"/>
        <v>UT</v>
      </c>
      <c r="E372" s="19">
        <f>VLOOKUP(B372,'WA OMAG Wksht'!$C:$Z,2,0)</f>
        <v>190.66</v>
      </c>
      <c r="F372" s="31">
        <f>VLOOKUP(B372,'WA OMAG Wksht'!$C:$Z,24,FALSE)</f>
        <v>191.65198363211266</v>
      </c>
      <c r="G372" s="20">
        <f t="shared" si="17"/>
        <v>0.9919836321126638</v>
      </c>
    </row>
    <row r="373" spans="1:7" ht="15.75">
      <c r="A373" s="3" t="str">
        <f t="shared" si="18"/>
        <v>935</v>
      </c>
      <c r="B373" s="38" t="s">
        <v>206</v>
      </c>
      <c r="C373" s="3" t="s">
        <v>454</v>
      </c>
      <c r="D373" s="3" t="str">
        <f t="shared" si="16"/>
        <v>WA</v>
      </c>
      <c r="E373" s="19">
        <f>VLOOKUP(B373,'WA OMAG Wksht'!$C:$Z,2,0)</f>
        <v>2526.07</v>
      </c>
      <c r="F373" s="31">
        <f>VLOOKUP(B373,'WA OMAG Wksht'!$C:$Z,24,FALSE)</f>
        <v>2545.7327439859614</v>
      </c>
      <c r="G373" s="20">
        <f t="shared" si="17"/>
        <v>19.662743985961242</v>
      </c>
    </row>
    <row r="374" spans="1:7" ht="16.5" thickBot="1">
      <c r="A374" s="3" t="str">
        <f t="shared" si="18"/>
        <v>935</v>
      </c>
      <c r="B374" s="38" t="s">
        <v>207</v>
      </c>
      <c r="C374" s="3" t="s">
        <v>454</v>
      </c>
      <c r="D374" s="3" t="str">
        <f t="shared" si="16"/>
        <v>WYP</v>
      </c>
      <c r="E374" s="19">
        <f>VLOOKUP(B374,'WA OMAG Wksht'!$C:$Z,2,0)</f>
        <v>-1449.64</v>
      </c>
      <c r="F374" s="32">
        <f>VLOOKUP(B374,'WA OMAG Wksht'!$C:$Z,24,FALSE)</f>
        <v>-1475.4430097310374</v>
      </c>
      <c r="G374" s="20">
        <f t="shared" si="17"/>
        <v>-25.803009731037264</v>
      </c>
    </row>
    <row r="376" spans="2:6" ht="15.75">
      <c r="B376" s="3" t="s">
        <v>6</v>
      </c>
      <c r="E376" s="20">
        <f>SUM(E4:E375)</f>
        <v>953328364.3499802</v>
      </c>
      <c r="F376" s="20">
        <f>SUM(F4:F375)</f>
        <v>2058824773.084505</v>
      </c>
    </row>
    <row r="377" spans="2:6" ht="15.75">
      <c r="B377" s="3" t="s">
        <v>509</v>
      </c>
      <c r="E377" s="4">
        <f>+'WA OMAG Wksht'!D406</f>
        <v>953328364.3499802</v>
      </c>
      <c r="F377" s="4">
        <f>+'WA OMAG Wksht'!Z406</f>
        <v>2058824773.084505</v>
      </c>
    </row>
    <row r="378" spans="2:6" ht="15.75">
      <c r="B378" s="3" t="s">
        <v>510</v>
      </c>
      <c r="E378" s="42">
        <f>+E376-E377</f>
        <v>0</v>
      </c>
      <c r="F378" s="42">
        <f>+F376-F377</f>
        <v>0</v>
      </c>
    </row>
  </sheetData>
  <sheetProtection/>
  <printOptions horizontalCentered="1"/>
  <pageMargins left="0" right="0" top="0.46" bottom="0.46" header="0.5" footer="0.24"/>
  <pageSetup fitToHeight="1" fitToWidth="1" horizontalDpi="600" verticalDpi="600" orientation="portrait" scale="54" r:id="rId1"/>
  <headerFooter alignWithMargins="0">
    <oddFooter>&amp;C&amp;"Times New Roman,Bold"&amp;12Revenue Summary 3.1.&amp;P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451"/>
  <sheetViews>
    <sheetView tabSelected="1" view="pageBreakPreview" zoomScale="60" zoomScaleNormal="6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36" sqref="L35:L36"/>
    </sheetView>
  </sheetViews>
  <sheetFormatPr defaultColWidth="8.8515625" defaultRowHeight="12.75" outlineLevelCol="1"/>
  <cols>
    <col min="1" max="1" width="5.57421875" style="50" customWidth="1"/>
    <col min="2" max="2" width="34.8515625" style="1" customWidth="1"/>
    <col min="3" max="3" width="10.421875" style="3" bestFit="1" customWidth="1"/>
    <col min="4" max="4" width="20.57421875" style="1" customWidth="1"/>
    <col min="5" max="5" width="20.00390625" style="1" bestFit="1" customWidth="1"/>
    <col min="6" max="6" width="17.140625" style="1" customWidth="1"/>
    <col min="7" max="7" width="18.57421875" style="1" customWidth="1"/>
    <col min="8" max="8" width="18.28125" style="1" customWidth="1"/>
    <col min="9" max="11" width="15.7109375" style="1" customWidth="1"/>
    <col min="12" max="12" width="18.28125" style="1" customWidth="1"/>
    <col min="13" max="13" width="16.00390625" style="1" customWidth="1"/>
    <col min="14" max="14" width="15.7109375" style="12" customWidth="1"/>
    <col min="15" max="16" width="16.8515625" style="1" customWidth="1" outlineLevel="1"/>
    <col min="17" max="20" width="18.00390625" style="1" customWidth="1" outlineLevel="1"/>
    <col min="21" max="21" width="19.421875" style="1" customWidth="1" outlineLevel="1"/>
    <col min="22" max="23" width="18.00390625" style="1" customWidth="1" outlineLevel="1"/>
    <col min="24" max="24" width="19.140625" style="1" customWidth="1" outlineLevel="1"/>
    <col min="25" max="25" width="15.7109375" style="1" hidden="1" customWidth="1" outlineLevel="1"/>
    <col min="26" max="26" width="20.57421875" style="1" bestFit="1" customWidth="1" collapsed="1"/>
    <col min="27" max="27" width="8.8515625" style="3" customWidth="1"/>
    <col min="28" max="28" width="16.00390625" style="3" bestFit="1" customWidth="1"/>
    <col min="29" max="16384" width="8.8515625" style="3" customWidth="1"/>
  </cols>
  <sheetData>
    <row r="1" spans="1:26" ht="18.75">
      <c r="A1" s="49" t="s">
        <v>456</v>
      </c>
      <c r="B1" s="16"/>
      <c r="C1" s="25"/>
      <c r="D1" s="52"/>
      <c r="E1" s="52"/>
      <c r="F1" s="52"/>
      <c r="G1" s="52"/>
      <c r="H1" s="52"/>
      <c r="I1" s="52"/>
      <c r="J1" s="52"/>
      <c r="K1" s="52"/>
      <c r="L1" s="52"/>
      <c r="M1" s="52"/>
      <c r="N1" s="56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8.75">
      <c r="A2" s="49" t="s">
        <v>508</v>
      </c>
      <c r="B2" s="16"/>
      <c r="C2" s="25"/>
      <c r="D2" s="52"/>
      <c r="E2" s="52"/>
      <c r="F2" s="52"/>
      <c r="G2" s="52"/>
      <c r="H2" s="52"/>
      <c r="I2" s="52"/>
      <c r="J2" s="52"/>
      <c r="K2" s="52"/>
      <c r="L2" s="52"/>
      <c r="M2" s="52"/>
      <c r="N2" s="56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7" customFormat="1" ht="18.75">
      <c r="A3" s="49" t="s">
        <v>459</v>
      </c>
      <c r="B3" s="16"/>
      <c r="C3" s="25"/>
      <c r="D3" s="52"/>
      <c r="E3" s="52"/>
      <c r="F3" s="52"/>
      <c r="G3" s="52"/>
      <c r="H3" s="52"/>
      <c r="I3" s="52"/>
      <c r="J3" s="52"/>
      <c r="K3" s="52"/>
      <c r="L3" s="52"/>
      <c r="M3" s="52"/>
      <c r="N3" s="56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6.5" thickBot="1">
      <c r="A4" s="51"/>
      <c r="B4" s="48"/>
      <c r="C4" s="48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ht="15.75">
      <c r="B5" s="52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18" customFormat="1" ht="15.75">
      <c r="A6" s="53"/>
      <c r="B6" s="11" t="s">
        <v>4</v>
      </c>
      <c r="C6" s="11"/>
      <c r="D6" s="11" t="s">
        <v>5</v>
      </c>
      <c r="E6" s="33">
        <v>4.1</v>
      </c>
      <c r="F6" s="33">
        <v>4.2</v>
      </c>
      <c r="G6" s="33">
        <v>4.3</v>
      </c>
      <c r="H6" s="33">
        <v>4.4</v>
      </c>
      <c r="I6" s="33">
        <v>4.5</v>
      </c>
      <c r="J6" s="33">
        <v>4.6</v>
      </c>
      <c r="K6" s="33">
        <v>4.7</v>
      </c>
      <c r="L6" s="33">
        <v>4.8</v>
      </c>
      <c r="M6" s="33">
        <v>4.9</v>
      </c>
      <c r="N6" s="41">
        <v>4.1</v>
      </c>
      <c r="O6" s="41">
        <v>4.11</v>
      </c>
      <c r="P6" s="41">
        <v>4.12</v>
      </c>
      <c r="Q6" s="41">
        <v>4.13</v>
      </c>
      <c r="R6" s="41">
        <v>4.14</v>
      </c>
      <c r="S6" s="41">
        <v>4.15</v>
      </c>
      <c r="T6" s="41">
        <v>4.16</v>
      </c>
      <c r="U6" s="33">
        <v>5.1</v>
      </c>
      <c r="V6" s="33">
        <v>5.3</v>
      </c>
      <c r="W6" s="33">
        <v>8.6</v>
      </c>
      <c r="X6" s="41">
        <v>8.1</v>
      </c>
      <c r="Y6" s="33"/>
      <c r="Z6" s="11"/>
    </row>
    <row r="7" spans="1:26" s="8" customFormat="1" ht="82.5" customHeight="1">
      <c r="A7" s="54"/>
      <c r="B7" s="46" t="s">
        <v>0</v>
      </c>
      <c r="C7" s="45"/>
      <c r="D7" s="2" t="s">
        <v>506</v>
      </c>
      <c r="E7" s="34" t="s">
        <v>480</v>
      </c>
      <c r="F7" s="34" t="s">
        <v>488</v>
      </c>
      <c r="G7" s="34" t="s">
        <v>489</v>
      </c>
      <c r="H7" s="34" t="s">
        <v>481</v>
      </c>
      <c r="I7" s="34" t="s">
        <v>482</v>
      </c>
      <c r="J7" s="34" t="s">
        <v>483</v>
      </c>
      <c r="K7" s="34" t="s">
        <v>485</v>
      </c>
      <c r="L7" s="34" t="s">
        <v>486</v>
      </c>
      <c r="M7" s="34" t="s">
        <v>487</v>
      </c>
      <c r="N7" s="34" t="s">
        <v>504</v>
      </c>
      <c r="O7" s="34" t="s">
        <v>493</v>
      </c>
      <c r="P7" s="34" t="s">
        <v>494</v>
      </c>
      <c r="Q7" s="34" t="s">
        <v>495</v>
      </c>
      <c r="R7" s="34" t="s">
        <v>496</v>
      </c>
      <c r="S7" s="34" t="s">
        <v>497</v>
      </c>
      <c r="T7" s="34" t="s">
        <v>501</v>
      </c>
      <c r="U7" s="34" t="s">
        <v>498</v>
      </c>
      <c r="V7" s="34" t="s">
        <v>500</v>
      </c>
      <c r="W7" s="34" t="s">
        <v>502</v>
      </c>
      <c r="X7" s="34" t="s">
        <v>503</v>
      </c>
      <c r="Y7" s="34" t="s">
        <v>4</v>
      </c>
      <c r="Z7" s="2" t="s">
        <v>507</v>
      </c>
    </row>
    <row r="8" spans="1:129" ht="15.75">
      <c r="A8" s="50">
        <v>1</v>
      </c>
      <c r="B8" s="1" t="s">
        <v>458</v>
      </c>
      <c r="C8" s="6"/>
      <c r="D8" s="4"/>
      <c r="E8" s="9"/>
      <c r="F8" s="9"/>
      <c r="G8" s="9"/>
      <c r="H8" s="9"/>
      <c r="I8" s="9"/>
      <c r="J8" s="9"/>
      <c r="K8" s="9"/>
      <c r="L8" s="9"/>
      <c r="M8" s="9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</row>
    <row r="9" spans="1:129" ht="15.75">
      <c r="A9" s="50">
        <f>A8+1</f>
        <v>2</v>
      </c>
      <c r="C9" s="38" t="s">
        <v>216</v>
      </c>
      <c r="D9" s="14">
        <v>4713807.10999987</v>
      </c>
      <c r="E9" s="23">
        <v>0</v>
      </c>
      <c r="F9" s="23">
        <v>20384.043519200142</v>
      </c>
      <c r="G9" s="23">
        <v>-7507.079178488107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14">
        <f>SUM(D9:Y9)</f>
        <v>4726684.074340582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1:129" s="15" customFormat="1" ht="15.75">
      <c r="A10" s="55">
        <f>A9+1</f>
        <v>3</v>
      </c>
      <c r="B10" s="12"/>
      <c r="C10" s="38" t="s">
        <v>218</v>
      </c>
      <c r="D10" s="14">
        <v>17103.35</v>
      </c>
      <c r="E10" s="23">
        <v>0</v>
      </c>
      <c r="F10" s="23">
        <v>-9.790262485937651</v>
      </c>
      <c r="G10" s="23">
        <v>3.6055788239898585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14">
        <f>SUM(D10:Y10)</f>
        <v>17097.16531633805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</row>
    <row r="11" spans="1:129" s="15" customFormat="1" ht="15.75">
      <c r="A11" s="55">
        <f>A10+1</f>
        <v>4</v>
      </c>
      <c r="B11" s="12"/>
      <c r="C11" s="38" t="s">
        <v>219</v>
      </c>
      <c r="D11" s="14">
        <v>17045399.5999998</v>
      </c>
      <c r="E11" s="23">
        <v>0</v>
      </c>
      <c r="F11" s="23">
        <v>212736.71916562258</v>
      </c>
      <c r="G11" s="23">
        <v>-78347.13428882943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14">
        <f>SUM(D11:Y11)</f>
        <v>17179789.184876595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</row>
    <row r="12" spans="1:129" s="15" customFormat="1" ht="15.75">
      <c r="A12" s="55">
        <f aca="true" t="shared" si="0" ref="A12:A77">A11+1</f>
        <v>5</v>
      </c>
      <c r="B12" s="12"/>
      <c r="C12" s="38" t="s">
        <v>220</v>
      </c>
      <c r="D12" s="14">
        <v>-869201.989999983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14">
        <f aca="true" t="shared" si="1" ref="Z12:Z44">SUM(D12:Y12)</f>
        <v>-869201.989999983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</row>
    <row r="13" spans="1:129" s="15" customFormat="1" ht="15.75">
      <c r="A13" s="55">
        <f t="shared" si="0"/>
        <v>6</v>
      </c>
      <c r="B13" s="12"/>
      <c r="C13" s="38" t="s">
        <v>221</v>
      </c>
      <c r="D13" s="14">
        <v>0</v>
      </c>
      <c r="E13" s="23">
        <v>0</v>
      </c>
      <c r="F13" s="23">
        <v>24703.150309009783</v>
      </c>
      <c r="G13" s="23">
        <v>-9097.729071916065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14">
        <f t="shared" si="1"/>
        <v>15605.421237093718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</row>
    <row r="14" spans="1:129" s="15" customFormat="1" ht="15.75">
      <c r="A14" s="55">
        <f t="shared" si="0"/>
        <v>7</v>
      </c>
      <c r="B14" s="12"/>
      <c r="C14" s="38" t="s">
        <v>223</v>
      </c>
      <c r="D14" s="14">
        <v>0</v>
      </c>
      <c r="E14" s="23">
        <v>0</v>
      </c>
      <c r="F14" s="23">
        <v>44.31381967319148</v>
      </c>
      <c r="G14" s="23">
        <v>-16.31998836121726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124494255.22</v>
      </c>
      <c r="V14" s="21">
        <v>0</v>
      </c>
      <c r="W14" s="21">
        <v>0</v>
      </c>
      <c r="X14" s="21">
        <v>0</v>
      </c>
      <c r="Y14" s="21">
        <v>0</v>
      </c>
      <c r="Z14" s="14">
        <f t="shared" si="1"/>
        <v>124494283.2138313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</row>
    <row r="15" spans="1:129" s="15" customFormat="1" ht="15.75">
      <c r="A15" s="55">
        <f t="shared" si="0"/>
        <v>8</v>
      </c>
      <c r="B15" s="12"/>
      <c r="C15" s="38" t="s">
        <v>224</v>
      </c>
      <c r="D15" s="14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14">
        <f t="shared" si="1"/>
        <v>0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</row>
    <row r="16" spans="1:129" s="15" customFormat="1" ht="15.75">
      <c r="A16" s="55">
        <f t="shared" si="0"/>
        <v>9</v>
      </c>
      <c r="B16" s="12"/>
      <c r="C16" s="38" t="s">
        <v>225</v>
      </c>
      <c r="D16" s="14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2713110.42</v>
      </c>
      <c r="V16" s="21">
        <v>0</v>
      </c>
      <c r="W16" s="21">
        <v>0</v>
      </c>
      <c r="X16" s="21">
        <v>0</v>
      </c>
      <c r="Y16" s="21">
        <v>0</v>
      </c>
      <c r="Z16" s="14">
        <f t="shared" si="1"/>
        <v>2713110.42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</row>
    <row r="17" spans="1:129" s="15" customFormat="1" ht="15.75">
      <c r="A17" s="55">
        <f t="shared" si="0"/>
        <v>10</v>
      </c>
      <c r="B17" s="12"/>
      <c r="C17" s="38" t="s">
        <v>490</v>
      </c>
      <c r="D17" s="14">
        <v>0</v>
      </c>
      <c r="E17" s="23">
        <v>0</v>
      </c>
      <c r="F17" s="23">
        <v>-28045.498352007944</v>
      </c>
      <c r="G17" s="23">
        <v>10328.656163354914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14">
        <f>SUM(D17:Y17)</f>
        <v>-17716.84218865303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</row>
    <row r="18" spans="1:129" s="15" customFormat="1" ht="15.75">
      <c r="A18" s="55">
        <f t="shared" si="0"/>
        <v>11</v>
      </c>
      <c r="B18" s="12"/>
      <c r="C18" s="38" t="s">
        <v>7</v>
      </c>
      <c r="D18" s="14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14">
        <f t="shared" si="1"/>
        <v>0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</row>
    <row r="19" spans="1:129" s="15" customFormat="1" ht="15.75">
      <c r="A19" s="55">
        <f t="shared" si="0"/>
        <v>12</v>
      </c>
      <c r="B19" s="12"/>
      <c r="C19" s="38" t="s">
        <v>226</v>
      </c>
      <c r="D19" s="14">
        <v>27247593.9699999</v>
      </c>
      <c r="E19" s="23">
        <v>0</v>
      </c>
      <c r="F19" s="23">
        <v>210730.0430135218</v>
      </c>
      <c r="G19" s="23">
        <v>-77608.111300323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14">
        <f t="shared" si="1"/>
        <v>27380715.901713096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</row>
    <row r="20" spans="1:129" s="15" customFormat="1" ht="15.75">
      <c r="A20" s="55">
        <f t="shared" si="0"/>
        <v>13</v>
      </c>
      <c r="B20" s="12"/>
      <c r="C20" s="38" t="s">
        <v>228</v>
      </c>
      <c r="D20" s="14">
        <v>866017.17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14">
        <f t="shared" si="1"/>
        <v>866017.17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</row>
    <row r="21" spans="1:129" s="15" customFormat="1" ht="15.75">
      <c r="A21" s="55">
        <f t="shared" si="0"/>
        <v>14</v>
      </c>
      <c r="B21" s="12"/>
      <c r="C21" s="38" t="s">
        <v>229</v>
      </c>
      <c r="D21" s="14">
        <v>3642776.34000005</v>
      </c>
      <c r="E21" s="23">
        <v>0</v>
      </c>
      <c r="F21" s="23">
        <v>46020.16289308497</v>
      </c>
      <c r="G21" s="23">
        <v>-16948.40409459965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14">
        <f t="shared" si="1"/>
        <v>3671848.0987985353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</row>
    <row r="22" spans="1:129" s="15" customFormat="1" ht="15.75">
      <c r="A22" s="55">
        <f t="shared" si="0"/>
        <v>15</v>
      </c>
      <c r="B22" s="12"/>
      <c r="C22" s="38" t="s">
        <v>491</v>
      </c>
      <c r="D22" s="14">
        <v>0</v>
      </c>
      <c r="E22" s="23">
        <v>0</v>
      </c>
      <c r="F22" s="23">
        <v>11099.437144124853</v>
      </c>
      <c r="G22" s="23">
        <v>-4087.724469343498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14">
        <f>SUM(D22:Y22)</f>
        <v>7011.7126747813545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</row>
    <row r="23" spans="1:129" s="15" customFormat="1" ht="15.75">
      <c r="A23" s="55">
        <f t="shared" si="0"/>
        <v>16</v>
      </c>
      <c r="B23" s="12"/>
      <c r="C23" s="38" t="s">
        <v>230</v>
      </c>
      <c r="D23" s="14">
        <v>3893623.29999999</v>
      </c>
      <c r="E23" s="23">
        <v>0</v>
      </c>
      <c r="F23" s="23">
        <v>24650.894957103283</v>
      </c>
      <c r="G23" s="23">
        <v>-9078.484359065429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14">
        <f t="shared" si="1"/>
        <v>3909195.710598028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</row>
    <row r="24" spans="1:129" s="15" customFormat="1" ht="15.75">
      <c r="A24" s="55">
        <f t="shared" si="0"/>
        <v>17</v>
      </c>
      <c r="B24" s="12"/>
      <c r="C24" s="38" t="s">
        <v>232</v>
      </c>
      <c r="D24" s="14">
        <v>33960.14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14">
        <f t="shared" si="1"/>
        <v>33960.14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</row>
    <row r="25" spans="1:129" s="15" customFormat="1" ht="15.75">
      <c r="A25" s="55">
        <f t="shared" si="0"/>
        <v>18</v>
      </c>
      <c r="B25" s="12"/>
      <c r="C25" s="38" t="s">
        <v>233</v>
      </c>
      <c r="D25" s="14">
        <v>148535.11</v>
      </c>
      <c r="E25" s="23">
        <v>0</v>
      </c>
      <c r="F25" s="23">
        <v>762.8348383559389</v>
      </c>
      <c r="G25" s="23">
        <v>-280.938447087456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14">
        <f t="shared" si="1"/>
        <v>149017.0063912685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</row>
    <row r="26" spans="1:129" s="15" customFormat="1" ht="15.75">
      <c r="A26" s="55">
        <f t="shared" si="0"/>
        <v>19</v>
      </c>
      <c r="B26" s="12"/>
      <c r="C26" s="38" t="s">
        <v>234</v>
      </c>
      <c r="D26" s="14">
        <v>54559377.2399885</v>
      </c>
      <c r="E26" s="23">
        <v>0</v>
      </c>
      <c r="F26" s="23">
        <v>728087.941168795</v>
      </c>
      <c r="G26" s="23">
        <v>-268141.7854170187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9884</v>
      </c>
      <c r="N26" s="23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14">
        <f t="shared" si="1"/>
        <v>55029207.39574027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</row>
    <row r="27" spans="1:129" s="15" customFormat="1" ht="15.75">
      <c r="A27" s="55">
        <f t="shared" si="0"/>
        <v>20</v>
      </c>
      <c r="B27" s="12"/>
      <c r="C27" s="38" t="s">
        <v>236</v>
      </c>
      <c r="D27" s="14">
        <v>1217692.17999999</v>
      </c>
      <c r="E27" s="23">
        <v>0</v>
      </c>
      <c r="F27" s="23">
        <v>-351.98308488670165</v>
      </c>
      <c r="G27" s="23">
        <v>129.62908390791418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14">
        <f t="shared" si="1"/>
        <v>1217469.825999011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</row>
    <row r="28" spans="1:129" s="15" customFormat="1" ht="15.75">
      <c r="A28" s="55">
        <f t="shared" si="0"/>
        <v>21</v>
      </c>
      <c r="B28" s="12"/>
      <c r="C28" s="38" t="s">
        <v>237</v>
      </c>
      <c r="D28" s="14">
        <v>-15182417.7499996</v>
      </c>
      <c r="E28" s="23">
        <v>0</v>
      </c>
      <c r="F28" s="23">
        <v>-95122.53363996468</v>
      </c>
      <c r="G28" s="23">
        <v>35031.93029493855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14">
        <f t="shared" si="1"/>
        <v>-15242508.353344627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</row>
    <row r="29" spans="1:129" s="15" customFormat="1" ht="15.75">
      <c r="A29" s="55">
        <f t="shared" si="0"/>
        <v>22</v>
      </c>
      <c r="B29" s="12"/>
      <c r="C29" s="38" t="s">
        <v>238</v>
      </c>
      <c r="D29" s="14">
        <v>-229214.6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14">
        <f t="shared" si="1"/>
        <v>-229214.6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</row>
    <row r="30" spans="1:129" s="15" customFormat="1" ht="15.75">
      <c r="A30" s="55">
        <f t="shared" si="0"/>
        <v>23</v>
      </c>
      <c r="B30" s="12"/>
      <c r="C30" s="38" t="s">
        <v>239</v>
      </c>
      <c r="D30" s="14">
        <v>518305.869999985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14">
        <f t="shared" si="1"/>
        <v>518305.869999985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</row>
    <row r="31" spans="1:129" s="15" customFormat="1" ht="15.75">
      <c r="A31" s="55">
        <f t="shared" si="0"/>
        <v>24</v>
      </c>
      <c r="B31" s="12"/>
      <c r="C31" s="38" t="s">
        <v>241</v>
      </c>
      <c r="D31" s="14">
        <v>11432.05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14">
        <f t="shared" si="1"/>
        <v>11432.05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</row>
    <row r="32" spans="1:129" s="15" customFormat="1" ht="15.75">
      <c r="A32" s="55">
        <f t="shared" si="0"/>
        <v>25</v>
      </c>
      <c r="B32" s="12"/>
      <c r="C32" s="38" t="s">
        <v>242</v>
      </c>
      <c r="D32" s="14">
        <v>259799.17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14">
        <f t="shared" si="1"/>
        <v>259799.17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</row>
    <row r="33" spans="1:129" s="15" customFormat="1" ht="15.75">
      <c r="A33" s="55">
        <f t="shared" si="0"/>
        <v>26</v>
      </c>
      <c r="B33" s="12"/>
      <c r="C33" s="38" t="s">
        <v>243</v>
      </c>
      <c r="D33" s="14">
        <v>-2739.36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14">
        <f t="shared" si="1"/>
        <v>-2739.36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</row>
    <row r="34" spans="1:129" s="15" customFormat="1" ht="15.75">
      <c r="A34" s="55">
        <f t="shared" si="0"/>
        <v>27</v>
      </c>
      <c r="B34" s="12"/>
      <c r="C34" s="38" t="s">
        <v>244</v>
      </c>
      <c r="D34" s="14">
        <v>5808452.00999997</v>
      </c>
      <c r="E34" s="23">
        <v>0</v>
      </c>
      <c r="F34" s="23">
        <v>35159.275515130845</v>
      </c>
      <c r="G34" s="23">
        <v>-12948.533243747826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14">
        <f t="shared" si="1"/>
        <v>5830662.752271353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</row>
    <row r="35" spans="1:129" s="15" customFormat="1" ht="15.75">
      <c r="A35" s="55">
        <f t="shared" si="0"/>
        <v>28</v>
      </c>
      <c r="B35" s="12"/>
      <c r="C35" s="38" t="s">
        <v>246</v>
      </c>
      <c r="D35" s="14">
        <v>279911.41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14">
        <f t="shared" si="1"/>
        <v>279911.41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</row>
    <row r="36" spans="1:129" s="15" customFormat="1" ht="15.75">
      <c r="A36" s="55">
        <f t="shared" si="0"/>
        <v>29</v>
      </c>
      <c r="B36" s="12"/>
      <c r="C36" s="38" t="s">
        <v>247</v>
      </c>
      <c r="D36" s="14">
        <v>1273779.38999999</v>
      </c>
      <c r="E36" s="23">
        <v>0</v>
      </c>
      <c r="F36" s="23">
        <v>16347.24796936506</v>
      </c>
      <c r="G36" s="23">
        <v>-6020.399472793997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14">
        <f t="shared" si="1"/>
        <v>1284106.2384965608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</row>
    <row r="37" spans="1:129" s="15" customFormat="1" ht="15.75">
      <c r="A37" s="55">
        <f t="shared" si="0"/>
        <v>30</v>
      </c>
      <c r="B37" s="12"/>
      <c r="C37" s="38" t="s">
        <v>248</v>
      </c>
      <c r="D37" s="14">
        <v>12578016.9200006</v>
      </c>
      <c r="E37" s="23">
        <v>0</v>
      </c>
      <c r="F37" s="23">
        <v>47979.889144492954</v>
      </c>
      <c r="G37" s="23">
        <v>-17670.136273184533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14">
        <f t="shared" si="1"/>
        <v>12608326.672871908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</row>
    <row r="38" spans="1:129" s="15" customFormat="1" ht="15.75">
      <c r="A38" s="55">
        <f t="shared" si="0"/>
        <v>31</v>
      </c>
      <c r="B38" s="12"/>
      <c r="C38" s="38" t="s">
        <v>250</v>
      </c>
      <c r="D38" s="14">
        <v>277788.339999999</v>
      </c>
      <c r="E38" s="23">
        <v>0</v>
      </c>
      <c r="F38" s="23">
        <v>-4.259984085852364</v>
      </c>
      <c r="G38" s="23">
        <v>1.5688760574647678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14">
        <f t="shared" si="1"/>
        <v>277785.6488919706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</row>
    <row r="39" spans="1:129" s="15" customFormat="1" ht="15.75">
      <c r="A39" s="55">
        <f t="shared" si="0"/>
        <v>32</v>
      </c>
      <c r="B39" s="12"/>
      <c r="C39" s="38" t="s">
        <v>251</v>
      </c>
      <c r="D39" s="14">
        <v>7438873.66999986</v>
      </c>
      <c r="E39" s="23">
        <v>0</v>
      </c>
      <c r="F39" s="23">
        <v>55712.72689239502</v>
      </c>
      <c r="G39" s="23">
        <v>-20518.002310814558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14">
        <f t="shared" si="1"/>
        <v>7474068.394581441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</row>
    <row r="40" spans="1:129" s="15" customFormat="1" ht="15.75">
      <c r="A40" s="55">
        <f t="shared" si="0"/>
        <v>33</v>
      </c>
      <c r="B40" s="12"/>
      <c r="C40" s="38" t="s">
        <v>252</v>
      </c>
      <c r="D40" s="14">
        <v>63183908.1400085</v>
      </c>
      <c r="E40" s="23">
        <v>0</v>
      </c>
      <c r="F40" s="23">
        <v>253478.30640614656</v>
      </c>
      <c r="G40" s="23">
        <v>-93351.53324352199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14">
        <f t="shared" si="1"/>
        <v>63344034.91317113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</row>
    <row r="41" spans="1:129" s="15" customFormat="1" ht="15.75">
      <c r="A41" s="55">
        <f t="shared" si="0"/>
        <v>34</v>
      </c>
      <c r="B41" s="12"/>
      <c r="C41" s="38" t="s">
        <v>254</v>
      </c>
      <c r="D41" s="14">
        <v>2888481.96999998</v>
      </c>
      <c r="E41" s="23">
        <v>0</v>
      </c>
      <c r="F41" s="23">
        <v>-202.36151032814757</v>
      </c>
      <c r="G41" s="23">
        <v>74.52613017044092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14">
        <f t="shared" si="1"/>
        <v>2888354.1346198227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</row>
    <row r="42" spans="1:129" s="15" customFormat="1" ht="15.75">
      <c r="A42" s="55">
        <f t="shared" si="0"/>
        <v>35</v>
      </c>
      <c r="B42" s="12"/>
      <c r="C42" s="38" t="s">
        <v>255</v>
      </c>
      <c r="D42" s="14">
        <v>30586092.5300007</v>
      </c>
      <c r="E42" s="23">
        <v>0</v>
      </c>
      <c r="F42" s="23">
        <v>170472.07322474805</v>
      </c>
      <c r="G42" s="23">
        <v>-62781.820015925005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14">
        <f t="shared" si="1"/>
        <v>30693782.783209525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</row>
    <row r="43" spans="1:129" s="15" customFormat="1" ht="15.75">
      <c r="A43" s="55">
        <f t="shared" si="0"/>
        <v>36</v>
      </c>
      <c r="B43" s="12"/>
      <c r="C43" s="38" t="s">
        <v>256</v>
      </c>
      <c r="D43" s="14">
        <v>25967449.8800028</v>
      </c>
      <c r="E43" s="23">
        <v>0</v>
      </c>
      <c r="F43" s="23">
        <v>110513.44449338179</v>
      </c>
      <c r="G43" s="23">
        <v>-40700.12788766955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14">
        <f t="shared" si="1"/>
        <v>26037263.196608514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</row>
    <row r="44" spans="1:129" s="15" customFormat="1" ht="15.75">
      <c r="A44" s="55">
        <f t="shared" si="0"/>
        <v>37</v>
      </c>
      <c r="B44" s="12"/>
      <c r="C44" s="38" t="s">
        <v>258</v>
      </c>
      <c r="D44" s="14">
        <v>398123.35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14">
        <f t="shared" si="1"/>
        <v>398123.35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</row>
    <row r="45" spans="1:129" s="15" customFormat="1" ht="15.75">
      <c r="A45" s="55">
        <f t="shared" si="0"/>
        <v>38</v>
      </c>
      <c r="B45" s="12"/>
      <c r="C45" s="38" t="s">
        <v>259</v>
      </c>
      <c r="D45" s="14">
        <v>6638720.13999997</v>
      </c>
      <c r="E45" s="23">
        <v>0</v>
      </c>
      <c r="F45" s="23">
        <v>50124.68760778651</v>
      </c>
      <c r="G45" s="23">
        <v>-18460.02724210237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14">
        <f>SUM(D45:Y45)</f>
        <v>6670384.800365654</v>
      </c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</row>
    <row r="46" spans="1:129" s="15" customFormat="1" ht="15.75">
      <c r="A46" s="55">
        <f t="shared" si="0"/>
        <v>39</v>
      </c>
      <c r="B46" s="12"/>
      <c r="C46" s="38" t="s">
        <v>260</v>
      </c>
      <c r="D46" s="14">
        <v>9707868.01</v>
      </c>
      <c r="E46" s="23">
        <v>0</v>
      </c>
      <c r="F46" s="23">
        <v>34995.57959889516</v>
      </c>
      <c r="G46" s="23">
        <v>-12888.246961331928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323</v>
      </c>
      <c r="N46" s="23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14">
        <f>SUM(D46:Y46)</f>
        <v>9730298.342637561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</row>
    <row r="47" spans="1:129" s="15" customFormat="1" ht="15.75">
      <c r="A47" s="55">
        <f t="shared" si="0"/>
        <v>40</v>
      </c>
      <c r="B47" s="12"/>
      <c r="C47" s="38" t="s">
        <v>262</v>
      </c>
      <c r="D47" s="14">
        <v>379820.880000002</v>
      </c>
      <c r="E47" s="23">
        <v>0</v>
      </c>
      <c r="F47" s="23">
        <v>-88.76662266884124</v>
      </c>
      <c r="G47" s="23">
        <v>32.69116179791774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14">
        <f>SUM(D47:Y47)</f>
        <v>379764.80453913106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</row>
    <row r="48" spans="1:129" s="15" customFormat="1" ht="15.75">
      <c r="A48" s="55">
        <f t="shared" si="0"/>
        <v>41</v>
      </c>
      <c r="B48" s="12"/>
      <c r="C48" s="38" t="s">
        <v>263</v>
      </c>
      <c r="D48" s="17">
        <v>2160978.41</v>
      </c>
      <c r="E48" s="24">
        <v>0</v>
      </c>
      <c r="F48" s="24">
        <v>11038.958208345995</v>
      </c>
      <c r="G48" s="24">
        <v>-4065.4511574220965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17">
        <f>SUM(D48:Y48)</f>
        <v>2167951.9170509237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</row>
    <row r="49" spans="1:129" s="15" customFormat="1" ht="15.75">
      <c r="A49" s="55">
        <f t="shared" si="0"/>
        <v>42</v>
      </c>
      <c r="B49" s="12" t="s">
        <v>460</v>
      </c>
      <c r="C49" s="10"/>
      <c r="D49" s="14">
        <f>SUBTOTAL(9,D9:D48)</f>
        <v>267460113.95000085</v>
      </c>
      <c r="E49" s="14">
        <f aca="true" t="shared" si="2" ref="E49:Z49">SUBTOTAL(9,E9:E48)</f>
        <v>0</v>
      </c>
      <c r="F49" s="14">
        <f t="shared" si="2"/>
        <v>1941216.5364327515</v>
      </c>
      <c r="G49" s="14">
        <f t="shared" si="2"/>
        <v>-714915.3811344954</v>
      </c>
      <c r="H49" s="14">
        <f t="shared" si="2"/>
        <v>0</v>
      </c>
      <c r="I49" s="14">
        <f t="shared" si="2"/>
        <v>0</v>
      </c>
      <c r="J49" s="14">
        <f t="shared" si="2"/>
        <v>0</v>
      </c>
      <c r="K49" s="14">
        <f t="shared" si="2"/>
        <v>0</v>
      </c>
      <c r="L49" s="14">
        <f t="shared" si="2"/>
        <v>0</v>
      </c>
      <c r="M49" s="14">
        <f aca="true" t="shared" si="3" ref="M49:R49">SUBTOTAL(9,M9:M48)</f>
        <v>10207</v>
      </c>
      <c r="N49" s="14">
        <f t="shared" si="3"/>
        <v>0</v>
      </c>
      <c r="O49" s="14">
        <f t="shared" si="3"/>
        <v>0</v>
      </c>
      <c r="P49" s="14">
        <f t="shared" si="3"/>
        <v>0</v>
      </c>
      <c r="Q49" s="14">
        <f t="shared" si="3"/>
        <v>0</v>
      </c>
      <c r="R49" s="14">
        <f t="shared" si="3"/>
        <v>0</v>
      </c>
      <c r="S49" s="14">
        <f t="shared" si="2"/>
        <v>0</v>
      </c>
      <c r="T49" s="14">
        <f t="shared" si="2"/>
        <v>0</v>
      </c>
      <c r="U49" s="14">
        <f t="shared" si="2"/>
        <v>127207365.64</v>
      </c>
      <c r="V49" s="14">
        <f t="shared" si="2"/>
        <v>0</v>
      </c>
      <c r="W49" s="14">
        <f t="shared" si="2"/>
        <v>0</v>
      </c>
      <c r="X49" s="14">
        <f t="shared" si="2"/>
        <v>0</v>
      </c>
      <c r="Y49" s="14">
        <f t="shared" si="2"/>
        <v>0</v>
      </c>
      <c r="Z49" s="14">
        <f t="shared" si="2"/>
        <v>395903987.74529904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</row>
    <row r="50" spans="1:129" s="15" customFormat="1" ht="15.75">
      <c r="A50" s="55">
        <f t="shared" si="0"/>
        <v>43</v>
      </c>
      <c r="B50" s="12"/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</row>
    <row r="51" spans="1:129" s="15" customFormat="1" ht="15.75">
      <c r="A51" s="55">
        <f t="shared" si="0"/>
        <v>44</v>
      </c>
      <c r="B51" s="12" t="s">
        <v>461</v>
      </c>
      <c r="C51" s="1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</row>
    <row r="52" spans="1:129" s="15" customFormat="1" ht="15.75">
      <c r="A52" s="55">
        <f t="shared" si="0"/>
        <v>45</v>
      </c>
      <c r="B52" s="12"/>
      <c r="C52" s="38" t="s">
        <v>264</v>
      </c>
      <c r="D52" s="14">
        <v>3438832.14000071</v>
      </c>
      <c r="E52" s="23">
        <v>0</v>
      </c>
      <c r="F52" s="23">
        <v>67506.59885756743</v>
      </c>
      <c r="G52" s="23">
        <v>-24861.474722463656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4">
        <f>SUM(D52:Y52)</f>
        <v>3481477.264135814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</row>
    <row r="53" spans="1:129" s="15" customFormat="1" ht="15.75">
      <c r="A53" s="55">
        <f t="shared" si="0"/>
        <v>46</v>
      </c>
      <c r="B53" s="12"/>
      <c r="C53" s="38" t="s">
        <v>266</v>
      </c>
      <c r="D53" s="14">
        <v>4954009.70000011</v>
      </c>
      <c r="E53" s="23">
        <v>0</v>
      </c>
      <c r="F53" s="23">
        <v>67778.13571209025</v>
      </c>
      <c r="G53" s="23">
        <v>-24961.476896461198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-6961.6306939999995</v>
      </c>
      <c r="X53" s="23">
        <v>0</v>
      </c>
      <c r="Y53" s="23">
        <v>0</v>
      </c>
      <c r="Z53" s="14">
        <f>SUM(D53:Y53)</f>
        <v>4989864.728121739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</row>
    <row r="54" spans="1:129" s="15" customFormat="1" ht="15.75">
      <c r="A54" s="55">
        <f t="shared" si="0"/>
        <v>47</v>
      </c>
      <c r="B54" s="12"/>
      <c r="C54" s="38" t="s">
        <v>267</v>
      </c>
      <c r="D54" s="14">
        <v>120608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14">
        <f aca="true" t="shared" si="4" ref="Z54:Z64">SUM(D54:Y54)</f>
        <v>120608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</row>
    <row r="55" spans="1:129" s="15" customFormat="1" ht="15.75">
      <c r="A55" s="55">
        <f t="shared" si="0"/>
        <v>48</v>
      </c>
      <c r="B55" s="12"/>
      <c r="C55" s="38" t="s">
        <v>269</v>
      </c>
      <c r="D55" s="14">
        <v>154742.77</v>
      </c>
      <c r="E55" s="23">
        <v>0</v>
      </c>
      <c r="F55" s="23">
        <v>448.5232275569103</v>
      </c>
      <c r="G55" s="23">
        <v>-165.1830942908469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14">
        <f t="shared" si="4"/>
        <v>155026.11013326605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</row>
    <row r="56" spans="1:129" s="15" customFormat="1" ht="15.75">
      <c r="A56" s="55">
        <f t="shared" si="0"/>
        <v>49</v>
      </c>
      <c r="B56" s="12"/>
      <c r="C56" s="38" t="s">
        <v>270</v>
      </c>
      <c r="D56" s="14">
        <v>454238.18</v>
      </c>
      <c r="E56" s="23">
        <v>0</v>
      </c>
      <c r="F56" s="23">
        <v>1979.0470859279721</v>
      </c>
      <c r="G56" s="23">
        <v>-728.8476968773865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14">
        <f t="shared" si="4"/>
        <v>455488.3793890506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</row>
    <row r="57" spans="1:129" s="15" customFormat="1" ht="15.75">
      <c r="A57" s="55">
        <f t="shared" si="0"/>
        <v>50</v>
      </c>
      <c r="B57" s="12"/>
      <c r="C57" s="38" t="s">
        <v>272</v>
      </c>
      <c r="D57" s="14">
        <v>4181381.80999994</v>
      </c>
      <c r="E57" s="23">
        <v>0</v>
      </c>
      <c r="F57" s="23">
        <v>8786.003591815055</v>
      </c>
      <c r="G57" s="23">
        <v>-3235.7282088860375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-13480.961348</v>
      </c>
      <c r="X57" s="23">
        <v>0</v>
      </c>
      <c r="Y57" s="23">
        <v>0</v>
      </c>
      <c r="Z57" s="14">
        <f t="shared" si="4"/>
        <v>4173451.124034869</v>
      </c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</row>
    <row r="58" spans="1:129" s="15" customFormat="1" ht="15.75">
      <c r="A58" s="55">
        <f t="shared" si="0"/>
        <v>51</v>
      </c>
      <c r="B58" s="12"/>
      <c r="C58" s="38" t="s">
        <v>273</v>
      </c>
      <c r="D58" s="14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14">
        <f t="shared" si="4"/>
        <v>0</v>
      </c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</row>
    <row r="59" spans="1:129" s="15" customFormat="1" ht="15.75">
      <c r="A59" s="55">
        <f t="shared" si="0"/>
        <v>52</v>
      </c>
      <c r="B59" s="12"/>
      <c r="C59" s="38" t="s">
        <v>275</v>
      </c>
      <c r="D59" s="14">
        <v>5664709.34999984</v>
      </c>
      <c r="E59" s="23">
        <v>0</v>
      </c>
      <c r="F59" s="23">
        <v>54828.757221283406</v>
      </c>
      <c r="G59" s="23">
        <v>-20192.452068235536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14">
        <f t="shared" si="4"/>
        <v>5699345.655152888</v>
      </c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</row>
    <row r="60" spans="1:129" s="15" customFormat="1" ht="15.75">
      <c r="A60" s="55">
        <f t="shared" si="0"/>
        <v>53</v>
      </c>
      <c r="B60" s="12"/>
      <c r="C60" s="38" t="s">
        <v>277</v>
      </c>
      <c r="D60" s="14">
        <v>10322250.3699987</v>
      </c>
      <c r="E60" s="23">
        <v>0</v>
      </c>
      <c r="F60" s="23">
        <v>49382.07294638748</v>
      </c>
      <c r="G60" s="23">
        <v>-18186.535525065094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-161824.94338100002</v>
      </c>
      <c r="X60" s="23">
        <v>0</v>
      </c>
      <c r="Y60" s="23">
        <v>0</v>
      </c>
      <c r="Z60" s="14">
        <f t="shared" si="4"/>
        <v>10191620.964039024</v>
      </c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</row>
    <row r="61" spans="1:129" s="15" customFormat="1" ht="15.75">
      <c r="A61" s="55">
        <f t="shared" si="0"/>
        <v>54</v>
      </c>
      <c r="B61" s="12"/>
      <c r="C61" s="38" t="s">
        <v>278</v>
      </c>
      <c r="D61" s="14">
        <v>14563.06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14">
        <f t="shared" si="4"/>
        <v>14563.06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</row>
    <row r="62" spans="1:129" s="15" customFormat="1" ht="15.75">
      <c r="A62" s="55">
        <f t="shared" si="0"/>
        <v>55</v>
      </c>
      <c r="B62" s="12"/>
      <c r="C62" s="38" t="s">
        <v>280</v>
      </c>
      <c r="D62" s="14">
        <v>79317.41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-330.50003300000003</v>
      </c>
      <c r="X62" s="23">
        <v>0</v>
      </c>
      <c r="Y62" s="23">
        <v>0</v>
      </c>
      <c r="Z62" s="14">
        <f t="shared" si="4"/>
        <v>78986.909967</v>
      </c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</row>
    <row r="63" spans="1:129" s="15" customFormat="1" ht="15.75">
      <c r="A63" s="55">
        <f t="shared" si="0"/>
        <v>56</v>
      </c>
      <c r="B63" s="12"/>
      <c r="C63" s="38" t="s">
        <v>281</v>
      </c>
      <c r="D63" s="14">
        <v>172345.959999999</v>
      </c>
      <c r="E63" s="23">
        <v>0</v>
      </c>
      <c r="F63" s="23">
        <v>1658.8655070632042</v>
      </c>
      <c r="G63" s="23">
        <v>-610.9305396770931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14">
        <f t="shared" si="4"/>
        <v>173393.8949673851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</row>
    <row r="64" spans="1:129" s="15" customFormat="1" ht="15.75">
      <c r="A64" s="55">
        <f t="shared" si="0"/>
        <v>57</v>
      </c>
      <c r="B64" s="12"/>
      <c r="C64" s="38" t="s">
        <v>283</v>
      </c>
      <c r="D64" s="14">
        <v>889393.929999999</v>
      </c>
      <c r="E64" s="23">
        <v>0</v>
      </c>
      <c r="F64" s="23">
        <v>3665.1855441373245</v>
      </c>
      <c r="G64" s="23">
        <v>-1349.822377379254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-758.0100749999999</v>
      </c>
      <c r="X64" s="23">
        <v>0</v>
      </c>
      <c r="Y64" s="23">
        <v>0</v>
      </c>
      <c r="Z64" s="14">
        <f t="shared" si="4"/>
        <v>890951.2830917571</v>
      </c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</row>
    <row r="65" spans="1:129" s="15" customFormat="1" ht="15.75">
      <c r="A65" s="55">
        <f t="shared" si="0"/>
        <v>58</v>
      </c>
      <c r="B65" s="12"/>
      <c r="C65" s="38" t="s">
        <v>284</v>
      </c>
      <c r="D65" s="14">
        <v>241907.720000002</v>
      </c>
      <c r="E65" s="23">
        <v>0</v>
      </c>
      <c r="F65" s="23">
        <v>2805.8306997266086</v>
      </c>
      <c r="G65" s="23">
        <v>-1033.337335864698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14">
        <f aca="true" t="shared" si="5" ref="Z65:Z70">SUM(D65:Y65)</f>
        <v>243680.21336386394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</row>
    <row r="66" spans="1:129" s="15" customFormat="1" ht="15.75">
      <c r="A66" s="55">
        <f t="shared" si="0"/>
        <v>59</v>
      </c>
      <c r="B66" s="12"/>
      <c r="C66" s="38" t="s">
        <v>286</v>
      </c>
      <c r="D66" s="14">
        <v>821555.760000054</v>
      </c>
      <c r="E66" s="23">
        <v>0</v>
      </c>
      <c r="F66" s="23">
        <v>5432.556618078616</v>
      </c>
      <c r="G66" s="23">
        <v>-2000.7135794780738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-6957.0006969999995</v>
      </c>
      <c r="X66" s="23">
        <v>0</v>
      </c>
      <c r="Y66" s="23">
        <v>0</v>
      </c>
      <c r="Z66" s="14">
        <f t="shared" si="5"/>
        <v>818030.6023416546</v>
      </c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</row>
    <row r="67" spans="1:129" s="15" customFormat="1" ht="15.75">
      <c r="A67" s="55">
        <f t="shared" si="0"/>
        <v>60</v>
      </c>
      <c r="B67" s="12"/>
      <c r="C67" s="38" t="s">
        <v>287</v>
      </c>
      <c r="D67" s="14">
        <v>478383.170000027</v>
      </c>
      <c r="E67" s="23">
        <v>0</v>
      </c>
      <c r="F67" s="23">
        <v>4581.215779346933</v>
      </c>
      <c r="G67" s="23">
        <v>-1687.1799531286533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14">
        <f t="shared" si="5"/>
        <v>481277.20582624525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</row>
    <row r="68" spans="1:129" s="15" customFormat="1" ht="15.75">
      <c r="A68" s="55">
        <f t="shared" si="0"/>
        <v>61</v>
      </c>
      <c r="B68" s="12"/>
      <c r="C68" s="38" t="s">
        <v>289</v>
      </c>
      <c r="D68" s="14">
        <v>612996.299999944</v>
      </c>
      <c r="E68" s="23">
        <v>0</v>
      </c>
      <c r="F68" s="23">
        <v>7838.545726126602</v>
      </c>
      <c r="G68" s="23">
        <v>-2886.796398114292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-9275.630928</v>
      </c>
      <c r="X68" s="23">
        <v>0</v>
      </c>
      <c r="Y68" s="23">
        <v>0</v>
      </c>
      <c r="Z68" s="14">
        <f t="shared" si="5"/>
        <v>608672.4183999564</v>
      </c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</row>
    <row r="69" spans="1:129" s="15" customFormat="1" ht="15.75">
      <c r="A69" s="55">
        <f t="shared" si="0"/>
        <v>62</v>
      </c>
      <c r="B69" s="12"/>
      <c r="C69" s="38" t="s">
        <v>290</v>
      </c>
      <c r="D69" s="14">
        <v>611883.030000004</v>
      </c>
      <c r="E69" s="23">
        <v>0</v>
      </c>
      <c r="F69" s="23">
        <v>1861.4303897473417</v>
      </c>
      <c r="G69" s="23">
        <v>-685.5315682541084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45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14">
        <f t="shared" si="5"/>
        <v>613103.9288214972</v>
      </c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</row>
    <row r="70" spans="1:129" s="15" customFormat="1" ht="15.75">
      <c r="A70" s="55">
        <f t="shared" si="0"/>
        <v>63</v>
      </c>
      <c r="B70" s="12"/>
      <c r="C70" s="38" t="s">
        <v>292</v>
      </c>
      <c r="D70" s="17">
        <v>1708788.34999997</v>
      </c>
      <c r="E70" s="24">
        <v>0</v>
      </c>
      <c r="F70" s="24">
        <v>5953.029345306584</v>
      </c>
      <c r="G70" s="24">
        <v>-2192.3943895128295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-18083.851807999996</v>
      </c>
      <c r="X70" s="24">
        <v>0</v>
      </c>
      <c r="Y70" s="24">
        <v>0</v>
      </c>
      <c r="Z70" s="17">
        <f t="shared" si="5"/>
        <v>1694465.133147764</v>
      </c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</row>
    <row r="71" spans="1:129" s="15" customFormat="1" ht="15.75">
      <c r="A71" s="55">
        <f t="shared" si="0"/>
        <v>64</v>
      </c>
      <c r="B71" s="12" t="s">
        <v>462</v>
      </c>
      <c r="C71" s="10"/>
      <c r="D71" s="14">
        <f>SUBTOTAL(9,D52:D70)</f>
        <v>34921907.0099993</v>
      </c>
      <c r="E71" s="14">
        <f aca="true" t="shared" si="6" ref="E71:Z71">SUBTOTAL(9,E52:E70)</f>
        <v>0</v>
      </c>
      <c r="F71" s="14">
        <f t="shared" si="6"/>
        <v>284505.7982521617</v>
      </c>
      <c r="G71" s="14">
        <f t="shared" si="6"/>
        <v>-104778.40435368876</v>
      </c>
      <c r="H71" s="14">
        <f t="shared" si="6"/>
        <v>0</v>
      </c>
      <c r="I71" s="14">
        <f t="shared" si="6"/>
        <v>0</v>
      </c>
      <c r="J71" s="14">
        <f t="shared" si="6"/>
        <v>0</v>
      </c>
      <c r="K71" s="14">
        <f t="shared" si="6"/>
        <v>0</v>
      </c>
      <c r="L71" s="14">
        <f t="shared" si="6"/>
        <v>0</v>
      </c>
      <c r="M71" s="14">
        <f aca="true" t="shared" si="7" ref="M71:R71">SUBTOTAL(9,M52:M70)</f>
        <v>45</v>
      </c>
      <c r="N71" s="14">
        <f t="shared" si="7"/>
        <v>0</v>
      </c>
      <c r="O71" s="14">
        <f t="shared" si="7"/>
        <v>0</v>
      </c>
      <c r="P71" s="14">
        <f t="shared" si="7"/>
        <v>0</v>
      </c>
      <c r="Q71" s="14">
        <f t="shared" si="7"/>
        <v>0</v>
      </c>
      <c r="R71" s="14">
        <f t="shared" si="7"/>
        <v>0</v>
      </c>
      <c r="S71" s="14">
        <f t="shared" si="6"/>
        <v>0</v>
      </c>
      <c r="T71" s="14">
        <f t="shared" si="6"/>
        <v>0</v>
      </c>
      <c r="U71" s="14">
        <f t="shared" si="6"/>
        <v>0</v>
      </c>
      <c r="V71" s="14">
        <f t="shared" si="6"/>
        <v>0</v>
      </c>
      <c r="W71" s="14">
        <f t="shared" si="6"/>
        <v>-217672.52896400003</v>
      </c>
      <c r="X71" s="14">
        <f t="shared" si="6"/>
        <v>0</v>
      </c>
      <c r="Y71" s="14">
        <f t="shared" si="6"/>
        <v>0</v>
      </c>
      <c r="Z71" s="14">
        <f t="shared" si="6"/>
        <v>34884006.87493377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</row>
    <row r="72" spans="1:129" s="15" customFormat="1" ht="15.75">
      <c r="A72" s="55">
        <f t="shared" si="0"/>
        <v>65</v>
      </c>
      <c r="B72" s="12"/>
      <c r="C72" s="1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</row>
    <row r="73" spans="1:129" s="15" customFormat="1" ht="15.75">
      <c r="A73" s="55">
        <f t="shared" si="0"/>
        <v>66</v>
      </c>
      <c r="B73" s="12" t="s">
        <v>463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</row>
    <row r="74" spans="1:129" s="15" customFormat="1" ht="15.75">
      <c r="A74" s="55">
        <f t="shared" si="0"/>
        <v>67</v>
      </c>
      <c r="B74" s="12"/>
      <c r="C74" s="38" t="s">
        <v>293</v>
      </c>
      <c r="D74" s="14">
        <v>1015147.11000002</v>
      </c>
      <c r="E74" s="23">
        <v>0</v>
      </c>
      <c r="F74" s="23">
        <v>10012.874512352022</v>
      </c>
      <c r="G74" s="23">
        <v>-3687.5628575699607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/>
      <c r="Q74" s="23"/>
      <c r="R74" s="23"/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14">
        <f>SUM(D74:Y74)</f>
        <v>1021472.421654802</v>
      </c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</row>
    <row r="75" spans="1:129" s="15" customFormat="1" ht="15.75">
      <c r="A75" s="55">
        <f t="shared" si="0"/>
        <v>68</v>
      </c>
      <c r="B75" s="12"/>
      <c r="C75" s="38" t="s">
        <v>295</v>
      </c>
      <c r="D75" s="14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59398492.09</v>
      </c>
      <c r="V75" s="23">
        <v>0</v>
      </c>
      <c r="W75" s="23">
        <v>0</v>
      </c>
      <c r="X75" s="23">
        <v>0</v>
      </c>
      <c r="Y75" s="23">
        <v>0</v>
      </c>
      <c r="Z75" s="14">
        <f>SUM(D75:Y75)</f>
        <v>59398492.09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</row>
    <row r="76" spans="1:129" s="15" customFormat="1" ht="15.75">
      <c r="A76" s="55">
        <f t="shared" si="0"/>
        <v>69</v>
      </c>
      <c r="B76" s="12"/>
      <c r="C76" s="38" t="s">
        <v>296</v>
      </c>
      <c r="D76" s="14">
        <v>13939730.5300006</v>
      </c>
      <c r="E76" s="23">
        <v>0</v>
      </c>
      <c r="F76" s="23">
        <v>75461.04694173</v>
      </c>
      <c r="G76" s="23">
        <v>-27790.955889079836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14">
        <f>SUM(D76:Y76)</f>
        <v>13987400.621053249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</row>
    <row r="77" spans="1:129" s="15" customFormat="1" ht="15.75">
      <c r="A77" s="55">
        <f t="shared" si="0"/>
        <v>70</v>
      </c>
      <c r="B77" s="12"/>
      <c r="C77" s="38" t="s">
        <v>298</v>
      </c>
      <c r="D77" s="14">
        <v>4595968.33999997</v>
      </c>
      <c r="E77" s="23">
        <v>0</v>
      </c>
      <c r="F77" s="23">
        <v>-975.94399699095</v>
      </c>
      <c r="G77" s="23">
        <v>359.42274418126374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14">
        <f aca="true" t="shared" si="8" ref="Z77:Z84">SUM(D77:Y77)</f>
        <v>4595351.81874716</v>
      </c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</row>
    <row r="78" spans="1:129" s="15" customFormat="1" ht="15.75">
      <c r="A78" s="55">
        <f aca="true" t="shared" si="9" ref="A78:A143">A77+1</f>
        <v>71</v>
      </c>
      <c r="B78" s="12"/>
      <c r="C78" s="38" t="s">
        <v>299</v>
      </c>
      <c r="D78" s="14">
        <v>-6098.950000004</v>
      </c>
      <c r="E78" s="23">
        <v>-3975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14">
        <f t="shared" si="8"/>
        <v>-10073.950000003999</v>
      </c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</row>
    <row r="79" spans="1:129" s="15" customFormat="1" ht="15.75">
      <c r="A79" s="55">
        <f t="shared" si="9"/>
        <v>72</v>
      </c>
      <c r="B79" s="12"/>
      <c r="C79" s="38" t="s">
        <v>300</v>
      </c>
      <c r="D79" s="14">
        <v>1329598.28999995</v>
      </c>
      <c r="E79" s="23">
        <v>0</v>
      </c>
      <c r="F79" s="23">
        <v>40.57050235679812</v>
      </c>
      <c r="G79" s="23">
        <v>-14.941391447513592</v>
      </c>
      <c r="H79" s="23">
        <v>0</v>
      </c>
      <c r="I79" s="23">
        <v>0</v>
      </c>
      <c r="J79" s="23">
        <v>5237963.596174081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14">
        <f t="shared" si="8"/>
        <v>6567587.515284941</v>
      </c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</row>
    <row r="80" spans="1:129" s="15" customFormat="1" ht="15.75">
      <c r="A80" s="55">
        <f t="shared" si="9"/>
        <v>73</v>
      </c>
      <c r="B80" s="12"/>
      <c r="C80" s="38" t="s">
        <v>302</v>
      </c>
      <c r="D80" s="14">
        <v>2618550.72999423</v>
      </c>
      <c r="E80" s="23">
        <v>0</v>
      </c>
      <c r="F80" s="23">
        <v>332.7162737186456</v>
      </c>
      <c r="G80" s="23">
        <v>-122.53346145109698</v>
      </c>
      <c r="H80" s="23">
        <v>0</v>
      </c>
      <c r="I80" s="23">
        <v>0</v>
      </c>
      <c r="J80" s="23">
        <v>5282499.445204861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14">
        <f t="shared" si="8"/>
        <v>7901260.358011359</v>
      </c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</row>
    <row r="81" spans="1:129" s="15" customFormat="1" ht="15.75">
      <c r="A81" s="55">
        <f t="shared" si="9"/>
        <v>74</v>
      </c>
      <c r="B81" s="12"/>
      <c r="C81" s="38" t="s">
        <v>484</v>
      </c>
      <c r="D81" s="14">
        <v>0</v>
      </c>
      <c r="E81" s="23"/>
      <c r="F81" s="23">
        <v>0</v>
      </c>
      <c r="G81" s="23">
        <v>0</v>
      </c>
      <c r="H81" s="23"/>
      <c r="I81" s="23"/>
      <c r="J81" s="23">
        <v>472689.42202569486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14">
        <f t="shared" si="8"/>
        <v>472689.42202569486</v>
      </c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</row>
    <row r="82" spans="1:129" s="15" customFormat="1" ht="15.75">
      <c r="A82" s="55">
        <f t="shared" si="9"/>
        <v>75</v>
      </c>
      <c r="B82" s="12"/>
      <c r="C82" s="38" t="s">
        <v>303</v>
      </c>
      <c r="D82" s="14">
        <v>12084614.9499999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14">
        <f t="shared" si="8"/>
        <v>12084614.9499999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</row>
    <row r="83" spans="1:129" s="15" customFormat="1" ht="15.75">
      <c r="A83" s="55">
        <f t="shared" si="9"/>
        <v>76</v>
      </c>
      <c r="B83" s="12"/>
      <c r="C83" s="38" t="s">
        <v>305</v>
      </c>
      <c r="D83" s="14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14">
        <f t="shared" si="8"/>
        <v>0</v>
      </c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</row>
    <row r="84" spans="1:129" s="15" customFormat="1" ht="15.75">
      <c r="A84" s="55">
        <f t="shared" si="9"/>
        <v>77</v>
      </c>
      <c r="B84" s="12"/>
      <c r="C84" s="38" t="s">
        <v>306</v>
      </c>
      <c r="D84" s="14">
        <v>389251.980000002</v>
      </c>
      <c r="E84" s="23">
        <v>0</v>
      </c>
      <c r="F84" s="23">
        <v>1330.551434952867</v>
      </c>
      <c r="G84" s="23">
        <v>-490.018330457042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14">
        <f t="shared" si="8"/>
        <v>390092.51310449786</v>
      </c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</row>
    <row r="85" spans="1:129" s="15" customFormat="1" ht="15.75">
      <c r="A85" s="55">
        <f t="shared" si="9"/>
        <v>78</v>
      </c>
      <c r="B85" s="12"/>
      <c r="C85" s="38" t="s">
        <v>308</v>
      </c>
      <c r="D85" s="14">
        <v>3093135.93000019</v>
      </c>
      <c r="E85" s="23">
        <v>0</v>
      </c>
      <c r="F85" s="23">
        <v>19506.522523841213</v>
      </c>
      <c r="G85" s="23">
        <v>-7183.903868018417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14">
        <f>SUM(D85:Y85)</f>
        <v>3105458.548656013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</row>
    <row r="86" spans="1:129" s="15" customFormat="1" ht="15.75">
      <c r="A86" s="55">
        <f t="shared" si="9"/>
        <v>79</v>
      </c>
      <c r="B86" s="12"/>
      <c r="C86" s="38" t="s">
        <v>310</v>
      </c>
      <c r="D86" s="14">
        <v>0</v>
      </c>
      <c r="E86" s="23">
        <v>0</v>
      </c>
      <c r="F86" s="23">
        <v>27.575017335973946</v>
      </c>
      <c r="G86" s="23">
        <v>-10.15538640772395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14">
        <f>SUM(D86:Y86)</f>
        <v>17.419630928249994</v>
      </c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</row>
    <row r="87" spans="1:129" s="15" customFormat="1" ht="15.75">
      <c r="A87" s="55">
        <f t="shared" si="9"/>
        <v>80</v>
      </c>
      <c r="B87" s="12"/>
      <c r="C87" s="38" t="s">
        <v>311</v>
      </c>
      <c r="D87" s="14">
        <v>374559.880000005</v>
      </c>
      <c r="E87" s="23">
        <v>0</v>
      </c>
      <c r="F87" s="23">
        <v>1327.3174185166988</v>
      </c>
      <c r="G87" s="23">
        <v>-488.82729996164596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14">
        <f>SUM(D87:Y87)</f>
        <v>375398.37011856004</v>
      </c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</row>
    <row r="88" spans="1:129" s="15" customFormat="1" ht="15.75">
      <c r="A88" s="55">
        <f t="shared" si="9"/>
        <v>81</v>
      </c>
      <c r="B88" s="12"/>
      <c r="C88" s="38" t="s">
        <v>313</v>
      </c>
      <c r="D88" s="17">
        <v>777.42</v>
      </c>
      <c r="E88" s="24">
        <v>0</v>
      </c>
      <c r="F88" s="24">
        <v>10.014665607654802</v>
      </c>
      <c r="G88" s="24">
        <v>-3.688222485981837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17">
        <f>SUM(D88:Y88)</f>
        <v>783.746443121673</v>
      </c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</row>
    <row r="89" spans="1:129" s="15" customFormat="1" ht="15.75">
      <c r="A89" s="55">
        <f t="shared" si="9"/>
        <v>82</v>
      </c>
      <c r="B89" s="12" t="s">
        <v>464</v>
      </c>
      <c r="C89" s="10"/>
      <c r="D89" s="14">
        <f>SUBTOTAL(9,D74:D88)</f>
        <v>39435236.20999487</v>
      </c>
      <c r="E89" s="14">
        <f aca="true" t="shared" si="10" ref="E89:Z89">SUBTOTAL(9,E74:E88)</f>
        <v>-3975</v>
      </c>
      <c r="F89" s="14">
        <f t="shared" si="10"/>
        <v>107073.24529342093</v>
      </c>
      <c r="G89" s="14">
        <f t="shared" si="10"/>
        <v>-39433.163962697945</v>
      </c>
      <c r="H89" s="14">
        <f t="shared" si="10"/>
        <v>0</v>
      </c>
      <c r="I89" s="14">
        <f t="shared" si="10"/>
        <v>0</v>
      </c>
      <c r="J89" s="14">
        <f t="shared" si="10"/>
        <v>10993152.463404637</v>
      </c>
      <c r="K89" s="14">
        <f t="shared" si="10"/>
        <v>0</v>
      </c>
      <c r="L89" s="14">
        <f t="shared" si="10"/>
        <v>0</v>
      </c>
      <c r="M89" s="14">
        <f aca="true" t="shared" si="11" ref="M89:R89">SUBTOTAL(9,M74:M88)</f>
        <v>0</v>
      </c>
      <c r="N89" s="14">
        <f t="shared" si="11"/>
        <v>0</v>
      </c>
      <c r="O89" s="14">
        <f t="shared" si="11"/>
        <v>0</v>
      </c>
      <c r="P89" s="14">
        <f t="shared" si="11"/>
        <v>0</v>
      </c>
      <c r="Q89" s="14">
        <f t="shared" si="11"/>
        <v>0</v>
      </c>
      <c r="R89" s="14">
        <f t="shared" si="11"/>
        <v>0</v>
      </c>
      <c r="S89" s="14">
        <f t="shared" si="10"/>
        <v>0</v>
      </c>
      <c r="T89" s="14">
        <f t="shared" si="10"/>
        <v>0</v>
      </c>
      <c r="U89" s="14">
        <f t="shared" si="10"/>
        <v>59398492.09</v>
      </c>
      <c r="V89" s="14">
        <f t="shared" si="10"/>
        <v>0</v>
      </c>
      <c r="W89" s="14">
        <f t="shared" si="10"/>
        <v>0</v>
      </c>
      <c r="X89" s="14">
        <f t="shared" si="10"/>
        <v>0</v>
      </c>
      <c r="Y89" s="14">
        <f t="shared" si="10"/>
        <v>0</v>
      </c>
      <c r="Z89" s="14">
        <f t="shared" si="10"/>
        <v>109890545.84473024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</row>
    <row r="90" spans="1:129" s="15" customFormat="1" ht="15.75">
      <c r="A90" s="55">
        <f t="shared" si="9"/>
        <v>83</v>
      </c>
      <c r="B90" s="12"/>
      <c r="C90" s="1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</row>
    <row r="91" spans="1:129" s="15" customFormat="1" ht="15.75">
      <c r="A91" s="55">
        <f t="shared" si="9"/>
        <v>84</v>
      </c>
      <c r="B91" s="12" t="s">
        <v>465</v>
      </c>
      <c r="C91" s="1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</row>
    <row r="92" spans="1:129" s="15" customFormat="1" ht="15.75">
      <c r="A92" s="55">
        <f t="shared" si="9"/>
        <v>85</v>
      </c>
      <c r="B92" s="12"/>
      <c r="C92" s="38" t="s">
        <v>314</v>
      </c>
      <c r="D92" s="14">
        <v>-19530737.58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19530737.580000002</v>
      </c>
      <c r="W92" s="23">
        <v>0</v>
      </c>
      <c r="X92" s="23">
        <v>0</v>
      </c>
      <c r="Y92" s="23">
        <v>0</v>
      </c>
      <c r="Z92" s="14">
        <f aca="true" t="shared" si="12" ref="Z92:Z106">SUM(D92:Y92)</f>
        <v>3.725290298461914E-09</v>
      </c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</row>
    <row r="93" spans="1:129" s="15" customFormat="1" ht="15.75">
      <c r="A93" s="55">
        <f t="shared" si="9"/>
        <v>86</v>
      </c>
      <c r="B93" s="12"/>
      <c r="C93" s="38" t="s">
        <v>316</v>
      </c>
      <c r="D93" s="14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38196212.45945419</v>
      </c>
      <c r="V93" s="23">
        <v>0</v>
      </c>
      <c r="W93" s="23">
        <v>0</v>
      </c>
      <c r="X93" s="23">
        <v>0</v>
      </c>
      <c r="Y93" s="23">
        <v>0</v>
      </c>
      <c r="Z93" s="14">
        <f t="shared" si="12"/>
        <v>38196212.45945419</v>
      </c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</row>
    <row r="94" spans="1:129" s="15" customFormat="1" ht="15.75">
      <c r="A94" s="55">
        <f t="shared" si="9"/>
        <v>87</v>
      </c>
      <c r="B94" s="12"/>
      <c r="C94" s="38" t="s">
        <v>317</v>
      </c>
      <c r="D94" s="14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784003075.9005458</v>
      </c>
      <c r="V94" s="23">
        <v>0</v>
      </c>
      <c r="W94" s="23">
        <v>0</v>
      </c>
      <c r="X94" s="23">
        <v>0</v>
      </c>
      <c r="Y94" s="23">
        <v>0</v>
      </c>
      <c r="Z94" s="14">
        <f t="shared" si="12"/>
        <v>784003075.9005458</v>
      </c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</row>
    <row r="95" spans="1:129" s="15" customFormat="1" ht="15.75">
      <c r="A95" s="55">
        <f t="shared" si="9"/>
        <v>88</v>
      </c>
      <c r="B95" s="12"/>
      <c r="C95" s="38" t="s">
        <v>8</v>
      </c>
      <c r="D95" s="14">
        <v>-41904957.5099999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41904957.51</v>
      </c>
      <c r="W95" s="23">
        <v>0</v>
      </c>
      <c r="X95" s="23">
        <v>0</v>
      </c>
      <c r="Y95" s="23">
        <v>0</v>
      </c>
      <c r="Z95" s="14">
        <f t="shared" si="12"/>
        <v>9.685754776000977E-08</v>
      </c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</row>
    <row r="96" spans="1:129" s="15" customFormat="1" ht="15.75">
      <c r="A96" s="55">
        <f t="shared" si="9"/>
        <v>89</v>
      </c>
      <c r="B96" s="12"/>
      <c r="C96" s="38" t="s">
        <v>499</v>
      </c>
      <c r="D96" s="14"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>
        <v>0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14">
        <f t="shared" si="12"/>
        <v>0</v>
      </c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</row>
    <row r="97" spans="1:129" s="15" customFormat="1" ht="15.75">
      <c r="A97" s="55">
        <f t="shared" si="9"/>
        <v>90</v>
      </c>
      <c r="B97" s="12"/>
      <c r="C97" s="38" t="s">
        <v>9</v>
      </c>
      <c r="D97" s="14">
        <v>-13288769.91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2173666.3</v>
      </c>
      <c r="V97" s="23">
        <v>13288769.91</v>
      </c>
      <c r="W97" s="23">
        <v>0</v>
      </c>
      <c r="X97" s="23">
        <v>0</v>
      </c>
      <c r="Y97" s="23">
        <v>0</v>
      </c>
      <c r="Z97" s="14">
        <f t="shared" si="12"/>
        <v>2173666.3000000007</v>
      </c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</row>
    <row r="98" spans="1:129" s="15" customFormat="1" ht="15.75">
      <c r="A98" s="55">
        <f t="shared" si="9"/>
        <v>91</v>
      </c>
      <c r="B98" s="12"/>
      <c r="C98" s="38" t="s">
        <v>492</v>
      </c>
      <c r="D98" s="14">
        <v>0</v>
      </c>
      <c r="E98" s="23">
        <v>0</v>
      </c>
      <c r="F98" s="23">
        <v>20199.621441383817</v>
      </c>
      <c r="G98" s="23">
        <v>-7439.159820921764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14">
        <f>SUM(D98:Y98)</f>
        <v>12760.461620462054</v>
      </c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</row>
    <row r="99" spans="1:129" s="15" customFormat="1" ht="15.75">
      <c r="A99" s="55">
        <f t="shared" si="9"/>
        <v>92</v>
      </c>
      <c r="B99" s="12"/>
      <c r="C99" s="38" t="s">
        <v>10</v>
      </c>
      <c r="D99" s="14">
        <v>2828392.72000001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57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14">
        <f t="shared" si="12"/>
        <v>2828392.72000001</v>
      </c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</row>
    <row r="100" spans="1:129" s="15" customFormat="1" ht="15.75">
      <c r="A100" s="55">
        <f t="shared" si="9"/>
        <v>93</v>
      </c>
      <c r="B100" s="12"/>
      <c r="C100" s="38" t="s">
        <v>319</v>
      </c>
      <c r="D100" s="14">
        <v>9700761.54000279</v>
      </c>
      <c r="E100" s="23">
        <v>0</v>
      </c>
      <c r="F100" s="23">
        <v>0</v>
      </c>
      <c r="G100" s="23">
        <v>0</v>
      </c>
      <c r="H100" s="23">
        <v>0</v>
      </c>
      <c r="I100" s="23">
        <v>-539.74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14">
        <f t="shared" si="12"/>
        <v>9700221.80000279</v>
      </c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</row>
    <row r="101" spans="1:129" s="15" customFormat="1" ht="15.75">
      <c r="A101" s="55">
        <f t="shared" si="9"/>
        <v>94</v>
      </c>
      <c r="B101" s="12"/>
      <c r="C101" s="38" t="s">
        <v>321</v>
      </c>
      <c r="D101" s="14">
        <v>1.2E-08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14">
        <f t="shared" si="12"/>
        <v>1.2E-08</v>
      </c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</row>
    <row r="102" spans="1:129" s="15" customFormat="1" ht="15.75">
      <c r="A102" s="55">
        <f t="shared" si="9"/>
        <v>95</v>
      </c>
      <c r="B102" s="12"/>
      <c r="C102" s="38" t="s">
        <v>322</v>
      </c>
      <c r="D102" s="14">
        <v>-32973.24</v>
      </c>
      <c r="E102" s="23">
        <v>0</v>
      </c>
      <c r="F102" s="23">
        <v>0</v>
      </c>
      <c r="G102" s="23">
        <v>0</v>
      </c>
      <c r="H102" s="23">
        <v>0</v>
      </c>
      <c r="I102" s="23">
        <v>1106718.14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14">
        <f t="shared" si="12"/>
        <v>1073744.9</v>
      </c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</row>
    <row r="103" spans="1:129" s="15" customFormat="1" ht="15.75">
      <c r="A103" s="55">
        <f t="shared" si="9"/>
        <v>96</v>
      </c>
      <c r="B103" s="12"/>
      <c r="C103" s="38" t="s">
        <v>323</v>
      </c>
      <c r="D103" s="14">
        <v>2336147.13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14">
        <f t="shared" si="12"/>
        <v>2336147.13</v>
      </c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</row>
    <row r="104" spans="1:129" s="15" customFormat="1" ht="15.75">
      <c r="A104" s="55">
        <f t="shared" si="9"/>
        <v>97</v>
      </c>
      <c r="B104" s="12"/>
      <c r="C104" s="38" t="s">
        <v>11</v>
      </c>
      <c r="D104" s="14">
        <v>-53813.04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14">
        <f t="shared" si="12"/>
        <v>-53813.04</v>
      </c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</row>
    <row r="105" spans="1:129" s="15" customFormat="1" ht="15.75">
      <c r="A105" s="55">
        <f t="shared" si="9"/>
        <v>98</v>
      </c>
      <c r="B105" s="12"/>
      <c r="C105" s="38" t="s">
        <v>12</v>
      </c>
      <c r="D105" s="14">
        <v>41421248.379994</v>
      </c>
      <c r="E105" s="23">
        <v>-1294.48</v>
      </c>
      <c r="F105" s="23">
        <v>562175.1260026956</v>
      </c>
      <c r="G105" s="23">
        <v>-207039.05871784393</v>
      </c>
      <c r="H105" s="23">
        <v>-1313037.0514254794</v>
      </c>
      <c r="I105" s="23">
        <v>-1106178.4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-2955351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14">
        <f t="shared" si="12"/>
        <v>36400523.515853375</v>
      </c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</row>
    <row r="106" spans="1:129" s="15" customFormat="1" ht="15.75">
      <c r="A106" s="55">
        <f t="shared" si="9"/>
        <v>99</v>
      </c>
      <c r="B106" s="12"/>
      <c r="C106" s="38" t="s">
        <v>13</v>
      </c>
      <c r="D106" s="17">
        <v>-97006.2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17">
        <f t="shared" si="12"/>
        <v>-97006.2</v>
      </c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</row>
    <row r="107" spans="1:129" s="15" customFormat="1" ht="15.75">
      <c r="A107" s="55">
        <f t="shared" si="9"/>
        <v>100</v>
      </c>
      <c r="B107" s="12" t="s">
        <v>466</v>
      </c>
      <c r="C107" s="10"/>
      <c r="D107" s="14">
        <f>SUBTOTAL(9,D92:D106)</f>
        <v>-18621707.710003074</v>
      </c>
      <c r="E107" s="14">
        <f aca="true" t="shared" si="13" ref="E107:Z107">SUBTOTAL(9,E92:E106)</f>
        <v>-1294.48</v>
      </c>
      <c r="F107" s="14">
        <f t="shared" si="13"/>
        <v>582374.7474440795</v>
      </c>
      <c r="G107" s="14">
        <f t="shared" si="13"/>
        <v>-214478.2185387657</v>
      </c>
      <c r="H107" s="14">
        <f t="shared" si="13"/>
        <v>-1313037.0514254794</v>
      </c>
      <c r="I107" s="14">
        <f t="shared" si="13"/>
        <v>0</v>
      </c>
      <c r="J107" s="14">
        <f t="shared" si="13"/>
        <v>0</v>
      </c>
      <c r="K107" s="14">
        <f t="shared" si="13"/>
        <v>0</v>
      </c>
      <c r="L107" s="14">
        <f t="shared" si="13"/>
        <v>0</v>
      </c>
      <c r="M107" s="14">
        <f t="shared" si="13"/>
        <v>0</v>
      </c>
      <c r="N107" s="14">
        <f t="shared" si="13"/>
        <v>0</v>
      </c>
      <c r="O107" s="14">
        <f t="shared" si="13"/>
        <v>0</v>
      </c>
      <c r="P107" s="14">
        <f>SUBTOTAL(9,P92:P106)</f>
        <v>0</v>
      </c>
      <c r="Q107" s="14">
        <f>SUBTOTAL(9,Q92:Q106)</f>
        <v>0</v>
      </c>
      <c r="R107" s="14">
        <f>SUBTOTAL(9,R92:R106)</f>
        <v>-2955351</v>
      </c>
      <c r="S107" s="14">
        <f t="shared" si="13"/>
        <v>0</v>
      </c>
      <c r="T107" s="14">
        <f t="shared" si="13"/>
        <v>0</v>
      </c>
      <c r="U107" s="14">
        <f t="shared" si="13"/>
        <v>824372954.66</v>
      </c>
      <c r="V107" s="14">
        <f t="shared" si="13"/>
        <v>74724465</v>
      </c>
      <c r="W107" s="14">
        <f t="shared" si="13"/>
        <v>0</v>
      </c>
      <c r="X107" s="14">
        <f t="shared" si="13"/>
        <v>0</v>
      </c>
      <c r="Y107" s="14">
        <f t="shared" si="13"/>
        <v>0</v>
      </c>
      <c r="Z107" s="14">
        <f t="shared" si="13"/>
        <v>876573925.9474767</v>
      </c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</row>
    <row r="108" spans="1:129" s="15" customFormat="1" ht="15.75">
      <c r="A108" s="55">
        <f t="shared" si="9"/>
        <v>101</v>
      </c>
      <c r="B108" s="12"/>
      <c r="C108" s="10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</row>
    <row r="109" spans="1:129" s="15" customFormat="1" ht="15.75">
      <c r="A109" s="55">
        <f t="shared" si="9"/>
        <v>102</v>
      </c>
      <c r="B109" s="12" t="s">
        <v>467</v>
      </c>
      <c r="C109" s="1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</row>
    <row r="110" spans="1:129" s="15" customFormat="1" ht="15.75">
      <c r="A110" s="55">
        <f t="shared" si="9"/>
        <v>103</v>
      </c>
      <c r="B110" s="12"/>
      <c r="C110" s="38" t="s">
        <v>324</v>
      </c>
      <c r="D110" s="14">
        <v>0</v>
      </c>
      <c r="E110" s="23">
        <v>0</v>
      </c>
      <c r="F110" s="23">
        <v>76683.38827965471</v>
      </c>
      <c r="G110" s="23">
        <v>-28241.122373383925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-827820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14">
        <f aca="true" t="shared" si="14" ref="Z110:Z147">SUM(D110:Y110)</f>
        <v>-779377.7340937292</v>
      </c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</row>
    <row r="111" spans="1:129" s="15" customFormat="1" ht="15.75">
      <c r="A111" s="55">
        <f t="shared" si="9"/>
        <v>104</v>
      </c>
      <c r="B111" s="12"/>
      <c r="C111" s="38" t="s">
        <v>326</v>
      </c>
      <c r="D111" s="14">
        <v>355666.029999997</v>
      </c>
      <c r="E111" s="23">
        <v>0</v>
      </c>
      <c r="F111" s="23">
        <v>3272.3880052074633</v>
      </c>
      <c r="G111" s="23">
        <v>-1205.162058974604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14">
        <f t="shared" si="14"/>
        <v>357733.25594622985</v>
      </c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</row>
    <row r="112" spans="1:129" s="15" customFormat="1" ht="15.75">
      <c r="A112" s="55">
        <f t="shared" si="9"/>
        <v>105</v>
      </c>
      <c r="B112" s="12"/>
      <c r="C112" s="38" t="s">
        <v>327</v>
      </c>
      <c r="D112" s="14">
        <v>7538734.78000012</v>
      </c>
      <c r="E112" s="23">
        <v>0</v>
      </c>
      <c r="F112" s="23">
        <v>0</v>
      </c>
      <c r="G112" s="23">
        <v>0</v>
      </c>
      <c r="H112" s="23">
        <v>-476851.8882273207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14">
        <f t="shared" si="14"/>
        <v>7061882.8917728</v>
      </c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</row>
    <row r="113" spans="1:129" s="15" customFormat="1" ht="15.75">
      <c r="A113" s="55">
        <f t="shared" si="9"/>
        <v>106</v>
      </c>
      <c r="B113" s="12"/>
      <c r="C113" s="38" t="s">
        <v>328</v>
      </c>
      <c r="D113" s="14">
        <v>56.56</v>
      </c>
      <c r="E113" s="23">
        <v>0</v>
      </c>
      <c r="F113" s="23">
        <v>64022.88957364779</v>
      </c>
      <c r="G113" s="23">
        <v>-23578.48681064011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14">
        <f t="shared" si="14"/>
        <v>40500.96276300768</v>
      </c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</row>
    <row r="114" spans="1:129" s="15" customFormat="1" ht="15.75">
      <c r="A114" s="55">
        <f t="shared" si="9"/>
        <v>107</v>
      </c>
      <c r="B114" s="12"/>
      <c r="C114" s="38" t="s">
        <v>330</v>
      </c>
      <c r="D114" s="14">
        <v>14624.93</v>
      </c>
      <c r="E114" s="23">
        <v>0</v>
      </c>
      <c r="F114" s="23">
        <v>19689.83658448158</v>
      </c>
      <c r="G114" s="23">
        <v>-7251.41516264753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14">
        <f t="shared" si="14"/>
        <v>27063.35142183405</v>
      </c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</row>
    <row r="115" spans="1:129" s="15" customFormat="1" ht="15.75">
      <c r="A115" s="55">
        <f t="shared" si="9"/>
        <v>108</v>
      </c>
      <c r="B115" s="12"/>
      <c r="C115" s="38" t="s">
        <v>331</v>
      </c>
      <c r="D115" s="14">
        <v>7800115.21999995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14">
        <f t="shared" si="14"/>
        <v>7800115.21999995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</row>
    <row r="116" spans="1:129" s="15" customFormat="1" ht="15.75">
      <c r="A116" s="55">
        <f t="shared" si="9"/>
        <v>109</v>
      </c>
      <c r="B116" s="12"/>
      <c r="C116" s="38" t="s">
        <v>332</v>
      </c>
      <c r="D116" s="14">
        <v>121034.839999848</v>
      </c>
      <c r="E116" s="23">
        <v>0</v>
      </c>
      <c r="F116" s="23">
        <v>-3965.2952312736375</v>
      </c>
      <c r="G116" s="23">
        <v>1460.3474153307034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13989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14">
        <f t="shared" si="14"/>
        <v>132518.89218390506</v>
      </c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</row>
    <row r="117" spans="1:129" s="15" customFormat="1" ht="15.75">
      <c r="A117" s="55">
        <f t="shared" si="9"/>
        <v>110</v>
      </c>
      <c r="B117" s="12"/>
      <c r="C117" s="38" t="s">
        <v>334</v>
      </c>
      <c r="D117" s="14">
        <v>251395.9300003</v>
      </c>
      <c r="E117" s="23">
        <v>0</v>
      </c>
      <c r="F117" s="23">
        <v>-5071.049486016448</v>
      </c>
      <c r="G117" s="23">
        <v>1867.5769590905331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3852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14">
        <f t="shared" si="14"/>
        <v>252044.4574733741</v>
      </c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</row>
    <row r="118" spans="1:129" s="15" customFormat="1" ht="15.75">
      <c r="A118" s="55">
        <f t="shared" si="9"/>
        <v>111</v>
      </c>
      <c r="B118" s="12"/>
      <c r="C118" s="38" t="s">
        <v>335</v>
      </c>
      <c r="D118" s="14">
        <v>-7E-09</v>
      </c>
      <c r="E118" s="23">
        <v>0</v>
      </c>
      <c r="F118" s="23">
        <v>-1209.9897602008975</v>
      </c>
      <c r="G118" s="23">
        <v>445.61761882190126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14">
        <f t="shared" si="14"/>
        <v>-764.3721413859962</v>
      </c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</row>
    <row r="119" spans="1:129" s="15" customFormat="1" ht="15.75">
      <c r="A119" s="55">
        <f t="shared" si="9"/>
        <v>112</v>
      </c>
      <c r="B119" s="12"/>
      <c r="C119" s="38" t="s">
        <v>336</v>
      </c>
      <c r="D119" s="14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14">
        <f t="shared" si="14"/>
        <v>0</v>
      </c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</row>
    <row r="120" spans="1:129" s="15" customFormat="1" ht="15.75">
      <c r="A120" s="55">
        <f t="shared" si="9"/>
        <v>113</v>
      </c>
      <c r="B120" s="12"/>
      <c r="C120" s="38" t="s">
        <v>337</v>
      </c>
      <c r="D120" s="14">
        <v>1589870.39000001</v>
      </c>
      <c r="E120" s="23">
        <v>0</v>
      </c>
      <c r="F120" s="23">
        <v>10428.481864457834</v>
      </c>
      <c r="G120" s="23">
        <v>-3840.6236227945506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-780013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14">
        <f t="shared" si="14"/>
        <v>816445.2482416732</v>
      </c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</row>
    <row r="121" spans="1:129" s="15" customFormat="1" ht="15.75">
      <c r="A121" s="55">
        <f t="shared" si="9"/>
        <v>114</v>
      </c>
      <c r="B121" s="12"/>
      <c r="C121" s="38" t="s">
        <v>339</v>
      </c>
      <c r="D121" s="14">
        <v>712750.320000007</v>
      </c>
      <c r="E121" s="23">
        <v>0</v>
      </c>
      <c r="F121" s="23">
        <v>5992.575302183049</v>
      </c>
      <c r="G121" s="23">
        <v>-2206.958459157847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-290108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14">
        <f t="shared" si="14"/>
        <v>426427.93684303225</v>
      </c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</row>
    <row r="122" spans="1:129" s="15" customFormat="1" ht="15.75">
      <c r="A122" s="55">
        <f t="shared" si="9"/>
        <v>115</v>
      </c>
      <c r="B122" s="12"/>
      <c r="C122" s="38" t="s">
        <v>340</v>
      </c>
      <c r="D122" s="14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14">
        <f t="shared" si="14"/>
        <v>0</v>
      </c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</row>
    <row r="123" spans="1:129" s="15" customFormat="1" ht="15.75">
      <c r="A123" s="55">
        <f t="shared" si="9"/>
        <v>116</v>
      </c>
      <c r="B123" s="12"/>
      <c r="C123" s="38" t="s">
        <v>341</v>
      </c>
      <c r="D123" s="14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14">
        <f t="shared" si="14"/>
        <v>0</v>
      </c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</row>
    <row r="124" spans="1:129" s="15" customFormat="1" ht="15.75">
      <c r="A124" s="55">
        <f t="shared" si="9"/>
        <v>117</v>
      </c>
      <c r="B124" s="12"/>
      <c r="C124" s="38" t="s">
        <v>342</v>
      </c>
      <c r="D124" s="14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87472275.5</v>
      </c>
      <c r="V124" s="23">
        <v>0</v>
      </c>
      <c r="W124" s="23">
        <v>0</v>
      </c>
      <c r="X124" s="23">
        <v>0</v>
      </c>
      <c r="Y124" s="23">
        <v>0</v>
      </c>
      <c r="Z124" s="14">
        <f t="shared" si="14"/>
        <v>87472275.5</v>
      </c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</row>
    <row r="125" spans="1:129" s="15" customFormat="1" ht="15.75">
      <c r="A125" s="55">
        <f t="shared" si="9"/>
        <v>118</v>
      </c>
      <c r="B125" s="12"/>
      <c r="C125" s="38" t="s">
        <v>343</v>
      </c>
      <c r="D125" s="14">
        <v>0</v>
      </c>
      <c r="E125" s="23">
        <v>0</v>
      </c>
      <c r="F125" s="23">
        <v>5680.96998268905</v>
      </c>
      <c r="G125" s="23">
        <v>-2092.1997851157635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54730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14">
        <f t="shared" si="14"/>
        <v>58318.770197573285</v>
      </c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</row>
    <row r="126" spans="1:129" s="15" customFormat="1" ht="15.75">
      <c r="A126" s="55">
        <f t="shared" si="9"/>
        <v>119</v>
      </c>
      <c r="B126" s="12"/>
      <c r="C126" s="38" t="s">
        <v>345</v>
      </c>
      <c r="D126" s="14">
        <v>10238.17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14">
        <f t="shared" si="14"/>
        <v>10238.17</v>
      </c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</row>
    <row r="127" spans="1:129" s="15" customFormat="1" ht="15.75">
      <c r="A127" s="55">
        <f t="shared" si="9"/>
        <v>120</v>
      </c>
      <c r="B127" s="12"/>
      <c r="C127" s="38" t="s">
        <v>346</v>
      </c>
      <c r="D127" s="14">
        <v>-247515.219999979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57">
        <v>1992063.32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14">
        <f t="shared" si="14"/>
        <v>1744548.100000021</v>
      </c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</row>
    <row r="128" spans="1:129" s="15" customFormat="1" ht="15.75">
      <c r="A128" s="55">
        <f t="shared" si="9"/>
        <v>121</v>
      </c>
      <c r="B128" s="12"/>
      <c r="C128" s="38" t="s">
        <v>347</v>
      </c>
      <c r="D128" s="14">
        <v>477685.020000003</v>
      </c>
      <c r="E128" s="23">
        <v>0</v>
      </c>
      <c r="F128" s="23">
        <v>795.1433087404537</v>
      </c>
      <c r="G128" s="23">
        <v>-292.83707971566514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14">
        <f t="shared" si="14"/>
        <v>478187.32622902776</v>
      </c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</row>
    <row r="129" spans="1:129" s="15" customFormat="1" ht="15.75">
      <c r="A129" s="55">
        <f t="shared" si="9"/>
        <v>122</v>
      </c>
      <c r="B129" s="12"/>
      <c r="C129" s="38" t="s">
        <v>349</v>
      </c>
      <c r="D129" s="14">
        <v>351736.949999997</v>
      </c>
      <c r="E129" s="23">
        <v>0</v>
      </c>
      <c r="F129" s="23">
        <v>1159.1010231315804</v>
      </c>
      <c r="G129" s="23">
        <v>-426.8762058086888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14">
        <f t="shared" si="14"/>
        <v>352469.17481731984</v>
      </c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</row>
    <row r="130" spans="1:129" s="15" customFormat="1" ht="15.75">
      <c r="A130" s="55">
        <f t="shared" si="9"/>
        <v>123</v>
      </c>
      <c r="B130" s="12"/>
      <c r="C130" s="38" t="s">
        <v>350</v>
      </c>
      <c r="D130" s="14">
        <v>505049.939999999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14">
        <f t="shared" si="14"/>
        <v>505049.939999999</v>
      </c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</row>
    <row r="131" spans="1:129" s="15" customFormat="1" ht="15.75">
      <c r="A131" s="55">
        <f t="shared" si="9"/>
        <v>124</v>
      </c>
      <c r="B131" s="12"/>
      <c r="C131" s="38" t="s">
        <v>351</v>
      </c>
      <c r="D131" s="14">
        <v>15662.25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14">
        <f t="shared" si="14"/>
        <v>15662.25</v>
      </c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</row>
    <row r="132" spans="1:129" s="15" customFormat="1" ht="15.75">
      <c r="A132" s="55">
        <f t="shared" si="9"/>
        <v>125</v>
      </c>
      <c r="B132" s="12"/>
      <c r="C132" s="38" t="s">
        <v>353</v>
      </c>
      <c r="D132" s="14">
        <v>543252.180000001</v>
      </c>
      <c r="E132" s="23">
        <v>0</v>
      </c>
      <c r="F132" s="23">
        <v>20451.89216102184</v>
      </c>
      <c r="G132" s="23">
        <v>-7532.066621525529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3285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14">
        <f t="shared" si="14"/>
        <v>559457.0055394972</v>
      </c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</row>
    <row r="133" spans="1:129" s="15" customFormat="1" ht="15.75">
      <c r="A133" s="55">
        <f t="shared" si="9"/>
        <v>126</v>
      </c>
      <c r="B133" s="12"/>
      <c r="C133" s="38" t="s">
        <v>355</v>
      </c>
      <c r="D133" s="14">
        <v>433051.050000001</v>
      </c>
      <c r="E133" s="23">
        <v>0</v>
      </c>
      <c r="F133" s="23">
        <v>5187.092823094695</v>
      </c>
      <c r="G133" s="23">
        <v>-1910.3136476558727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-3008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14">
        <f t="shared" si="14"/>
        <v>433319.8291754398</v>
      </c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</row>
    <row r="134" spans="1:129" s="15" customFormat="1" ht="15.75">
      <c r="A134" s="55">
        <f t="shared" si="9"/>
        <v>127</v>
      </c>
      <c r="B134" s="12"/>
      <c r="C134" s="38" t="s">
        <v>356</v>
      </c>
      <c r="D134" s="14">
        <v>2012171.42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14">
        <f t="shared" si="14"/>
        <v>2012171.42</v>
      </c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</row>
    <row r="135" spans="1:129" s="15" customFormat="1" ht="15.75">
      <c r="A135" s="55">
        <f t="shared" si="9"/>
        <v>128</v>
      </c>
      <c r="B135" s="12"/>
      <c r="C135" s="38" t="s">
        <v>357</v>
      </c>
      <c r="D135" s="14">
        <v>6421158.21999984</v>
      </c>
      <c r="E135" s="23">
        <v>0</v>
      </c>
      <c r="F135" s="23">
        <v>54169.61094373954</v>
      </c>
      <c r="G135" s="23">
        <v>-19949.700266265205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-32347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14">
        <f t="shared" si="14"/>
        <v>6423031.130677314</v>
      </c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</row>
    <row r="136" spans="1:129" s="15" customFormat="1" ht="15.75">
      <c r="A136" s="55">
        <f t="shared" si="9"/>
        <v>129</v>
      </c>
      <c r="B136" s="12"/>
      <c r="C136" s="38" t="s">
        <v>359</v>
      </c>
      <c r="D136" s="14">
        <v>3442294.88999992</v>
      </c>
      <c r="E136" s="23">
        <v>0</v>
      </c>
      <c r="F136" s="23">
        <v>22586.662241194776</v>
      </c>
      <c r="G136" s="23">
        <v>-8318.264316042347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-15107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14">
        <f t="shared" si="14"/>
        <v>3441456.2879250725</v>
      </c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</row>
    <row r="137" spans="1:129" s="15" customFormat="1" ht="15.75">
      <c r="A137" s="55">
        <f t="shared" si="9"/>
        <v>130</v>
      </c>
      <c r="B137" s="12"/>
      <c r="C137" s="38" t="s">
        <v>360</v>
      </c>
      <c r="D137" s="14">
        <v>319919.48000000103</v>
      </c>
      <c r="E137" s="23">
        <v>0</v>
      </c>
      <c r="F137" s="23">
        <v>1197.7645291327883</v>
      </c>
      <c r="G137" s="23">
        <v>-441.1152845565155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14">
        <f t="shared" si="14"/>
        <v>320676.1292445773</v>
      </c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</row>
    <row r="138" spans="1:129" s="15" customFormat="1" ht="15.75">
      <c r="A138" s="55">
        <f t="shared" si="9"/>
        <v>131</v>
      </c>
      <c r="B138" s="12"/>
      <c r="C138" s="38" t="s">
        <v>361</v>
      </c>
      <c r="D138" s="14">
        <v>24160.46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14">
        <f t="shared" si="14"/>
        <v>24160.46</v>
      </c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</row>
    <row r="139" spans="1:129" s="15" customFormat="1" ht="15.75">
      <c r="A139" s="55">
        <f t="shared" si="9"/>
        <v>132</v>
      </c>
      <c r="B139" s="12"/>
      <c r="C139" s="38" t="s">
        <v>362</v>
      </c>
      <c r="D139" s="14">
        <v>6204571.4999944</v>
      </c>
      <c r="E139" s="23">
        <v>0</v>
      </c>
      <c r="F139" s="23">
        <v>-30903.770899957064</v>
      </c>
      <c r="G139" s="23">
        <v>11381.306895332695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750295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14">
        <f t="shared" si="14"/>
        <v>6935344.035989775</v>
      </c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</row>
    <row r="140" spans="1:129" s="15" customFormat="1" ht="15.75">
      <c r="A140" s="55">
        <f t="shared" si="9"/>
        <v>133</v>
      </c>
      <c r="B140" s="12"/>
      <c r="C140" s="38" t="s">
        <v>364</v>
      </c>
      <c r="D140" s="14">
        <v>4706343.92000032</v>
      </c>
      <c r="E140" s="23">
        <v>0</v>
      </c>
      <c r="F140" s="23">
        <v>-17738.63539463858</v>
      </c>
      <c r="G140" s="23">
        <v>6532.822611983354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282891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14">
        <f t="shared" si="14"/>
        <v>4978029.107217665</v>
      </c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</row>
    <row r="141" spans="1:129" s="15" customFormat="1" ht="15.75">
      <c r="A141" s="55">
        <f t="shared" si="9"/>
        <v>134</v>
      </c>
      <c r="B141" s="12"/>
      <c r="C141" s="38" t="s">
        <v>365</v>
      </c>
      <c r="D141" s="14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14">
        <f t="shared" si="14"/>
        <v>0</v>
      </c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</row>
    <row r="142" spans="1:129" s="15" customFormat="1" ht="15.75">
      <c r="A142" s="55">
        <f t="shared" si="9"/>
        <v>135</v>
      </c>
      <c r="B142" s="12"/>
      <c r="C142" s="38" t="s">
        <v>366</v>
      </c>
      <c r="D142" s="14">
        <v>13427.530000001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14">
        <f t="shared" si="14"/>
        <v>13427.530000001</v>
      </c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</row>
    <row r="143" spans="1:129" s="15" customFormat="1" ht="15.75">
      <c r="A143" s="55">
        <f t="shared" si="9"/>
        <v>136</v>
      </c>
      <c r="B143" s="12"/>
      <c r="C143" s="38" t="s">
        <v>367</v>
      </c>
      <c r="D143" s="14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14">
        <f t="shared" si="14"/>
        <v>0</v>
      </c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</row>
    <row r="144" spans="1:129" s="15" customFormat="1" ht="15.75">
      <c r="A144" s="55">
        <f aca="true" t="shared" si="15" ref="A144:A207">A143+1</f>
        <v>137</v>
      </c>
      <c r="B144" s="12"/>
      <c r="C144" s="38" t="s">
        <v>369</v>
      </c>
      <c r="D144" s="14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14">
        <f t="shared" si="14"/>
        <v>0</v>
      </c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</row>
    <row r="145" spans="1:129" s="15" customFormat="1" ht="15.75">
      <c r="A145" s="55">
        <f t="shared" si="15"/>
        <v>138</v>
      </c>
      <c r="B145" s="12"/>
      <c r="C145" s="38" t="s">
        <v>370</v>
      </c>
      <c r="D145" s="14">
        <v>34498.899999996</v>
      </c>
      <c r="E145" s="23">
        <v>0</v>
      </c>
      <c r="F145" s="23">
        <v>3871.814906417621</v>
      </c>
      <c r="G145" s="23">
        <v>-1425.9202812018002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62155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14">
        <f t="shared" si="14"/>
        <v>99099.79462521183</v>
      </c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</row>
    <row r="146" spans="1:129" s="15" customFormat="1" ht="15.75">
      <c r="A146" s="55">
        <f t="shared" si="15"/>
        <v>139</v>
      </c>
      <c r="B146" s="12"/>
      <c r="C146" s="38" t="s">
        <v>372</v>
      </c>
      <c r="D146" s="14">
        <v>0</v>
      </c>
      <c r="E146" s="23">
        <v>0</v>
      </c>
      <c r="F146" s="23">
        <v>17.188360717007235</v>
      </c>
      <c r="G146" s="23">
        <v>-6.330166275864149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14">
        <f t="shared" si="14"/>
        <v>10.858194441143088</v>
      </c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</row>
    <row r="147" spans="1:129" s="15" customFormat="1" ht="15.75">
      <c r="A147" s="55">
        <f t="shared" si="15"/>
        <v>140</v>
      </c>
      <c r="B147" s="12"/>
      <c r="C147" s="38" t="s">
        <v>373</v>
      </c>
      <c r="D147" s="17">
        <v>341610.190000005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17">
        <f t="shared" si="14"/>
        <v>341610.190000005</v>
      </c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</row>
    <row r="148" spans="1:129" s="15" customFormat="1" ht="15.75">
      <c r="A148" s="55">
        <f t="shared" si="15"/>
        <v>141</v>
      </c>
      <c r="B148" s="12" t="s">
        <v>468</v>
      </c>
      <c r="C148" s="10"/>
      <c r="D148" s="14">
        <f>SUBTOTAL(9,D110:D147)</f>
        <v>43993565.84999473</v>
      </c>
      <c r="E148" s="14">
        <f aca="true" t="shared" si="16" ref="E148:Z148">SUBTOTAL(9,E110:E147)</f>
        <v>0</v>
      </c>
      <c r="F148" s="14">
        <f t="shared" si="16"/>
        <v>236318.05911742517</v>
      </c>
      <c r="G148" s="14">
        <f t="shared" si="16"/>
        <v>-87031.72064120261</v>
      </c>
      <c r="H148" s="14">
        <f t="shared" si="16"/>
        <v>-476851.8882273207</v>
      </c>
      <c r="I148" s="14">
        <f t="shared" si="16"/>
        <v>0</v>
      </c>
      <c r="J148" s="14">
        <f t="shared" si="16"/>
        <v>0</v>
      </c>
      <c r="K148" s="14">
        <f t="shared" si="16"/>
        <v>0</v>
      </c>
      <c r="L148" s="14">
        <f t="shared" si="16"/>
        <v>0</v>
      </c>
      <c r="M148" s="14">
        <f t="shared" si="16"/>
        <v>-777206</v>
      </c>
      <c r="N148" s="14">
        <f t="shared" si="16"/>
        <v>0</v>
      </c>
      <c r="O148" s="14">
        <f t="shared" si="16"/>
        <v>0</v>
      </c>
      <c r="P148" s="14">
        <f>SUBTOTAL(9,P110:P147)</f>
        <v>0</v>
      </c>
      <c r="Q148" s="14">
        <f>SUBTOTAL(9,Q110:Q147)</f>
        <v>0</v>
      </c>
      <c r="R148" s="14">
        <f>SUBTOTAL(9,R110:R147)</f>
        <v>1992063.32</v>
      </c>
      <c r="S148" s="14">
        <f t="shared" si="16"/>
        <v>0</v>
      </c>
      <c r="T148" s="14">
        <f t="shared" si="16"/>
        <v>0</v>
      </c>
      <c r="U148" s="14">
        <f t="shared" si="16"/>
        <v>87472275.5</v>
      </c>
      <c r="V148" s="14">
        <f t="shared" si="16"/>
        <v>0</v>
      </c>
      <c r="W148" s="14">
        <f t="shared" si="16"/>
        <v>0</v>
      </c>
      <c r="X148" s="14">
        <f t="shared" si="16"/>
        <v>0</v>
      </c>
      <c r="Y148" s="14">
        <f t="shared" si="16"/>
        <v>0</v>
      </c>
      <c r="Z148" s="14">
        <f t="shared" si="16"/>
        <v>132353133.12024362</v>
      </c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</row>
    <row r="149" spans="1:129" s="15" customFormat="1" ht="15.75">
      <c r="A149" s="55">
        <f t="shared" si="15"/>
        <v>142</v>
      </c>
      <c r="B149" s="12"/>
      <c r="C149" s="10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</row>
    <row r="150" spans="1:129" s="15" customFormat="1" ht="15.75">
      <c r="A150" s="55">
        <f t="shared" si="15"/>
        <v>143</v>
      </c>
      <c r="B150" s="12" t="s">
        <v>469</v>
      </c>
      <c r="C150" s="10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</row>
    <row r="151" spans="1:129" s="15" customFormat="1" ht="15.75">
      <c r="A151" s="55">
        <f t="shared" si="15"/>
        <v>144</v>
      </c>
      <c r="B151" s="12"/>
      <c r="C151" s="38" t="s">
        <v>14</v>
      </c>
      <c r="D151" s="14">
        <v>43735.88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14">
        <f aca="true" t="shared" si="17" ref="Z151:Z214">SUM(D151:Y151)</f>
        <v>43735.88</v>
      </c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</row>
    <row r="152" spans="1:129" s="15" customFormat="1" ht="15.75">
      <c r="A152" s="55">
        <f t="shared" si="15"/>
        <v>145</v>
      </c>
      <c r="B152" s="12"/>
      <c r="C152" s="38" t="s">
        <v>375</v>
      </c>
      <c r="D152" s="14">
        <v>-7766.55</v>
      </c>
      <c r="E152" s="23">
        <v>0</v>
      </c>
      <c r="F152" s="23">
        <v>157.19732346822016</v>
      </c>
      <c r="G152" s="23">
        <v>-57.89296676151531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14">
        <f t="shared" si="17"/>
        <v>-7667.245643293296</v>
      </c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</row>
    <row r="153" spans="1:129" s="15" customFormat="1" ht="15.75">
      <c r="A153" s="55">
        <f t="shared" si="15"/>
        <v>146</v>
      </c>
      <c r="B153" s="12"/>
      <c r="C153" s="38" t="s">
        <v>15</v>
      </c>
      <c r="D153" s="14">
        <v>33.109999999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14">
        <f t="shared" si="17"/>
        <v>33.109999999</v>
      </c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</row>
    <row r="154" spans="1:129" s="15" customFormat="1" ht="15.75">
      <c r="A154" s="55">
        <f t="shared" si="15"/>
        <v>147</v>
      </c>
      <c r="B154" s="12"/>
      <c r="C154" s="38" t="s">
        <v>16</v>
      </c>
      <c r="D154" s="14">
        <v>23678674.9800001</v>
      </c>
      <c r="E154" s="23">
        <v>-8219.48</v>
      </c>
      <c r="F154" s="23">
        <v>392677.0391284795</v>
      </c>
      <c r="G154" s="23">
        <v>-144615.940479872</v>
      </c>
      <c r="H154" s="23">
        <v>-3018454.0029579257</v>
      </c>
      <c r="I154" s="23">
        <v>0</v>
      </c>
      <c r="J154" s="23">
        <v>0</v>
      </c>
      <c r="K154" s="23">
        <v>0</v>
      </c>
      <c r="L154" s="23">
        <v>0</v>
      </c>
      <c r="M154" s="23">
        <v>-1361482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14">
        <f t="shared" si="17"/>
        <v>19538580.595690783</v>
      </c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</row>
    <row r="155" spans="1:129" s="15" customFormat="1" ht="15.75">
      <c r="A155" s="55">
        <f t="shared" si="15"/>
        <v>148</v>
      </c>
      <c r="B155" s="12"/>
      <c r="C155" s="38" t="s">
        <v>17</v>
      </c>
      <c r="D155" s="14">
        <v>210803.119999996</v>
      </c>
      <c r="E155" s="23">
        <v>0</v>
      </c>
      <c r="F155" s="23">
        <v>2976.087102131421</v>
      </c>
      <c r="G155" s="23">
        <v>-1096.0397281694222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14">
        <f t="shared" si="17"/>
        <v>212683.16737395801</v>
      </c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</row>
    <row r="156" spans="1:129" s="15" customFormat="1" ht="15.75">
      <c r="A156" s="55">
        <f t="shared" si="15"/>
        <v>149</v>
      </c>
      <c r="B156" s="12"/>
      <c r="C156" s="38" t="s">
        <v>18</v>
      </c>
      <c r="D156" s="14">
        <v>52918.89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14">
        <f t="shared" si="17"/>
        <v>52918.89</v>
      </c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</row>
    <row r="157" spans="1:129" s="15" customFormat="1" ht="15.75">
      <c r="A157" s="55">
        <f t="shared" si="15"/>
        <v>150</v>
      </c>
      <c r="B157" s="12"/>
      <c r="C157" s="38" t="s">
        <v>19</v>
      </c>
      <c r="D157" s="14">
        <v>73627.92</v>
      </c>
      <c r="E157" s="23">
        <v>0</v>
      </c>
      <c r="F157" s="23">
        <v>704.8023175626817</v>
      </c>
      <c r="G157" s="23">
        <v>-259.566106113405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14">
        <f t="shared" si="17"/>
        <v>74073.15621144928</v>
      </c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</row>
    <row r="158" spans="1:129" s="15" customFormat="1" ht="15.75">
      <c r="A158" s="55">
        <f t="shared" si="15"/>
        <v>151</v>
      </c>
      <c r="B158" s="12"/>
      <c r="C158" s="38" t="s">
        <v>20</v>
      </c>
      <c r="D158" s="14">
        <v>12660038.2399994</v>
      </c>
      <c r="E158" s="23">
        <v>0</v>
      </c>
      <c r="F158" s="23">
        <v>181540.26700274588</v>
      </c>
      <c r="G158" s="23">
        <v>-66858.03811151606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-103863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14">
        <f t="shared" si="17"/>
        <v>12670857.468890632</v>
      </c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</row>
    <row r="159" spans="1:129" s="15" customFormat="1" ht="15.75">
      <c r="A159" s="55">
        <f t="shared" si="15"/>
        <v>152</v>
      </c>
      <c r="B159" s="12"/>
      <c r="C159" s="38" t="s">
        <v>21</v>
      </c>
      <c r="D159" s="14">
        <v>19794.56</v>
      </c>
      <c r="E159" s="23">
        <v>0</v>
      </c>
      <c r="F159" s="23">
        <v>156.67171487458782</v>
      </c>
      <c r="G159" s="23">
        <v>-57.69939450360803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20691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14">
        <f t="shared" si="17"/>
        <v>40584.532320370985</v>
      </c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</row>
    <row r="160" spans="1:129" s="15" customFormat="1" ht="15.75">
      <c r="A160" s="55">
        <f t="shared" si="15"/>
        <v>153</v>
      </c>
      <c r="B160" s="12"/>
      <c r="C160" s="38" t="s">
        <v>378</v>
      </c>
      <c r="D160" s="14">
        <v>180630.9</v>
      </c>
      <c r="E160" s="23">
        <v>0</v>
      </c>
      <c r="F160" s="23">
        <v>1550.4301478115165</v>
      </c>
      <c r="G160" s="23">
        <v>-570.9957334702937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-15872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14">
        <f t="shared" si="17"/>
        <v>165738.3344143412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</row>
    <row r="161" spans="1:129" s="15" customFormat="1" ht="15.75">
      <c r="A161" s="55">
        <f t="shared" si="15"/>
        <v>154</v>
      </c>
      <c r="B161" s="12"/>
      <c r="C161" s="38" t="s">
        <v>22</v>
      </c>
      <c r="D161" s="14">
        <v>1029369.88999999</v>
      </c>
      <c r="E161" s="23">
        <v>0</v>
      </c>
      <c r="F161" s="23">
        <v>8514.04522632362</v>
      </c>
      <c r="G161" s="23">
        <v>-3135.5707999267515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41488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14">
        <f t="shared" si="17"/>
        <v>1076236.364426387</v>
      </c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</row>
    <row r="162" spans="1:129" s="15" customFormat="1" ht="15.75">
      <c r="A162" s="55">
        <f t="shared" si="15"/>
        <v>155</v>
      </c>
      <c r="B162" s="12"/>
      <c r="C162" s="38" t="s">
        <v>23</v>
      </c>
      <c r="D162" s="14">
        <v>44004.79</v>
      </c>
      <c r="E162" s="23">
        <v>0</v>
      </c>
      <c r="F162" s="23">
        <v>122.69752409661558</v>
      </c>
      <c r="G162" s="23">
        <v>-45.18730680348788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9464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14">
        <f t="shared" si="17"/>
        <v>53546.30021729312</v>
      </c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</row>
    <row r="163" spans="1:129" s="15" customFormat="1" ht="15.75">
      <c r="A163" s="55">
        <f t="shared" si="15"/>
        <v>156</v>
      </c>
      <c r="B163" s="12"/>
      <c r="C163" s="38" t="s">
        <v>24</v>
      </c>
      <c r="D163" s="14">
        <v>1192313.42000001</v>
      </c>
      <c r="E163" s="23">
        <v>0</v>
      </c>
      <c r="F163" s="23">
        <v>6946.639069988631</v>
      </c>
      <c r="G163" s="23">
        <v>-2558.32310570096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-28962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14">
        <f t="shared" si="17"/>
        <v>1167739.7359642975</v>
      </c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</row>
    <row r="164" spans="1:129" s="15" customFormat="1" ht="15.75">
      <c r="A164" s="55">
        <f t="shared" si="15"/>
        <v>157</v>
      </c>
      <c r="B164" s="12"/>
      <c r="C164" s="38" t="s">
        <v>25</v>
      </c>
      <c r="D164" s="14">
        <v>230969.859999999</v>
      </c>
      <c r="E164" s="23">
        <v>0</v>
      </c>
      <c r="F164" s="23">
        <v>1521.5227009549715</v>
      </c>
      <c r="G164" s="23">
        <v>-560.3496370667212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-18390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14">
        <f t="shared" si="17"/>
        <v>213541.03306388727</v>
      </c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</row>
    <row r="165" spans="1:129" s="15" customFormat="1" ht="15.75">
      <c r="A165" s="55">
        <f t="shared" si="15"/>
        <v>158</v>
      </c>
      <c r="B165" s="12"/>
      <c r="C165" s="38" t="s">
        <v>26</v>
      </c>
      <c r="D165" s="14">
        <v>354664.960000001</v>
      </c>
      <c r="E165" s="23">
        <v>0</v>
      </c>
      <c r="F165" s="23">
        <v>2823.0289009082676</v>
      </c>
      <c r="G165" s="23">
        <v>-1039.6711262079473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-11303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14">
        <f t="shared" si="17"/>
        <v>345145.31777470134</v>
      </c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</row>
    <row r="166" spans="1:129" s="15" customFormat="1" ht="15.75">
      <c r="A166" s="55">
        <f t="shared" si="15"/>
        <v>159</v>
      </c>
      <c r="B166" s="12"/>
      <c r="C166" s="38" t="s">
        <v>27</v>
      </c>
      <c r="D166" s="14">
        <v>978907.520000013</v>
      </c>
      <c r="E166" s="23">
        <v>0</v>
      </c>
      <c r="F166" s="23">
        <v>8091.290865782235</v>
      </c>
      <c r="G166" s="23">
        <v>-2979.8779191376207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-309177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14">
        <f t="shared" si="17"/>
        <v>674841.9329466576</v>
      </c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</row>
    <row r="167" spans="1:129" s="15" customFormat="1" ht="15.75">
      <c r="A167" s="55">
        <f t="shared" si="15"/>
        <v>160</v>
      </c>
      <c r="B167" s="12"/>
      <c r="C167" s="38" t="s">
        <v>380</v>
      </c>
      <c r="D167" s="14">
        <v>948912.889999994</v>
      </c>
      <c r="E167" s="23">
        <v>0</v>
      </c>
      <c r="F167" s="23">
        <v>67560.25117867214</v>
      </c>
      <c r="G167" s="23">
        <v>-24881.233914120763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-353958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14">
        <f t="shared" si="17"/>
        <v>637633.9072645453</v>
      </c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</row>
    <row r="168" spans="1:129" s="15" customFormat="1" ht="15.75">
      <c r="A168" s="55">
        <f t="shared" si="15"/>
        <v>161</v>
      </c>
      <c r="B168" s="12"/>
      <c r="C168" s="38" t="s">
        <v>28</v>
      </c>
      <c r="D168" s="14">
        <v>5937131.96999975</v>
      </c>
      <c r="E168" s="23">
        <v>0</v>
      </c>
      <c r="F168" s="23">
        <v>-7024.172802529818</v>
      </c>
      <c r="G168" s="23">
        <v>2586.8773946791093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-2012647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14">
        <f t="shared" si="17"/>
        <v>3920047.674591899</v>
      </c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</row>
    <row r="169" spans="1:129" s="15" customFormat="1" ht="15.75">
      <c r="A169" s="55">
        <f t="shared" si="15"/>
        <v>162</v>
      </c>
      <c r="B169" s="12"/>
      <c r="C169" s="38" t="s">
        <v>29</v>
      </c>
      <c r="D169" s="14">
        <v>-782597.740000024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1506484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14">
        <f t="shared" si="17"/>
        <v>723886.259999976</v>
      </c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</row>
    <row r="170" spans="1:129" s="15" customFormat="1" ht="15.75">
      <c r="A170" s="55">
        <f t="shared" si="15"/>
        <v>163</v>
      </c>
      <c r="B170" s="12"/>
      <c r="C170" s="38" t="s">
        <v>30</v>
      </c>
      <c r="D170" s="14">
        <v>6880514.31</v>
      </c>
      <c r="E170" s="23">
        <v>0</v>
      </c>
      <c r="F170" s="23">
        <v>65993.85304981124</v>
      </c>
      <c r="G170" s="23">
        <v>-24304.357458410774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-2029335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14">
        <f t="shared" si="17"/>
        <v>4892868.8055914</v>
      </c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</row>
    <row r="171" spans="1:129" s="15" customFormat="1" ht="15.75">
      <c r="A171" s="55">
        <f t="shared" si="15"/>
        <v>164</v>
      </c>
      <c r="B171" s="12"/>
      <c r="C171" s="38" t="s">
        <v>31</v>
      </c>
      <c r="D171" s="14">
        <v>1275715.78</v>
      </c>
      <c r="E171" s="23">
        <v>0</v>
      </c>
      <c r="F171" s="23">
        <v>14190.775671476733</v>
      </c>
      <c r="G171" s="23">
        <v>-5226.209239084218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-506599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14">
        <f t="shared" si="17"/>
        <v>778081.3464323925</v>
      </c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</row>
    <row r="172" spans="1:129" s="15" customFormat="1" ht="15.75">
      <c r="A172" s="55">
        <f t="shared" si="15"/>
        <v>165</v>
      </c>
      <c r="B172" s="12"/>
      <c r="C172" s="38" t="s">
        <v>32</v>
      </c>
      <c r="D172" s="14">
        <v>1135767.63000002</v>
      </c>
      <c r="E172" s="23">
        <v>0</v>
      </c>
      <c r="F172" s="23">
        <v>11093.766057997771</v>
      </c>
      <c r="G172" s="23">
        <v>-4085.6359096058814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-249271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14">
        <f t="shared" si="17"/>
        <v>893504.7601484118</v>
      </c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</row>
    <row r="173" spans="1:129" s="15" customFormat="1" ht="15.75">
      <c r="A173" s="55">
        <f t="shared" si="15"/>
        <v>166</v>
      </c>
      <c r="B173" s="12"/>
      <c r="C173" s="38" t="s">
        <v>33</v>
      </c>
      <c r="D173" s="14">
        <v>278029.73</v>
      </c>
      <c r="E173" s="23">
        <v>0</v>
      </c>
      <c r="F173" s="23">
        <v>13573.751754789095</v>
      </c>
      <c r="G173" s="23">
        <v>-4998.970350331261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-42126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14">
        <f t="shared" si="17"/>
        <v>244478.5114044578</v>
      </c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</row>
    <row r="174" spans="1:129" s="15" customFormat="1" ht="15.75">
      <c r="A174" s="55">
        <f t="shared" si="15"/>
        <v>167</v>
      </c>
      <c r="B174" s="12"/>
      <c r="C174" s="38" t="s">
        <v>34</v>
      </c>
      <c r="D174" s="14">
        <v>54889.29</v>
      </c>
      <c r="E174" s="23">
        <v>0</v>
      </c>
      <c r="F174" s="23">
        <v>591.7667929651952</v>
      </c>
      <c r="G174" s="23">
        <v>-217.93714116658333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-30522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14">
        <f t="shared" si="17"/>
        <v>24741.11965179861</v>
      </c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</row>
    <row r="175" spans="1:129" s="15" customFormat="1" ht="15.75">
      <c r="A175" s="55">
        <f t="shared" si="15"/>
        <v>168</v>
      </c>
      <c r="B175" s="12"/>
      <c r="C175" s="38" t="s">
        <v>382</v>
      </c>
      <c r="D175" s="14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14">
        <f t="shared" si="17"/>
        <v>0</v>
      </c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</row>
    <row r="176" spans="1:129" s="15" customFormat="1" ht="15.75">
      <c r="A176" s="55">
        <f t="shared" si="15"/>
        <v>169</v>
      </c>
      <c r="B176" s="12"/>
      <c r="C176" s="38" t="s">
        <v>35</v>
      </c>
      <c r="D176" s="14">
        <v>642574.000000001</v>
      </c>
      <c r="E176" s="23">
        <v>0</v>
      </c>
      <c r="F176" s="23">
        <v>6952.671463027018</v>
      </c>
      <c r="G176" s="23">
        <v>-2560.544728321235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-204333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14">
        <f t="shared" si="17"/>
        <v>442633.1267347068</v>
      </c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</row>
    <row r="177" spans="1:129" s="15" customFormat="1" ht="15.75">
      <c r="A177" s="55">
        <f t="shared" si="15"/>
        <v>170</v>
      </c>
      <c r="B177" s="12"/>
      <c r="C177" s="38" t="s">
        <v>36</v>
      </c>
      <c r="D177" s="14">
        <v>292425.01</v>
      </c>
      <c r="E177" s="23">
        <v>0</v>
      </c>
      <c r="F177" s="23">
        <v>74.68689132057536</v>
      </c>
      <c r="G177" s="23">
        <v>-27.505848199871586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-20219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14">
        <f t="shared" si="17"/>
        <v>272253.1910431207</v>
      </c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</row>
    <row r="178" spans="1:129" s="15" customFormat="1" ht="15.75">
      <c r="A178" s="55">
        <f t="shared" si="15"/>
        <v>171</v>
      </c>
      <c r="B178" s="12"/>
      <c r="C178" s="38" t="s">
        <v>37</v>
      </c>
      <c r="D178" s="14">
        <v>72967.18</v>
      </c>
      <c r="E178" s="23">
        <v>0</v>
      </c>
      <c r="F178" s="23">
        <v>784.5493814177056</v>
      </c>
      <c r="G178" s="23">
        <v>-288.935525485362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-22682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14">
        <f t="shared" si="17"/>
        <v>50780.79385593234</v>
      </c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</row>
    <row r="179" spans="1:129" s="15" customFormat="1" ht="15.75">
      <c r="A179" s="55">
        <f t="shared" si="15"/>
        <v>172</v>
      </c>
      <c r="B179" s="12"/>
      <c r="C179" s="38" t="s">
        <v>38</v>
      </c>
      <c r="D179" s="14">
        <v>3808.85</v>
      </c>
      <c r="E179" s="23">
        <v>0</v>
      </c>
      <c r="F179" s="23">
        <v>40.26491083235365</v>
      </c>
      <c r="G179" s="23">
        <v>-14.828847546784637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-3920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14">
        <f t="shared" si="17"/>
        <v>-85.71393671443138</v>
      </c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</row>
    <row r="180" spans="1:129" s="15" customFormat="1" ht="15.75">
      <c r="A180" s="55">
        <f t="shared" si="15"/>
        <v>173</v>
      </c>
      <c r="B180" s="12"/>
      <c r="C180" s="38" t="s">
        <v>39</v>
      </c>
      <c r="D180" s="14">
        <v>211200.9</v>
      </c>
      <c r="E180" s="23">
        <v>0</v>
      </c>
      <c r="F180" s="23">
        <v>5196.716796957337</v>
      </c>
      <c r="G180" s="23">
        <v>-1913.857985349741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14">
        <f t="shared" si="17"/>
        <v>214483.75881160758</v>
      </c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</row>
    <row r="181" spans="1:129" s="15" customFormat="1" ht="15.75">
      <c r="A181" s="55">
        <f t="shared" si="15"/>
        <v>174</v>
      </c>
      <c r="B181" s="12"/>
      <c r="C181" s="38" t="s">
        <v>40</v>
      </c>
      <c r="D181" s="14">
        <v>198670.190000002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14">
        <f t="shared" si="17"/>
        <v>198670.190000002</v>
      </c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</row>
    <row r="182" spans="1:129" s="15" customFormat="1" ht="15.75">
      <c r="A182" s="55">
        <f t="shared" si="15"/>
        <v>175</v>
      </c>
      <c r="B182" s="12"/>
      <c r="C182" s="38" t="s">
        <v>385</v>
      </c>
      <c r="D182" s="14">
        <v>245696.199999999</v>
      </c>
      <c r="E182" s="23">
        <v>0</v>
      </c>
      <c r="F182" s="23">
        <v>2470.977172445419</v>
      </c>
      <c r="G182" s="23">
        <v>-910.0167620968807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14">
        <f t="shared" si="17"/>
        <v>247257.16041034754</v>
      </c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</row>
    <row r="183" spans="1:129" s="15" customFormat="1" ht="15.75">
      <c r="A183" s="55">
        <f t="shared" si="15"/>
        <v>176</v>
      </c>
      <c r="B183" s="12"/>
      <c r="C183" s="38" t="s">
        <v>41</v>
      </c>
      <c r="D183" s="14">
        <v>1592308.87999999</v>
      </c>
      <c r="E183" s="23">
        <v>0</v>
      </c>
      <c r="F183" s="23">
        <v>16347.608597734994</v>
      </c>
      <c r="G183" s="23">
        <v>-6020.5322857819865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14">
        <f t="shared" si="17"/>
        <v>1602635.956311943</v>
      </c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</row>
    <row r="184" spans="1:129" s="15" customFormat="1" ht="15.75">
      <c r="A184" s="55">
        <f t="shared" si="15"/>
        <v>177</v>
      </c>
      <c r="B184" s="12"/>
      <c r="C184" s="38" t="s">
        <v>42</v>
      </c>
      <c r="D184" s="14">
        <v>1211879.60999999</v>
      </c>
      <c r="E184" s="23">
        <v>0</v>
      </c>
      <c r="F184" s="23">
        <v>14939.919890859568</v>
      </c>
      <c r="G184" s="23">
        <v>-5502.105675712032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14">
        <f t="shared" si="17"/>
        <v>1221317.4242151377</v>
      </c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</row>
    <row r="185" spans="1:129" s="15" customFormat="1" ht="15.75">
      <c r="A185" s="55">
        <f t="shared" si="15"/>
        <v>178</v>
      </c>
      <c r="B185" s="12"/>
      <c r="C185" s="38" t="s">
        <v>43</v>
      </c>
      <c r="D185" s="14">
        <v>1298247.35999998</v>
      </c>
      <c r="E185" s="23">
        <v>0</v>
      </c>
      <c r="F185" s="23">
        <v>12247.942403960757</v>
      </c>
      <c r="G185" s="23">
        <v>-4510.698444765843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14">
        <f t="shared" si="17"/>
        <v>1305984.603959175</v>
      </c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</row>
    <row r="186" spans="1:129" s="15" customFormat="1" ht="15.75">
      <c r="A186" s="55">
        <f t="shared" si="15"/>
        <v>179</v>
      </c>
      <c r="B186" s="12"/>
      <c r="C186" s="38" t="s">
        <v>44</v>
      </c>
      <c r="D186" s="14">
        <v>406652.180000003</v>
      </c>
      <c r="E186" s="23">
        <v>0</v>
      </c>
      <c r="F186" s="23">
        <v>4138.633260999192</v>
      </c>
      <c r="G186" s="23">
        <v>-1524.184715941212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14">
        <f t="shared" si="17"/>
        <v>409266.628545061</v>
      </c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</row>
    <row r="187" spans="1:129" s="15" customFormat="1" ht="15.75">
      <c r="A187" s="55">
        <f t="shared" si="15"/>
        <v>180</v>
      </c>
      <c r="B187" s="12"/>
      <c r="C187" s="38" t="s">
        <v>45</v>
      </c>
      <c r="D187" s="14">
        <v>304223.37</v>
      </c>
      <c r="E187" s="23">
        <v>0</v>
      </c>
      <c r="F187" s="23">
        <v>2807.6794816554416</v>
      </c>
      <c r="G187" s="23">
        <v>-1034.018209230693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14">
        <f t="shared" si="17"/>
        <v>305997.03127242473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</row>
    <row r="188" spans="1:129" s="15" customFormat="1" ht="15.75">
      <c r="A188" s="55">
        <f t="shared" si="15"/>
        <v>181</v>
      </c>
      <c r="B188" s="12"/>
      <c r="C188" s="38" t="s">
        <v>46</v>
      </c>
      <c r="D188" s="14">
        <v>34921.12</v>
      </c>
      <c r="E188" s="23">
        <v>0</v>
      </c>
      <c r="F188" s="23">
        <v>376.3274506032044</v>
      </c>
      <c r="G188" s="23">
        <v>-138.59467902213757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14">
        <f t="shared" si="17"/>
        <v>35158.85277158107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</row>
    <row r="189" spans="1:129" s="15" customFormat="1" ht="15.75">
      <c r="A189" s="55">
        <f t="shared" si="15"/>
        <v>182</v>
      </c>
      <c r="B189" s="12"/>
      <c r="C189" s="38" t="s">
        <v>386</v>
      </c>
      <c r="D189" s="14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264381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14">
        <f t="shared" si="17"/>
        <v>264381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</row>
    <row r="190" spans="1:129" s="15" customFormat="1" ht="15.75">
      <c r="A190" s="55">
        <f t="shared" si="15"/>
        <v>183</v>
      </c>
      <c r="B190" s="12"/>
      <c r="C190" s="38" t="s">
        <v>388</v>
      </c>
      <c r="D190" s="14">
        <v>594.12</v>
      </c>
      <c r="E190" s="23">
        <v>0</v>
      </c>
      <c r="F190" s="23">
        <v>6.354547749070234</v>
      </c>
      <c r="G190" s="23">
        <v>-2.340266446685132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14">
        <f t="shared" si="17"/>
        <v>598.134281302385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</row>
    <row r="191" spans="1:129" s="15" customFormat="1" ht="15.75">
      <c r="A191" s="55">
        <f t="shared" si="15"/>
        <v>184</v>
      </c>
      <c r="B191" s="12"/>
      <c r="C191" s="38" t="s">
        <v>389</v>
      </c>
      <c r="D191" s="14">
        <v>14.91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1679766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14">
        <f t="shared" si="17"/>
        <v>1679780.91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</row>
    <row r="192" spans="1:129" s="15" customFormat="1" ht="15.75">
      <c r="A192" s="55">
        <f t="shared" si="15"/>
        <v>185</v>
      </c>
      <c r="B192" s="12"/>
      <c r="C192" s="38" t="s">
        <v>390</v>
      </c>
      <c r="D192" s="14">
        <v>23884.16</v>
      </c>
      <c r="E192" s="23">
        <v>0</v>
      </c>
      <c r="F192" s="23">
        <v>255.45855242448215</v>
      </c>
      <c r="G192" s="23">
        <v>-94.08082248579272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1709762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14">
        <f t="shared" si="17"/>
        <v>1733807.5377299387</v>
      </c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</row>
    <row r="193" spans="1:129" s="15" customFormat="1" ht="15.75">
      <c r="A193" s="55">
        <f t="shared" si="15"/>
        <v>186</v>
      </c>
      <c r="B193" s="12"/>
      <c r="C193" s="38" t="s">
        <v>391</v>
      </c>
      <c r="D193" s="14">
        <v>2350.68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383711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14">
        <f t="shared" si="17"/>
        <v>386061.68</v>
      </c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</row>
    <row r="194" spans="1:129" s="15" customFormat="1" ht="15.75">
      <c r="A194" s="55">
        <f t="shared" si="15"/>
        <v>187</v>
      </c>
      <c r="B194" s="12"/>
      <c r="C194" s="38" t="s">
        <v>392</v>
      </c>
      <c r="D194" s="14">
        <v>7650.35</v>
      </c>
      <c r="E194" s="23">
        <v>0</v>
      </c>
      <c r="F194" s="23">
        <v>105.52953765515205</v>
      </c>
      <c r="G194" s="23">
        <v>-38.864644009431295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222134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14">
        <f t="shared" si="17"/>
        <v>229851.0148936457</v>
      </c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</row>
    <row r="195" spans="1:129" s="15" customFormat="1" ht="15.75">
      <c r="A195" s="55">
        <f t="shared" si="15"/>
        <v>188</v>
      </c>
      <c r="B195" s="12"/>
      <c r="C195" s="38" t="s">
        <v>393</v>
      </c>
      <c r="D195" s="1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14">
        <f t="shared" si="17"/>
        <v>0</v>
      </c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</row>
    <row r="196" spans="1:129" s="15" customFormat="1" ht="15.75">
      <c r="A196" s="55">
        <f t="shared" si="15"/>
        <v>189</v>
      </c>
      <c r="B196" s="12"/>
      <c r="C196" s="38" t="s">
        <v>47</v>
      </c>
      <c r="D196" s="14">
        <v>26834.93</v>
      </c>
      <c r="E196" s="23">
        <v>0</v>
      </c>
      <c r="F196" s="23">
        <v>302.6186720347632</v>
      </c>
      <c r="G196" s="23">
        <v>-111.44905228023352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8317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14">
        <f t="shared" si="17"/>
        <v>35343.09961975453</v>
      </c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</row>
    <row r="197" spans="1:129" s="15" customFormat="1" ht="15.75">
      <c r="A197" s="55">
        <f t="shared" si="15"/>
        <v>190</v>
      </c>
      <c r="B197" s="12"/>
      <c r="C197" s="38" t="s">
        <v>395</v>
      </c>
      <c r="D197" s="14">
        <v>281344.940000005</v>
      </c>
      <c r="E197" s="23">
        <v>0</v>
      </c>
      <c r="F197" s="23">
        <v>2269.459424882991</v>
      </c>
      <c r="G197" s="23">
        <v>-835.8013746838398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51568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14">
        <f t="shared" si="17"/>
        <v>334346.59805020416</v>
      </c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</row>
    <row r="198" spans="1:129" s="15" customFormat="1" ht="15.75">
      <c r="A198" s="55">
        <f t="shared" si="15"/>
        <v>191</v>
      </c>
      <c r="B198" s="12"/>
      <c r="C198" s="38" t="s">
        <v>48</v>
      </c>
      <c r="D198" s="14">
        <v>36150.130000039</v>
      </c>
      <c r="E198" s="23">
        <v>0</v>
      </c>
      <c r="F198" s="23">
        <v>3932.7132970176935</v>
      </c>
      <c r="G198" s="23">
        <v>-1448.348070842586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292418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14">
        <f t="shared" si="17"/>
        <v>331052.4952262141</v>
      </c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</row>
    <row r="199" spans="1:129" s="15" customFormat="1" ht="15.75">
      <c r="A199" s="55">
        <f t="shared" si="15"/>
        <v>192</v>
      </c>
      <c r="B199" s="12"/>
      <c r="C199" s="38" t="s">
        <v>49</v>
      </c>
      <c r="D199" s="14">
        <v>5714653.20000073</v>
      </c>
      <c r="E199" s="23">
        <v>0</v>
      </c>
      <c r="F199" s="23">
        <v>239106.20878357903</v>
      </c>
      <c r="G199" s="23">
        <v>-88058.54636817762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1966784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14">
        <f t="shared" si="17"/>
        <v>7832484.862416131</v>
      </c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</row>
    <row r="200" spans="1:129" s="15" customFormat="1" ht="15.75">
      <c r="A200" s="55">
        <f t="shared" si="15"/>
        <v>193</v>
      </c>
      <c r="B200" s="12"/>
      <c r="C200" s="38" t="s">
        <v>50</v>
      </c>
      <c r="D200" s="14">
        <v>704383.380000016</v>
      </c>
      <c r="E200" s="23">
        <v>0</v>
      </c>
      <c r="F200" s="23">
        <v>4298.374403349496</v>
      </c>
      <c r="G200" s="23">
        <v>-1583.0145257655645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560281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14">
        <f t="shared" si="17"/>
        <v>1267379.7398775998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</row>
    <row r="201" spans="1:129" s="15" customFormat="1" ht="15.75">
      <c r="A201" s="55">
        <f t="shared" si="15"/>
        <v>194</v>
      </c>
      <c r="B201" s="12"/>
      <c r="C201" s="38" t="s">
        <v>51</v>
      </c>
      <c r="D201" s="14">
        <v>154154.819999997</v>
      </c>
      <c r="E201" s="23">
        <v>0</v>
      </c>
      <c r="F201" s="23">
        <v>1547.4622233352818</v>
      </c>
      <c r="G201" s="23">
        <v>-569.9026998914613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17644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14">
        <f t="shared" si="17"/>
        <v>172776.37952344085</v>
      </c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</row>
    <row r="202" spans="1:129" s="15" customFormat="1" ht="15.75">
      <c r="A202" s="55">
        <f t="shared" si="15"/>
        <v>195</v>
      </c>
      <c r="B202" s="12"/>
      <c r="C202" s="38" t="s">
        <v>52</v>
      </c>
      <c r="D202" s="14">
        <v>205292.240000002</v>
      </c>
      <c r="E202" s="23">
        <v>0</v>
      </c>
      <c r="F202" s="23">
        <v>3518.4633720382353</v>
      </c>
      <c r="G202" s="23">
        <v>-1295.7872217856084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51551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14">
        <f t="shared" si="17"/>
        <v>259065.91615025463</v>
      </c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</row>
    <row r="203" spans="1:129" s="15" customFormat="1" ht="15.75">
      <c r="A203" s="55">
        <f t="shared" si="15"/>
        <v>196</v>
      </c>
      <c r="B203" s="12"/>
      <c r="C203" s="38" t="s">
        <v>53</v>
      </c>
      <c r="D203" s="14">
        <v>38637.26</v>
      </c>
      <c r="E203" s="23">
        <v>0</v>
      </c>
      <c r="F203" s="23">
        <v>408.23991160983616</v>
      </c>
      <c r="G203" s="23">
        <v>-150.3474684690176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8966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14">
        <f t="shared" si="17"/>
        <v>47861.152443140825</v>
      </c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</row>
    <row r="204" spans="1:129" s="15" customFormat="1" ht="15.75">
      <c r="A204" s="55">
        <f t="shared" si="15"/>
        <v>197</v>
      </c>
      <c r="B204" s="12"/>
      <c r="C204" s="38" t="s">
        <v>54</v>
      </c>
      <c r="D204" s="14">
        <v>166871.12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14">
        <f t="shared" si="17"/>
        <v>166871.12</v>
      </c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</row>
    <row r="205" spans="1:129" s="15" customFormat="1" ht="15.75">
      <c r="A205" s="55">
        <f t="shared" si="15"/>
        <v>198</v>
      </c>
      <c r="B205" s="12"/>
      <c r="C205" s="38" t="s">
        <v>397</v>
      </c>
      <c r="D205" s="14">
        <v>45726.68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14">
        <f t="shared" si="17"/>
        <v>45726.68</v>
      </c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</row>
    <row r="206" spans="1:129" s="15" customFormat="1" ht="15.75">
      <c r="A206" s="55">
        <f t="shared" si="15"/>
        <v>199</v>
      </c>
      <c r="B206" s="12"/>
      <c r="C206" s="38" t="s">
        <v>55</v>
      </c>
      <c r="D206" s="14">
        <v>1830498.31000003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20222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14">
        <f t="shared" si="17"/>
        <v>1850720.31000003</v>
      </c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</row>
    <row r="207" spans="1:129" s="15" customFormat="1" ht="15.75">
      <c r="A207" s="55">
        <f t="shared" si="15"/>
        <v>200</v>
      </c>
      <c r="B207" s="12"/>
      <c r="C207" s="38" t="s">
        <v>56</v>
      </c>
      <c r="D207" s="14">
        <v>170413.709999989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-20322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14">
        <f t="shared" si="17"/>
        <v>150091.709999989</v>
      </c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</row>
    <row r="208" spans="1:129" s="15" customFormat="1" ht="15.75">
      <c r="A208" s="55">
        <f aca="true" t="shared" si="18" ref="A208:A271">A207+1</f>
        <v>201</v>
      </c>
      <c r="B208" s="12"/>
      <c r="C208" s="38" t="s">
        <v>57</v>
      </c>
      <c r="D208" s="14">
        <v>373587.779999996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100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14">
        <f t="shared" si="17"/>
        <v>373687.779999996</v>
      </c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</row>
    <row r="209" spans="1:129" s="15" customFormat="1" ht="15.75">
      <c r="A209" s="55">
        <f t="shared" si="18"/>
        <v>202</v>
      </c>
      <c r="B209" s="12"/>
      <c r="C209" s="38" t="s">
        <v>58</v>
      </c>
      <c r="D209" s="14">
        <v>169820.470000002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14">
        <f t="shared" si="17"/>
        <v>169820.470000002</v>
      </c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</row>
    <row r="210" spans="1:129" s="15" customFormat="1" ht="15.75">
      <c r="A210" s="55">
        <f t="shared" si="18"/>
        <v>203</v>
      </c>
      <c r="B210" s="12"/>
      <c r="C210" s="38" t="s">
        <v>59</v>
      </c>
      <c r="D210" s="14">
        <v>649845.700000008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14">
        <f t="shared" si="17"/>
        <v>649845.700000008</v>
      </c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</row>
    <row r="211" spans="1:129" s="15" customFormat="1" ht="15.75">
      <c r="A211" s="55">
        <f t="shared" si="18"/>
        <v>204</v>
      </c>
      <c r="B211" s="12"/>
      <c r="C211" s="38" t="s">
        <v>60</v>
      </c>
      <c r="D211" s="14">
        <v>22295.29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14">
        <f t="shared" si="17"/>
        <v>22295.29</v>
      </c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</row>
    <row r="212" spans="1:129" s="15" customFormat="1" ht="15.75">
      <c r="A212" s="55">
        <f t="shared" si="18"/>
        <v>205</v>
      </c>
      <c r="B212" s="12"/>
      <c r="C212" s="38" t="s">
        <v>398</v>
      </c>
      <c r="D212" s="14">
        <v>12474.26</v>
      </c>
      <c r="E212" s="23">
        <v>0</v>
      </c>
      <c r="F212" s="23">
        <v>121.14284501336296</v>
      </c>
      <c r="G212" s="23">
        <v>-44.61474626297865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-7957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14">
        <f t="shared" si="17"/>
        <v>4593.788098750385</v>
      </c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</row>
    <row r="213" spans="1:129" s="15" customFormat="1" ht="15.75">
      <c r="A213" s="55">
        <f t="shared" si="18"/>
        <v>206</v>
      </c>
      <c r="B213" s="12"/>
      <c r="C213" s="38" t="s">
        <v>400</v>
      </c>
      <c r="D213" s="14">
        <v>71006.51</v>
      </c>
      <c r="E213" s="23">
        <v>0</v>
      </c>
      <c r="F213" s="23">
        <v>739.5136495387169</v>
      </c>
      <c r="G213" s="23">
        <v>-272.34966975176934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-56646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14">
        <f t="shared" si="17"/>
        <v>14827.673979786938</v>
      </c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</row>
    <row r="214" spans="1:129" s="15" customFormat="1" ht="15.75">
      <c r="A214" s="55">
        <f t="shared" si="18"/>
        <v>207</v>
      </c>
      <c r="B214" s="12"/>
      <c r="C214" s="38" t="s">
        <v>61</v>
      </c>
      <c r="D214" s="14">
        <v>156974.29</v>
      </c>
      <c r="E214" s="23">
        <v>0</v>
      </c>
      <c r="F214" s="23">
        <v>2716.621462481483</v>
      </c>
      <c r="G214" s="23">
        <v>-1000.4831670232272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14">
        <f t="shared" si="17"/>
        <v>158690.42829545826</v>
      </c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</row>
    <row r="215" spans="1:129" s="15" customFormat="1" ht="15.75">
      <c r="A215" s="55">
        <f t="shared" si="18"/>
        <v>208</v>
      </c>
      <c r="B215" s="12"/>
      <c r="C215" s="38" t="s">
        <v>62</v>
      </c>
      <c r="D215" s="14">
        <v>5090567.22000007</v>
      </c>
      <c r="E215" s="23">
        <v>0</v>
      </c>
      <c r="F215" s="23">
        <v>91533.88454290196</v>
      </c>
      <c r="G215" s="23">
        <v>-33710.294924111164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-749876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14">
        <f aca="true" t="shared" si="19" ref="Z215:Z278">SUM(D215:Y215)</f>
        <v>4398514.8096188605</v>
      </c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</row>
    <row r="216" spans="1:129" s="15" customFormat="1" ht="15.75">
      <c r="A216" s="55">
        <f t="shared" si="18"/>
        <v>209</v>
      </c>
      <c r="B216" s="12"/>
      <c r="C216" s="38" t="s">
        <v>63</v>
      </c>
      <c r="D216" s="14">
        <v>548119.430000003</v>
      </c>
      <c r="E216" s="23">
        <v>0</v>
      </c>
      <c r="F216" s="23">
        <v>7148.229745626738</v>
      </c>
      <c r="G216" s="23">
        <v>-2632.565351221812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-358520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14">
        <f t="shared" si="19"/>
        <v>194115.09439440782</v>
      </c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</row>
    <row r="217" spans="1:129" s="15" customFormat="1" ht="15.75">
      <c r="A217" s="55">
        <f t="shared" si="18"/>
        <v>210</v>
      </c>
      <c r="B217" s="12"/>
      <c r="C217" s="38" t="s">
        <v>401</v>
      </c>
      <c r="D217" s="14">
        <v>6945.08</v>
      </c>
      <c r="E217" s="23">
        <v>0</v>
      </c>
      <c r="F217" s="23">
        <v>70.27865411999385</v>
      </c>
      <c r="G217" s="23">
        <v>-25.882373167984454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14">
        <f t="shared" si="19"/>
        <v>6989.47628095201</v>
      </c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</row>
    <row r="218" spans="1:129" s="15" customFormat="1" ht="15.75">
      <c r="A218" s="55">
        <f t="shared" si="18"/>
        <v>211</v>
      </c>
      <c r="B218" s="12"/>
      <c r="C218" s="38" t="s">
        <v>64</v>
      </c>
      <c r="D218" s="14">
        <v>113863.999999998</v>
      </c>
      <c r="E218" s="23">
        <v>0</v>
      </c>
      <c r="F218" s="23">
        <v>2270.5574897722136</v>
      </c>
      <c r="G218" s="23">
        <v>-836.205772371607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-78655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14">
        <f t="shared" si="19"/>
        <v>36643.351717398604</v>
      </c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</row>
    <row r="219" spans="1:129" s="15" customFormat="1" ht="15.75">
      <c r="A219" s="55">
        <f t="shared" si="18"/>
        <v>212</v>
      </c>
      <c r="B219" s="12"/>
      <c r="C219" s="38" t="s">
        <v>65</v>
      </c>
      <c r="D219" s="14">
        <v>22475.43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14">
        <f t="shared" si="19"/>
        <v>22475.43</v>
      </c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</row>
    <row r="220" spans="1:129" s="15" customFormat="1" ht="15.75">
      <c r="A220" s="55">
        <f t="shared" si="18"/>
        <v>213</v>
      </c>
      <c r="B220" s="12"/>
      <c r="C220" s="38" t="s">
        <v>403</v>
      </c>
      <c r="D220" s="14">
        <v>83215.2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14">
        <f t="shared" si="19"/>
        <v>83215.2</v>
      </c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</row>
    <row r="221" spans="1:129" s="15" customFormat="1" ht="15.75">
      <c r="A221" s="55">
        <f t="shared" si="18"/>
        <v>214</v>
      </c>
      <c r="B221" s="12"/>
      <c r="C221" s="38" t="s">
        <v>66</v>
      </c>
      <c r="D221" s="14">
        <v>460084.820000002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14">
        <f t="shared" si="19"/>
        <v>460084.820000002</v>
      </c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</row>
    <row r="222" spans="1:129" s="15" customFormat="1" ht="15.75">
      <c r="A222" s="55">
        <f t="shared" si="18"/>
        <v>215</v>
      </c>
      <c r="B222" s="12"/>
      <c r="C222" s="38" t="s">
        <v>67</v>
      </c>
      <c r="D222" s="14">
        <v>223831.94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30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14">
        <f t="shared" si="19"/>
        <v>223861.94</v>
      </c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</row>
    <row r="223" spans="1:129" s="15" customFormat="1" ht="15.75">
      <c r="A223" s="55">
        <f t="shared" si="18"/>
        <v>216</v>
      </c>
      <c r="B223" s="12"/>
      <c r="C223" s="38" t="s">
        <v>68</v>
      </c>
      <c r="D223" s="14">
        <v>774169.42000001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-3750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14">
        <f t="shared" si="19"/>
        <v>770419.42000001</v>
      </c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</row>
    <row r="224" spans="1:129" s="15" customFormat="1" ht="15.75">
      <c r="A224" s="55">
        <f t="shared" si="18"/>
        <v>217</v>
      </c>
      <c r="B224" s="12"/>
      <c r="C224" s="38" t="s">
        <v>69</v>
      </c>
      <c r="D224" s="14">
        <v>74675.37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14">
        <f t="shared" si="19"/>
        <v>74675.37</v>
      </c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</row>
    <row r="225" spans="1:129" s="15" customFormat="1" ht="15.75">
      <c r="A225" s="55">
        <f t="shared" si="18"/>
        <v>218</v>
      </c>
      <c r="B225" s="12"/>
      <c r="C225" s="38" t="s">
        <v>70</v>
      </c>
      <c r="D225" s="14">
        <v>166913.38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14">
        <f t="shared" si="19"/>
        <v>166913.38</v>
      </c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</row>
    <row r="226" spans="1:129" s="15" customFormat="1" ht="15.75">
      <c r="A226" s="55">
        <f t="shared" si="18"/>
        <v>219</v>
      </c>
      <c r="B226" s="12"/>
      <c r="C226" s="38" t="s">
        <v>71</v>
      </c>
      <c r="D226" s="14">
        <v>30176.96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14">
        <f t="shared" si="19"/>
        <v>30176.96</v>
      </c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</row>
    <row r="227" spans="1:129" s="15" customFormat="1" ht="15.75">
      <c r="A227" s="55">
        <f t="shared" si="18"/>
        <v>220</v>
      </c>
      <c r="B227" s="12"/>
      <c r="C227" s="38" t="s">
        <v>72</v>
      </c>
      <c r="D227" s="14">
        <v>413092.689999996</v>
      </c>
      <c r="E227" s="23">
        <v>0</v>
      </c>
      <c r="F227" s="23">
        <v>3518.1318573633057</v>
      </c>
      <c r="G227" s="23">
        <v>-1295.6651308515313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14">
        <f t="shared" si="19"/>
        <v>415315.15672650776</v>
      </c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</row>
    <row r="228" spans="1:129" s="15" customFormat="1" ht="15.75">
      <c r="A228" s="55">
        <f t="shared" si="18"/>
        <v>221</v>
      </c>
      <c r="B228" s="12"/>
      <c r="C228" s="38" t="s">
        <v>405</v>
      </c>
      <c r="D228" s="14">
        <v>456067.24000001</v>
      </c>
      <c r="E228" s="23">
        <v>0</v>
      </c>
      <c r="F228" s="23">
        <v>4281.339857098246</v>
      </c>
      <c r="G228" s="23">
        <v>-1576.741006610383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-2452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14">
        <f t="shared" si="19"/>
        <v>456319.83885049785</v>
      </c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</row>
    <row r="229" spans="1:129" s="15" customFormat="1" ht="15.75">
      <c r="A229" s="55">
        <f t="shared" si="18"/>
        <v>222</v>
      </c>
      <c r="B229" s="12"/>
      <c r="C229" s="38" t="s">
        <v>73</v>
      </c>
      <c r="D229" s="14">
        <v>3072846.27999997</v>
      </c>
      <c r="E229" s="23">
        <v>0</v>
      </c>
      <c r="F229" s="23">
        <v>24229.9865936142</v>
      </c>
      <c r="G229" s="23">
        <v>-8923.471326022003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191166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14">
        <f t="shared" si="19"/>
        <v>3279318.7952675624</v>
      </c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</row>
    <row r="230" spans="1:129" s="15" customFormat="1" ht="15.75">
      <c r="A230" s="55">
        <f t="shared" si="18"/>
        <v>223</v>
      </c>
      <c r="B230" s="12"/>
      <c r="C230" s="38" t="s">
        <v>74</v>
      </c>
      <c r="D230" s="14">
        <v>2337127.92000004</v>
      </c>
      <c r="E230" s="23">
        <v>0</v>
      </c>
      <c r="F230" s="23">
        <v>42570.30097094117</v>
      </c>
      <c r="G230" s="23">
        <v>-15677.881561619848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-106415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14">
        <f t="shared" si="19"/>
        <v>2257605.3394093616</v>
      </c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</row>
    <row r="231" spans="1:129" s="15" customFormat="1" ht="15.75">
      <c r="A231" s="55">
        <f t="shared" si="18"/>
        <v>224</v>
      </c>
      <c r="B231" s="12"/>
      <c r="C231" s="38" t="s">
        <v>75</v>
      </c>
      <c r="D231" s="14">
        <v>3668149.98000004</v>
      </c>
      <c r="E231" s="23">
        <v>0</v>
      </c>
      <c r="F231" s="23">
        <v>26127.257431268874</v>
      </c>
      <c r="G231" s="23">
        <v>-9622.202291146481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13886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14">
        <f t="shared" si="19"/>
        <v>3698541.0351401623</v>
      </c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</row>
    <row r="232" spans="1:129" s="15" customFormat="1" ht="15.75">
      <c r="A232" s="55">
        <f t="shared" si="18"/>
        <v>225</v>
      </c>
      <c r="B232" s="12"/>
      <c r="C232" s="38" t="s">
        <v>76</v>
      </c>
      <c r="D232" s="14">
        <v>742906.229999994</v>
      </c>
      <c r="E232" s="23">
        <v>0</v>
      </c>
      <c r="F232" s="23">
        <v>6256.533144984532</v>
      </c>
      <c r="G232" s="23">
        <v>-2304.169418496075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-1528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14">
        <f t="shared" si="19"/>
        <v>745330.5937264825</v>
      </c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</row>
    <row r="233" spans="1:129" s="15" customFormat="1" ht="15.75">
      <c r="A233" s="55">
        <f t="shared" si="18"/>
        <v>226</v>
      </c>
      <c r="B233" s="12"/>
      <c r="C233" s="38" t="s">
        <v>77</v>
      </c>
      <c r="D233" s="14">
        <v>1435331.54000007</v>
      </c>
      <c r="E233" s="23">
        <v>0</v>
      </c>
      <c r="F233" s="23">
        <v>10380.523699461623</v>
      </c>
      <c r="G233" s="23">
        <v>-3822.9614871371946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12558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14">
        <f t="shared" si="19"/>
        <v>1454447.1022123944</v>
      </c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</row>
    <row r="234" spans="1:129" s="15" customFormat="1" ht="15.75">
      <c r="A234" s="55">
        <f t="shared" si="18"/>
        <v>227</v>
      </c>
      <c r="B234" s="12"/>
      <c r="C234" s="38" t="s">
        <v>78</v>
      </c>
      <c r="D234" s="14">
        <v>233.28</v>
      </c>
      <c r="E234" s="23">
        <v>0</v>
      </c>
      <c r="F234" s="23">
        <v>2.495100146271969</v>
      </c>
      <c r="G234" s="23">
        <v>-0.9189008225319918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14">
        <f t="shared" si="19"/>
        <v>234.85619932374</v>
      </c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</row>
    <row r="235" spans="1:129" s="15" customFormat="1" ht="15.75">
      <c r="A235" s="55">
        <f t="shared" si="18"/>
        <v>228</v>
      </c>
      <c r="B235" s="12"/>
      <c r="C235" s="38" t="s">
        <v>79</v>
      </c>
      <c r="D235" s="14">
        <v>6954975.44999978</v>
      </c>
      <c r="E235" s="23">
        <v>0</v>
      </c>
      <c r="F235" s="23">
        <v>11728.379840412428</v>
      </c>
      <c r="G235" s="23">
        <v>-4319.3528317591945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51101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14">
        <f t="shared" si="19"/>
        <v>7013485.477008433</v>
      </c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</row>
    <row r="236" spans="1:129" s="15" customFormat="1" ht="15.75">
      <c r="A236" s="55">
        <f t="shared" si="18"/>
        <v>229</v>
      </c>
      <c r="B236" s="12"/>
      <c r="C236" s="38" t="s">
        <v>407</v>
      </c>
      <c r="D236" s="14">
        <v>5349721.88000034</v>
      </c>
      <c r="E236" s="23">
        <v>0</v>
      </c>
      <c r="F236" s="23">
        <v>13261.324005690212</v>
      </c>
      <c r="G236" s="23">
        <v>-4883.908790153913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76602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14">
        <f t="shared" si="19"/>
        <v>5434701.295215877</v>
      </c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</row>
    <row r="237" spans="1:129" s="15" customFormat="1" ht="15.75">
      <c r="A237" s="55">
        <f t="shared" si="18"/>
        <v>230</v>
      </c>
      <c r="B237" s="12"/>
      <c r="C237" s="38" t="s">
        <v>408</v>
      </c>
      <c r="D237" s="14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14">
        <f t="shared" si="19"/>
        <v>0</v>
      </c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</row>
    <row r="238" spans="1:129" s="15" customFormat="1" ht="15.75">
      <c r="A238" s="55">
        <f t="shared" si="18"/>
        <v>231</v>
      </c>
      <c r="B238" s="12"/>
      <c r="C238" s="38" t="s">
        <v>80</v>
      </c>
      <c r="D238" s="14">
        <v>27348102.5600037</v>
      </c>
      <c r="E238" s="23">
        <v>0</v>
      </c>
      <c r="F238" s="23">
        <v>65479.88360786649</v>
      </c>
      <c r="G238" s="23">
        <v>-24115.071692200145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938551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14">
        <f t="shared" si="19"/>
        <v>28328018.37191937</v>
      </c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</row>
    <row r="239" spans="1:129" s="15" customFormat="1" ht="15.75">
      <c r="A239" s="55">
        <f t="shared" si="18"/>
        <v>232</v>
      </c>
      <c r="B239" s="12"/>
      <c r="C239" s="38" t="s">
        <v>81</v>
      </c>
      <c r="D239" s="14">
        <v>7697860.89999143</v>
      </c>
      <c r="E239" s="23">
        <v>0</v>
      </c>
      <c r="F239" s="23">
        <v>704225.4882843712</v>
      </c>
      <c r="G239" s="23">
        <v>-259353.6701921086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-1762977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14">
        <f t="shared" si="19"/>
        <v>6379755.718083694</v>
      </c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</row>
    <row r="240" spans="1:129" s="15" customFormat="1" ht="15.75">
      <c r="A240" s="55">
        <f t="shared" si="18"/>
        <v>233</v>
      </c>
      <c r="B240" s="12"/>
      <c r="C240" s="38" t="s">
        <v>82</v>
      </c>
      <c r="D240" s="14">
        <v>35433869.4599994</v>
      </c>
      <c r="E240" s="23">
        <v>0</v>
      </c>
      <c r="F240" s="23">
        <v>-38111.96434629707</v>
      </c>
      <c r="G240" s="23">
        <v>14035.955806603115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634234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14">
        <f t="shared" si="19"/>
        <v>36044027.451459706</v>
      </c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</row>
    <row r="241" spans="1:129" s="15" customFormat="1" ht="15.75">
      <c r="A241" s="55">
        <f t="shared" si="18"/>
        <v>234</v>
      </c>
      <c r="B241" s="12"/>
      <c r="C241" s="38" t="s">
        <v>83</v>
      </c>
      <c r="D241" s="14">
        <v>4461686.38999933</v>
      </c>
      <c r="E241" s="23">
        <v>0</v>
      </c>
      <c r="F241" s="23">
        <v>3873.109738551015</v>
      </c>
      <c r="G241" s="23">
        <v>-1426.3971447514234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182754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14">
        <f t="shared" si="19"/>
        <v>4646887.1025931295</v>
      </c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</row>
    <row r="242" spans="1:129" s="15" customFormat="1" ht="15.75">
      <c r="A242" s="55">
        <f t="shared" si="18"/>
        <v>235</v>
      </c>
      <c r="B242" s="12"/>
      <c r="C242" s="38" t="s">
        <v>84</v>
      </c>
      <c r="D242" s="14">
        <v>5259986.09999835</v>
      </c>
      <c r="E242" s="23">
        <v>0</v>
      </c>
      <c r="F242" s="23">
        <v>-956.7408333515453</v>
      </c>
      <c r="G242" s="23">
        <v>352.3505619725333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198131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14">
        <f t="shared" si="19"/>
        <v>5457512.709726972</v>
      </c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</row>
    <row r="243" spans="1:129" s="15" customFormat="1" ht="15.75">
      <c r="A243" s="55">
        <f t="shared" si="18"/>
        <v>236</v>
      </c>
      <c r="B243" s="12"/>
      <c r="C243" s="38" t="s">
        <v>85</v>
      </c>
      <c r="D243" s="14">
        <v>755038.490000015</v>
      </c>
      <c r="E243" s="23">
        <v>0</v>
      </c>
      <c r="F243" s="23">
        <v>648.700654252087</v>
      </c>
      <c r="G243" s="23">
        <v>-238.90486546599288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350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14">
        <f t="shared" si="19"/>
        <v>755798.2857888011</v>
      </c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</row>
    <row r="244" spans="1:129" s="15" customFormat="1" ht="15.75">
      <c r="A244" s="55">
        <f t="shared" si="18"/>
        <v>237</v>
      </c>
      <c r="B244" s="12"/>
      <c r="C244" s="38" t="s">
        <v>86</v>
      </c>
      <c r="D244" s="14">
        <v>753782.520000008</v>
      </c>
      <c r="E244" s="23">
        <v>0</v>
      </c>
      <c r="F244" s="23">
        <v>7762.0276178477425</v>
      </c>
      <c r="G244" s="23">
        <v>-2858.616145413376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29601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14">
        <f t="shared" si="19"/>
        <v>788286.9314724425</v>
      </c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</row>
    <row r="245" spans="1:129" s="15" customFormat="1" ht="15.75">
      <c r="A245" s="55">
        <f t="shared" si="18"/>
        <v>238</v>
      </c>
      <c r="B245" s="12"/>
      <c r="C245" s="38" t="s">
        <v>410</v>
      </c>
      <c r="D245" s="14">
        <v>700170.300000001</v>
      </c>
      <c r="E245" s="23">
        <v>0</v>
      </c>
      <c r="F245" s="23">
        <v>5160.436302153111</v>
      </c>
      <c r="G245" s="23">
        <v>-1900.4965270662797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14">
        <f t="shared" si="19"/>
        <v>703430.2397750879</v>
      </c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</row>
    <row r="246" spans="1:129" s="15" customFormat="1" ht="15.75">
      <c r="A246" s="55">
        <f t="shared" si="18"/>
        <v>239</v>
      </c>
      <c r="B246" s="12"/>
      <c r="C246" s="38" t="s">
        <v>87</v>
      </c>
      <c r="D246" s="14">
        <v>5305313.35999996</v>
      </c>
      <c r="E246" s="23">
        <v>0</v>
      </c>
      <c r="F246" s="23">
        <v>41705.93002275033</v>
      </c>
      <c r="G246" s="23">
        <v>-15359.549178668378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181954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14">
        <f t="shared" si="19"/>
        <v>5513613.740844042</v>
      </c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</row>
    <row r="247" spans="1:129" s="15" customFormat="1" ht="15.75">
      <c r="A247" s="55">
        <f t="shared" si="18"/>
        <v>240</v>
      </c>
      <c r="B247" s="12"/>
      <c r="C247" s="38" t="s">
        <v>88</v>
      </c>
      <c r="D247" s="14">
        <v>106326.120000002</v>
      </c>
      <c r="E247" s="23">
        <v>0</v>
      </c>
      <c r="F247" s="23">
        <v>763.2495150797147</v>
      </c>
      <c r="G247" s="23">
        <v>-281.0911651188872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-20956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14">
        <f t="shared" si="19"/>
        <v>85852.27834996283</v>
      </c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</row>
    <row r="248" spans="1:129" s="15" customFormat="1" ht="15.75">
      <c r="A248" s="55">
        <f t="shared" si="18"/>
        <v>241</v>
      </c>
      <c r="B248" s="12"/>
      <c r="C248" s="38" t="s">
        <v>89</v>
      </c>
      <c r="D248" s="14">
        <v>12326587.1699991</v>
      </c>
      <c r="E248" s="23">
        <v>0</v>
      </c>
      <c r="F248" s="23">
        <v>90531.01608672024</v>
      </c>
      <c r="G248" s="23">
        <v>-33340.95638246839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24044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14">
        <f t="shared" si="19"/>
        <v>12407821.229703352</v>
      </c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</row>
    <row r="249" spans="1:129" s="15" customFormat="1" ht="15.75">
      <c r="A249" s="55">
        <f t="shared" si="18"/>
        <v>242</v>
      </c>
      <c r="B249" s="12"/>
      <c r="C249" s="38" t="s">
        <v>90</v>
      </c>
      <c r="D249" s="14">
        <v>989915.770000004</v>
      </c>
      <c r="E249" s="23">
        <v>0</v>
      </c>
      <c r="F249" s="23">
        <v>8623.888787620244</v>
      </c>
      <c r="G249" s="23">
        <v>-3176.0242217968607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-110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14">
        <f t="shared" si="19"/>
        <v>995253.6345658273</v>
      </c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</row>
    <row r="250" spans="1:129" s="15" customFormat="1" ht="15.75">
      <c r="A250" s="55">
        <f t="shared" si="18"/>
        <v>243</v>
      </c>
      <c r="B250" s="12"/>
      <c r="C250" s="38" t="s">
        <v>91</v>
      </c>
      <c r="D250" s="14">
        <v>1668849.17999998</v>
      </c>
      <c r="E250" s="23">
        <v>0</v>
      </c>
      <c r="F250" s="23">
        <v>9961.728619270114</v>
      </c>
      <c r="G250" s="23">
        <v>-3668.726738589999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457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14">
        <f t="shared" si="19"/>
        <v>1675599.18188066</v>
      </c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</row>
    <row r="251" spans="1:129" s="15" customFormat="1" ht="15.75">
      <c r="A251" s="55">
        <f t="shared" si="18"/>
        <v>244</v>
      </c>
      <c r="B251" s="12"/>
      <c r="C251" s="38" t="s">
        <v>92</v>
      </c>
      <c r="D251" s="14">
        <v>237715.55</v>
      </c>
      <c r="E251" s="23">
        <v>0</v>
      </c>
      <c r="F251" s="23">
        <v>1871.452558590509</v>
      </c>
      <c r="G251" s="23">
        <v>-689.2225540477252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-350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14">
        <f t="shared" si="19"/>
        <v>238547.78000454276</v>
      </c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</row>
    <row r="252" spans="1:129" s="15" customFormat="1" ht="15.75">
      <c r="A252" s="55">
        <f t="shared" si="18"/>
        <v>245</v>
      </c>
      <c r="B252" s="12"/>
      <c r="C252" s="38" t="s">
        <v>411</v>
      </c>
      <c r="D252" s="14">
        <v>-356.65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14">
        <f t="shared" si="19"/>
        <v>-356.65</v>
      </c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</row>
    <row r="253" spans="1:129" s="15" customFormat="1" ht="15.75">
      <c r="A253" s="55">
        <f t="shared" si="18"/>
        <v>246</v>
      </c>
      <c r="B253" s="12"/>
      <c r="C253" s="38" t="s">
        <v>93</v>
      </c>
      <c r="D253" s="14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-34150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14">
        <f t="shared" si="19"/>
        <v>-34150</v>
      </c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</row>
    <row r="254" spans="1:129" s="15" customFormat="1" ht="15.75">
      <c r="A254" s="55">
        <f t="shared" si="18"/>
        <v>247</v>
      </c>
      <c r="B254" s="12"/>
      <c r="C254" s="38" t="s">
        <v>94</v>
      </c>
      <c r="D254" s="14">
        <v>315788.180000004</v>
      </c>
      <c r="E254" s="23">
        <v>0</v>
      </c>
      <c r="F254" s="23">
        <v>5254.993673470755</v>
      </c>
      <c r="G254" s="23">
        <v>-1935.3203181714466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-17471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14">
        <f t="shared" si="19"/>
        <v>301636.8533553033</v>
      </c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</row>
    <row r="255" spans="1:129" s="15" customFormat="1" ht="15.75">
      <c r="A255" s="55">
        <f t="shared" si="18"/>
        <v>248</v>
      </c>
      <c r="B255" s="12"/>
      <c r="C255" s="38" t="s">
        <v>95</v>
      </c>
      <c r="D255" s="14">
        <v>1E-09</v>
      </c>
      <c r="E255" s="23">
        <v>0</v>
      </c>
      <c r="F255" s="23">
        <v>-0.007930765189865642</v>
      </c>
      <c r="G255" s="23">
        <v>0.002920759179612212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14">
        <f t="shared" si="19"/>
        <v>-0.00501000501025343</v>
      </c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</row>
    <row r="256" spans="1:129" s="15" customFormat="1" ht="15.75">
      <c r="A256" s="55">
        <f t="shared" si="18"/>
        <v>249</v>
      </c>
      <c r="B256" s="12"/>
      <c r="C256" s="38" t="s">
        <v>96</v>
      </c>
      <c r="D256" s="14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14">
        <f t="shared" si="19"/>
        <v>0</v>
      </c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</row>
    <row r="257" spans="1:129" s="15" customFormat="1" ht="15.75">
      <c r="A257" s="55">
        <f t="shared" si="18"/>
        <v>250</v>
      </c>
      <c r="B257" s="12"/>
      <c r="C257" s="38" t="s">
        <v>97</v>
      </c>
      <c r="D257" s="14">
        <v>17639.08</v>
      </c>
      <c r="E257" s="23">
        <v>0</v>
      </c>
      <c r="F257" s="23">
        <v>143.1619326725158</v>
      </c>
      <c r="G257" s="23">
        <v>-52.72398299707571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-17382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14">
        <f t="shared" si="19"/>
        <v>347.51794967544265</v>
      </c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</row>
    <row r="258" spans="1:129" s="15" customFormat="1" ht="15.75">
      <c r="A258" s="55">
        <f t="shared" si="18"/>
        <v>251</v>
      </c>
      <c r="B258" s="12"/>
      <c r="C258" s="38" t="s">
        <v>98</v>
      </c>
      <c r="D258" s="14">
        <v>99112.33</v>
      </c>
      <c r="E258" s="23">
        <v>0</v>
      </c>
      <c r="F258" s="23">
        <v>999.1485798909174</v>
      </c>
      <c r="G258" s="23">
        <v>-367.96857764015357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14">
        <f t="shared" si="19"/>
        <v>99743.51000225075</v>
      </c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</row>
    <row r="259" spans="1:129" s="15" customFormat="1" ht="15.75">
      <c r="A259" s="55">
        <f t="shared" si="18"/>
        <v>252</v>
      </c>
      <c r="B259" s="12"/>
      <c r="C259" s="38" t="s">
        <v>414</v>
      </c>
      <c r="D259" s="14">
        <v>165620.67</v>
      </c>
      <c r="E259" s="23">
        <v>0</v>
      </c>
      <c r="F259" s="23">
        <v>1693.8452064697526</v>
      </c>
      <c r="G259" s="23">
        <v>-623.8129382471967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14">
        <f t="shared" si="19"/>
        <v>166690.70226822258</v>
      </c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</row>
    <row r="260" spans="1:129" s="15" customFormat="1" ht="15.75">
      <c r="A260" s="55">
        <f t="shared" si="18"/>
        <v>253</v>
      </c>
      <c r="B260" s="12"/>
      <c r="C260" s="38" t="s">
        <v>99</v>
      </c>
      <c r="D260" s="14">
        <v>957323.3</v>
      </c>
      <c r="E260" s="23">
        <v>0</v>
      </c>
      <c r="F260" s="23">
        <v>9217.143177906566</v>
      </c>
      <c r="G260" s="23">
        <v>-3394.509218489012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14">
        <f t="shared" si="19"/>
        <v>963145.9339594175</v>
      </c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</row>
    <row r="261" spans="1:129" s="15" customFormat="1" ht="15.75">
      <c r="A261" s="55">
        <f t="shared" si="18"/>
        <v>254</v>
      </c>
      <c r="B261" s="12"/>
      <c r="C261" s="38" t="s">
        <v>100</v>
      </c>
      <c r="D261" s="14">
        <v>2948.1</v>
      </c>
      <c r="E261" s="23">
        <v>0</v>
      </c>
      <c r="F261" s="23">
        <v>32.09899084144004</v>
      </c>
      <c r="G261" s="23">
        <v>-11.821485053702949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988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14">
        <f t="shared" si="19"/>
        <v>3956.377505787737</v>
      </c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</row>
    <row r="262" spans="1:129" s="15" customFormat="1" ht="15.75">
      <c r="A262" s="55">
        <f t="shared" si="18"/>
        <v>255</v>
      </c>
      <c r="B262" s="12"/>
      <c r="C262" s="38" t="s">
        <v>101</v>
      </c>
      <c r="D262" s="14">
        <v>2533308.08999997</v>
      </c>
      <c r="E262" s="23">
        <v>0</v>
      </c>
      <c r="F262" s="23">
        <v>6736.160764586714</v>
      </c>
      <c r="G262" s="23">
        <v>-2480.8077048670734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-134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14">
        <f t="shared" si="19"/>
        <v>2537429.44305969</v>
      </c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</row>
    <row r="263" spans="1:129" s="15" customFormat="1" ht="15.75">
      <c r="A263" s="55">
        <f t="shared" si="18"/>
        <v>256</v>
      </c>
      <c r="B263" s="12"/>
      <c r="C263" s="38" t="s">
        <v>102</v>
      </c>
      <c r="D263" s="14">
        <v>193961.360000001</v>
      </c>
      <c r="E263" s="23">
        <v>0</v>
      </c>
      <c r="F263" s="23">
        <v>2036.7783850628964</v>
      </c>
      <c r="G263" s="23">
        <v>-750.1091032943538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14">
        <f t="shared" si="19"/>
        <v>195248.02928176956</v>
      </c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</row>
    <row r="264" spans="1:129" s="15" customFormat="1" ht="15.75">
      <c r="A264" s="55">
        <f t="shared" si="18"/>
        <v>257</v>
      </c>
      <c r="B264" s="12"/>
      <c r="C264" s="38" t="s">
        <v>103</v>
      </c>
      <c r="D264" s="14">
        <v>286327.660000001</v>
      </c>
      <c r="E264" s="23">
        <v>0</v>
      </c>
      <c r="F264" s="23">
        <v>2576.503523803263</v>
      </c>
      <c r="G264" s="23">
        <v>-948.8802326499193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-930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14">
        <f t="shared" si="19"/>
        <v>287025.28329115437</v>
      </c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</row>
    <row r="265" spans="1:129" s="15" customFormat="1" ht="15.75">
      <c r="A265" s="55">
        <f t="shared" si="18"/>
        <v>258</v>
      </c>
      <c r="B265" s="12"/>
      <c r="C265" s="38" t="s">
        <v>104</v>
      </c>
      <c r="D265" s="14">
        <v>67267.44</v>
      </c>
      <c r="E265" s="23">
        <v>0</v>
      </c>
      <c r="F265" s="23">
        <v>666.3852698419055</v>
      </c>
      <c r="G265" s="23">
        <v>-245.41779354862985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14">
        <f t="shared" si="19"/>
        <v>67688.40747629327</v>
      </c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</row>
    <row r="266" spans="1:129" s="15" customFormat="1" ht="15.75">
      <c r="A266" s="55">
        <f t="shared" si="18"/>
        <v>259</v>
      </c>
      <c r="B266" s="12"/>
      <c r="C266" s="38" t="s">
        <v>105</v>
      </c>
      <c r="D266" s="14">
        <v>42029.77</v>
      </c>
      <c r="E266" s="23">
        <v>0</v>
      </c>
      <c r="F266" s="23">
        <v>443.1620840575773</v>
      </c>
      <c r="G266" s="23">
        <v>-163.20868088759744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14">
        <f t="shared" si="19"/>
        <v>42309.72340316998</v>
      </c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</row>
    <row r="267" spans="1:129" s="15" customFormat="1" ht="15.75">
      <c r="A267" s="55">
        <f t="shared" si="18"/>
        <v>260</v>
      </c>
      <c r="B267" s="12"/>
      <c r="C267" s="38" t="s">
        <v>416</v>
      </c>
      <c r="D267" s="14">
        <v>271254.890000005</v>
      </c>
      <c r="E267" s="23">
        <v>0</v>
      </c>
      <c r="F267" s="23">
        <v>2921.6960230388704</v>
      </c>
      <c r="G267" s="23">
        <v>-1076.008465139269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14">
        <f t="shared" si="19"/>
        <v>273100.57755790465</v>
      </c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</row>
    <row r="268" spans="1:129" s="15" customFormat="1" ht="15.75">
      <c r="A268" s="55">
        <f t="shared" si="18"/>
        <v>261</v>
      </c>
      <c r="B268" s="12"/>
      <c r="C268" s="38" t="s">
        <v>106</v>
      </c>
      <c r="D268" s="14">
        <v>1013039.33</v>
      </c>
      <c r="E268" s="23">
        <v>0</v>
      </c>
      <c r="F268" s="23">
        <v>10760.760507525136</v>
      </c>
      <c r="G268" s="23">
        <v>-3962.9959126926396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14">
        <f t="shared" si="19"/>
        <v>1019837.0945948325</v>
      </c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</row>
    <row r="269" spans="1:129" s="15" customFormat="1" ht="15.75">
      <c r="A269" s="55">
        <f t="shared" si="18"/>
        <v>262</v>
      </c>
      <c r="B269" s="12"/>
      <c r="C269" s="38" t="s">
        <v>107</v>
      </c>
      <c r="D269" s="14">
        <v>1653865.79999998</v>
      </c>
      <c r="E269" s="23">
        <v>0</v>
      </c>
      <c r="F269" s="23">
        <v>25443.880966564288</v>
      </c>
      <c r="G269" s="23">
        <v>-9370.526943984845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-5299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14">
        <f t="shared" si="19"/>
        <v>1664640.1540225593</v>
      </c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</row>
    <row r="270" spans="1:129" s="15" customFormat="1" ht="15.75">
      <c r="A270" s="55">
        <f t="shared" si="18"/>
        <v>263</v>
      </c>
      <c r="B270" s="12"/>
      <c r="C270" s="38" t="s">
        <v>108</v>
      </c>
      <c r="D270" s="14">
        <v>1359523.76000005</v>
      </c>
      <c r="E270" s="23">
        <v>0</v>
      </c>
      <c r="F270" s="23">
        <v>14788.742662280616</v>
      </c>
      <c r="G270" s="23">
        <v>-5446.429802382111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-666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14">
        <f t="shared" si="19"/>
        <v>1368200.0728599485</v>
      </c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</row>
    <row r="271" spans="1:129" s="15" customFormat="1" ht="15.75">
      <c r="A271" s="55">
        <f t="shared" si="18"/>
        <v>264</v>
      </c>
      <c r="B271" s="12"/>
      <c r="C271" s="38" t="s">
        <v>109</v>
      </c>
      <c r="D271" s="14">
        <v>341152.980000001</v>
      </c>
      <c r="E271" s="23">
        <v>0</v>
      </c>
      <c r="F271" s="23">
        <v>3596.1225781255416</v>
      </c>
      <c r="G271" s="23">
        <v>-1324.3877204298938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14">
        <f t="shared" si="19"/>
        <v>343424.7148576966</v>
      </c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</row>
    <row r="272" spans="1:129" s="15" customFormat="1" ht="15.75">
      <c r="A272" s="55">
        <f aca="true" t="shared" si="20" ref="A272:A335">A271+1</f>
        <v>265</v>
      </c>
      <c r="B272" s="12"/>
      <c r="C272" s="38" t="s">
        <v>110</v>
      </c>
      <c r="D272" s="14">
        <v>474204.730000002</v>
      </c>
      <c r="E272" s="23">
        <v>0</v>
      </c>
      <c r="F272" s="23">
        <v>5113.304868796031</v>
      </c>
      <c r="G272" s="23">
        <v>-1883.1388619065694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14">
        <f t="shared" si="19"/>
        <v>477434.89600689145</v>
      </c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</row>
    <row r="273" spans="1:129" s="15" customFormat="1" ht="15.75">
      <c r="A273" s="55">
        <f t="shared" si="20"/>
        <v>266</v>
      </c>
      <c r="B273" s="12"/>
      <c r="C273" s="38" t="s">
        <v>111</v>
      </c>
      <c r="D273" s="14">
        <v>47700.610000001</v>
      </c>
      <c r="E273" s="23">
        <v>0</v>
      </c>
      <c r="F273" s="23">
        <v>516.0508625756934</v>
      </c>
      <c r="G273" s="23">
        <v>-190.05231625579012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14">
        <f t="shared" si="19"/>
        <v>48026.6085463209</v>
      </c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</row>
    <row r="274" spans="1:129" s="15" customFormat="1" ht="15.75">
      <c r="A274" s="55">
        <f t="shared" si="20"/>
        <v>267</v>
      </c>
      <c r="B274" s="12"/>
      <c r="C274" s="38" t="s">
        <v>112</v>
      </c>
      <c r="D274" s="14">
        <v>80255.27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9616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14">
        <f t="shared" si="19"/>
        <v>89871.27</v>
      </c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</row>
    <row r="275" spans="1:129" s="15" customFormat="1" ht="15.75">
      <c r="A275" s="55">
        <f t="shared" si="20"/>
        <v>268</v>
      </c>
      <c r="B275" s="12"/>
      <c r="C275" s="38" t="s">
        <v>418</v>
      </c>
      <c r="D275" s="14">
        <v>12601.26</v>
      </c>
      <c r="E275" s="23">
        <v>0</v>
      </c>
      <c r="F275" s="23">
        <v>9.305560704367272</v>
      </c>
      <c r="G275" s="23">
        <v>-3.4270718143881704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17565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14">
        <f t="shared" si="19"/>
        <v>30172.138488889977</v>
      </c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</row>
    <row r="276" spans="1:129" s="15" customFormat="1" ht="15.75">
      <c r="A276" s="55">
        <f t="shared" si="20"/>
        <v>269</v>
      </c>
      <c r="B276" s="12"/>
      <c r="C276" s="38" t="s">
        <v>113</v>
      </c>
      <c r="D276" s="14">
        <v>501570.370000005</v>
      </c>
      <c r="E276" s="23">
        <v>0</v>
      </c>
      <c r="F276" s="23">
        <v>36.09223406818782</v>
      </c>
      <c r="G276" s="23">
        <v>-13.292125216628447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64504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14">
        <f t="shared" si="19"/>
        <v>566097.1701088566</v>
      </c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</row>
    <row r="277" spans="1:129" s="15" customFormat="1" ht="15.75">
      <c r="A277" s="55">
        <f t="shared" si="20"/>
        <v>270</v>
      </c>
      <c r="B277" s="12"/>
      <c r="C277" s="38" t="s">
        <v>114</v>
      </c>
      <c r="D277" s="14">
        <v>-1348916.16999909</v>
      </c>
      <c r="E277" s="23">
        <v>0</v>
      </c>
      <c r="F277" s="23">
        <v>16851.930686627</v>
      </c>
      <c r="G277" s="23">
        <v>-6206.265104160574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571990</v>
      </c>
      <c r="N277" s="23">
        <v>0</v>
      </c>
      <c r="O277" s="23">
        <v>0</v>
      </c>
      <c r="P277" s="23">
        <v>0</v>
      </c>
      <c r="Q277" s="23">
        <v>0</v>
      </c>
      <c r="R277" s="23">
        <v>-426017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14">
        <f t="shared" si="19"/>
        <v>-1192297.5044166236</v>
      </c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</row>
    <row r="278" spans="1:129" s="15" customFormat="1" ht="15.75">
      <c r="A278" s="55">
        <f t="shared" si="20"/>
        <v>271</v>
      </c>
      <c r="B278" s="12"/>
      <c r="C278" s="38" t="s">
        <v>115</v>
      </c>
      <c r="D278" s="14">
        <v>1236757.87</v>
      </c>
      <c r="E278" s="23">
        <v>0</v>
      </c>
      <c r="F278" s="23">
        <v>3802.328915653684</v>
      </c>
      <c r="G278" s="23">
        <v>-1400.3298317912488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560667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14">
        <f t="shared" si="19"/>
        <v>1799826.8690838625</v>
      </c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</row>
    <row r="279" spans="1:129" s="15" customFormat="1" ht="15.75">
      <c r="A279" s="55">
        <f t="shared" si="20"/>
        <v>272</v>
      </c>
      <c r="B279" s="12"/>
      <c r="C279" s="38" t="s">
        <v>116</v>
      </c>
      <c r="D279" s="14">
        <v>119624.61</v>
      </c>
      <c r="E279" s="23">
        <v>0</v>
      </c>
      <c r="F279" s="23">
        <v>4.448847616367289</v>
      </c>
      <c r="G279" s="23">
        <v>-1.6384311227377044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16295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14">
        <f>SUM(D279:Y279)</f>
        <v>135922.4204164936</v>
      </c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</row>
    <row r="280" spans="1:129" s="15" customFormat="1" ht="15.75">
      <c r="A280" s="55">
        <f t="shared" si="20"/>
        <v>273</v>
      </c>
      <c r="B280" s="12"/>
      <c r="C280" s="38" t="s">
        <v>117</v>
      </c>
      <c r="D280" s="14">
        <v>138987.52</v>
      </c>
      <c r="E280" s="23">
        <v>0</v>
      </c>
      <c r="F280" s="23">
        <v>30.69042056016688</v>
      </c>
      <c r="G280" s="23">
        <v>-11.302733775526821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10596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14">
        <f>SUM(D280:Y280)</f>
        <v>149602.90768678463</v>
      </c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</row>
    <row r="281" spans="1:129" s="15" customFormat="1" ht="15.75">
      <c r="A281" s="55">
        <f t="shared" si="20"/>
        <v>274</v>
      </c>
      <c r="B281" s="12"/>
      <c r="C281" s="38" t="s">
        <v>118</v>
      </c>
      <c r="D281" s="17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1563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17">
        <f>SUM(D281:Y281)</f>
        <v>1563</v>
      </c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</row>
    <row r="282" spans="1:129" s="15" customFormat="1" ht="15.75">
      <c r="A282" s="55">
        <f t="shared" si="20"/>
        <v>275</v>
      </c>
      <c r="B282" s="12" t="s">
        <v>470</v>
      </c>
      <c r="C282" s="10"/>
      <c r="D282" s="14">
        <f>SUBTOTAL(9,D151:D281)</f>
        <v>219505406.20999268</v>
      </c>
      <c r="E282" s="14">
        <f aca="true" t="shared" si="21" ref="E282:Z282">SUBTOTAL(9,E151:E281)</f>
        <v>-8219.48</v>
      </c>
      <c r="F282" s="14">
        <f t="shared" si="21"/>
        <v>2358060.007453635</v>
      </c>
      <c r="G282" s="14">
        <f t="shared" si="21"/>
        <v>-868431.3868789914</v>
      </c>
      <c r="H282" s="14">
        <f t="shared" si="21"/>
        <v>-3018454.0029579257</v>
      </c>
      <c r="I282" s="14">
        <f t="shared" si="21"/>
        <v>0</v>
      </c>
      <c r="J282" s="14">
        <f t="shared" si="21"/>
        <v>0</v>
      </c>
      <c r="K282" s="14">
        <f t="shared" si="21"/>
        <v>0</v>
      </c>
      <c r="L282" s="14">
        <f t="shared" si="21"/>
        <v>0</v>
      </c>
      <c r="M282" s="14">
        <f t="shared" si="21"/>
        <v>2033728</v>
      </c>
      <c r="N282" s="14">
        <f t="shared" si="21"/>
        <v>0</v>
      </c>
      <c r="O282" s="14">
        <f t="shared" si="21"/>
        <v>0</v>
      </c>
      <c r="P282" s="14">
        <f>SUBTOTAL(9,P151:P281)</f>
        <v>0</v>
      </c>
      <c r="Q282" s="14">
        <f>SUBTOTAL(9,Q151:Q281)</f>
        <v>0</v>
      </c>
      <c r="R282" s="14">
        <f>SUBTOTAL(9,R151:R281)</f>
        <v>-426017</v>
      </c>
      <c r="S282" s="14">
        <f t="shared" si="21"/>
        <v>0</v>
      </c>
      <c r="T282" s="14">
        <f t="shared" si="21"/>
        <v>0</v>
      </c>
      <c r="U282" s="14">
        <f t="shared" si="21"/>
        <v>0</v>
      </c>
      <c r="V282" s="14">
        <f t="shared" si="21"/>
        <v>0</v>
      </c>
      <c r="W282" s="14">
        <f t="shared" si="21"/>
        <v>0</v>
      </c>
      <c r="X282" s="14">
        <f t="shared" si="21"/>
        <v>0</v>
      </c>
      <c r="Y282" s="14">
        <f t="shared" si="21"/>
        <v>0</v>
      </c>
      <c r="Z282" s="14">
        <f t="shared" si="21"/>
        <v>219576072.34760925</v>
      </c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</row>
    <row r="283" spans="1:129" s="15" customFormat="1" ht="15.75">
      <c r="A283" s="55">
        <f t="shared" si="20"/>
        <v>276</v>
      </c>
      <c r="B283" s="12"/>
      <c r="C283" s="10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</row>
    <row r="284" spans="1:129" s="15" customFormat="1" ht="15.75">
      <c r="A284" s="55">
        <f t="shared" si="20"/>
        <v>277</v>
      </c>
      <c r="B284" s="12" t="s">
        <v>471</v>
      </c>
      <c r="C284" s="10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</row>
    <row r="285" spans="1:129" s="15" customFormat="1" ht="15.75">
      <c r="A285" s="55">
        <f t="shared" si="20"/>
        <v>278</v>
      </c>
      <c r="B285" s="12"/>
      <c r="C285" s="38" t="s">
        <v>119</v>
      </c>
      <c r="D285" s="14">
        <v>29287.7</v>
      </c>
      <c r="E285" s="23">
        <v>0</v>
      </c>
      <c r="F285" s="23">
        <v>358.15267303491606</v>
      </c>
      <c r="G285" s="23">
        <v>-131.90123303689745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14">
        <f aca="true" t="shared" si="22" ref="Z285:Z321">SUM(D285:Y285)</f>
        <v>29513.95143999802</v>
      </c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</row>
    <row r="286" spans="1:129" s="15" customFormat="1" ht="15.75">
      <c r="A286" s="55">
        <f t="shared" si="20"/>
        <v>279</v>
      </c>
      <c r="B286" s="12"/>
      <c r="C286" s="38" t="s">
        <v>120</v>
      </c>
      <c r="D286" s="14">
        <v>4349774.36999983</v>
      </c>
      <c r="E286" s="23">
        <v>0</v>
      </c>
      <c r="F286" s="23">
        <v>51083.08432989868</v>
      </c>
      <c r="G286" s="23">
        <v>-18812.98763833203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-2036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14">
        <f t="shared" si="22"/>
        <v>4380008.466691396</v>
      </c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</row>
    <row r="287" spans="1:129" s="15" customFormat="1" ht="15.75">
      <c r="A287" s="55">
        <f t="shared" si="20"/>
        <v>280</v>
      </c>
      <c r="B287" s="12"/>
      <c r="C287" s="38" t="s">
        <v>420</v>
      </c>
      <c r="D287" s="14">
        <v>336633.129999991</v>
      </c>
      <c r="E287" s="23">
        <v>0</v>
      </c>
      <c r="F287" s="23">
        <v>2656.3965244959095</v>
      </c>
      <c r="G287" s="23">
        <v>-978.3033979528079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-51190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14">
        <f t="shared" si="22"/>
        <v>287121.2231265341</v>
      </c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</row>
    <row r="288" spans="1:129" s="15" customFormat="1" ht="15.75">
      <c r="A288" s="55">
        <f t="shared" si="20"/>
        <v>281</v>
      </c>
      <c r="B288" s="12"/>
      <c r="C288" s="38" t="s">
        <v>121</v>
      </c>
      <c r="D288" s="14">
        <v>2706195.36999985</v>
      </c>
      <c r="E288" s="23">
        <v>0</v>
      </c>
      <c r="F288" s="23">
        <v>26001.718043616118</v>
      </c>
      <c r="G288" s="23">
        <v>-9575.968376749643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-312864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14">
        <f t="shared" si="22"/>
        <v>2409757.1196667165</v>
      </c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</row>
    <row r="289" spans="1:129" s="15" customFormat="1" ht="15.75">
      <c r="A289" s="55">
        <f t="shared" si="20"/>
        <v>282</v>
      </c>
      <c r="B289" s="12"/>
      <c r="C289" s="38" t="s">
        <v>122</v>
      </c>
      <c r="D289" s="14">
        <v>380915.440000012</v>
      </c>
      <c r="E289" s="23">
        <v>0</v>
      </c>
      <c r="F289" s="23">
        <v>4304.246129473066</v>
      </c>
      <c r="G289" s="23">
        <v>-1585.1769776305498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14">
        <f t="shared" si="22"/>
        <v>383634.50915185455</v>
      </c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</row>
    <row r="290" spans="1:129" s="15" customFormat="1" ht="15.75">
      <c r="A290" s="55">
        <f t="shared" si="20"/>
        <v>283</v>
      </c>
      <c r="B290" s="12"/>
      <c r="C290" s="38" t="s">
        <v>123</v>
      </c>
      <c r="D290" s="14">
        <v>446701.359999984</v>
      </c>
      <c r="E290" s="23">
        <v>0</v>
      </c>
      <c r="F290" s="23">
        <v>6989.078099580053</v>
      </c>
      <c r="G290" s="23">
        <v>-2573.9526423579496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-41547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14">
        <f t="shared" si="22"/>
        <v>409569.4854572061</v>
      </c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</row>
    <row r="291" spans="1:129" s="15" customFormat="1" ht="15.75">
      <c r="A291" s="55">
        <f t="shared" si="20"/>
        <v>284</v>
      </c>
      <c r="B291" s="12"/>
      <c r="C291" s="38" t="s">
        <v>124</v>
      </c>
      <c r="D291" s="14">
        <v>474297.449999997</v>
      </c>
      <c r="E291" s="23">
        <v>0</v>
      </c>
      <c r="F291" s="23">
        <v>4631.534648732506</v>
      </c>
      <c r="G291" s="23">
        <v>-1705.7114940515173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-49802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14">
        <f t="shared" si="22"/>
        <v>427421.273154678</v>
      </c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</row>
    <row r="292" spans="1:129" s="15" customFormat="1" ht="15.75">
      <c r="A292" s="55">
        <f t="shared" si="20"/>
        <v>285</v>
      </c>
      <c r="B292" s="12"/>
      <c r="C292" s="38" t="s">
        <v>125</v>
      </c>
      <c r="D292" s="14">
        <v>88182.47</v>
      </c>
      <c r="E292" s="23">
        <v>0</v>
      </c>
      <c r="F292" s="23">
        <v>1080.9798543608422</v>
      </c>
      <c r="G292" s="23">
        <v>-398.10557455853643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14">
        <f t="shared" si="22"/>
        <v>88865.34427980232</v>
      </c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</row>
    <row r="293" spans="1:129" s="15" customFormat="1" ht="15.75">
      <c r="A293" s="55">
        <f t="shared" si="20"/>
        <v>286</v>
      </c>
      <c r="B293" s="12"/>
      <c r="C293" s="38" t="s">
        <v>126</v>
      </c>
      <c r="D293" s="14">
        <v>862002.359999996</v>
      </c>
      <c r="E293" s="23">
        <v>0</v>
      </c>
      <c r="F293" s="23">
        <v>10474.404502040285</v>
      </c>
      <c r="G293" s="23">
        <v>-3857.5361100590007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14">
        <f t="shared" si="22"/>
        <v>868619.2283919773</v>
      </c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</row>
    <row r="294" spans="1:129" s="15" customFormat="1" ht="15.75">
      <c r="A294" s="55">
        <f t="shared" si="20"/>
        <v>287</v>
      </c>
      <c r="B294" s="12"/>
      <c r="C294" s="38" t="s">
        <v>127</v>
      </c>
      <c r="D294" s="14">
        <v>667943.009999998</v>
      </c>
      <c r="E294" s="23">
        <v>0</v>
      </c>
      <c r="F294" s="23">
        <v>6970.647031511782</v>
      </c>
      <c r="G294" s="23">
        <v>-2567.164809158796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14">
        <f t="shared" si="22"/>
        <v>672346.492222351</v>
      </c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</row>
    <row r="295" spans="1:129" s="15" customFormat="1" ht="15.75">
      <c r="A295" s="55">
        <f t="shared" si="20"/>
        <v>288</v>
      </c>
      <c r="B295" s="12"/>
      <c r="C295" s="38" t="s">
        <v>422</v>
      </c>
      <c r="D295" s="14">
        <v>1326278.39</v>
      </c>
      <c r="E295" s="23">
        <v>0</v>
      </c>
      <c r="F295" s="23">
        <v>16085.71157165645</v>
      </c>
      <c r="G295" s="23">
        <v>-5924.080288437578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14">
        <f t="shared" si="22"/>
        <v>1336440.0212832186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</row>
    <row r="296" spans="1:129" s="15" customFormat="1" ht="15.75">
      <c r="A296" s="55">
        <f t="shared" si="20"/>
        <v>289</v>
      </c>
      <c r="B296" s="12"/>
      <c r="C296" s="38" t="s">
        <v>128</v>
      </c>
      <c r="D296" s="14">
        <v>7740319.33000002</v>
      </c>
      <c r="E296" s="23">
        <v>0</v>
      </c>
      <c r="F296" s="23">
        <v>93394.78119293225</v>
      </c>
      <c r="G296" s="23">
        <v>-34395.62992555983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-17065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14">
        <f t="shared" si="22"/>
        <v>7782253.481267392</v>
      </c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</row>
    <row r="297" spans="1:129" s="15" customFormat="1" ht="15.75">
      <c r="A297" s="55">
        <f t="shared" si="20"/>
        <v>290</v>
      </c>
      <c r="B297" s="12"/>
      <c r="C297" s="38" t="s">
        <v>129</v>
      </c>
      <c r="D297" s="14">
        <v>12403706.9100003</v>
      </c>
      <c r="E297" s="23">
        <v>0</v>
      </c>
      <c r="F297" s="23">
        <v>153283.73741457055</v>
      </c>
      <c r="G297" s="23">
        <v>-56451.662912801425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-283653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14">
        <f t="shared" si="22"/>
        <v>12216885.98450207</v>
      </c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</row>
    <row r="298" spans="1:129" s="15" customFormat="1" ht="15.75">
      <c r="A298" s="55">
        <f t="shared" si="20"/>
        <v>291</v>
      </c>
      <c r="B298" s="12"/>
      <c r="C298" s="38" t="s">
        <v>130</v>
      </c>
      <c r="D298" s="14">
        <v>1979866.06999999</v>
      </c>
      <c r="E298" s="23">
        <v>0</v>
      </c>
      <c r="F298" s="23">
        <v>23454.194989951302</v>
      </c>
      <c r="G298" s="23">
        <v>-8637.76113367386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-4191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14">
        <f t="shared" si="22"/>
        <v>1990491.5038562675</v>
      </c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</row>
    <row r="299" spans="1:129" s="15" customFormat="1" ht="15.75">
      <c r="A299" s="55">
        <f t="shared" si="20"/>
        <v>292</v>
      </c>
      <c r="B299" s="12"/>
      <c r="C299" s="38" t="s">
        <v>131</v>
      </c>
      <c r="D299" s="14">
        <v>2347514.39000002</v>
      </c>
      <c r="E299" s="23">
        <v>0</v>
      </c>
      <c r="F299" s="23">
        <v>26939.660035787863</v>
      </c>
      <c r="G299" s="23">
        <v>-9921.395661254306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-50599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14">
        <f t="shared" si="22"/>
        <v>2313933.654374554</v>
      </c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</row>
    <row r="300" spans="1:129" s="15" customFormat="1" ht="15.75">
      <c r="A300" s="55">
        <f t="shared" si="20"/>
        <v>293</v>
      </c>
      <c r="B300" s="12"/>
      <c r="C300" s="38" t="s">
        <v>132</v>
      </c>
      <c r="D300" s="14">
        <v>272426.649999999</v>
      </c>
      <c r="E300" s="23">
        <v>0</v>
      </c>
      <c r="F300" s="23">
        <v>3209.8277887791164</v>
      </c>
      <c r="G300" s="23">
        <v>-1182.1222485607093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-1445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14">
        <f t="shared" si="22"/>
        <v>273009.35554021737</v>
      </c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</row>
    <row r="301" spans="1:129" s="15" customFormat="1" ht="15.75">
      <c r="A301" s="55">
        <f t="shared" si="20"/>
        <v>294</v>
      </c>
      <c r="B301" s="12"/>
      <c r="C301" s="38" t="s">
        <v>133</v>
      </c>
      <c r="D301" s="14">
        <v>236787.89</v>
      </c>
      <c r="E301" s="23">
        <v>0</v>
      </c>
      <c r="F301" s="23">
        <v>2824.173815724244</v>
      </c>
      <c r="G301" s="23">
        <v>-1040.0927778870198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14">
        <f t="shared" si="22"/>
        <v>238571.97103783724</v>
      </c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</row>
    <row r="302" spans="1:129" s="15" customFormat="1" ht="15.75">
      <c r="A302" s="55">
        <f t="shared" si="20"/>
        <v>295</v>
      </c>
      <c r="B302" s="12"/>
      <c r="C302" s="38" t="s">
        <v>134</v>
      </c>
      <c r="D302" s="14">
        <v>50966700.3099983</v>
      </c>
      <c r="E302" s="23">
        <v>0</v>
      </c>
      <c r="F302" s="23">
        <v>499004.311089988</v>
      </c>
      <c r="G302" s="23">
        <v>-183774.37578716688</v>
      </c>
      <c r="H302" s="23">
        <v>-1169918.4161832822</v>
      </c>
      <c r="I302" s="23">
        <v>0</v>
      </c>
      <c r="J302" s="23">
        <v>0</v>
      </c>
      <c r="K302" s="23">
        <v>646155.2872169493</v>
      </c>
      <c r="L302" s="23">
        <v>0</v>
      </c>
      <c r="M302" s="23">
        <v>-94293</v>
      </c>
      <c r="N302" s="23">
        <v>0</v>
      </c>
      <c r="O302" s="23">
        <v>0</v>
      </c>
      <c r="P302" s="23">
        <v>0</v>
      </c>
      <c r="Q302" s="23">
        <v>0</v>
      </c>
      <c r="R302" s="23">
        <v>-2150000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14">
        <f t="shared" si="22"/>
        <v>48513874.11633478</v>
      </c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</row>
    <row r="303" spans="1:129" s="15" customFormat="1" ht="15.75">
      <c r="A303" s="55">
        <f t="shared" si="20"/>
        <v>296</v>
      </c>
      <c r="B303" s="12"/>
      <c r="C303" s="38" t="s">
        <v>424</v>
      </c>
      <c r="D303" s="14">
        <v>227169.689999999</v>
      </c>
      <c r="E303" s="23">
        <v>0</v>
      </c>
      <c r="F303" s="23">
        <v>2804.0015032141455</v>
      </c>
      <c r="G303" s="23">
        <v>-1032.6636754577655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14">
        <f t="shared" si="22"/>
        <v>228941.0278277554</v>
      </c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</row>
    <row r="304" spans="1:129" s="15" customFormat="1" ht="15.75">
      <c r="A304" s="55">
        <f t="shared" si="20"/>
        <v>297</v>
      </c>
      <c r="B304" s="12"/>
      <c r="C304" s="38" t="s">
        <v>135</v>
      </c>
      <c r="D304" s="14">
        <v>1930490.32000007</v>
      </c>
      <c r="E304" s="23">
        <v>0</v>
      </c>
      <c r="F304" s="23">
        <v>23561.04931004794</v>
      </c>
      <c r="G304" s="23">
        <v>-8677.113671396484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14">
        <f t="shared" si="22"/>
        <v>1945374.2556387214</v>
      </c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</row>
    <row r="305" spans="1:129" s="15" customFormat="1" ht="15.75">
      <c r="A305" s="55">
        <f t="shared" si="20"/>
        <v>298</v>
      </c>
      <c r="B305" s="12"/>
      <c r="C305" s="38" t="s">
        <v>136</v>
      </c>
      <c r="D305" s="14">
        <v>2631610.48999998</v>
      </c>
      <c r="E305" s="23">
        <v>0</v>
      </c>
      <c r="F305" s="23">
        <v>31029.575163878126</v>
      </c>
      <c r="G305" s="23">
        <v>-11427.638358928583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14">
        <f t="shared" si="22"/>
        <v>2651212.4268049295</v>
      </c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</row>
    <row r="306" spans="1:129" s="15" customFormat="1" ht="15.75">
      <c r="A306" s="55">
        <f t="shared" si="20"/>
        <v>299</v>
      </c>
      <c r="B306" s="12"/>
      <c r="C306" s="38" t="s">
        <v>137</v>
      </c>
      <c r="D306" s="14">
        <v>432697.190000002</v>
      </c>
      <c r="E306" s="23">
        <v>0</v>
      </c>
      <c r="F306" s="23">
        <v>4927.526201734455</v>
      </c>
      <c r="G306" s="23">
        <v>-1814.7198967492602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14">
        <f t="shared" si="22"/>
        <v>435809.9963049872</v>
      </c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</row>
    <row r="307" spans="1:129" s="15" customFormat="1" ht="15.75">
      <c r="A307" s="55">
        <f t="shared" si="20"/>
        <v>300</v>
      </c>
      <c r="B307" s="12"/>
      <c r="C307" s="38" t="s">
        <v>138</v>
      </c>
      <c r="D307" s="14">
        <v>242938.999999997</v>
      </c>
      <c r="E307" s="23">
        <v>0</v>
      </c>
      <c r="F307" s="23">
        <v>2815.4483899800834</v>
      </c>
      <c r="G307" s="23">
        <v>-1036.8793594175324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14">
        <f t="shared" si="22"/>
        <v>244717.56903055956</v>
      </c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</row>
    <row r="308" spans="1:129" s="15" customFormat="1" ht="15.75">
      <c r="A308" s="55">
        <f t="shared" si="20"/>
        <v>301</v>
      </c>
      <c r="B308" s="12"/>
      <c r="C308" s="38" t="s">
        <v>139</v>
      </c>
      <c r="D308" s="14">
        <v>42000.81</v>
      </c>
      <c r="E308" s="23">
        <v>0</v>
      </c>
      <c r="F308" s="23">
        <v>504.9426211385017</v>
      </c>
      <c r="G308" s="23">
        <v>-185.96134932255075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14">
        <f t="shared" si="22"/>
        <v>42319.79127181595</v>
      </c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</row>
    <row r="309" spans="1:129" s="15" customFormat="1" ht="15.75">
      <c r="A309" s="55">
        <f t="shared" si="20"/>
        <v>302</v>
      </c>
      <c r="B309" s="12"/>
      <c r="C309" s="38" t="s">
        <v>140</v>
      </c>
      <c r="D309" s="14">
        <v>399797.040000008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14">
        <f t="shared" si="22"/>
        <v>399797.040000008</v>
      </c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</row>
    <row r="310" spans="1:129" s="15" customFormat="1" ht="15.75">
      <c r="A310" s="55">
        <f t="shared" si="20"/>
        <v>303</v>
      </c>
      <c r="B310" s="12"/>
      <c r="C310" s="38" t="s">
        <v>141</v>
      </c>
      <c r="D310" s="14">
        <v>5271243.1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-5029804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14">
        <f t="shared" si="22"/>
        <v>241439.09999999963</v>
      </c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</row>
    <row r="311" spans="1:129" s="15" customFormat="1" ht="15.75">
      <c r="A311" s="55">
        <f t="shared" si="20"/>
        <v>304</v>
      </c>
      <c r="B311" s="12"/>
      <c r="C311" s="38" t="s">
        <v>426</v>
      </c>
      <c r="D311" s="14">
        <v>338903.670000003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14">
        <f t="shared" si="22"/>
        <v>338903.670000003</v>
      </c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</row>
    <row r="312" spans="1:129" s="15" customFormat="1" ht="15.75">
      <c r="A312" s="55">
        <f t="shared" si="20"/>
        <v>305</v>
      </c>
      <c r="B312" s="12"/>
      <c r="C312" s="38" t="s">
        <v>142</v>
      </c>
      <c r="D312" s="14">
        <v>3019277.33000003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14">
        <f t="shared" si="22"/>
        <v>3019277.33000003</v>
      </c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</row>
    <row r="313" spans="1:129" s="15" customFormat="1" ht="15.75">
      <c r="A313" s="55">
        <f t="shared" si="20"/>
        <v>306</v>
      </c>
      <c r="B313" s="12"/>
      <c r="C313" s="38" t="s">
        <v>143</v>
      </c>
      <c r="D313" s="14">
        <v>3009813.23999997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14">
        <f t="shared" si="22"/>
        <v>3009813.23999997</v>
      </c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</row>
    <row r="314" spans="1:129" s="15" customFormat="1" ht="15.75">
      <c r="A314" s="55">
        <f t="shared" si="20"/>
        <v>307</v>
      </c>
      <c r="B314" s="12"/>
      <c r="C314" s="38" t="s">
        <v>144</v>
      </c>
      <c r="D314" s="14">
        <v>1061721.28000001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187764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14">
        <f t="shared" si="22"/>
        <v>1249485.28000001</v>
      </c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</row>
    <row r="315" spans="1:129" s="15" customFormat="1" ht="15.75">
      <c r="A315" s="55">
        <f t="shared" si="20"/>
        <v>308</v>
      </c>
      <c r="B315" s="12"/>
      <c r="C315" s="38" t="s">
        <v>145</v>
      </c>
      <c r="D315" s="14">
        <v>552455.070000006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14">
        <f t="shared" si="22"/>
        <v>552455.070000006</v>
      </c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</row>
    <row r="316" spans="1:129" s="15" customFormat="1" ht="15.75">
      <c r="A316" s="55">
        <f t="shared" si="20"/>
        <v>309</v>
      </c>
      <c r="B316" s="12"/>
      <c r="C316" s="38" t="s">
        <v>208</v>
      </c>
      <c r="D316" s="14">
        <v>6750.27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14">
        <f t="shared" si="22"/>
        <v>6750.27</v>
      </c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</row>
    <row r="317" spans="1:129" s="15" customFormat="1" ht="15.75">
      <c r="A317" s="55">
        <f t="shared" si="20"/>
        <v>310</v>
      </c>
      <c r="B317" s="12"/>
      <c r="C317" s="38" t="s">
        <v>146</v>
      </c>
      <c r="D317" s="14">
        <v>775960.369999994</v>
      </c>
      <c r="E317" s="23">
        <v>0</v>
      </c>
      <c r="F317" s="23">
        <v>2575.478305681115</v>
      </c>
      <c r="G317" s="23">
        <v>-948.502663125456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14">
        <f t="shared" si="22"/>
        <v>777587.3456425498</v>
      </c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</row>
    <row r="318" spans="1:129" s="15" customFormat="1" ht="15.75">
      <c r="A318" s="55">
        <f t="shared" si="20"/>
        <v>311</v>
      </c>
      <c r="B318" s="12"/>
      <c r="C318" s="38" t="s">
        <v>147</v>
      </c>
      <c r="D318" s="14">
        <v>5296.73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14">
        <f t="shared" si="22"/>
        <v>5296.73</v>
      </c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</row>
    <row r="319" spans="1:129" s="15" customFormat="1" ht="15.75">
      <c r="A319" s="55">
        <f t="shared" si="20"/>
        <v>312</v>
      </c>
      <c r="B319" s="12"/>
      <c r="C319" s="38" t="s">
        <v>148</v>
      </c>
      <c r="D319" s="14">
        <v>27125.9</v>
      </c>
      <c r="E319" s="23">
        <v>0</v>
      </c>
      <c r="F319" s="23">
        <v>29.56140259889119</v>
      </c>
      <c r="G319" s="23">
        <v>-10.886936624130021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14">
        <f t="shared" si="22"/>
        <v>27144.57446597476</v>
      </c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</row>
    <row r="320" spans="1:129" s="15" customFormat="1" ht="15.75">
      <c r="A320" s="55">
        <f t="shared" si="20"/>
        <v>313</v>
      </c>
      <c r="B320" s="12"/>
      <c r="C320" s="38" t="s">
        <v>209</v>
      </c>
      <c r="D320" s="14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14">
        <f t="shared" si="22"/>
        <v>0</v>
      </c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</row>
    <row r="321" spans="1:129" s="15" customFormat="1" ht="15.75">
      <c r="A321" s="55">
        <f t="shared" si="20"/>
        <v>314</v>
      </c>
      <c r="B321" s="12"/>
      <c r="C321" s="38" t="s">
        <v>149</v>
      </c>
      <c r="D321" s="17">
        <v>1603.03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17">
        <f t="shared" si="22"/>
        <v>1603.03</v>
      </c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</row>
    <row r="322" spans="1:129" s="15" customFormat="1" ht="15.75">
      <c r="A322" s="55">
        <f t="shared" si="20"/>
        <v>315</v>
      </c>
      <c r="B322" s="12" t="s">
        <v>472</v>
      </c>
      <c r="C322" s="10"/>
      <c r="D322" s="14">
        <f>SUBTOTAL(9,D285:D321)</f>
        <v>107592387.12999836</v>
      </c>
      <c r="E322" s="14">
        <f aca="true" t="shared" si="23" ref="E322:Z322">SUBTOTAL(9,E285:E321)</f>
        <v>0</v>
      </c>
      <c r="F322" s="14">
        <f t="shared" si="23"/>
        <v>1000994.2226344073</v>
      </c>
      <c r="G322" s="14">
        <f t="shared" si="23"/>
        <v>-368648.29490025115</v>
      </c>
      <c r="H322" s="14">
        <f t="shared" si="23"/>
        <v>-1169918.4161832822</v>
      </c>
      <c r="I322" s="14">
        <f t="shared" si="23"/>
        <v>0</v>
      </c>
      <c r="J322" s="14">
        <f t="shared" si="23"/>
        <v>0</v>
      </c>
      <c r="K322" s="14">
        <f t="shared" si="23"/>
        <v>646155.2872169493</v>
      </c>
      <c r="L322" s="14">
        <f t="shared" si="23"/>
        <v>187764</v>
      </c>
      <c r="M322" s="14">
        <f t="shared" si="23"/>
        <v>-908685</v>
      </c>
      <c r="N322" s="14">
        <f t="shared" si="23"/>
        <v>0</v>
      </c>
      <c r="O322" s="14">
        <f t="shared" si="23"/>
        <v>0</v>
      </c>
      <c r="P322" s="14">
        <f>SUBTOTAL(9,P285:P321)</f>
        <v>0</v>
      </c>
      <c r="Q322" s="14">
        <f>SUBTOTAL(9,Q285:Q321)</f>
        <v>0</v>
      </c>
      <c r="R322" s="14">
        <f>SUBTOTAL(9,R285:R321)</f>
        <v>-7179804</v>
      </c>
      <c r="S322" s="14">
        <f t="shared" si="23"/>
        <v>0</v>
      </c>
      <c r="T322" s="14">
        <f t="shared" si="23"/>
        <v>0</v>
      </c>
      <c r="U322" s="14">
        <f t="shared" si="23"/>
        <v>0</v>
      </c>
      <c r="V322" s="14">
        <f t="shared" si="23"/>
        <v>0</v>
      </c>
      <c r="W322" s="14">
        <f t="shared" si="23"/>
        <v>0</v>
      </c>
      <c r="X322" s="14">
        <f t="shared" si="23"/>
        <v>0</v>
      </c>
      <c r="Y322" s="14">
        <f t="shared" si="23"/>
        <v>0</v>
      </c>
      <c r="Z322" s="14">
        <f t="shared" si="23"/>
        <v>99800244.92876616</v>
      </c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</row>
    <row r="323" spans="1:129" s="15" customFormat="1" ht="15.75">
      <c r="A323" s="55">
        <f t="shared" si="20"/>
        <v>316</v>
      </c>
      <c r="B323" s="12"/>
      <c r="C323" s="10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</row>
    <row r="324" spans="1:129" s="15" customFormat="1" ht="15.75">
      <c r="A324" s="55">
        <f t="shared" si="20"/>
        <v>317</v>
      </c>
      <c r="B324" s="12" t="s">
        <v>473</v>
      </c>
      <c r="C324" s="10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</row>
    <row r="325" spans="1:129" s="15" customFormat="1" ht="15.75">
      <c r="A325" s="55">
        <f t="shared" si="20"/>
        <v>318</v>
      </c>
      <c r="B325" s="12"/>
      <c r="C325" s="38" t="s">
        <v>150</v>
      </c>
      <c r="D325" s="14">
        <v>618960.58999999</v>
      </c>
      <c r="E325" s="23">
        <v>0</v>
      </c>
      <c r="F325" s="23">
        <v>4517.595929077883</v>
      </c>
      <c r="G325" s="23">
        <v>-1663.7498984958002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14">
        <f aca="true" t="shared" si="24" ref="Z325:Z347">SUM(D325:Y325)</f>
        <v>621814.4360305719</v>
      </c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</row>
    <row r="326" spans="1:129" s="15" customFormat="1" ht="15.75">
      <c r="A326" s="55">
        <f t="shared" si="20"/>
        <v>319</v>
      </c>
      <c r="B326" s="12"/>
      <c r="C326" s="38" t="s">
        <v>151</v>
      </c>
      <c r="D326" s="14">
        <v>271399.639999998</v>
      </c>
      <c r="E326" s="23">
        <v>0</v>
      </c>
      <c r="F326" s="23">
        <v>18.428170303189546</v>
      </c>
      <c r="G326" s="23">
        <v>-6.78676600402664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-190592.74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14">
        <f t="shared" si="24"/>
        <v>80818.54140429711</v>
      </c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</row>
    <row r="327" spans="1:129" s="15" customFormat="1" ht="15.75">
      <c r="A327" s="55">
        <f t="shared" si="20"/>
        <v>320</v>
      </c>
      <c r="B327" s="12"/>
      <c r="C327" s="38" t="s">
        <v>152</v>
      </c>
      <c r="D327" s="14">
        <v>4490990.48</v>
      </c>
      <c r="E327" s="23">
        <v>0</v>
      </c>
      <c r="F327" s="23">
        <v>44443.47469059952</v>
      </c>
      <c r="G327" s="23">
        <v>-16367.737988549716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-31815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14">
        <f t="shared" si="24"/>
        <v>4487251.2167020505</v>
      </c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</row>
    <row r="328" spans="1:129" s="15" customFormat="1" ht="15.75">
      <c r="A328" s="55">
        <f t="shared" si="20"/>
        <v>321</v>
      </c>
      <c r="B328" s="12"/>
      <c r="C328" s="38" t="s">
        <v>430</v>
      </c>
      <c r="D328" s="14">
        <v>3443114.85999986</v>
      </c>
      <c r="E328" s="23">
        <v>0</v>
      </c>
      <c r="F328" s="23">
        <v>5001.718573100141</v>
      </c>
      <c r="G328" s="23">
        <v>-1842.0436220816448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-2490</v>
      </c>
      <c r="N328" s="23">
        <v>0</v>
      </c>
      <c r="O328" s="23">
        <v>0</v>
      </c>
      <c r="P328" s="23">
        <v>0</v>
      </c>
      <c r="Q328" s="23">
        <v>-1990396.89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14">
        <f t="shared" si="24"/>
        <v>1453387.6449508786</v>
      </c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</row>
    <row r="329" spans="1:129" s="15" customFormat="1" ht="15.75">
      <c r="A329" s="55">
        <f t="shared" si="20"/>
        <v>322</v>
      </c>
      <c r="B329" s="12"/>
      <c r="C329" s="38" t="s">
        <v>153</v>
      </c>
      <c r="D329" s="14">
        <v>1257078.82999999</v>
      </c>
      <c r="E329" s="23">
        <v>0</v>
      </c>
      <c r="F329" s="23">
        <v>17535.44707131544</v>
      </c>
      <c r="G329" s="23">
        <v>-6457.991981353357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-65767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14">
        <f t="shared" si="24"/>
        <v>1202389.2850899522</v>
      </c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</row>
    <row r="330" spans="1:129" s="15" customFormat="1" ht="15.75">
      <c r="A330" s="55">
        <f t="shared" si="20"/>
        <v>323</v>
      </c>
      <c r="B330" s="12"/>
      <c r="C330" s="38" t="s">
        <v>154</v>
      </c>
      <c r="D330" s="14">
        <v>34300.73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14">
        <f t="shared" si="24"/>
        <v>34300.73</v>
      </c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</row>
    <row r="331" spans="1:129" s="15" customFormat="1" ht="15.75">
      <c r="A331" s="55">
        <f t="shared" si="20"/>
        <v>324</v>
      </c>
      <c r="B331" s="12"/>
      <c r="C331" s="38" t="s">
        <v>155</v>
      </c>
      <c r="D331" s="14">
        <v>27224612.0399997</v>
      </c>
      <c r="E331" s="23">
        <v>0</v>
      </c>
      <c r="F331" s="23">
        <v>16979.160214933734</v>
      </c>
      <c r="G331" s="23">
        <v>-6253.121467175139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-1488</v>
      </c>
      <c r="N331" s="23">
        <v>0</v>
      </c>
      <c r="O331" s="23">
        <v>0</v>
      </c>
      <c r="P331" s="23">
        <v>0</v>
      </c>
      <c r="Q331" s="23">
        <v>-23746265.999999996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14">
        <f t="shared" si="24"/>
        <v>3487584.0787474625</v>
      </c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</row>
    <row r="332" spans="1:129" s="15" customFormat="1" ht="15.75">
      <c r="A332" s="55">
        <f t="shared" si="20"/>
        <v>325</v>
      </c>
      <c r="B332" s="12"/>
      <c r="C332" s="38" t="s">
        <v>156</v>
      </c>
      <c r="D332" s="14">
        <v>6026647.42999995</v>
      </c>
      <c r="E332" s="23">
        <v>0</v>
      </c>
      <c r="F332" s="23">
        <v>89.40912408589261</v>
      </c>
      <c r="G332" s="23">
        <v>-32.927783595038235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-2563</v>
      </c>
      <c r="N332" s="23">
        <v>0</v>
      </c>
      <c r="O332" s="23">
        <v>0</v>
      </c>
      <c r="P332" s="23">
        <v>0</v>
      </c>
      <c r="Q332" s="23">
        <v>-6009280.419999999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14">
        <f t="shared" si="24"/>
        <v>14860.49134044163</v>
      </c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</row>
    <row r="333" spans="1:129" s="15" customFormat="1" ht="15.75">
      <c r="A333" s="55">
        <f t="shared" si="20"/>
        <v>326</v>
      </c>
      <c r="B333" s="12"/>
      <c r="C333" s="38" t="s">
        <v>157</v>
      </c>
      <c r="D333" s="14">
        <v>823977.870000007</v>
      </c>
      <c r="E333" s="23">
        <v>0</v>
      </c>
      <c r="F333" s="23">
        <v>10570.96853037252</v>
      </c>
      <c r="G333" s="23">
        <v>-3893.0989171046713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-1517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14">
        <f t="shared" si="24"/>
        <v>829138.7396132748</v>
      </c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</row>
    <row r="334" spans="1:129" s="15" customFormat="1" ht="15.75">
      <c r="A334" s="55">
        <f t="shared" si="20"/>
        <v>327</v>
      </c>
      <c r="B334" s="12"/>
      <c r="C334" s="38" t="s">
        <v>158</v>
      </c>
      <c r="D334" s="14">
        <v>9511.11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-2955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14">
        <f t="shared" si="24"/>
        <v>6556.110000000001</v>
      </c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</row>
    <row r="335" spans="1:129" s="15" customFormat="1" ht="15.75">
      <c r="A335" s="55">
        <f t="shared" si="20"/>
        <v>328</v>
      </c>
      <c r="B335" s="12"/>
      <c r="C335" s="38" t="s">
        <v>159</v>
      </c>
      <c r="D335" s="14">
        <v>4211965.86999997</v>
      </c>
      <c r="E335" s="23">
        <v>0</v>
      </c>
      <c r="F335" s="23">
        <v>6388.982645759896</v>
      </c>
      <c r="G335" s="23">
        <v>-2352.948204144532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-259948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14">
        <f t="shared" si="24"/>
        <v>3956053.9044415858</v>
      </c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</row>
    <row r="336" spans="1:129" s="15" customFormat="1" ht="15.75">
      <c r="A336" s="55">
        <f aca="true" t="shared" si="25" ref="A336:A399">A335+1</f>
        <v>329</v>
      </c>
      <c r="B336" s="12"/>
      <c r="C336" s="38" t="s">
        <v>432</v>
      </c>
      <c r="D336" s="14">
        <v>52211.46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-24315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14">
        <f t="shared" si="24"/>
        <v>27896.46</v>
      </c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</row>
    <row r="337" spans="1:129" s="15" customFormat="1" ht="15.75">
      <c r="A337" s="55">
        <f t="shared" si="25"/>
        <v>330</v>
      </c>
      <c r="B337" s="12"/>
      <c r="C337" s="38" t="s">
        <v>160</v>
      </c>
      <c r="D337" s="14">
        <v>291553.509999998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-38258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14">
        <f t="shared" si="24"/>
        <v>253295.50999999797</v>
      </c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</row>
    <row r="338" spans="1:129" s="15" customFormat="1" ht="15.75">
      <c r="A338" s="55">
        <f t="shared" si="25"/>
        <v>331</v>
      </c>
      <c r="B338" s="12"/>
      <c r="C338" s="38" t="s">
        <v>433</v>
      </c>
      <c r="D338" s="14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14">
        <f t="shared" si="24"/>
        <v>0</v>
      </c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</row>
    <row r="339" spans="1:129" s="15" customFormat="1" ht="15.75">
      <c r="A339" s="55">
        <f t="shared" si="25"/>
        <v>332</v>
      </c>
      <c r="B339" s="12"/>
      <c r="C339" s="38" t="s">
        <v>161</v>
      </c>
      <c r="D339" s="14">
        <v>501716.07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-198738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14">
        <f t="shared" si="24"/>
        <v>302978.07</v>
      </c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</row>
    <row r="340" spans="1:129" s="15" customFormat="1" ht="15.75">
      <c r="A340" s="55">
        <f t="shared" si="25"/>
        <v>333</v>
      </c>
      <c r="B340" s="12"/>
      <c r="C340" s="38" t="s">
        <v>162</v>
      </c>
      <c r="D340" s="14">
        <v>34514.28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-10451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14">
        <f t="shared" si="24"/>
        <v>24063.28</v>
      </c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</row>
    <row r="341" spans="1:129" s="15" customFormat="1" ht="15.75">
      <c r="A341" s="55">
        <f t="shared" si="25"/>
        <v>334</v>
      </c>
      <c r="B341" s="12"/>
      <c r="C341" s="38" t="s">
        <v>163</v>
      </c>
      <c r="D341" s="14">
        <v>58699.37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-21570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14">
        <f t="shared" si="24"/>
        <v>37129.37</v>
      </c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</row>
    <row r="342" spans="1:129" s="15" customFormat="1" ht="15.75">
      <c r="A342" s="55">
        <f t="shared" si="25"/>
        <v>335</v>
      </c>
      <c r="B342" s="12"/>
      <c r="C342" s="38" t="s">
        <v>164</v>
      </c>
      <c r="D342" s="14">
        <v>-126437.62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-250</v>
      </c>
      <c r="N342" s="23">
        <v>0</v>
      </c>
      <c r="O342" s="23">
        <v>0</v>
      </c>
      <c r="P342" s="23">
        <v>0</v>
      </c>
      <c r="Q342" s="23">
        <v>0</v>
      </c>
      <c r="R342" s="23">
        <v>171167.22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14">
        <f t="shared" si="24"/>
        <v>44479.600000000006</v>
      </c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</row>
    <row r="343" spans="1:129" s="15" customFormat="1" ht="15.75">
      <c r="A343" s="55">
        <f t="shared" si="25"/>
        <v>336</v>
      </c>
      <c r="B343" s="12"/>
      <c r="C343" s="38" t="s">
        <v>435</v>
      </c>
      <c r="D343" s="14">
        <v>6006.13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14">
        <f t="shared" si="24"/>
        <v>6006.13</v>
      </c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</row>
    <row r="344" spans="1:129" s="15" customFormat="1" ht="15.75">
      <c r="A344" s="55">
        <f t="shared" si="25"/>
        <v>337</v>
      </c>
      <c r="B344" s="12"/>
      <c r="C344" s="38" t="s">
        <v>165</v>
      </c>
      <c r="D344" s="14">
        <v>-65353.24</v>
      </c>
      <c r="E344" s="23">
        <v>0</v>
      </c>
      <c r="F344" s="23">
        <v>-190.54849112194628</v>
      </c>
      <c r="G344" s="23">
        <v>70.1756061718818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65767</v>
      </c>
      <c r="N344" s="23">
        <v>0</v>
      </c>
      <c r="O344" s="23">
        <v>0</v>
      </c>
      <c r="P344" s="23">
        <v>0</v>
      </c>
      <c r="Q344" s="23">
        <v>0</v>
      </c>
      <c r="R344" s="23">
        <v>38624.7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14">
        <f t="shared" si="24"/>
        <v>38918.08711504994</v>
      </c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</row>
    <row r="345" spans="1:129" s="15" customFormat="1" ht="15.75">
      <c r="A345" s="55">
        <f t="shared" si="25"/>
        <v>338</v>
      </c>
      <c r="B345" s="12"/>
      <c r="C345" s="38" t="s">
        <v>166</v>
      </c>
      <c r="D345" s="14">
        <v>24895.13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14">
        <f t="shared" si="24"/>
        <v>24895.13</v>
      </c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</row>
    <row r="346" spans="1:129" s="15" customFormat="1" ht="15.75">
      <c r="A346" s="55">
        <f t="shared" si="25"/>
        <v>339</v>
      </c>
      <c r="B346" s="12"/>
      <c r="C346" s="38" t="s">
        <v>167</v>
      </c>
      <c r="D346" s="14">
        <v>-2562.64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2563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14">
        <f t="shared" si="24"/>
        <v>0.36000000000012733</v>
      </c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</row>
    <row r="347" spans="1:129" s="15" customFormat="1" ht="15.75">
      <c r="A347" s="55">
        <f t="shared" si="25"/>
        <v>340</v>
      </c>
      <c r="B347" s="12"/>
      <c r="C347" s="38" t="s">
        <v>168</v>
      </c>
      <c r="D347" s="17">
        <v>19348.4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  <c r="Y347" s="24">
        <v>0</v>
      </c>
      <c r="Z347" s="17">
        <f t="shared" si="24"/>
        <v>19348.4</v>
      </c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</row>
    <row r="348" spans="1:129" s="15" customFormat="1" ht="15.75">
      <c r="A348" s="55">
        <f t="shared" si="25"/>
        <v>341</v>
      </c>
      <c r="B348" s="12" t="s">
        <v>474</v>
      </c>
      <c r="C348" s="10"/>
      <c r="D348" s="14">
        <f>SUBTOTAL(9,D325:D347)</f>
        <v>49207150.29999946</v>
      </c>
      <c r="E348" s="14">
        <f aca="true" t="shared" si="26" ref="E348:Z348">SUBTOTAL(9,E325:E347)</f>
        <v>0</v>
      </c>
      <c r="F348" s="14">
        <f t="shared" si="26"/>
        <v>105354.63645842629</v>
      </c>
      <c r="G348" s="14">
        <f t="shared" si="26"/>
        <v>-38800.23102233204</v>
      </c>
      <c r="H348" s="14">
        <f t="shared" si="26"/>
        <v>0</v>
      </c>
      <c r="I348" s="14">
        <f t="shared" si="26"/>
        <v>0</v>
      </c>
      <c r="J348" s="14">
        <f t="shared" si="26"/>
        <v>0</v>
      </c>
      <c r="K348" s="14">
        <f t="shared" si="26"/>
        <v>0</v>
      </c>
      <c r="L348" s="14">
        <f t="shared" si="26"/>
        <v>0</v>
      </c>
      <c r="M348" s="14">
        <f t="shared" si="26"/>
        <v>-593795</v>
      </c>
      <c r="N348" s="14">
        <f t="shared" si="26"/>
        <v>0</v>
      </c>
      <c r="O348" s="14">
        <f t="shared" si="26"/>
        <v>0</v>
      </c>
      <c r="P348" s="14">
        <f t="shared" si="26"/>
        <v>0</v>
      </c>
      <c r="Q348" s="14">
        <f t="shared" si="26"/>
        <v>-31936536.049999993</v>
      </c>
      <c r="R348" s="14">
        <f t="shared" si="26"/>
        <v>209791.91999999998</v>
      </c>
      <c r="S348" s="14">
        <f t="shared" si="26"/>
        <v>0</v>
      </c>
      <c r="T348" s="14">
        <f t="shared" si="26"/>
        <v>0</v>
      </c>
      <c r="U348" s="14">
        <f t="shared" si="26"/>
        <v>0</v>
      </c>
      <c r="V348" s="14">
        <f t="shared" si="26"/>
        <v>0</v>
      </c>
      <c r="W348" s="14">
        <f t="shared" si="26"/>
        <v>0</v>
      </c>
      <c r="X348" s="14">
        <f t="shared" si="26"/>
        <v>0</v>
      </c>
      <c r="Y348" s="14">
        <f t="shared" si="26"/>
        <v>0</v>
      </c>
      <c r="Z348" s="14">
        <f t="shared" si="26"/>
        <v>16953165.57543556</v>
      </c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</row>
    <row r="349" spans="1:129" s="15" customFormat="1" ht="15.75">
      <c r="A349" s="55">
        <f t="shared" si="25"/>
        <v>342</v>
      </c>
      <c r="B349" s="12"/>
      <c r="C349" s="10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</row>
    <row r="350" spans="1:129" s="15" customFormat="1" ht="15.75">
      <c r="A350" s="55">
        <f t="shared" si="25"/>
        <v>343</v>
      </c>
      <c r="B350" s="12" t="s">
        <v>475</v>
      </c>
      <c r="C350" s="10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</row>
    <row r="351" spans="1:129" s="15" customFormat="1" ht="15.75">
      <c r="A351" s="55">
        <f t="shared" si="25"/>
        <v>344</v>
      </c>
      <c r="B351" s="12"/>
      <c r="C351" s="38" t="s">
        <v>169</v>
      </c>
      <c r="D351" s="14">
        <v>114691118.760008</v>
      </c>
      <c r="E351" s="23">
        <v>0</v>
      </c>
      <c r="F351" s="23">
        <v>476676.3361083916</v>
      </c>
      <c r="G351" s="23">
        <v>-175551.38136879925</v>
      </c>
      <c r="H351" s="23">
        <v>-34430051.69689653</v>
      </c>
      <c r="I351" s="23">
        <v>0</v>
      </c>
      <c r="J351" s="23">
        <v>0</v>
      </c>
      <c r="K351" s="23">
        <v>0</v>
      </c>
      <c r="L351" s="23">
        <v>0</v>
      </c>
      <c r="M351" s="23">
        <v>19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14">
        <f aca="true" t="shared" si="27" ref="Z351:Z403">SUM(D351:Y351)</f>
        <v>80562211.01785105</v>
      </c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</row>
    <row r="352" spans="1:129" s="15" customFormat="1" ht="15.75">
      <c r="A352" s="55">
        <f t="shared" si="25"/>
        <v>345</v>
      </c>
      <c r="B352" s="12"/>
      <c r="C352" s="38" t="s">
        <v>170</v>
      </c>
      <c r="D352" s="14">
        <v>660856.160000008</v>
      </c>
      <c r="E352" s="23">
        <v>0</v>
      </c>
      <c r="F352" s="23">
        <v>10659.396253007015</v>
      </c>
      <c r="G352" s="23">
        <v>-3925.665268072538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14">
        <f t="shared" si="27"/>
        <v>667589.8909849424</v>
      </c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</row>
    <row r="353" spans="1:129" s="15" customFormat="1" ht="15.75">
      <c r="A353" s="55">
        <f t="shared" si="25"/>
        <v>346</v>
      </c>
      <c r="B353" s="12"/>
      <c r="C353" s="38" t="s">
        <v>171</v>
      </c>
      <c r="D353" s="14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14">
        <f t="shared" si="27"/>
        <v>0</v>
      </c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</row>
    <row r="354" spans="1:129" s="15" customFormat="1" ht="15.75">
      <c r="A354" s="55">
        <f t="shared" si="25"/>
        <v>347</v>
      </c>
      <c r="B354" s="12"/>
      <c r="C354" s="38" t="s">
        <v>172</v>
      </c>
      <c r="D354" s="14">
        <v>145600.090000001</v>
      </c>
      <c r="E354" s="23">
        <v>0</v>
      </c>
      <c r="F354" s="23">
        <v>2310.7773622233244</v>
      </c>
      <c r="G354" s="23">
        <v>-851.0180330869448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14">
        <f t="shared" si="27"/>
        <v>147059.8493291374</v>
      </c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</row>
    <row r="355" spans="1:129" s="15" customFormat="1" ht="15.75">
      <c r="A355" s="55">
        <f t="shared" si="25"/>
        <v>348</v>
      </c>
      <c r="B355" s="12"/>
      <c r="C355" s="38" t="s">
        <v>173</v>
      </c>
      <c r="D355" s="14">
        <v>517.78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41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14">
        <f t="shared" si="27"/>
        <v>558.78</v>
      </c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</row>
    <row r="356" spans="1:129" s="15" customFormat="1" ht="15.75">
      <c r="A356" s="55">
        <f t="shared" si="25"/>
        <v>349</v>
      </c>
      <c r="B356" s="12"/>
      <c r="C356" s="38" t="s">
        <v>438</v>
      </c>
      <c r="D356" s="14">
        <v>1196.8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23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14">
        <f t="shared" si="27"/>
        <v>1219.8</v>
      </c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</row>
    <row r="357" spans="1:129" s="15" customFormat="1" ht="15.75">
      <c r="A357" s="55">
        <f t="shared" si="25"/>
        <v>350</v>
      </c>
      <c r="B357" s="12"/>
      <c r="C357" s="38" t="s">
        <v>174</v>
      </c>
      <c r="D357" s="14">
        <v>2950.18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-1144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14">
        <f t="shared" si="27"/>
        <v>1806.1799999999998</v>
      </c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</row>
    <row r="358" spans="1:129" s="15" customFormat="1" ht="15.75">
      <c r="A358" s="55">
        <f t="shared" si="25"/>
        <v>351</v>
      </c>
      <c r="B358" s="12"/>
      <c r="C358" s="38" t="s">
        <v>175</v>
      </c>
      <c r="D358" s="14">
        <v>11962139.6500011</v>
      </c>
      <c r="E358" s="23">
        <v>-40804.54</v>
      </c>
      <c r="F358" s="23">
        <v>366.6412974959682</v>
      </c>
      <c r="G358" s="23">
        <v>-135.0274418229779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37316</v>
      </c>
      <c r="N358" s="23">
        <v>-634076.85</v>
      </c>
      <c r="O358" s="23">
        <v>-774817.81</v>
      </c>
      <c r="P358" s="23">
        <v>0</v>
      </c>
      <c r="Q358" s="23">
        <v>0</v>
      </c>
      <c r="R358" s="23">
        <v>179691.93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14">
        <f t="shared" si="27"/>
        <v>10729679.993856773</v>
      </c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</row>
    <row r="359" spans="1:129" s="15" customFormat="1" ht="15.75">
      <c r="A359" s="55">
        <f t="shared" si="25"/>
        <v>352</v>
      </c>
      <c r="B359" s="12"/>
      <c r="C359" s="38" t="s">
        <v>176</v>
      </c>
      <c r="D359" s="14">
        <v>-736891.84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-4284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14">
        <f t="shared" si="27"/>
        <v>-741175.84</v>
      </c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</row>
    <row r="360" spans="1:129" s="15" customFormat="1" ht="15.75">
      <c r="A360" s="55">
        <f t="shared" si="25"/>
        <v>353</v>
      </c>
      <c r="B360" s="12"/>
      <c r="C360" s="38" t="s">
        <v>177</v>
      </c>
      <c r="D360" s="14">
        <v>1849.43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142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14">
        <f t="shared" si="27"/>
        <v>1991.43</v>
      </c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</row>
    <row r="361" spans="1:129" s="15" customFormat="1" ht="15.75">
      <c r="A361" s="55">
        <f t="shared" si="25"/>
        <v>354</v>
      </c>
      <c r="B361" s="12"/>
      <c r="C361" s="38" t="s">
        <v>178</v>
      </c>
      <c r="D361" s="14">
        <v>16088.29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110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14">
        <f t="shared" si="27"/>
        <v>16198.29</v>
      </c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</row>
    <row r="362" spans="1:129" s="15" customFormat="1" ht="15.75">
      <c r="A362" s="55">
        <f t="shared" si="25"/>
        <v>355</v>
      </c>
      <c r="B362" s="12"/>
      <c r="C362" s="38" t="s">
        <v>179</v>
      </c>
      <c r="D362" s="14">
        <v>-22038973.6300001</v>
      </c>
      <c r="E362" s="23">
        <v>0</v>
      </c>
      <c r="F362" s="23">
        <v>-32883.37081699462</v>
      </c>
      <c r="G362" s="23">
        <v>12110.358190034434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158522</v>
      </c>
      <c r="N362" s="23">
        <v>0</v>
      </c>
      <c r="O362" s="23">
        <v>-42892.35</v>
      </c>
      <c r="P362" s="23">
        <v>0</v>
      </c>
      <c r="Q362" s="23">
        <v>0</v>
      </c>
      <c r="R362" s="23">
        <v>852242.32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14">
        <f t="shared" si="27"/>
        <v>-21091874.67262706</v>
      </c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</row>
    <row r="363" spans="1:129" s="15" customFormat="1" ht="15.75">
      <c r="A363" s="55">
        <f t="shared" si="25"/>
        <v>356</v>
      </c>
      <c r="B363" s="12"/>
      <c r="C363" s="38" t="s">
        <v>210</v>
      </c>
      <c r="D363" s="14">
        <v>-282.7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289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14">
        <f t="shared" si="27"/>
        <v>6.300000000000011</v>
      </c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</row>
    <row r="364" spans="1:129" s="15" customFormat="1" ht="15.75">
      <c r="A364" s="55">
        <f t="shared" si="25"/>
        <v>357</v>
      </c>
      <c r="B364" s="12"/>
      <c r="C364" s="38" t="s">
        <v>211</v>
      </c>
      <c r="D364" s="14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14">
        <f t="shared" si="27"/>
        <v>0</v>
      </c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</row>
    <row r="365" spans="1:129" s="15" customFormat="1" ht="15.75">
      <c r="A365" s="55">
        <f t="shared" si="25"/>
        <v>358</v>
      </c>
      <c r="B365" s="12"/>
      <c r="C365" s="38" t="s">
        <v>441</v>
      </c>
      <c r="D365" s="14">
        <v>-19859.16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19871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14">
        <f t="shared" si="27"/>
        <v>11.840000000000146</v>
      </c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</row>
    <row r="366" spans="1:129" s="15" customFormat="1" ht="15.75">
      <c r="A366" s="55">
        <f t="shared" si="25"/>
        <v>359</v>
      </c>
      <c r="B366" s="12"/>
      <c r="C366" s="38" t="s">
        <v>180</v>
      </c>
      <c r="D366" s="14">
        <v>1608.750000001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1857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14">
        <f t="shared" si="27"/>
        <v>3465.750000001</v>
      </c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</row>
    <row r="367" spans="1:129" s="15" customFormat="1" ht="15.75">
      <c r="A367" s="55">
        <f t="shared" si="25"/>
        <v>360</v>
      </c>
      <c r="B367" s="12"/>
      <c r="C367" s="38" t="s">
        <v>181</v>
      </c>
      <c r="D367" s="14">
        <v>11653878.119999</v>
      </c>
      <c r="E367" s="23">
        <v>-98039.89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-324915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14">
        <f t="shared" si="27"/>
        <v>11230923.229999</v>
      </c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</row>
    <row r="368" spans="1:129" s="15" customFormat="1" ht="15.75">
      <c r="A368" s="55">
        <f t="shared" si="25"/>
        <v>361</v>
      </c>
      <c r="B368" s="12"/>
      <c r="C368" s="38" t="s">
        <v>182</v>
      </c>
      <c r="D368" s="14">
        <v>-76757.4</v>
      </c>
      <c r="E368" s="23">
        <v>-2588.41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112104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14">
        <f t="shared" si="27"/>
        <v>32758.190000000002</v>
      </c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</row>
    <row r="369" spans="1:129" s="15" customFormat="1" ht="15.75">
      <c r="A369" s="55">
        <f t="shared" si="25"/>
        <v>362</v>
      </c>
      <c r="B369" s="12"/>
      <c r="C369" s="38" t="s">
        <v>212</v>
      </c>
      <c r="D369" s="14">
        <v>-441.59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1115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14">
        <f t="shared" si="27"/>
        <v>673.4100000000001</v>
      </c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</row>
    <row r="370" spans="1:129" s="15" customFormat="1" ht="15.75">
      <c r="A370" s="55">
        <f t="shared" si="25"/>
        <v>363</v>
      </c>
      <c r="B370" s="12"/>
      <c r="C370" s="38" t="s">
        <v>213</v>
      </c>
      <c r="D370" s="14">
        <v>-11861.29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11885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14">
        <f t="shared" si="27"/>
        <v>23.709999999999127</v>
      </c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</row>
    <row r="371" spans="1:129" s="15" customFormat="1" ht="15.75">
      <c r="A371" s="55">
        <f t="shared" si="25"/>
        <v>364</v>
      </c>
      <c r="B371" s="12"/>
      <c r="C371" s="38" t="s">
        <v>183</v>
      </c>
      <c r="D371" s="14">
        <v>23255922.45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14">
        <f t="shared" si="27"/>
        <v>23255922.45</v>
      </c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</row>
    <row r="372" spans="1:129" s="15" customFormat="1" ht="15.75">
      <c r="A372" s="55">
        <f t="shared" si="25"/>
        <v>365</v>
      </c>
      <c r="B372" s="12"/>
      <c r="C372" s="38" t="s">
        <v>184</v>
      </c>
      <c r="D372" s="14">
        <v>12558145.34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961706.21</v>
      </c>
      <c r="Y372" s="23">
        <v>0</v>
      </c>
      <c r="Z372" s="14">
        <f t="shared" si="27"/>
        <v>13519851.55</v>
      </c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</row>
    <row r="373" spans="1:129" s="15" customFormat="1" ht="15.75">
      <c r="A373" s="55">
        <f t="shared" si="25"/>
        <v>366</v>
      </c>
      <c r="B373" s="12"/>
      <c r="C373" s="38" t="s">
        <v>185</v>
      </c>
      <c r="D373" s="14">
        <v>5799.43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14">
        <f t="shared" si="27"/>
        <v>5799.43</v>
      </c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</row>
    <row r="374" spans="1:129" s="15" customFormat="1" ht="15.75">
      <c r="A374" s="55">
        <f t="shared" si="25"/>
        <v>367</v>
      </c>
      <c r="B374" s="12"/>
      <c r="C374" s="38" t="s">
        <v>445</v>
      </c>
      <c r="D374" s="14">
        <v>22275.66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14">
        <f t="shared" si="27"/>
        <v>22275.66</v>
      </c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</row>
    <row r="375" spans="1:129" s="15" customFormat="1" ht="15.75">
      <c r="A375" s="55">
        <f t="shared" si="25"/>
        <v>368</v>
      </c>
      <c r="B375" s="12"/>
      <c r="C375" s="38" t="s">
        <v>446</v>
      </c>
      <c r="D375" s="14">
        <v>148006.06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14">
        <f t="shared" si="27"/>
        <v>148006.06</v>
      </c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</row>
    <row r="376" spans="1:129" s="15" customFormat="1" ht="15.75">
      <c r="A376" s="55">
        <f t="shared" si="25"/>
        <v>369</v>
      </c>
      <c r="B376" s="12"/>
      <c r="C376" s="38" t="s">
        <v>447</v>
      </c>
      <c r="D376" s="14">
        <v>310504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14">
        <f t="shared" si="27"/>
        <v>310504</v>
      </c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</row>
    <row r="377" spans="1:129" s="15" customFormat="1" ht="15.75">
      <c r="A377" s="55">
        <f t="shared" si="25"/>
        <v>370</v>
      </c>
      <c r="B377" s="12"/>
      <c r="C377" s="38" t="s">
        <v>186</v>
      </c>
      <c r="D377" s="14">
        <v>2493441.34999999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14">
        <f t="shared" si="27"/>
        <v>2493441.34999999</v>
      </c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</row>
    <row r="378" spans="1:129" s="15" customFormat="1" ht="15.75">
      <c r="A378" s="55">
        <f t="shared" si="25"/>
        <v>371</v>
      </c>
      <c r="B378" s="12"/>
      <c r="C378" s="38" t="s">
        <v>187</v>
      </c>
      <c r="D378" s="14">
        <v>2318306.29999999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-2353549.52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14">
        <f t="shared" si="27"/>
        <v>-35243.220000009984</v>
      </c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</row>
    <row r="379" spans="1:129" s="15" customFormat="1" ht="15.75">
      <c r="A379" s="55">
        <f t="shared" si="25"/>
        <v>372</v>
      </c>
      <c r="B379" s="12"/>
      <c r="C379" s="38" t="s">
        <v>214</v>
      </c>
      <c r="D379" s="14">
        <v>1286.17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14">
        <f t="shared" si="27"/>
        <v>1286.17</v>
      </c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</row>
    <row r="380" spans="1:129" s="15" customFormat="1" ht="15.75">
      <c r="A380" s="55">
        <f t="shared" si="25"/>
        <v>373</v>
      </c>
      <c r="B380" s="12"/>
      <c r="C380" s="38" t="s">
        <v>188</v>
      </c>
      <c r="D380" s="14">
        <v>3236595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14">
        <f t="shared" si="27"/>
        <v>3236595</v>
      </c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</row>
    <row r="381" spans="1:129" s="15" customFormat="1" ht="15.75">
      <c r="A381" s="55">
        <f t="shared" si="25"/>
        <v>374</v>
      </c>
      <c r="B381" s="12"/>
      <c r="C381" s="38" t="s">
        <v>189</v>
      </c>
      <c r="D381" s="14">
        <v>430442.51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14">
        <f t="shared" si="27"/>
        <v>430442.51</v>
      </c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</row>
    <row r="382" spans="1:129" s="15" customFormat="1" ht="15.75">
      <c r="A382" s="55">
        <f t="shared" si="25"/>
        <v>375</v>
      </c>
      <c r="B382" s="12"/>
      <c r="C382" s="38" t="s">
        <v>190</v>
      </c>
      <c r="D382" s="14">
        <v>834438.59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14">
        <f t="shared" si="27"/>
        <v>834438.59</v>
      </c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</row>
    <row r="383" spans="1:129" s="15" customFormat="1" ht="15.75">
      <c r="A383" s="55">
        <f t="shared" si="25"/>
        <v>376</v>
      </c>
      <c r="B383" s="12"/>
      <c r="C383" s="38" t="s">
        <v>191</v>
      </c>
      <c r="D383" s="14">
        <v>-6681086.8100068</v>
      </c>
      <c r="E383" s="23">
        <v>0</v>
      </c>
      <c r="F383" s="23">
        <v>-14014.247799951945</v>
      </c>
      <c r="G383" s="23">
        <v>5161.197176708159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14">
        <f t="shared" si="27"/>
        <v>-6689939.860630044</v>
      </c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</row>
    <row r="384" spans="1:129" s="15" customFormat="1" ht="15.75">
      <c r="A384" s="55">
        <f t="shared" si="25"/>
        <v>377</v>
      </c>
      <c r="B384" s="12"/>
      <c r="C384" s="38" t="s">
        <v>192</v>
      </c>
      <c r="D384" s="14">
        <v>0</v>
      </c>
      <c r="E384" s="23">
        <v>-7755.34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14">
        <f t="shared" si="27"/>
        <v>-7755.34</v>
      </c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</row>
    <row r="385" spans="1:129" s="15" customFormat="1" ht="15.75">
      <c r="A385" s="55">
        <f t="shared" si="25"/>
        <v>378</v>
      </c>
      <c r="B385" s="12"/>
      <c r="C385" s="38" t="s">
        <v>450</v>
      </c>
      <c r="D385" s="14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14">
        <f t="shared" si="27"/>
        <v>0</v>
      </c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</row>
    <row r="386" spans="1:129" s="15" customFormat="1" ht="15.75">
      <c r="A386" s="55">
        <f t="shared" si="25"/>
        <v>379</v>
      </c>
      <c r="B386" s="12"/>
      <c r="C386" s="38" t="s">
        <v>193</v>
      </c>
      <c r="D386" s="14">
        <v>6279.98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14">
        <f t="shared" si="27"/>
        <v>6279.98</v>
      </c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</row>
    <row r="387" spans="1:129" s="15" customFormat="1" ht="15.75">
      <c r="A387" s="55">
        <f t="shared" si="25"/>
        <v>380</v>
      </c>
      <c r="B387" s="12"/>
      <c r="C387" s="38" t="s">
        <v>451</v>
      </c>
      <c r="D387" s="14">
        <v>74270.75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14">
        <f t="shared" si="27"/>
        <v>74270.75</v>
      </c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</row>
    <row r="388" spans="1:129" s="15" customFormat="1" ht="15.75">
      <c r="A388" s="55">
        <f t="shared" si="25"/>
        <v>381</v>
      </c>
      <c r="B388" s="12"/>
      <c r="C388" s="38" t="s">
        <v>194</v>
      </c>
      <c r="D388" s="14">
        <v>7574759.61999999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14">
        <f t="shared" si="27"/>
        <v>7574759.61999999</v>
      </c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</row>
    <row r="389" spans="1:129" s="15" customFormat="1" ht="15.75">
      <c r="A389" s="55">
        <f t="shared" si="25"/>
        <v>382</v>
      </c>
      <c r="B389" s="12"/>
      <c r="C389" s="38" t="s">
        <v>195</v>
      </c>
      <c r="D389" s="14">
        <v>10997190.4399999</v>
      </c>
      <c r="E389" s="23">
        <v>-372173.85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-1213615.53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14">
        <f t="shared" si="27"/>
        <v>9411401.059999902</v>
      </c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</row>
    <row r="390" spans="1:129" s="15" customFormat="1" ht="15.75">
      <c r="A390" s="55">
        <f t="shared" si="25"/>
        <v>383</v>
      </c>
      <c r="B390" s="12"/>
      <c r="C390" s="38" t="s">
        <v>196</v>
      </c>
      <c r="D390" s="14">
        <v>5056069.33000004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14">
        <f t="shared" si="27"/>
        <v>5056069.33000004</v>
      </c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</row>
    <row r="391" spans="1:129" s="15" customFormat="1" ht="15.75">
      <c r="A391" s="55">
        <f t="shared" si="25"/>
        <v>384</v>
      </c>
      <c r="B391" s="12"/>
      <c r="C391" s="38" t="s">
        <v>197</v>
      </c>
      <c r="D391" s="14">
        <v>575.73</v>
      </c>
      <c r="E391" s="23">
        <v>-7482.86</v>
      </c>
      <c r="F391" s="23">
        <v>0</v>
      </c>
      <c r="G391" s="23">
        <v>0</v>
      </c>
      <c r="H391" s="23">
        <v>716876.64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14">
        <f t="shared" si="27"/>
        <v>709969.51</v>
      </c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</row>
    <row r="392" spans="1:129" s="15" customFormat="1" ht="15.75">
      <c r="A392" s="55">
        <f t="shared" si="25"/>
        <v>385</v>
      </c>
      <c r="B392" s="12"/>
      <c r="C392" s="38" t="s">
        <v>198</v>
      </c>
      <c r="D392" s="14">
        <v>213085.19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14">
        <f t="shared" si="27"/>
        <v>213085.19</v>
      </c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</row>
    <row r="393" spans="1:129" s="15" customFormat="1" ht="15.75">
      <c r="A393" s="55">
        <f t="shared" si="25"/>
        <v>386</v>
      </c>
      <c r="B393" s="12"/>
      <c r="C393" s="38" t="s">
        <v>452</v>
      </c>
      <c r="D393" s="14">
        <v>435848.38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14">
        <f t="shared" si="27"/>
        <v>435848.38</v>
      </c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</row>
    <row r="394" spans="1:129" s="15" customFormat="1" ht="15.75">
      <c r="A394" s="55">
        <f t="shared" si="25"/>
        <v>387</v>
      </c>
      <c r="B394" s="12"/>
      <c r="C394" s="38" t="s">
        <v>199</v>
      </c>
      <c r="D394" s="14">
        <v>6704806.66000005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250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14">
        <f t="shared" si="27"/>
        <v>6705056.66000005</v>
      </c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</row>
    <row r="395" spans="1:129" s="15" customFormat="1" ht="15.75">
      <c r="A395" s="55">
        <f t="shared" si="25"/>
        <v>388</v>
      </c>
      <c r="B395" s="12"/>
      <c r="C395" s="38" t="s">
        <v>200</v>
      </c>
      <c r="D395" s="14">
        <v>247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14">
        <f t="shared" si="27"/>
        <v>247</v>
      </c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</row>
    <row r="396" spans="1:129" s="15" customFormat="1" ht="15.75">
      <c r="A396" s="55">
        <f t="shared" si="25"/>
        <v>389</v>
      </c>
      <c r="B396" s="12"/>
      <c r="C396" s="38" t="s">
        <v>201</v>
      </c>
      <c r="D396" s="14">
        <v>17609.62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14">
        <f t="shared" si="27"/>
        <v>17609.62</v>
      </c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</row>
    <row r="397" spans="1:129" s="15" customFormat="1" ht="15.75">
      <c r="A397" s="55">
        <f t="shared" si="25"/>
        <v>390</v>
      </c>
      <c r="B397" s="12"/>
      <c r="C397" s="38" t="s">
        <v>202</v>
      </c>
      <c r="D397" s="14">
        <v>19785.02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14">
        <f t="shared" si="27"/>
        <v>19785.02</v>
      </c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</row>
    <row r="398" spans="1:129" s="15" customFormat="1" ht="15.75">
      <c r="A398" s="55">
        <f t="shared" si="25"/>
        <v>391</v>
      </c>
      <c r="B398" s="12"/>
      <c r="C398" s="38" t="s">
        <v>455</v>
      </c>
      <c r="D398" s="14">
        <v>177.16</v>
      </c>
      <c r="E398" s="23">
        <v>0</v>
      </c>
      <c r="F398" s="23">
        <v>1.0479725479083493</v>
      </c>
      <c r="G398" s="23">
        <v>-0.3859495730873814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-85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14">
        <f t="shared" si="27"/>
        <v>92.82202297482098</v>
      </c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</row>
    <row r="399" spans="1:129" s="15" customFormat="1" ht="15.75">
      <c r="A399" s="55">
        <f t="shared" si="25"/>
        <v>392</v>
      </c>
      <c r="B399" s="12"/>
      <c r="C399" s="38" t="s">
        <v>203</v>
      </c>
      <c r="D399" s="14">
        <v>36933.42</v>
      </c>
      <c r="E399" s="23">
        <v>0</v>
      </c>
      <c r="F399" s="23">
        <v>450.6217307415253</v>
      </c>
      <c r="G399" s="23">
        <v>-165.9559355354398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14">
        <f t="shared" si="27"/>
        <v>37218.08579520608</v>
      </c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</row>
    <row r="400" spans="1:129" s="15" customFormat="1" ht="15.75">
      <c r="A400" s="55">
        <f aca="true" t="shared" si="28" ref="A400:A406">A399+1</f>
        <v>393</v>
      </c>
      <c r="B400" s="12"/>
      <c r="C400" s="38" t="s">
        <v>204</v>
      </c>
      <c r="D400" s="14">
        <v>23508587.5600021</v>
      </c>
      <c r="E400" s="23">
        <v>0</v>
      </c>
      <c r="F400" s="23">
        <v>58144.10840712801</v>
      </c>
      <c r="G400" s="23">
        <v>-21413.43669933617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-7334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14">
        <f t="shared" si="27"/>
        <v>23537984.231709894</v>
      </c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</row>
    <row r="401" spans="1:129" s="15" customFormat="1" ht="15.75">
      <c r="A401" s="55">
        <f t="shared" si="28"/>
        <v>394</v>
      </c>
      <c r="B401" s="12"/>
      <c r="C401" s="38" t="s">
        <v>205</v>
      </c>
      <c r="D401" s="14">
        <v>190.66</v>
      </c>
      <c r="E401" s="23">
        <v>0</v>
      </c>
      <c r="F401" s="23">
        <v>1.5702953733737801</v>
      </c>
      <c r="G401" s="23">
        <v>-0.578311741261092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14">
        <f t="shared" si="27"/>
        <v>191.65198363211266</v>
      </c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</row>
    <row r="402" spans="1:129" s="15" customFormat="1" ht="15.75">
      <c r="A402" s="55">
        <f t="shared" si="28"/>
        <v>395</v>
      </c>
      <c r="B402" s="12"/>
      <c r="C402" s="38" t="s">
        <v>206</v>
      </c>
      <c r="D402" s="14">
        <v>2526.07</v>
      </c>
      <c r="E402" s="23">
        <v>0</v>
      </c>
      <c r="F402" s="23">
        <v>31.12583202933385</v>
      </c>
      <c r="G402" s="23">
        <v>-11.463088043372622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14">
        <f t="shared" si="27"/>
        <v>2545.7327439859614</v>
      </c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</row>
    <row r="403" spans="1:129" s="15" customFormat="1" ht="15.75">
      <c r="A403" s="55">
        <f t="shared" si="28"/>
        <v>396</v>
      </c>
      <c r="B403" s="12"/>
      <c r="C403" s="38" t="s">
        <v>207</v>
      </c>
      <c r="D403" s="17">
        <v>-1449.64</v>
      </c>
      <c r="E403" s="24">
        <v>0</v>
      </c>
      <c r="F403" s="24">
        <v>-40.84578161181128</v>
      </c>
      <c r="G403" s="24">
        <v>15.04277188077417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/>
      <c r="Q403" s="24"/>
      <c r="R403" s="24"/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17">
        <f t="shared" si="27"/>
        <v>-1475.4430097310374</v>
      </c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</row>
    <row r="404" spans="1:129" s="15" customFormat="1" ht="15.75">
      <c r="A404" s="55">
        <f t="shared" si="28"/>
        <v>397</v>
      </c>
      <c r="B404" s="12" t="s">
        <v>476</v>
      </c>
      <c r="C404" s="10"/>
      <c r="D404" s="14">
        <f>SUBTOTAL(9,D351:D403)</f>
        <v>209834305.40000322</v>
      </c>
      <c r="E404" s="14">
        <f aca="true" t="shared" si="29" ref="E404:Z404">SUBTOTAL(9,E351:E403)</f>
        <v>-528844.89</v>
      </c>
      <c r="F404" s="14">
        <f t="shared" si="29"/>
        <v>501703.16086037963</v>
      </c>
      <c r="G404" s="14">
        <f t="shared" si="29"/>
        <v>-184768.31395738767</v>
      </c>
      <c r="H404" s="14">
        <f t="shared" si="29"/>
        <v>-33713175.05689653</v>
      </c>
      <c r="I404" s="14">
        <f t="shared" si="29"/>
        <v>0</v>
      </c>
      <c r="J404" s="14">
        <f t="shared" si="29"/>
        <v>0</v>
      </c>
      <c r="K404" s="14">
        <f t="shared" si="29"/>
        <v>0</v>
      </c>
      <c r="L404" s="14">
        <f t="shared" si="29"/>
        <v>0</v>
      </c>
      <c r="M404" s="14">
        <f t="shared" si="29"/>
        <v>5782</v>
      </c>
      <c r="N404" s="14">
        <f t="shared" si="29"/>
        <v>-634076.85</v>
      </c>
      <c r="O404" s="14">
        <f t="shared" si="29"/>
        <v>-817710.16</v>
      </c>
      <c r="P404" s="14">
        <f>SUBTOTAL(9,P351:P403)</f>
        <v>-1213615.53</v>
      </c>
      <c r="Q404" s="14">
        <f>SUBTOTAL(9,Q351:Q403)</f>
        <v>0</v>
      </c>
      <c r="R404" s="14">
        <f>SUBTOTAL(9,R351:R403)</f>
        <v>-1321615.27</v>
      </c>
      <c r="S404" s="14">
        <f t="shared" si="29"/>
        <v>0</v>
      </c>
      <c r="T404" s="14">
        <f t="shared" si="29"/>
        <v>0</v>
      </c>
      <c r="U404" s="14">
        <f t="shared" si="29"/>
        <v>0</v>
      </c>
      <c r="V404" s="14">
        <f t="shared" si="29"/>
        <v>0</v>
      </c>
      <c r="W404" s="14">
        <f t="shared" si="29"/>
        <v>0</v>
      </c>
      <c r="X404" s="14">
        <f t="shared" si="29"/>
        <v>961706.21</v>
      </c>
      <c r="Y404" s="14">
        <f t="shared" si="29"/>
        <v>0</v>
      </c>
      <c r="Z404" s="14">
        <f t="shared" si="29"/>
        <v>172889690.70000973</v>
      </c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</row>
    <row r="405" spans="1:129" s="15" customFormat="1" ht="15.75">
      <c r="A405" s="55">
        <f t="shared" si="28"/>
        <v>398</v>
      </c>
      <c r="B405" s="12"/>
      <c r="C405" s="10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</row>
    <row r="406" spans="1:129" s="15" customFormat="1" ht="16.5" thickBot="1">
      <c r="A406" s="55">
        <f t="shared" si="28"/>
        <v>399</v>
      </c>
      <c r="B406" s="47" t="s">
        <v>477</v>
      </c>
      <c r="C406" s="39"/>
      <c r="D406" s="40">
        <f>SUBTOTAL(9,D9:D405)</f>
        <v>953328364.3499802</v>
      </c>
      <c r="E406" s="40">
        <f aca="true" t="shared" si="30" ref="E406:Z406">SUBTOTAL(9,E9:E405)</f>
        <v>-542333.85</v>
      </c>
      <c r="F406" s="40">
        <f t="shared" si="30"/>
        <v>7117600.413946688</v>
      </c>
      <c r="G406" s="40">
        <f t="shared" si="30"/>
        <v>-2621285.115389811</v>
      </c>
      <c r="H406" s="40">
        <f t="shared" si="30"/>
        <v>-39691436.41569054</v>
      </c>
      <c r="I406" s="40">
        <f t="shared" si="30"/>
        <v>0</v>
      </c>
      <c r="J406" s="40">
        <f t="shared" si="30"/>
        <v>10993152.463404637</v>
      </c>
      <c r="K406" s="40">
        <f t="shared" si="30"/>
        <v>646155.2872169493</v>
      </c>
      <c r="L406" s="40">
        <f t="shared" si="30"/>
        <v>187764</v>
      </c>
      <c r="M406" s="40">
        <f t="shared" si="30"/>
        <v>-229924</v>
      </c>
      <c r="N406" s="40">
        <f t="shared" si="30"/>
        <v>-634076.85</v>
      </c>
      <c r="O406" s="40">
        <f t="shared" si="30"/>
        <v>-817710.16</v>
      </c>
      <c r="P406" s="40">
        <f>SUBTOTAL(9,P9:P405)</f>
        <v>-1213615.53</v>
      </c>
      <c r="Q406" s="40">
        <f>SUBTOTAL(9,Q9:Q405)</f>
        <v>-31936536.049999993</v>
      </c>
      <c r="R406" s="40">
        <f>SUBTOTAL(9,R9:R405)</f>
        <v>-9680932.03</v>
      </c>
      <c r="S406" s="40">
        <f t="shared" si="30"/>
        <v>0</v>
      </c>
      <c r="T406" s="40">
        <f t="shared" si="30"/>
        <v>0</v>
      </c>
      <c r="U406" s="40">
        <f t="shared" si="30"/>
        <v>1098451087.8899999</v>
      </c>
      <c r="V406" s="40">
        <f t="shared" si="30"/>
        <v>74724465</v>
      </c>
      <c r="W406" s="40">
        <f t="shared" si="30"/>
        <v>-217672.52896400003</v>
      </c>
      <c r="X406" s="40">
        <f t="shared" si="30"/>
        <v>961706.21</v>
      </c>
      <c r="Y406" s="40">
        <f t="shared" si="30"/>
        <v>0</v>
      </c>
      <c r="Z406" s="40">
        <f t="shared" si="30"/>
        <v>2058824773.084505</v>
      </c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</row>
    <row r="407" spans="1:129" s="15" customFormat="1" ht="16.5" thickTop="1">
      <c r="A407" s="55"/>
      <c r="B407" s="13"/>
      <c r="C407" s="10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</row>
    <row r="408" spans="1:129" s="15" customFormat="1" ht="15.75">
      <c r="A408" s="55"/>
      <c r="B408" s="13"/>
      <c r="C408" s="10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</row>
    <row r="409" spans="1:129" s="15" customFormat="1" ht="15.75">
      <c r="A409" s="55"/>
      <c r="B409" s="13"/>
      <c r="C409" s="10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</row>
    <row r="410" spans="1:129" s="15" customFormat="1" ht="15.75">
      <c r="A410" s="55"/>
      <c r="B410" s="13"/>
      <c r="C410" s="10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</row>
    <row r="411" spans="1:129" s="15" customFormat="1" ht="15.75">
      <c r="A411" s="55"/>
      <c r="B411" s="13"/>
      <c r="C411" s="10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</row>
    <row r="412" spans="1:129" s="15" customFormat="1" ht="15.75">
      <c r="A412" s="55"/>
      <c r="B412" s="13"/>
      <c r="C412" s="10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</row>
    <row r="413" spans="1:129" s="15" customFormat="1" ht="15.75">
      <c r="A413" s="55"/>
      <c r="B413" s="13"/>
      <c r="C413" s="10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</row>
    <row r="414" spans="1:129" s="15" customFormat="1" ht="15.75">
      <c r="A414" s="55"/>
      <c r="B414" s="13"/>
      <c r="C414" s="10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</row>
    <row r="415" spans="1:129" s="15" customFormat="1" ht="15.75">
      <c r="A415" s="55"/>
      <c r="B415" s="13"/>
      <c r="C415" s="10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</row>
    <row r="416" spans="1:129" s="15" customFormat="1" ht="15.75">
      <c r="A416" s="55"/>
      <c r="B416" s="13"/>
      <c r="C416" s="10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</row>
    <row r="417" spans="1:129" s="15" customFormat="1" ht="15.75">
      <c r="A417" s="55"/>
      <c r="B417" s="13"/>
      <c r="C417" s="10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</row>
    <row r="418" spans="1:129" s="15" customFormat="1" ht="15.75">
      <c r="A418" s="55"/>
      <c r="B418" s="13"/>
      <c r="C418" s="10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</row>
    <row r="419" spans="1:129" s="15" customFormat="1" ht="15.75">
      <c r="A419" s="55"/>
      <c r="B419" s="13"/>
      <c r="C419" s="10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</row>
    <row r="420" spans="1:129" s="15" customFormat="1" ht="15.75">
      <c r="A420" s="55"/>
      <c r="B420" s="13"/>
      <c r="C420" s="10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</row>
    <row r="421" spans="1:129" s="15" customFormat="1" ht="15.75">
      <c r="A421" s="55"/>
      <c r="B421" s="13"/>
      <c r="C421" s="10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</row>
    <row r="422" spans="1:129" s="15" customFormat="1" ht="15.75">
      <c r="A422" s="55"/>
      <c r="B422" s="13"/>
      <c r="C422" s="10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</row>
    <row r="423" spans="1:129" s="15" customFormat="1" ht="15.75">
      <c r="A423" s="55"/>
      <c r="B423" s="13"/>
      <c r="C423" s="10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</row>
    <row r="424" spans="1:129" s="15" customFormat="1" ht="15.75">
      <c r="A424" s="55"/>
      <c r="B424" s="13"/>
      <c r="C424" s="10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</row>
    <row r="425" spans="1:129" s="15" customFormat="1" ht="15.75">
      <c r="A425" s="55"/>
      <c r="B425" s="13"/>
      <c r="C425" s="10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</row>
    <row r="426" spans="1:129" s="15" customFormat="1" ht="15.75">
      <c r="A426" s="55"/>
      <c r="B426" s="13"/>
      <c r="C426" s="10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</row>
    <row r="427" spans="1:129" s="15" customFormat="1" ht="15.75">
      <c r="A427" s="55"/>
      <c r="B427" s="13"/>
      <c r="C427" s="10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</row>
    <row r="428" spans="1:129" s="15" customFormat="1" ht="15.75">
      <c r="A428" s="55"/>
      <c r="B428" s="13"/>
      <c r="C428" s="10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</row>
    <row r="429" spans="1:129" s="15" customFormat="1" ht="15.75">
      <c r="A429" s="55"/>
      <c r="B429" s="13"/>
      <c r="C429" s="10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</row>
    <row r="430" spans="1:129" s="15" customFormat="1" ht="15.75">
      <c r="A430" s="55"/>
      <c r="B430" s="13"/>
      <c r="C430" s="10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</row>
    <row r="431" spans="1:129" s="15" customFormat="1" ht="15.75">
      <c r="A431" s="55"/>
      <c r="B431" s="13"/>
      <c r="C431" s="10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</row>
    <row r="432" spans="1:129" s="15" customFormat="1" ht="15.75">
      <c r="A432" s="55"/>
      <c r="B432" s="13"/>
      <c r="C432" s="10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</row>
    <row r="433" spans="1:129" s="15" customFormat="1" ht="15.75">
      <c r="A433" s="55"/>
      <c r="B433" s="13"/>
      <c r="C433" s="10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</row>
    <row r="434" spans="1:129" s="15" customFormat="1" ht="15.75">
      <c r="A434" s="55"/>
      <c r="B434" s="13"/>
      <c r="C434" s="10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</row>
    <row r="435" spans="1:129" s="15" customFormat="1" ht="15.75">
      <c r="A435" s="55"/>
      <c r="B435" s="13"/>
      <c r="C435" s="10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</row>
    <row r="436" spans="1:129" s="15" customFormat="1" ht="15.75">
      <c r="A436" s="55"/>
      <c r="B436" s="13"/>
      <c r="C436" s="10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</row>
    <row r="437" spans="4:5" ht="15.75">
      <c r="D437" s="12"/>
      <c r="E437" s="23"/>
    </row>
    <row r="438" spans="4:5" ht="15.75">
      <c r="D438" s="12"/>
      <c r="E438" s="23"/>
    </row>
    <row r="439" spans="4:5" ht="15.75">
      <c r="D439" s="12"/>
      <c r="E439" s="23"/>
    </row>
    <row r="440" spans="4:5" ht="15.75">
      <c r="D440" s="12"/>
      <c r="E440" s="14"/>
    </row>
    <row r="441" spans="4:5" ht="15.75">
      <c r="D441" s="12"/>
      <c r="E441" s="14"/>
    </row>
    <row r="442" ht="15.75">
      <c r="E442" s="14"/>
    </row>
    <row r="443" ht="15.75">
      <c r="E443" s="23"/>
    </row>
    <row r="444" ht="15.75">
      <c r="E444" s="14"/>
    </row>
    <row r="445" ht="15.75">
      <c r="E445" s="14"/>
    </row>
    <row r="446" ht="15.75">
      <c r="E446" s="14"/>
    </row>
    <row r="447" ht="15.75">
      <c r="E447" s="3"/>
    </row>
    <row r="448" ht="15.75">
      <c r="E448" s="3"/>
    </row>
    <row r="449" ht="15.75">
      <c r="E449" s="3"/>
    </row>
    <row r="450" ht="15.75">
      <c r="E450" s="3"/>
    </row>
    <row r="451" ht="15.75">
      <c r="E451" s="3"/>
    </row>
  </sheetData>
  <sheetProtection/>
  <printOptions/>
  <pageMargins left="0.81" right="0.4" top="0.65" bottom="0.6" header="0.25" footer="0.37"/>
  <pageSetup firstPageNumber="2" useFirstPageNumber="1" fitToHeight="12" fitToWidth="2" horizontalDpi="600" verticalDpi="600" orientation="landscape" pageOrder="overThenDown" scale="47" r:id="rId1"/>
  <headerFooter alignWithMargins="0">
    <oddFooter>&amp;C&amp;"Times New Roman,Bold"&amp;12
&amp;R&amp;"Times New Roman,Bold"&amp;14O and M Expense  Summary 4.0.&amp;P&amp;2]</oddFooter>
  </headerFooter>
  <rowBreaks count="1" manualBreakCount="1">
    <brk id="407" max="25" man="1"/>
  </rowBreaks>
  <colBreaks count="2" manualBreakCount="2">
    <brk id="14" max="406" man="1"/>
    <brk id="26" max="4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OMAG Worksheet 0607 GRC</dc:title>
  <dc:subject/>
  <dc:creator>Bryce Dalley</dc:creator>
  <cp:keywords/>
  <dc:description/>
  <cp:lastModifiedBy>jocarlson</cp:lastModifiedBy>
  <cp:lastPrinted>2008-01-18T16:00:52Z</cp:lastPrinted>
  <dcterms:created xsi:type="dcterms:W3CDTF">2004-04-20T18:13:24Z</dcterms:created>
  <dcterms:modified xsi:type="dcterms:W3CDTF">2008-03-14T17:23:39Z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080220</vt:lpwstr>
  </property>
  <property fmtid="{D5CDD505-2E9C-101B-9397-08002B2CF9AE}" pid="6" name="IsConfidenti">
    <vt:lpwstr>0</vt:lpwstr>
  </property>
  <property fmtid="{D5CDD505-2E9C-101B-9397-08002B2CF9AE}" pid="7" name="Dat">
    <vt:lpwstr>2008-03-14T00:00:00Z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2008-02-06T00:00:00Z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