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Gail Long\WA USF Petitions 2022\Application Files\"/>
    </mc:Choice>
  </mc:AlternateContent>
  <xr:revisionPtr revIDLastSave="0" documentId="13_ncr:1_{726FD513-A1B2-40B6-8976-F2618BF52A5E}" xr6:coauthVersionLast="47" xr6:coauthVersionMax="47" xr10:uidLastSave="{00000000-0000-0000-0000-000000000000}"/>
  <bookViews>
    <workbookView xWindow="-108" yWindow="-108" windowWidth="23256" windowHeight="12576" activeTab="1" xr2:uid="{4C140A56-F47C-425A-8FF6-C49089457C4D}"/>
  </bookViews>
  <sheets>
    <sheet name="Cover" sheetId="2" r:id="rId1"/>
    <sheet name="Exhibit 3.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8" i="3" l="1"/>
  <c r="R38" i="3"/>
  <c r="Q38" i="3"/>
  <c r="P38" i="3"/>
  <c r="O38" i="3"/>
  <c r="M38" i="3"/>
  <c r="L38" i="3"/>
  <c r="K38" i="3"/>
  <c r="J38" i="3"/>
  <c r="I38" i="3"/>
  <c r="G38" i="3"/>
  <c r="F38" i="3"/>
  <c r="D38" i="3"/>
  <c r="S37" i="3"/>
  <c r="R37" i="3"/>
  <c r="Q37" i="3"/>
  <c r="Q39" i="3" s="1"/>
  <c r="P37" i="3"/>
  <c r="O37" i="3"/>
  <c r="M37" i="3"/>
  <c r="L37" i="3"/>
  <c r="L39" i="3" s="1"/>
  <c r="K37" i="3"/>
  <c r="J37" i="3"/>
  <c r="I37" i="3"/>
  <c r="G37" i="3"/>
  <c r="G39" i="3" s="1"/>
  <c r="F37" i="3"/>
  <c r="D37" i="3"/>
  <c r="S36" i="3"/>
  <c r="S39" i="3" s="1"/>
  <c r="R36" i="3"/>
  <c r="R39" i="3" s="1"/>
  <c r="Q36" i="3"/>
  <c r="P36" i="3"/>
  <c r="O36" i="3"/>
  <c r="O39" i="3" s="1"/>
  <c r="M36" i="3"/>
  <c r="M39" i="3" s="1"/>
  <c r="L36" i="3"/>
  <c r="K36" i="3"/>
  <c r="J36" i="3"/>
  <c r="J39" i="3" s="1"/>
  <c r="I36" i="3"/>
  <c r="I39" i="3" s="1"/>
  <c r="G36" i="3"/>
  <c r="F36" i="3"/>
  <c r="D36" i="3"/>
  <c r="D39" i="3" s="1"/>
  <c r="S31" i="3"/>
  <c r="R31" i="3"/>
  <c r="Q31" i="3"/>
  <c r="P31" i="3"/>
  <c r="O31" i="3"/>
  <c r="M31" i="3"/>
  <c r="L31" i="3"/>
  <c r="K31" i="3"/>
  <c r="J31" i="3"/>
  <c r="I31" i="3"/>
  <c r="G31" i="3"/>
  <c r="F31" i="3"/>
  <c r="D31" i="3"/>
  <c r="E30" i="3"/>
  <c r="E29" i="3"/>
  <c r="E28" i="3"/>
  <c r="E27" i="3"/>
  <c r="S24" i="3"/>
  <c r="R24" i="3"/>
  <c r="R33" i="3" s="1"/>
  <c r="Q24" i="3"/>
  <c r="Q33" i="3" s="1"/>
  <c r="P24" i="3"/>
  <c r="P33" i="3" s="1"/>
  <c r="O24" i="3"/>
  <c r="M24" i="3"/>
  <c r="M33" i="3" s="1"/>
  <c r="L24" i="3"/>
  <c r="L33" i="3" s="1"/>
  <c r="K24" i="3"/>
  <c r="K33" i="3" s="1"/>
  <c r="J24" i="3"/>
  <c r="I24" i="3"/>
  <c r="I33" i="3" s="1"/>
  <c r="G24" i="3"/>
  <c r="G33" i="3" s="1"/>
  <c r="F24" i="3"/>
  <c r="F33" i="3" s="1"/>
  <c r="D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37" i="3" s="1"/>
  <c r="E8" i="3"/>
  <c r="E7" i="3"/>
  <c r="E31" i="3" l="1"/>
  <c r="E24" i="3"/>
  <c r="E33" i="3" s="1"/>
  <c r="F39" i="3"/>
  <c r="K39" i="3"/>
  <c r="P39" i="3"/>
  <c r="E36" i="3"/>
  <c r="E38" i="3"/>
  <c r="D33" i="3"/>
  <c r="J33" i="3"/>
  <c r="O33" i="3"/>
  <c r="S33" i="3"/>
  <c r="E39" i="3"/>
</calcChain>
</file>

<file path=xl/sharedStrings.xml><?xml version="1.0" encoding="utf-8"?>
<sst xmlns="http://schemas.openxmlformats.org/spreadsheetml/2006/main" count="94" uniqueCount="68">
  <si>
    <t>Company Name: (Below)</t>
  </si>
  <si>
    <t>TDS Telecom</t>
  </si>
  <si>
    <t>Company</t>
  </si>
  <si>
    <t>Project ID</t>
  </si>
  <si>
    <t>Project Name</t>
  </si>
  <si>
    <t>Total Locations within the Project Area</t>
  </si>
  <si>
    <t>Total New Locations &gt;=25/3</t>
  </si>
  <si>
    <t>Total ACAM Elig</t>
  </si>
  <si>
    <t>Total Non-ACAM Elig</t>
  </si>
  <si>
    <t>Asotin</t>
  </si>
  <si>
    <t>PRJ00050657</t>
  </si>
  <si>
    <t>Lewis River</t>
  </si>
  <si>
    <t>PR001050</t>
  </si>
  <si>
    <t>McDaniel</t>
  </si>
  <si>
    <t>PR000853</t>
  </si>
  <si>
    <t>PRJ00041841</t>
  </si>
  <si>
    <t>PRJ00043588</t>
  </si>
  <si>
    <t>PRJ00043591</t>
  </si>
  <si>
    <t>PRJ00043593</t>
  </si>
  <si>
    <t>PRJ00043594</t>
  </si>
  <si>
    <t>Projected for Completion During 2022</t>
  </si>
  <si>
    <t>PR003129</t>
  </si>
  <si>
    <t>PR003130</t>
  </si>
  <si>
    <t>PR004133</t>
  </si>
  <si>
    <t>PRJ00041844</t>
  </si>
  <si>
    <t>PRJ00041847</t>
  </si>
  <si>
    <t>PRJ00041848</t>
  </si>
  <si>
    <t>PRJ00043589</t>
  </si>
  <si>
    <t>PRJ00060379</t>
  </si>
  <si>
    <t xml:space="preserve">  2022 Projected Locations</t>
  </si>
  <si>
    <t>Total</t>
  </si>
  <si>
    <t>EXHIBIT 3.1</t>
  </si>
  <si>
    <t>25/3</t>
  </si>
  <si>
    <t>25/5</t>
  </si>
  <si>
    <t>100/20</t>
  </si>
  <si>
    <t>100/25</t>
  </si>
  <si>
    <t>1000/500</t>
  </si>
  <si>
    <t>ACAM</t>
  </si>
  <si>
    <t>Non-ACAM</t>
  </si>
  <si>
    <t>Exhibit 3.1 Projects</t>
  </si>
  <si>
    <t>CAFIO - DSA 13203 (Hellar Bar) Calix 10G</t>
  </si>
  <si>
    <t>PRJ00050806</t>
  </si>
  <si>
    <t>CAFIO - DSA 13305 (Grouse Flats) Calix 1</t>
  </si>
  <si>
    <t>CAFIO - DSA 0416008 (374th Circle) &amp; 1.6</t>
  </si>
  <si>
    <t>CAFIO - DSA 0414007 (New Node) &amp; 160' o</t>
  </si>
  <si>
    <t>CAFIO - DSA 0414015 (New Node) &amp; .5 mil</t>
  </si>
  <si>
    <t>CAFIO - DSA 0412002 (Tucker Rd) - Onalas</t>
  </si>
  <si>
    <t>PR003713</t>
  </si>
  <si>
    <t>CAP - DSA41100 (Salkum CO) Vectoring Re</t>
  </si>
  <si>
    <t>CAFI - DSA 0412022 (Van Hoesen Rd &amp; SR 5</t>
  </si>
  <si>
    <t>CAFIO -  DSA 41103 (Silver Creek) Phase</t>
  </si>
  <si>
    <t>CAFIO - DSA 41114 (Harms) Phase 2A6 - S</t>
  </si>
  <si>
    <t>CAFIO - DSA41120 Placement Phase 2 A1 -</t>
  </si>
  <si>
    <t>CAFIO - DSA 0411021 (Huntting Rd &amp; Gers</t>
  </si>
  <si>
    <t>CAFIO - DSA41126 (2 Mile Winston Ceek R</t>
  </si>
  <si>
    <t>CAFIO - DSA 41209 (August Rd) CALIX-E7</t>
  </si>
  <si>
    <t>CAFIO - DSA41106 (Koons) Calix E7 Phase2</t>
  </si>
  <si>
    <t>CAFIO - DSA41111 (Salmon Creek) Seiscor</t>
  </si>
  <si>
    <t>CAFIO - DSA0413007 (Flynn Road) - Mossyr</t>
  </si>
  <si>
    <t>Projected for Completion During 2023</t>
  </si>
  <si>
    <t>PR002609</t>
  </si>
  <si>
    <t>CAFO - DSA 0133026 Bogans Microwave Rel</t>
  </si>
  <si>
    <t>None</t>
  </si>
  <si>
    <t>PR007258</t>
  </si>
  <si>
    <t>CAP - DSA0411017 (Schoen Road) - Salkum</t>
  </si>
  <si>
    <t>CAFIO - DSA 0411027 (Hadaller Rd &amp; Lake</t>
  </si>
  <si>
    <t xml:space="preserve">  Total 2022 and 2023 Projected Locations</t>
  </si>
  <si>
    <t xml:space="preserve">  Total 2022 and 2023 Projected Locations - By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</si>
</sst>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left"/>
    </xf>
    <xf numFmtId="0" fontId="2" fillId="0" borderId="0" xfId="0" quotePrefix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0" fillId="0" borderId="0" xfId="1" applyNumberFormat="1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49" fontId="1" fillId="0" borderId="0" xfId="2" applyNumberFormat="1"/>
    <xf numFmtId="0" fontId="0" fillId="0" borderId="0" xfId="0" applyFill="1"/>
  </cellXfs>
  <cellStyles count="3">
    <cellStyle name="Comma" xfId="1" builtinId="3"/>
    <cellStyle name="Normal" xfId="0" builtinId="0"/>
    <cellStyle name="Normal 381" xfId="2" xr:uid="{842991CE-4E44-4D01-A8E4-73533E252B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C7449-378D-4C2C-9BB9-3F6C5E64A695}">
  <dimension ref="E1"/>
  <sheetViews>
    <sheetView workbookViewId="0">
      <selection activeCell="D15" sqref="D15"/>
    </sheetView>
  </sheetViews>
  <sheetFormatPr defaultRowHeight="14.4" x14ac:dyDescent="0.3"/>
  <sheetData>
    <row r="1" spans="5:5" ht="36.6" x14ac:dyDescent="0.7">
      <c r="E1" s="12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04C02-F846-4853-A106-D0BAFD00AA3A}">
  <dimension ref="A1:S40"/>
  <sheetViews>
    <sheetView tabSelected="1" workbookViewId="0">
      <selection activeCell="A28" sqref="A28:XFD28"/>
    </sheetView>
  </sheetViews>
  <sheetFormatPr defaultRowHeight="14.4" x14ac:dyDescent="0.3"/>
  <cols>
    <col min="1" max="1" width="11.88671875" customWidth="1"/>
    <col min="2" max="2" width="13.5546875" bestFit="1" customWidth="1"/>
    <col min="3" max="3" width="39.6640625" customWidth="1"/>
    <col min="4" max="4" width="10.5546875" bestFit="1" customWidth="1"/>
    <col min="5" max="5" width="9.5546875" bestFit="1" customWidth="1"/>
    <col min="8" max="8" width="6.33203125" customWidth="1"/>
    <col min="14" max="14" width="6.44140625" customWidth="1"/>
  </cols>
  <sheetData>
    <row r="1" spans="1:19" x14ac:dyDescent="0.3">
      <c r="A1" s="1" t="s">
        <v>39</v>
      </c>
    </row>
    <row r="3" spans="1:19" x14ac:dyDescent="0.3">
      <c r="A3" t="s">
        <v>0</v>
      </c>
    </row>
    <row r="4" spans="1:19" x14ac:dyDescent="0.3">
      <c r="A4" s="2" t="s">
        <v>1</v>
      </c>
      <c r="B4" s="3"/>
    </row>
    <row r="5" spans="1:19" ht="66" x14ac:dyDescent="0.3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I5" s="15" t="s">
        <v>37</v>
      </c>
      <c r="J5" s="15"/>
      <c r="K5" s="15"/>
      <c r="L5" s="15"/>
      <c r="M5" s="15"/>
      <c r="O5" s="15" t="s">
        <v>38</v>
      </c>
      <c r="P5" s="15"/>
      <c r="Q5" s="15"/>
      <c r="R5" s="15"/>
      <c r="S5" s="15"/>
    </row>
    <row r="6" spans="1:19" x14ac:dyDescent="0.3">
      <c r="A6" s="5" t="s">
        <v>20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N6" s="13"/>
      <c r="O6" s="14" t="s">
        <v>32</v>
      </c>
      <c r="P6" s="14" t="s">
        <v>33</v>
      </c>
      <c r="Q6" s="14" t="s">
        <v>34</v>
      </c>
      <c r="R6" s="14" t="s">
        <v>35</v>
      </c>
      <c r="S6" s="14" t="s">
        <v>36</v>
      </c>
    </row>
    <row r="7" spans="1:19" x14ac:dyDescent="0.3">
      <c r="A7" t="s">
        <v>9</v>
      </c>
      <c r="B7" s="6" t="s">
        <v>10</v>
      </c>
      <c r="C7" s="16" t="s">
        <v>40</v>
      </c>
      <c r="D7">
        <v>67</v>
      </c>
      <c r="E7">
        <f>F7+G7</f>
        <v>47</v>
      </c>
      <c r="F7">
        <v>27</v>
      </c>
      <c r="G7">
        <v>20</v>
      </c>
      <c r="I7">
        <v>3</v>
      </c>
      <c r="J7">
        <v>24</v>
      </c>
      <c r="K7">
        <v>0</v>
      </c>
      <c r="L7">
        <v>0</v>
      </c>
      <c r="M7">
        <v>0</v>
      </c>
      <c r="O7">
        <v>9</v>
      </c>
      <c r="P7">
        <v>11</v>
      </c>
      <c r="Q7">
        <v>0</v>
      </c>
      <c r="R7">
        <v>0</v>
      </c>
      <c r="S7">
        <v>0</v>
      </c>
    </row>
    <row r="8" spans="1:19" x14ac:dyDescent="0.3">
      <c r="A8" t="s">
        <v>9</v>
      </c>
      <c r="B8" s="6" t="s">
        <v>41</v>
      </c>
      <c r="C8" s="16" t="s">
        <v>42</v>
      </c>
      <c r="D8">
        <v>12</v>
      </c>
      <c r="E8">
        <f t="shared" ref="E8:E23" si="0">F8+G8</f>
        <v>6</v>
      </c>
      <c r="F8">
        <v>6</v>
      </c>
      <c r="G8">
        <v>0</v>
      </c>
      <c r="I8">
        <v>1</v>
      </c>
      <c r="J8">
        <v>5</v>
      </c>
      <c r="K8">
        <v>0</v>
      </c>
      <c r="L8">
        <v>0</v>
      </c>
      <c r="M8">
        <v>0</v>
      </c>
      <c r="O8">
        <v>0</v>
      </c>
      <c r="P8">
        <v>0</v>
      </c>
      <c r="Q8">
        <v>0</v>
      </c>
      <c r="R8">
        <v>0</v>
      </c>
      <c r="S8">
        <v>0</v>
      </c>
    </row>
    <row r="9" spans="1:19" x14ac:dyDescent="0.3">
      <c r="A9" t="s">
        <v>11</v>
      </c>
      <c r="B9" s="6" t="s">
        <v>12</v>
      </c>
      <c r="C9" s="16" t="s">
        <v>43</v>
      </c>
      <c r="D9">
        <v>146</v>
      </c>
      <c r="E9">
        <f t="shared" si="0"/>
        <v>91</v>
      </c>
      <c r="F9">
        <v>18</v>
      </c>
      <c r="G9">
        <v>73</v>
      </c>
      <c r="I9">
        <v>1</v>
      </c>
      <c r="J9">
        <v>17</v>
      </c>
      <c r="K9">
        <v>0</v>
      </c>
      <c r="L9">
        <v>0</v>
      </c>
      <c r="M9">
        <v>0</v>
      </c>
      <c r="O9">
        <v>7</v>
      </c>
      <c r="P9">
        <v>66</v>
      </c>
      <c r="Q9">
        <v>0</v>
      </c>
      <c r="R9">
        <v>0</v>
      </c>
      <c r="S9">
        <v>0</v>
      </c>
    </row>
    <row r="10" spans="1:19" x14ac:dyDescent="0.3">
      <c r="A10" t="s">
        <v>11</v>
      </c>
      <c r="B10" s="6" t="s">
        <v>21</v>
      </c>
      <c r="C10" s="16" t="s">
        <v>44</v>
      </c>
      <c r="D10">
        <v>31</v>
      </c>
      <c r="E10">
        <f t="shared" si="0"/>
        <v>17</v>
      </c>
      <c r="F10">
        <v>17</v>
      </c>
      <c r="G10">
        <v>0</v>
      </c>
      <c r="I10">
        <v>5</v>
      </c>
      <c r="J10">
        <v>12</v>
      </c>
      <c r="K10">
        <v>0</v>
      </c>
      <c r="L10">
        <v>0</v>
      </c>
      <c r="M10">
        <v>0</v>
      </c>
      <c r="O10">
        <v>0</v>
      </c>
      <c r="P10">
        <v>0</v>
      </c>
      <c r="Q10">
        <v>0</v>
      </c>
      <c r="R10">
        <v>0</v>
      </c>
      <c r="S10">
        <v>0</v>
      </c>
    </row>
    <row r="11" spans="1:19" x14ac:dyDescent="0.3">
      <c r="A11" t="s">
        <v>11</v>
      </c>
      <c r="B11" s="6" t="s">
        <v>22</v>
      </c>
      <c r="C11" s="16" t="s">
        <v>45</v>
      </c>
      <c r="D11">
        <v>66</v>
      </c>
      <c r="E11">
        <f t="shared" si="0"/>
        <v>43</v>
      </c>
      <c r="F11">
        <v>43</v>
      </c>
      <c r="G11">
        <v>0</v>
      </c>
      <c r="I11">
        <v>5</v>
      </c>
      <c r="J11">
        <v>38</v>
      </c>
      <c r="K11">
        <v>0</v>
      </c>
      <c r="L11">
        <v>0</v>
      </c>
      <c r="M11">
        <v>0</v>
      </c>
      <c r="O11">
        <v>0</v>
      </c>
      <c r="P11">
        <v>0</v>
      </c>
      <c r="Q11">
        <v>0</v>
      </c>
      <c r="R11">
        <v>0</v>
      </c>
      <c r="S11">
        <v>0</v>
      </c>
    </row>
    <row r="12" spans="1:19" x14ac:dyDescent="0.3">
      <c r="A12" t="s">
        <v>13</v>
      </c>
      <c r="B12" s="6" t="s">
        <v>14</v>
      </c>
      <c r="C12" s="16" t="s">
        <v>46</v>
      </c>
      <c r="D12">
        <v>60</v>
      </c>
      <c r="E12">
        <f t="shared" si="0"/>
        <v>39</v>
      </c>
      <c r="F12">
        <v>17</v>
      </c>
      <c r="G12">
        <v>22</v>
      </c>
      <c r="I12">
        <v>0</v>
      </c>
      <c r="J12">
        <v>17</v>
      </c>
      <c r="K12">
        <v>0</v>
      </c>
      <c r="L12">
        <v>0</v>
      </c>
      <c r="M12">
        <v>0</v>
      </c>
      <c r="O12">
        <v>1</v>
      </c>
      <c r="P12">
        <v>21</v>
      </c>
      <c r="Q12">
        <v>0</v>
      </c>
      <c r="R12">
        <v>0</v>
      </c>
      <c r="S12">
        <v>0</v>
      </c>
    </row>
    <row r="13" spans="1:19" x14ac:dyDescent="0.3">
      <c r="A13" t="s">
        <v>13</v>
      </c>
      <c r="B13" s="6" t="s">
        <v>47</v>
      </c>
      <c r="C13" s="16" t="s">
        <v>48</v>
      </c>
      <c r="D13">
        <v>218</v>
      </c>
      <c r="E13">
        <f t="shared" si="0"/>
        <v>80</v>
      </c>
      <c r="F13">
        <v>19</v>
      </c>
      <c r="G13">
        <v>61</v>
      </c>
      <c r="I13">
        <v>4</v>
      </c>
      <c r="J13">
        <v>15</v>
      </c>
      <c r="K13">
        <v>0</v>
      </c>
      <c r="L13">
        <v>0</v>
      </c>
      <c r="M13">
        <v>0</v>
      </c>
      <c r="O13">
        <v>10</v>
      </c>
      <c r="P13">
        <v>51</v>
      </c>
      <c r="Q13">
        <v>0</v>
      </c>
      <c r="R13">
        <v>0</v>
      </c>
      <c r="S13">
        <v>0</v>
      </c>
    </row>
    <row r="14" spans="1:19" x14ac:dyDescent="0.3">
      <c r="A14" t="s">
        <v>13</v>
      </c>
      <c r="B14" s="6" t="s">
        <v>23</v>
      </c>
      <c r="C14" s="16" t="s">
        <v>49</v>
      </c>
      <c r="D14">
        <v>42</v>
      </c>
      <c r="E14">
        <f t="shared" si="0"/>
        <v>41</v>
      </c>
      <c r="F14">
        <v>35</v>
      </c>
      <c r="G14">
        <v>6</v>
      </c>
      <c r="I14">
        <v>2</v>
      </c>
      <c r="J14">
        <v>33</v>
      </c>
      <c r="K14">
        <v>0</v>
      </c>
      <c r="L14">
        <v>0</v>
      </c>
      <c r="M14">
        <v>0</v>
      </c>
      <c r="O14">
        <v>0</v>
      </c>
      <c r="P14">
        <v>6</v>
      </c>
      <c r="Q14">
        <v>0</v>
      </c>
      <c r="R14">
        <v>0</v>
      </c>
      <c r="S14">
        <v>0</v>
      </c>
    </row>
    <row r="15" spans="1:19" x14ac:dyDescent="0.3">
      <c r="A15" t="s">
        <v>13</v>
      </c>
      <c r="B15" s="6" t="s">
        <v>15</v>
      </c>
      <c r="C15" s="16" t="s">
        <v>50</v>
      </c>
      <c r="D15">
        <v>90</v>
      </c>
      <c r="E15">
        <f t="shared" si="0"/>
        <v>47</v>
      </c>
      <c r="F15">
        <v>7</v>
      </c>
      <c r="G15">
        <v>40</v>
      </c>
      <c r="I15">
        <v>1</v>
      </c>
      <c r="J15">
        <v>6</v>
      </c>
      <c r="K15">
        <v>0</v>
      </c>
      <c r="L15">
        <v>0</v>
      </c>
      <c r="M15">
        <v>0</v>
      </c>
      <c r="O15">
        <v>8</v>
      </c>
      <c r="P15">
        <v>32</v>
      </c>
      <c r="Q15">
        <v>0</v>
      </c>
      <c r="R15">
        <v>0</v>
      </c>
      <c r="S15">
        <v>0</v>
      </c>
    </row>
    <row r="16" spans="1:19" x14ac:dyDescent="0.3">
      <c r="A16" t="s">
        <v>13</v>
      </c>
      <c r="B16" s="6" t="s">
        <v>24</v>
      </c>
      <c r="C16" s="16" t="s">
        <v>51</v>
      </c>
      <c r="D16">
        <v>64</v>
      </c>
      <c r="E16">
        <f t="shared" si="0"/>
        <v>64</v>
      </c>
      <c r="F16">
        <v>26</v>
      </c>
      <c r="G16">
        <v>38</v>
      </c>
      <c r="I16">
        <v>6</v>
      </c>
      <c r="J16">
        <v>20</v>
      </c>
      <c r="K16">
        <v>0</v>
      </c>
      <c r="L16">
        <v>0</v>
      </c>
      <c r="M16">
        <v>0</v>
      </c>
      <c r="O16">
        <v>1</v>
      </c>
      <c r="P16">
        <v>37</v>
      </c>
      <c r="Q16">
        <v>0</v>
      </c>
      <c r="R16">
        <v>0</v>
      </c>
      <c r="S16">
        <v>0</v>
      </c>
    </row>
    <row r="17" spans="1:19" x14ac:dyDescent="0.3">
      <c r="A17" t="s">
        <v>13</v>
      </c>
      <c r="B17" s="6" t="s">
        <v>25</v>
      </c>
      <c r="C17" s="16" t="s">
        <v>52</v>
      </c>
      <c r="D17">
        <v>85</v>
      </c>
      <c r="E17">
        <f t="shared" si="0"/>
        <v>40</v>
      </c>
      <c r="F17">
        <v>2</v>
      </c>
      <c r="G17">
        <v>38</v>
      </c>
      <c r="I17">
        <v>0</v>
      </c>
      <c r="J17">
        <v>2</v>
      </c>
      <c r="K17">
        <v>0</v>
      </c>
      <c r="L17">
        <v>0</v>
      </c>
      <c r="M17">
        <v>0</v>
      </c>
      <c r="O17">
        <v>9</v>
      </c>
      <c r="P17">
        <v>29</v>
      </c>
      <c r="Q17">
        <v>0</v>
      </c>
      <c r="R17">
        <v>0</v>
      </c>
      <c r="S17">
        <v>0</v>
      </c>
    </row>
    <row r="18" spans="1:19" x14ac:dyDescent="0.3">
      <c r="A18" t="s">
        <v>13</v>
      </c>
      <c r="B18" s="6" t="s">
        <v>26</v>
      </c>
      <c r="C18" s="16" t="s">
        <v>53</v>
      </c>
      <c r="D18">
        <v>171</v>
      </c>
      <c r="E18">
        <f t="shared" si="0"/>
        <v>157</v>
      </c>
      <c r="F18">
        <v>49</v>
      </c>
      <c r="G18">
        <v>108</v>
      </c>
      <c r="I18">
        <v>2</v>
      </c>
      <c r="J18">
        <v>47</v>
      </c>
      <c r="K18">
        <v>0</v>
      </c>
      <c r="L18">
        <v>0</v>
      </c>
      <c r="M18">
        <v>0</v>
      </c>
      <c r="O18">
        <v>7</v>
      </c>
      <c r="P18">
        <v>101</v>
      </c>
      <c r="Q18">
        <v>0</v>
      </c>
      <c r="R18">
        <v>0</v>
      </c>
      <c r="S18">
        <v>0</v>
      </c>
    </row>
    <row r="19" spans="1:19" x14ac:dyDescent="0.3">
      <c r="A19" t="s">
        <v>13</v>
      </c>
      <c r="B19" s="6" t="s">
        <v>16</v>
      </c>
      <c r="C19" s="16" t="s">
        <v>54</v>
      </c>
      <c r="D19">
        <v>37</v>
      </c>
      <c r="E19">
        <f t="shared" si="0"/>
        <v>16</v>
      </c>
      <c r="F19">
        <v>12</v>
      </c>
      <c r="G19">
        <v>4</v>
      </c>
      <c r="I19">
        <v>1</v>
      </c>
      <c r="J19">
        <v>11</v>
      </c>
      <c r="K19">
        <v>0</v>
      </c>
      <c r="L19">
        <v>0</v>
      </c>
      <c r="M19">
        <v>0</v>
      </c>
      <c r="O19">
        <v>0</v>
      </c>
      <c r="P19">
        <v>4</v>
      </c>
      <c r="Q19">
        <v>0</v>
      </c>
      <c r="R19">
        <v>0</v>
      </c>
      <c r="S19">
        <v>0</v>
      </c>
    </row>
    <row r="20" spans="1:19" x14ac:dyDescent="0.3">
      <c r="A20" t="s">
        <v>13</v>
      </c>
      <c r="B20" s="6" t="s">
        <v>17</v>
      </c>
      <c r="C20" s="16" t="s">
        <v>55</v>
      </c>
      <c r="D20">
        <v>45</v>
      </c>
      <c r="E20">
        <f t="shared" si="0"/>
        <v>11</v>
      </c>
      <c r="F20">
        <v>10</v>
      </c>
      <c r="G20">
        <v>1</v>
      </c>
      <c r="I20">
        <v>2</v>
      </c>
      <c r="J20">
        <v>8</v>
      </c>
      <c r="K20">
        <v>0</v>
      </c>
      <c r="L20">
        <v>0</v>
      </c>
      <c r="M20">
        <v>0</v>
      </c>
      <c r="O20">
        <v>0</v>
      </c>
      <c r="P20">
        <v>1</v>
      </c>
      <c r="Q20">
        <v>0</v>
      </c>
      <c r="R20">
        <v>0</v>
      </c>
      <c r="S20">
        <v>0</v>
      </c>
    </row>
    <row r="21" spans="1:19" x14ac:dyDescent="0.3">
      <c r="A21" t="s">
        <v>13</v>
      </c>
      <c r="B21" s="6" t="s">
        <v>18</v>
      </c>
      <c r="C21" s="16" t="s">
        <v>56</v>
      </c>
      <c r="D21">
        <v>36</v>
      </c>
      <c r="E21">
        <f t="shared" si="0"/>
        <v>31</v>
      </c>
      <c r="F21">
        <v>28</v>
      </c>
      <c r="G21">
        <v>3</v>
      </c>
      <c r="I21">
        <v>5</v>
      </c>
      <c r="J21">
        <v>23</v>
      </c>
      <c r="K21">
        <v>0</v>
      </c>
      <c r="L21">
        <v>0</v>
      </c>
      <c r="M21">
        <v>0</v>
      </c>
      <c r="O21">
        <v>1</v>
      </c>
      <c r="P21">
        <v>2</v>
      </c>
      <c r="Q21">
        <v>0</v>
      </c>
      <c r="R21">
        <v>0</v>
      </c>
      <c r="S21">
        <v>0</v>
      </c>
    </row>
    <row r="22" spans="1:19" x14ac:dyDescent="0.3">
      <c r="A22" t="s">
        <v>13</v>
      </c>
      <c r="B22" s="6" t="s">
        <v>19</v>
      </c>
      <c r="C22" s="16" t="s">
        <v>57</v>
      </c>
      <c r="D22">
        <v>11</v>
      </c>
      <c r="E22">
        <f t="shared" si="0"/>
        <v>11</v>
      </c>
      <c r="F22">
        <v>11</v>
      </c>
      <c r="G22">
        <v>0</v>
      </c>
      <c r="I22">
        <v>0</v>
      </c>
      <c r="J22">
        <v>11</v>
      </c>
      <c r="K22">
        <v>0</v>
      </c>
      <c r="L22">
        <v>0</v>
      </c>
      <c r="M22">
        <v>0</v>
      </c>
      <c r="O22">
        <v>0</v>
      </c>
      <c r="P22">
        <v>0</v>
      </c>
      <c r="Q22">
        <v>0</v>
      </c>
      <c r="R22">
        <v>0</v>
      </c>
      <c r="S22">
        <v>0</v>
      </c>
    </row>
    <row r="23" spans="1:19" x14ac:dyDescent="0.3">
      <c r="A23" t="s">
        <v>13</v>
      </c>
      <c r="B23" s="6" t="s">
        <v>28</v>
      </c>
      <c r="C23" s="16" t="s">
        <v>58</v>
      </c>
      <c r="D23">
        <v>59</v>
      </c>
      <c r="E23">
        <f t="shared" si="0"/>
        <v>48</v>
      </c>
      <c r="F23">
        <v>9</v>
      </c>
      <c r="G23">
        <v>39</v>
      </c>
      <c r="I23">
        <v>0</v>
      </c>
      <c r="J23">
        <v>9</v>
      </c>
      <c r="K23">
        <v>0</v>
      </c>
      <c r="L23">
        <v>0</v>
      </c>
      <c r="M23">
        <v>0</v>
      </c>
      <c r="O23">
        <v>5</v>
      </c>
      <c r="P23">
        <v>34</v>
      </c>
      <c r="Q23">
        <v>0</v>
      </c>
      <c r="R23">
        <v>0</v>
      </c>
      <c r="S23">
        <v>0</v>
      </c>
    </row>
    <row r="24" spans="1:19" x14ac:dyDescent="0.3">
      <c r="A24" s="7" t="s">
        <v>29</v>
      </c>
      <c r="D24" s="8">
        <f>+SUM(D7:D23)</f>
        <v>1240</v>
      </c>
      <c r="E24" s="8">
        <f>+SUM(E7:E23)</f>
        <v>789</v>
      </c>
      <c r="F24" s="8">
        <f>+SUM(F7:F23)</f>
        <v>336</v>
      </c>
      <c r="G24" s="8">
        <f>+SUM(G7:G23)</f>
        <v>453</v>
      </c>
      <c r="I24" s="8">
        <f>+SUM(I7:I23)</f>
        <v>38</v>
      </c>
      <c r="J24" s="8">
        <f>+SUM(J7:J23)</f>
        <v>298</v>
      </c>
      <c r="K24" s="8">
        <f>+SUM(K7:K23)</f>
        <v>0</v>
      </c>
      <c r="L24" s="8">
        <f>+SUM(L7:L23)</f>
        <v>0</v>
      </c>
      <c r="M24" s="8">
        <f>+SUM(M7:M23)</f>
        <v>0</v>
      </c>
      <c r="O24" s="8">
        <f>+SUM(O7:O23)</f>
        <v>58</v>
      </c>
      <c r="P24" s="8">
        <f>+SUM(P7:P23)</f>
        <v>395</v>
      </c>
      <c r="Q24" s="8">
        <f>+SUM(Q7:Q23)</f>
        <v>0</v>
      </c>
      <c r="R24" s="8">
        <f>+SUM(R7:R23)</f>
        <v>0</v>
      </c>
      <c r="S24" s="8">
        <f>+SUM(S7:S23)</f>
        <v>0</v>
      </c>
    </row>
    <row r="26" spans="1:19" x14ac:dyDescent="0.3">
      <c r="A26" s="5" t="s">
        <v>59</v>
      </c>
    </row>
    <row r="27" spans="1:19" x14ac:dyDescent="0.3">
      <c r="A27" t="s">
        <v>9</v>
      </c>
      <c r="B27" s="6" t="s">
        <v>60</v>
      </c>
      <c r="C27" s="16" t="s">
        <v>61</v>
      </c>
      <c r="D27">
        <v>16</v>
      </c>
      <c r="E27">
        <f t="shared" ref="E27:E30" si="1">F27+G27</f>
        <v>16</v>
      </c>
      <c r="F27">
        <v>16</v>
      </c>
      <c r="G27">
        <v>0</v>
      </c>
      <c r="I27">
        <v>0</v>
      </c>
      <c r="J27">
        <v>16</v>
      </c>
      <c r="K27">
        <v>0</v>
      </c>
      <c r="L27">
        <v>0</v>
      </c>
      <c r="M27">
        <v>0</v>
      </c>
      <c r="O27">
        <v>0</v>
      </c>
      <c r="P27">
        <v>0</v>
      </c>
      <c r="Q27">
        <v>0</v>
      </c>
      <c r="R27">
        <v>0</v>
      </c>
      <c r="S27">
        <v>0</v>
      </c>
    </row>
    <row r="28" spans="1:19" s="17" customFormat="1" x14ac:dyDescent="0.3">
      <c r="A28" s="17" t="s">
        <v>11</v>
      </c>
      <c r="B28" s="17" t="s">
        <v>62</v>
      </c>
      <c r="D28" s="17">
        <v>0</v>
      </c>
      <c r="E28" s="17">
        <f t="shared" si="1"/>
        <v>0</v>
      </c>
      <c r="F28" s="17">
        <v>0</v>
      </c>
      <c r="G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</row>
    <row r="29" spans="1:19" x14ac:dyDescent="0.3">
      <c r="A29" t="s">
        <v>13</v>
      </c>
      <c r="B29" s="6" t="s">
        <v>63</v>
      </c>
      <c r="C29" s="16" t="s">
        <v>64</v>
      </c>
      <c r="D29">
        <v>28</v>
      </c>
      <c r="E29">
        <f t="shared" si="1"/>
        <v>23</v>
      </c>
      <c r="F29">
        <v>22</v>
      </c>
      <c r="G29">
        <v>1</v>
      </c>
      <c r="I29">
        <v>0</v>
      </c>
      <c r="J29">
        <v>22</v>
      </c>
      <c r="K29">
        <v>0</v>
      </c>
      <c r="L29">
        <v>0</v>
      </c>
      <c r="M29">
        <v>0</v>
      </c>
      <c r="O29">
        <v>0</v>
      </c>
      <c r="P29">
        <v>1</v>
      </c>
      <c r="Q29">
        <v>0</v>
      </c>
      <c r="R29">
        <v>0</v>
      </c>
      <c r="S29">
        <v>0</v>
      </c>
    </row>
    <row r="30" spans="1:19" x14ac:dyDescent="0.3">
      <c r="A30" t="s">
        <v>13</v>
      </c>
      <c r="B30" s="6" t="s">
        <v>27</v>
      </c>
      <c r="C30" s="16" t="s">
        <v>65</v>
      </c>
      <c r="D30">
        <v>174</v>
      </c>
      <c r="E30">
        <f t="shared" si="1"/>
        <v>144</v>
      </c>
      <c r="F30">
        <v>14</v>
      </c>
      <c r="G30">
        <v>130</v>
      </c>
      <c r="I30">
        <v>0</v>
      </c>
      <c r="J30">
        <v>14</v>
      </c>
      <c r="K30">
        <v>0</v>
      </c>
      <c r="L30">
        <v>0</v>
      </c>
      <c r="M30">
        <v>0</v>
      </c>
      <c r="O30">
        <v>6</v>
      </c>
      <c r="P30">
        <v>124</v>
      </c>
      <c r="Q30">
        <v>0</v>
      </c>
      <c r="R30">
        <v>0</v>
      </c>
      <c r="S30">
        <v>0</v>
      </c>
    </row>
    <row r="31" spans="1:19" x14ac:dyDescent="0.3">
      <c r="D31" s="8">
        <f>+SUM(D27:D30)</f>
        <v>218</v>
      </c>
      <c r="E31" s="8">
        <f t="shared" ref="E31:G31" si="2">+SUM(E27:E30)</f>
        <v>183</v>
      </c>
      <c r="F31" s="8">
        <f t="shared" si="2"/>
        <v>52</v>
      </c>
      <c r="G31" s="8">
        <f t="shared" si="2"/>
        <v>131</v>
      </c>
      <c r="I31" s="8">
        <f t="shared" ref="I31:M31" si="3">+SUM(I27:I30)</f>
        <v>0</v>
      </c>
      <c r="J31" s="8">
        <f t="shared" si="3"/>
        <v>52</v>
      </c>
      <c r="K31" s="8">
        <f t="shared" si="3"/>
        <v>0</v>
      </c>
      <c r="L31" s="8">
        <f t="shared" si="3"/>
        <v>0</v>
      </c>
      <c r="M31" s="8">
        <f t="shared" si="3"/>
        <v>0</v>
      </c>
      <c r="O31" s="8">
        <f t="shared" ref="O31:S31" si="4">+SUM(O27:O30)</f>
        <v>6</v>
      </c>
      <c r="P31" s="8">
        <f t="shared" si="4"/>
        <v>125</v>
      </c>
      <c r="Q31" s="8">
        <f t="shared" si="4"/>
        <v>0</v>
      </c>
      <c r="R31" s="8">
        <f t="shared" si="4"/>
        <v>0</v>
      </c>
      <c r="S31" s="8">
        <f t="shared" si="4"/>
        <v>0</v>
      </c>
    </row>
    <row r="33" spans="1:19" ht="15" thickBot="1" x14ac:dyDescent="0.35">
      <c r="A33" s="7" t="s">
        <v>66</v>
      </c>
      <c r="D33" s="9">
        <f>+D24+D31</f>
        <v>1458</v>
      </c>
      <c r="E33" s="9">
        <f t="shared" ref="E33:S33" si="5">+E24+E31</f>
        <v>972</v>
      </c>
      <c r="F33" s="9">
        <f t="shared" si="5"/>
        <v>388</v>
      </c>
      <c r="G33" s="9">
        <f t="shared" si="5"/>
        <v>584</v>
      </c>
      <c r="I33" s="9">
        <f t="shared" si="5"/>
        <v>38</v>
      </c>
      <c r="J33" s="9">
        <f t="shared" si="5"/>
        <v>350</v>
      </c>
      <c r="K33" s="9">
        <f t="shared" si="5"/>
        <v>0</v>
      </c>
      <c r="L33" s="9">
        <f t="shared" si="5"/>
        <v>0</v>
      </c>
      <c r="M33" s="9">
        <f t="shared" si="5"/>
        <v>0</v>
      </c>
      <c r="O33" s="9">
        <f t="shared" si="5"/>
        <v>64</v>
      </c>
      <c r="P33" s="9">
        <f t="shared" si="5"/>
        <v>520</v>
      </c>
      <c r="Q33" s="9">
        <f t="shared" si="5"/>
        <v>0</v>
      </c>
      <c r="R33" s="9">
        <f t="shared" si="5"/>
        <v>0</v>
      </c>
      <c r="S33" s="9">
        <f t="shared" si="5"/>
        <v>0</v>
      </c>
    </row>
    <row r="34" spans="1:19" ht="15" thickTop="1" x14ac:dyDescent="0.3"/>
    <row r="35" spans="1:19" x14ac:dyDescent="0.3">
      <c r="A35" s="7" t="s">
        <v>67</v>
      </c>
    </row>
    <row r="36" spans="1:19" x14ac:dyDescent="0.3">
      <c r="C36" t="s">
        <v>9</v>
      </c>
      <c r="D36" s="10">
        <f>+D7+D8+D27</f>
        <v>95</v>
      </c>
      <c r="E36" s="10">
        <f>+E7+E8+E27</f>
        <v>69</v>
      </c>
      <c r="F36" s="10">
        <f>+F7+F8+F27</f>
        <v>49</v>
      </c>
      <c r="G36" s="10">
        <f>+G7+G8+G27</f>
        <v>20</v>
      </c>
      <c r="I36" s="10">
        <f>+I7+I8+I27</f>
        <v>4</v>
      </c>
      <c r="J36" s="10">
        <f>+J7+J8+J27</f>
        <v>45</v>
      </c>
      <c r="K36" s="10">
        <f>+K7+K8+K27</f>
        <v>0</v>
      </c>
      <c r="L36" s="10">
        <f>+L7+L8+L27</f>
        <v>0</v>
      </c>
      <c r="M36" s="10">
        <f>+M7+M8+M27</f>
        <v>0</v>
      </c>
      <c r="O36" s="10">
        <f>+O7+O8+O27</f>
        <v>9</v>
      </c>
      <c r="P36" s="10">
        <f>+P7+P8+P27</f>
        <v>11</v>
      </c>
      <c r="Q36" s="10">
        <f>+Q7+Q8+Q27</f>
        <v>0</v>
      </c>
      <c r="R36" s="10">
        <f>+R7+R8+R27</f>
        <v>0</v>
      </c>
      <c r="S36" s="10">
        <f>+S7+S8+S27</f>
        <v>0</v>
      </c>
    </row>
    <row r="37" spans="1:19" x14ac:dyDescent="0.3">
      <c r="C37" t="s">
        <v>11</v>
      </c>
      <c r="D37" s="10">
        <f>+D9+D10+D11+D28</f>
        <v>243</v>
      </c>
      <c r="E37" s="10">
        <f>+E9+E10+E11+E28</f>
        <v>151</v>
      </c>
      <c r="F37" s="10">
        <f>+F9+F10+F11+F28</f>
        <v>78</v>
      </c>
      <c r="G37" s="10">
        <f>+G9+G10+G11+G28</f>
        <v>73</v>
      </c>
      <c r="I37" s="10">
        <f>+I9+I10+I11+I28</f>
        <v>11</v>
      </c>
      <c r="J37" s="10">
        <f>+J9+J10+J11+J28</f>
        <v>67</v>
      </c>
      <c r="K37" s="10">
        <f>+K9+K10+K11+K28</f>
        <v>0</v>
      </c>
      <c r="L37" s="10">
        <f>+L9+L10+L11+L28</f>
        <v>0</v>
      </c>
      <c r="M37" s="10">
        <f>+M9+M10+M11+M28</f>
        <v>0</v>
      </c>
      <c r="O37" s="10">
        <f>+O9+O10+O11+O28</f>
        <v>7</v>
      </c>
      <c r="P37" s="10">
        <f>+P9+P10+P11+P28</f>
        <v>66</v>
      </c>
      <c r="Q37" s="10">
        <f>+Q9+Q10+Q11+Q28</f>
        <v>0</v>
      </c>
      <c r="R37" s="10">
        <f>+R9+R10+R11+R28</f>
        <v>0</v>
      </c>
      <c r="S37" s="10">
        <f>+S9+S10+S11+S28</f>
        <v>0</v>
      </c>
    </row>
    <row r="38" spans="1:19" x14ac:dyDescent="0.3">
      <c r="C38" t="s">
        <v>13</v>
      </c>
      <c r="D38" s="10">
        <f>+SUM(D12:D23)+D29+D30</f>
        <v>1120</v>
      </c>
      <c r="E38" s="10">
        <f>+SUM(E12:E23)+E29+E30</f>
        <v>752</v>
      </c>
      <c r="F38" s="10">
        <f>+SUM(F12:F23)+F29+F30</f>
        <v>261</v>
      </c>
      <c r="G38" s="10">
        <f>+SUM(G12:G23)+G29+G30</f>
        <v>491</v>
      </c>
      <c r="I38" s="10">
        <f>+SUM(I12:I23)+I29+I30</f>
        <v>23</v>
      </c>
      <c r="J38" s="10">
        <f>+SUM(J12:J23)+J29+J30</f>
        <v>238</v>
      </c>
      <c r="K38" s="10">
        <f>+SUM(K12:K23)+K29+K30</f>
        <v>0</v>
      </c>
      <c r="L38" s="10">
        <f>+SUM(L12:L23)+L29+L30</f>
        <v>0</v>
      </c>
      <c r="M38" s="10">
        <f>+SUM(M12:M23)+M29+M30</f>
        <v>0</v>
      </c>
      <c r="O38" s="10">
        <f>+SUM(O12:O23)+O29+O30</f>
        <v>48</v>
      </c>
      <c r="P38" s="10">
        <f>+SUM(P12:P23)+P29+P30</f>
        <v>443</v>
      </c>
      <c r="Q38" s="10">
        <f>+SUM(Q12:Q23)+Q29+Q30</f>
        <v>0</v>
      </c>
      <c r="R38" s="10">
        <f>+SUM(R12:R23)+R29+R30</f>
        <v>0</v>
      </c>
      <c r="S38" s="10">
        <f>+SUM(S12:S23)+S29+S30</f>
        <v>0</v>
      </c>
    </row>
    <row r="39" spans="1:19" ht="15" thickBot="1" x14ac:dyDescent="0.35">
      <c r="C39" s="11" t="s">
        <v>30</v>
      </c>
      <c r="D39" s="9">
        <f>+SUM(D36:D38)</f>
        <v>1458</v>
      </c>
      <c r="E39" s="9">
        <f t="shared" ref="E39:G39" si="6">+SUM(E36:E38)</f>
        <v>972</v>
      </c>
      <c r="F39" s="9">
        <f t="shared" si="6"/>
        <v>388</v>
      </c>
      <c r="G39" s="9">
        <f t="shared" si="6"/>
        <v>584</v>
      </c>
      <c r="I39" s="9">
        <f t="shared" ref="I39:M39" si="7">+SUM(I36:I38)</f>
        <v>38</v>
      </c>
      <c r="J39" s="9">
        <f t="shared" si="7"/>
        <v>350</v>
      </c>
      <c r="K39" s="9">
        <f t="shared" si="7"/>
        <v>0</v>
      </c>
      <c r="L39" s="9">
        <f t="shared" si="7"/>
        <v>0</v>
      </c>
      <c r="M39" s="9">
        <f t="shared" si="7"/>
        <v>0</v>
      </c>
      <c r="O39" s="9">
        <f t="shared" ref="O39:S39" si="8">+SUM(O36:O38)</f>
        <v>64</v>
      </c>
      <c r="P39" s="9">
        <f t="shared" si="8"/>
        <v>520</v>
      </c>
      <c r="Q39" s="9">
        <f t="shared" si="8"/>
        <v>0</v>
      </c>
      <c r="R39" s="9">
        <f t="shared" si="8"/>
        <v>0</v>
      </c>
      <c r="S39" s="9">
        <f t="shared" si="8"/>
        <v>0</v>
      </c>
    </row>
    <row r="40" spans="1:19" ht="15" thickTop="1" x14ac:dyDescent="0.3"/>
  </sheetData>
  <mergeCells count="2">
    <mergeCell ref="I5:M5"/>
    <mergeCell ref="O5:S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C3ECA9C22A77A4A9022C30950C6C4F9" ma:contentTypeVersion="28" ma:contentTypeDescription="" ma:contentTypeScope="" ma:versionID="a1dbac96c7fa47a499dc7cd2ae0b74f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Formal</CaseStatus>
    <OpenedDate xmlns="dc463f71-b30c-4ab2-9473-d307f9d35888">2022-07-28T07:00:00+00:00</OpenedDate>
    <SignificantOrder xmlns="dc463f71-b30c-4ab2-9473-d307f9d35888">false</SignificantOrder>
    <Date1 xmlns="dc463f71-b30c-4ab2-9473-d307f9d35888">2022-07-28T07:00:00+00:00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Asotin Telephone Company</CaseCompanyNames>
    <Nickname xmlns="http://schemas.microsoft.com/sharepoint/v3" xsi:nil="true"/>
    <DocketNumber xmlns="dc463f71-b30c-4ab2-9473-d307f9d35888">220567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4417901-D83D-46C8-A688-5F432D868849}"/>
</file>

<file path=customXml/itemProps2.xml><?xml version="1.0" encoding="utf-8"?>
<ds:datastoreItem xmlns:ds="http://schemas.openxmlformats.org/officeDocument/2006/customXml" ds:itemID="{0C7B3541-9C25-4569-AE72-385E3FE2728A}"/>
</file>

<file path=customXml/itemProps3.xml><?xml version="1.0" encoding="utf-8"?>
<ds:datastoreItem xmlns:ds="http://schemas.openxmlformats.org/officeDocument/2006/customXml" ds:itemID="{BBFCF94B-89B4-41A2-80B5-D162C1D962FD}"/>
</file>

<file path=customXml/itemProps4.xml><?xml version="1.0" encoding="utf-8"?>
<ds:datastoreItem xmlns:ds="http://schemas.openxmlformats.org/officeDocument/2006/customXml" ds:itemID="{5D6BF507-8DB0-4482-BFE4-B203F1D740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Exhibit 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L</dc:creator>
  <cp:lastModifiedBy>Gail L</cp:lastModifiedBy>
  <cp:lastPrinted>2021-10-12T17:18:01Z</cp:lastPrinted>
  <dcterms:created xsi:type="dcterms:W3CDTF">2021-07-19T19:53:10Z</dcterms:created>
  <dcterms:modified xsi:type="dcterms:W3CDTF">2022-07-18T16:06:09Z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0x0101006E56B4D1795A2E4DB2F0B01679ED314A008C3ECA9C22A77A4A9022C30950C6C4F9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