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480" yWindow="120" windowWidth="18084" windowHeight="6660" firstSheet="2" activeTab="3"/>
  </bookViews>
  <sheets>
    <sheet name="Feb-2016" sheetId="8" state="hidden" r:id="rId1"/>
    <sheet name="Confidential" sheetId="12" r:id="rId2"/>
    <sheet name="SummaryTable  Revenues (C)" sheetId="10" r:id="rId3"/>
    <sheet name="Revenue Detail (C)" sheetId="11" r:id="rId4"/>
  </sheets>
  <definedNames>
    <definedName name="_xlnm._FilterDatabase" localSheetId="0" hidden="1">'Feb-2016'!$A$6:$K$137</definedName>
    <definedName name="_xlnm.Print_Titles" localSheetId="0">'Feb-2016'!$5:$6</definedName>
    <definedName name="_xlnm.Print_Titles" localSheetId="3">'Revenue Detail (C)'!$1:$6</definedName>
  </definedNames>
  <calcPr calcId="145621"/>
</workbook>
</file>

<file path=xl/calcChain.xml><?xml version="1.0" encoding="utf-8"?>
<calcChain xmlns="http://schemas.openxmlformats.org/spreadsheetml/2006/main">
  <c r="G178" i="11" l="1"/>
  <c r="H13" i="10"/>
  <c r="G127" i="11"/>
  <c r="I11" i="10"/>
  <c r="G43" i="11"/>
  <c r="I12" i="10"/>
  <c r="I13" i="10"/>
  <c r="G179" i="11"/>
  <c r="G79" i="11"/>
  <c r="I9" i="10"/>
  <c r="G126" i="11"/>
  <c r="H11" i="10"/>
  <c r="G78" i="11"/>
  <c r="H9" i="10"/>
  <c r="H16" i="10" l="1"/>
  <c r="I16" i="10"/>
  <c r="G73" i="11"/>
  <c r="E255" i="11" l="1"/>
  <c r="G13" i="10"/>
  <c r="G177" i="11"/>
  <c r="G11" i="10"/>
  <c r="G125" i="11"/>
  <c r="G9" i="10"/>
  <c r="G77" i="11"/>
  <c r="G12" i="10"/>
  <c r="G42" i="11"/>
  <c r="G16" i="10" l="1"/>
  <c r="G122" i="11"/>
  <c r="G121" i="11"/>
  <c r="F9" i="10"/>
  <c r="G76" i="11"/>
  <c r="G75" i="11"/>
  <c r="G39" i="11"/>
  <c r="G9" i="11"/>
  <c r="G8" i="11"/>
  <c r="G7" i="11"/>
  <c r="E15" i="10" l="1"/>
  <c r="F15" i="10"/>
  <c r="G243" i="11"/>
  <c r="G242" i="11"/>
  <c r="G241" i="11"/>
  <c r="E14" i="10"/>
  <c r="G230" i="11"/>
  <c r="D14" i="10"/>
  <c r="J14" i="10" s="1"/>
  <c r="G229" i="11"/>
  <c r="C13" i="10" l="1"/>
  <c r="F13" i="10"/>
  <c r="E13" i="10"/>
  <c r="D13" i="10"/>
  <c r="G176" i="11"/>
  <c r="G175" i="11"/>
  <c r="G174" i="11"/>
  <c r="G173" i="11"/>
  <c r="G74" i="11"/>
  <c r="J13" i="10" l="1"/>
  <c r="G124" i="11"/>
  <c r="E11" i="10"/>
  <c r="G123" i="11"/>
  <c r="D11" i="10"/>
  <c r="E9" i="10"/>
  <c r="D9" i="10"/>
  <c r="F12" i="10"/>
  <c r="E12" i="10"/>
  <c r="D12" i="10"/>
  <c r="J12" i="10" s="1"/>
  <c r="G41" i="11"/>
  <c r="G40" i="11"/>
  <c r="D15" i="10"/>
  <c r="J15" i="10" s="1"/>
  <c r="C11" i="10"/>
  <c r="C9" i="10"/>
  <c r="J9" i="10" s="1"/>
  <c r="G10" i="11"/>
  <c r="E10" i="10"/>
  <c r="D10" i="10"/>
  <c r="C10" i="10"/>
  <c r="J11" i="10" l="1"/>
  <c r="F10" i="10"/>
  <c r="J10" i="10" s="1"/>
  <c r="C16" i="10"/>
  <c r="D16" i="10"/>
  <c r="E16" i="10"/>
  <c r="F16" i="10" l="1"/>
  <c r="I137" i="8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J10" i="8" l="1"/>
  <c r="J137" i="8" s="1"/>
  <c r="J140" i="8" s="1"/>
  <c r="J16" i="10" l="1"/>
</calcChain>
</file>

<file path=xl/comments1.xml><?xml version="1.0" encoding="utf-8"?>
<comments xmlns="http://schemas.openxmlformats.org/spreadsheetml/2006/main">
  <authors>
    <author>jdyer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sharedStrings.xml><?xml version="1.0" encoding="utf-8"?>
<sst xmlns="http://schemas.openxmlformats.org/spreadsheetml/2006/main" count="868" uniqueCount="285">
  <si>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</si>
  <si>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</si>
  <si>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</si>
  <si>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</si>
  <si>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</si>
  <si>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</si>
  <si>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</si>
  <si>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</si>
  <si>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</si>
  <si>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</si>
  <si>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</si>
  <si>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</si>
  <si>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</si>
  <si>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</si>
  <si>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</si>
  <si>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</si>
  <si>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</si>
  <si>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</si>
  <si>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</si>
  <si>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2012-01WH</t>
  </si>
  <si>
    <t>Transfer to 25400291 per UE 111048</t>
  </si>
  <si>
    <t xml:space="preserve">Deferred REC Revenue Proceeds </t>
  </si>
  <si>
    <t>2012-07K3</t>
  </si>
  <si>
    <t>2012-08K3</t>
  </si>
  <si>
    <t>2012-09K3</t>
  </si>
  <si>
    <t>2012-10K3</t>
  </si>
  <si>
    <t>2012-11K3</t>
  </si>
  <si>
    <t>2012-10HR</t>
  </si>
  <si>
    <t>2012-11HR</t>
  </si>
  <si>
    <t>2012-12-HR</t>
  </si>
  <si>
    <t>2012-12K3</t>
  </si>
  <si>
    <t>2012-07HR</t>
  </si>
  <si>
    <t>2012-08HR</t>
  </si>
  <si>
    <t>2012-09HR</t>
  </si>
  <si>
    <t>2012-07WH</t>
  </si>
  <si>
    <t>2012-08WH</t>
  </si>
  <si>
    <t>2012-09WH</t>
  </si>
  <si>
    <t>2012-10WH</t>
  </si>
  <si>
    <t>2012-11WH</t>
  </si>
  <si>
    <t>2012-12WH</t>
  </si>
  <si>
    <t>Balance Forward</t>
  </si>
  <si>
    <t>2013-01K3</t>
  </si>
  <si>
    <t>Preparer</t>
  </si>
  <si>
    <t>Reviewer</t>
  </si>
  <si>
    <t>Date</t>
  </si>
  <si>
    <t>2013-10K3</t>
  </si>
  <si>
    <t>2013-11K3</t>
  </si>
  <si>
    <t>2013-12K3</t>
  </si>
  <si>
    <t>2013-09K3</t>
  </si>
  <si>
    <t>2013-08K3</t>
  </si>
  <si>
    <t>2013-07K3</t>
  </si>
  <si>
    <t>2013-07WH</t>
  </si>
  <si>
    <t>2013-07HR</t>
  </si>
  <si>
    <t>2013-08HR</t>
  </si>
  <si>
    <t>2014-01K3</t>
  </si>
  <si>
    <t>2014-02K3</t>
  </si>
  <si>
    <t>2014-03K3</t>
  </si>
  <si>
    <t>2014-04K3</t>
  </si>
  <si>
    <t>2013-09HR</t>
  </si>
  <si>
    <t>2013-10HR</t>
  </si>
  <si>
    <t>2013-11HR</t>
  </si>
  <si>
    <t>2013-07HR2</t>
  </si>
  <si>
    <t>2013-08HR2</t>
  </si>
  <si>
    <t>2013-09HR2</t>
  </si>
  <si>
    <t>2013-10HR2</t>
  </si>
  <si>
    <t>2013-11HR2</t>
  </si>
  <si>
    <t>2013-12HR2</t>
  </si>
  <si>
    <t>2013-07DJ</t>
  </si>
  <si>
    <t>2013-08DJ</t>
  </si>
  <si>
    <t>2013-09DJ</t>
  </si>
  <si>
    <t>2013-10DJ</t>
  </si>
  <si>
    <t>2013-11DJ</t>
  </si>
  <si>
    <t>2013-12DJ</t>
  </si>
  <si>
    <t>2013-07PG</t>
  </si>
  <si>
    <t>2013-08PG</t>
  </si>
  <si>
    <t>2013-09PG</t>
  </si>
  <si>
    <t>2013-10PG</t>
  </si>
  <si>
    <t>2013-11PG</t>
  </si>
  <si>
    <t>2013-12PG</t>
  </si>
  <si>
    <t>2013-11WH2</t>
  </si>
  <si>
    <t>2013-12WH2</t>
  </si>
  <si>
    <t>2014-01HR</t>
  </si>
  <si>
    <t>2014-02HR</t>
  </si>
  <si>
    <t>2014-03HR</t>
  </si>
  <si>
    <t>2014-04HR</t>
  </si>
  <si>
    <t>2014-05HR</t>
  </si>
  <si>
    <t>2014-06HR</t>
  </si>
  <si>
    <t>2014-01HR2</t>
  </si>
  <si>
    <t>2014-02HR2</t>
  </si>
  <si>
    <t>2014-03HR2</t>
  </si>
  <si>
    <t>2014-04HR2</t>
  </si>
  <si>
    <t>2014-05HR2</t>
  </si>
  <si>
    <t>2014-06HR2</t>
  </si>
  <si>
    <t>2014-05K3</t>
  </si>
  <si>
    <t>2013-08WH</t>
  </si>
  <si>
    <t>2013-09WH</t>
  </si>
  <si>
    <t>2013-10WH</t>
  </si>
  <si>
    <t>2013-11WH</t>
  </si>
  <si>
    <t>2014-01WH</t>
  </si>
  <si>
    <t>2013-07WH2</t>
  </si>
  <si>
    <t>2013-08WH2</t>
  </si>
  <si>
    <t>2013-09WH2</t>
  </si>
  <si>
    <t>2013-10WH2</t>
  </si>
  <si>
    <t>2014-02WH</t>
  </si>
  <si>
    <t>2014-04WH</t>
  </si>
  <si>
    <t>2014-05WH</t>
  </si>
  <si>
    <t>2014-06WH</t>
  </si>
  <si>
    <t>2014-03WH</t>
  </si>
  <si>
    <t>2014-07HR</t>
  </si>
  <si>
    <t>2014-07K3</t>
  </si>
  <si>
    <t>2014-08K3</t>
  </si>
  <si>
    <t>2014-08HR</t>
  </si>
  <si>
    <t>GL Period</t>
  </si>
  <si>
    <t>Payment Date</t>
  </si>
  <si>
    <t>2013-12HR</t>
  </si>
  <si>
    <t>2014-06K3</t>
  </si>
  <si>
    <t>Boeing - 420000141267</t>
  </si>
  <si>
    <t>2013-12WH</t>
  </si>
  <si>
    <t>2014-09HR</t>
  </si>
  <si>
    <t>2014-10WH</t>
  </si>
  <si>
    <t>2014-10HR</t>
  </si>
  <si>
    <t>2014-11HR</t>
  </si>
  <si>
    <t>2014-12HR</t>
  </si>
  <si>
    <t>2014-07WH</t>
  </si>
  <si>
    <t>2014-08WH</t>
  </si>
  <si>
    <t>2014-09WH</t>
  </si>
  <si>
    <t>2014-09K3</t>
  </si>
  <si>
    <t>2014-10K3</t>
  </si>
  <si>
    <t>2014-11K3</t>
  </si>
  <si>
    <t>2014-12K3</t>
  </si>
  <si>
    <t>2014-12WH</t>
  </si>
  <si>
    <t>2014-11WH</t>
  </si>
  <si>
    <t>2015-01K3</t>
  </si>
  <si>
    <t>2015-02K3</t>
  </si>
  <si>
    <t>2014-07HR2</t>
  </si>
  <si>
    <t>2014-08HR2</t>
  </si>
  <si>
    <t>2014-09HR2</t>
  </si>
  <si>
    <t>2014-10HR2</t>
  </si>
  <si>
    <t>2014-11HR2</t>
  </si>
  <si>
    <t>2014-12HR2</t>
  </si>
  <si>
    <t>2014-01WH2</t>
  </si>
  <si>
    <t>2014-02WH2</t>
  </si>
  <si>
    <t>2014-03WH2</t>
  </si>
  <si>
    <t>2014-04WH2</t>
  </si>
  <si>
    <t>2014-05WH2</t>
  </si>
  <si>
    <t>2014-06WH2</t>
  </si>
  <si>
    <t>2014-07WH2</t>
  </si>
  <si>
    <t>2014-09WH2</t>
  </si>
  <si>
    <t>2015-03K3</t>
  </si>
  <si>
    <t>2015-01HR2</t>
  </si>
  <si>
    <t>2015-01HR</t>
  </si>
  <si>
    <t>2015-02HR2</t>
  </si>
  <si>
    <t>2015-02HR</t>
  </si>
  <si>
    <t>2014-12WH2</t>
  </si>
  <si>
    <t>To be updated upon receipt of funds.</t>
  </si>
  <si>
    <t>2014-08WH2</t>
  </si>
  <si>
    <t xml:space="preserve">2014-12WH </t>
  </si>
  <si>
    <t>2014-10WH2</t>
  </si>
  <si>
    <t>2014-11WH2</t>
  </si>
  <si>
    <t>2015-07WH2</t>
  </si>
  <si>
    <t>WREGIS #</t>
  </si>
  <si>
    <t>W1364</t>
  </si>
  <si>
    <t>2012-01WH2</t>
  </si>
  <si>
    <t>W183</t>
  </si>
  <si>
    <t>2012-07WH2</t>
  </si>
  <si>
    <t>2012-08WH2</t>
  </si>
  <si>
    <t>2012-09WH2</t>
  </si>
  <si>
    <t>2012-10WH2</t>
  </si>
  <si>
    <t>2012-11WH2</t>
  </si>
  <si>
    <t>2012-12WH2</t>
  </si>
  <si>
    <t>W184</t>
  </si>
  <si>
    <t>W237</t>
  </si>
  <si>
    <t>W1382</t>
  </si>
  <si>
    <t>W2669</t>
  </si>
  <si>
    <t>2014-07DJ</t>
  </si>
  <si>
    <t>2014-08DJ</t>
  </si>
  <si>
    <t>W2670</t>
  </si>
  <si>
    <t>2014-07PG</t>
  </si>
  <si>
    <t>2014-08PG</t>
  </si>
  <si>
    <t>2014-09DJ</t>
  </si>
  <si>
    <t>2014-10DJ</t>
  </si>
  <si>
    <t>2014-11DJ</t>
  </si>
  <si>
    <t>2014-12DJ</t>
  </si>
  <si>
    <t>2014-09PG</t>
  </si>
  <si>
    <t>2014-10PG</t>
  </si>
  <si>
    <t>2014-11PG</t>
  </si>
  <si>
    <t>2014-12PG</t>
  </si>
  <si>
    <t>2015-01PG</t>
  </si>
  <si>
    <t>Attachment 4</t>
  </si>
  <si>
    <t>REC Revenues by Year by Resource</t>
  </si>
  <si>
    <t>Source</t>
  </si>
  <si>
    <t>REC Revenues</t>
  </si>
  <si>
    <t>Wild Horse</t>
  </si>
  <si>
    <t>Wild Horse Phase II</t>
  </si>
  <si>
    <t>Hopkins Ridge</t>
  </si>
  <si>
    <t>Hopkins Ridge Phase II</t>
  </si>
  <si>
    <t>Klondike III</t>
  </si>
  <si>
    <t>Lower Snake River-Dodge Junction</t>
  </si>
  <si>
    <t>Lower Snake River-Phalen Gulch</t>
  </si>
  <si>
    <t>Facility</t>
  </si>
  <si>
    <t>Transaction</t>
  </si>
  <si>
    <t>Total REC</t>
  </si>
  <si>
    <t>Revenues</t>
  </si>
  <si>
    <t>Total Qty</t>
  </si>
  <si>
    <t xml:space="preserve"> Revenues</t>
  </si>
  <si>
    <t>2012 Vintage</t>
  </si>
  <si>
    <t>2013 Vintage</t>
  </si>
  <si>
    <t>2014 Vintage</t>
  </si>
  <si>
    <t>2015 Vintage</t>
  </si>
  <si>
    <t>GRAND TOTAL</t>
  </si>
  <si>
    <t>2015-07K3</t>
  </si>
  <si>
    <t>2015-08K3</t>
  </si>
  <si>
    <t>2015-07HR</t>
  </si>
  <si>
    <t>2015-08HR</t>
  </si>
  <si>
    <t>2015-09HR</t>
  </si>
  <si>
    <t>2015-09K3</t>
  </si>
  <si>
    <t>2015-07WH</t>
  </si>
  <si>
    <t>2016-07K3</t>
  </si>
  <si>
    <t>2016-08K3</t>
  </si>
  <si>
    <t>2016-09K3</t>
  </si>
  <si>
    <t>2016-10K3</t>
  </si>
  <si>
    <t>2016-11K3</t>
  </si>
  <si>
    <t>2016-12K3</t>
  </si>
  <si>
    <t>2016 Vintage</t>
  </si>
  <si>
    <t>2016-07HR</t>
  </si>
  <si>
    <t>2016-08HR</t>
  </si>
  <si>
    <t>2016-09HR</t>
  </si>
  <si>
    <t>2016-10HR</t>
  </si>
  <si>
    <t>2016-11HR</t>
  </si>
  <si>
    <t>2016-07WH</t>
  </si>
  <si>
    <t>2016-07HR2</t>
  </si>
  <si>
    <t>2016-08HR2</t>
  </si>
  <si>
    <t>2016-09HR2</t>
  </si>
  <si>
    <t>2016-10HR2</t>
  </si>
  <si>
    <t>2016-11HR2</t>
  </si>
  <si>
    <t>2016-12HR2</t>
  </si>
  <si>
    <t>2016-08WH</t>
  </si>
  <si>
    <t>2016-09WH</t>
  </si>
  <si>
    <t>2016-10WH</t>
  </si>
  <si>
    <t>2016-12HR</t>
  </si>
  <si>
    <t>DESIGNATED INFORMATION IS CONFIDENTIAL PER WAC 480-07-160</t>
  </si>
  <si>
    <t>Puget Sound Energy - 2018 RPS Report</t>
  </si>
  <si>
    <t>2017-07HR</t>
  </si>
  <si>
    <t>2017-08HR</t>
  </si>
  <si>
    <t>2017-09HR</t>
  </si>
  <si>
    <t>2017-10HR</t>
  </si>
  <si>
    <t>2018 - 12K3</t>
  </si>
  <si>
    <t>2018 - 12HR</t>
  </si>
  <si>
    <t>2018 - 11K3</t>
  </si>
  <si>
    <t>2018 - 11HR</t>
  </si>
  <si>
    <t>2018 - 10K3</t>
  </si>
  <si>
    <t>2018 - 09K3</t>
  </si>
  <si>
    <t>2018 - 08K3</t>
  </si>
  <si>
    <t>2018 - 07K3</t>
  </si>
  <si>
    <t>2018 - 07WH</t>
  </si>
  <si>
    <t>2018 - 08HR</t>
  </si>
  <si>
    <t>2018 - 08WH</t>
  </si>
  <si>
    <t>2018 - 07HR</t>
  </si>
  <si>
    <t>2018 - 10HR</t>
  </si>
  <si>
    <t>2018 - 09HR</t>
  </si>
  <si>
    <t>2018 - 01HR2</t>
  </si>
  <si>
    <t>2018 - 01HR</t>
  </si>
  <si>
    <t>2017 Vintage</t>
  </si>
  <si>
    <t>2017-07 WH</t>
  </si>
  <si>
    <t>2018 Vintage</t>
  </si>
  <si>
    <t>2018 - 11HR2</t>
  </si>
  <si>
    <t>2018 - 12HR2</t>
  </si>
  <si>
    <t>2018 - 07HR2</t>
  </si>
  <si>
    <t>2018 - 08HR2</t>
  </si>
  <si>
    <t>2018 - 10HR2</t>
  </si>
  <si>
    <t>2018 - 09HR2</t>
  </si>
  <si>
    <t>2017-07K3</t>
  </si>
  <si>
    <t>2017-08K3</t>
  </si>
  <si>
    <t>2017-09K3</t>
  </si>
  <si>
    <t>2017-10K3</t>
  </si>
  <si>
    <t>2017-11K3</t>
  </si>
  <si>
    <t>2017-12K3</t>
  </si>
  <si>
    <t>2017Vintage</t>
  </si>
  <si>
    <t>WREGIS</t>
  </si>
  <si>
    <t>No.</t>
  </si>
  <si>
    <t>Puget Sound Energy - 2019 RPS Report</t>
  </si>
  <si>
    <t>Vintages 2012 through 2018</t>
  </si>
  <si>
    <t>PUGET SOUND ENERGY - 2019 RPS Report</t>
  </si>
  <si>
    <t>REDACTED</t>
  </si>
  <si>
    <t>SHADED INFORMATION IS DESIGNATED 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</si>
</sst>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16" fillId="0" borderId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26" fillId="5" borderId="0" applyNumberFormat="0" applyBorder="0" applyAlignment="0" applyProtection="0"/>
    <xf numFmtId="0" fontId="30" fillId="8" borderId="18" applyNumberFormat="0" applyAlignment="0" applyProtection="0"/>
    <xf numFmtId="0" fontId="32" fillId="9" borderId="21" applyNumberFormat="0" applyAlignment="0" applyProtection="0"/>
    <xf numFmtId="43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28" fillId="7" borderId="18" applyNumberFormat="0" applyAlignment="0" applyProtection="0"/>
    <xf numFmtId="0" fontId="31" fillId="0" borderId="20" applyNumberFormat="0" applyFill="0" applyAlignment="0" applyProtection="0"/>
    <xf numFmtId="0" fontId="27" fillId="6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29" fillId="8" borderId="19" applyNumberFormat="0" applyAlignment="0" applyProtection="0"/>
    <xf numFmtId="0" fontId="35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0" fontId="21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  <protection locked="0"/>
    </xf>
  </cellStyleXfs>
  <cellXfs count="140">
    <xf numFmtId="0" fontId="0" fillId="0" borderId="0" xfId="0"/>
    <xf numFmtId="40" fontId="6" fillId="0" borderId="0" xfId="0" applyNumberFormat="1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 applyAlignment="1">
      <alignment horizontal="centerContinuous"/>
    </xf>
    <xf numFmtId="0" fontId="7" fillId="0" borderId="0" xfId="0" applyFont="1" applyFill="1" applyBorder="1"/>
    <xf numFmtId="40" fontId="6" fillId="0" borderId="0" xfId="0" quotePrefix="1" applyNumberFormat="1" applyFont="1" applyFill="1" applyBorder="1" applyAlignment="1">
      <alignment horizontal="left"/>
    </xf>
    <xf numFmtId="40" fontId="8" fillId="0" borderId="0" xfId="0" applyNumberFormat="1" applyFont="1" applyFill="1" applyBorder="1"/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/>
    <xf numFmtId="40" fontId="7" fillId="0" borderId="0" xfId="1" applyNumberFormat="1" applyFont="1" applyFill="1" applyBorder="1" applyAlignment="1">
      <alignment horizontal="center"/>
    </xf>
    <xf numFmtId="40" fontId="9" fillId="0" borderId="0" xfId="0" applyNumberFormat="1" applyFont="1" applyFill="1" applyBorder="1"/>
    <xf numFmtId="17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66" fontId="9" fillId="0" borderId="0" xfId="1" applyNumberFormat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Continuous"/>
    </xf>
    <xf numFmtId="40" fontId="9" fillId="0" borderId="0" xfId="1" applyNumberFormat="1" applyFont="1" applyFill="1" applyBorder="1" applyAlignment="1">
      <alignment horizontal="centerContinuous"/>
    </xf>
    <xf numFmtId="164" fontId="9" fillId="0" borderId="0" xfId="1" applyNumberFormat="1" applyFont="1" applyFill="1" applyBorder="1" applyAlignment="1">
      <alignment horizontal="center"/>
    </xf>
    <xf numFmtId="0" fontId="9" fillId="0" borderId="0" xfId="0" applyFont="1" applyFill="1" applyBorder="1"/>
    <xf numFmtId="40" fontId="11" fillId="0" borderId="0" xfId="1" quotePrefix="1" applyNumberFormat="1" applyFont="1" applyFill="1" applyBorder="1" applyAlignment="1">
      <alignment horizontal="center"/>
    </xf>
    <xf numFmtId="40" fontId="11" fillId="0" borderId="0" xfId="1" applyNumberFormat="1" applyFont="1" applyFill="1" applyBorder="1" applyAlignment="1">
      <alignment horizontal="center"/>
    </xf>
    <xf numFmtId="40" fontId="9" fillId="0" borderId="0" xfId="1" applyNumberFormat="1" applyFont="1" applyFill="1" applyBorder="1" applyAlignment="1">
      <alignment horizontal="center"/>
    </xf>
    <xf numFmtId="40" fontId="9" fillId="0" borderId="1" xfId="0" quotePrefix="1" applyNumberFormat="1" applyFont="1" applyFill="1" applyBorder="1" applyAlignment="1">
      <alignment horizontal="center"/>
    </xf>
    <xf numFmtId="17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40" fontId="11" fillId="0" borderId="1" xfId="1" applyNumberFormat="1" applyFont="1" applyFill="1" applyBorder="1" applyAlignment="1">
      <alignment horizontal="center"/>
    </xf>
    <xf numFmtId="40" fontId="9" fillId="0" borderId="1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0" fontId="9" fillId="0" borderId="0" xfId="1" applyNumberFormat="1" applyFont="1" applyFill="1" applyBorder="1"/>
    <xf numFmtId="40" fontId="7" fillId="0" borderId="0" xfId="0" quotePrefix="1" applyNumberFormat="1" applyFont="1" applyFill="1" applyBorder="1" applyAlignment="1">
      <alignment horizontal="left"/>
    </xf>
    <xf numFmtId="40" fontId="8" fillId="0" borderId="0" xfId="0" applyNumberFormat="1" applyFont="1" applyFill="1" applyBorder="1" applyAlignment="1">
      <alignment horizontal="right"/>
    </xf>
    <xf numFmtId="0" fontId="0" fillId="0" borderId="0" xfId="0" applyNumberFormat="1"/>
    <xf numFmtId="166" fontId="5" fillId="0" borderId="0" xfId="1" applyNumberFormat="1"/>
    <xf numFmtId="165" fontId="9" fillId="0" borderId="0" xfId="1" applyNumberFormat="1" applyFont="1" applyFill="1" applyBorder="1"/>
    <xf numFmtId="43" fontId="9" fillId="0" borderId="0" xfId="1" applyFont="1" applyFill="1" applyBorder="1"/>
    <xf numFmtId="43" fontId="0" fillId="0" borderId="0" xfId="1" applyFont="1"/>
    <xf numFmtId="43" fontId="8" fillId="0" borderId="2" xfId="1" applyFont="1" applyFill="1" applyBorder="1"/>
    <xf numFmtId="166" fontId="8" fillId="0" borderId="2" xfId="1" applyNumberFormat="1" applyFont="1" applyFill="1" applyBorder="1"/>
    <xf numFmtId="0" fontId="0" fillId="0" borderId="1" xfId="0" applyBorder="1"/>
    <xf numFmtId="0" fontId="0" fillId="0" borderId="1" xfId="0" applyNumberFormat="1" applyBorder="1"/>
    <xf numFmtId="166" fontId="5" fillId="0" borderId="1" xfId="1" applyNumberFormat="1" applyBorder="1"/>
    <xf numFmtId="0" fontId="0" fillId="0" borderId="0" xfId="0" applyBorder="1"/>
    <xf numFmtId="0" fontId="0" fillId="0" borderId="0" xfId="0" applyFill="1"/>
    <xf numFmtId="40" fontId="7" fillId="0" borderId="0" xfId="0" applyNumberFormat="1" applyFont="1" applyFill="1" applyBorder="1" applyAlignment="1">
      <alignment horizontal="left" vertical="top"/>
    </xf>
    <xf numFmtId="17" fontId="7" fillId="0" borderId="0" xfId="0" applyNumberFormat="1" applyFont="1" applyFill="1" applyBorder="1" applyAlignment="1">
      <alignment horizontal="center" vertical="top"/>
    </xf>
    <xf numFmtId="167" fontId="7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vertical="top"/>
    </xf>
    <xf numFmtId="166" fontId="7" fillId="0" borderId="0" xfId="1" applyNumberFormat="1" applyFont="1" applyFill="1" applyBorder="1" applyAlignment="1">
      <alignment horizontal="center" vertical="top"/>
    </xf>
    <xf numFmtId="43" fontId="7" fillId="0" borderId="0" xfId="1" applyFont="1" applyFill="1" applyBorder="1" applyAlignment="1">
      <alignment vertical="top"/>
    </xf>
    <xf numFmtId="43" fontId="9" fillId="0" borderId="0" xfId="1" applyFont="1" applyFill="1" applyBorder="1" applyAlignment="1">
      <alignment vertical="top"/>
    </xf>
    <xf numFmtId="40" fontId="7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quotePrefix="1" applyNumberFormat="1" applyFont="1" applyFill="1" applyBorder="1" applyAlignment="1">
      <alignment horizontal="center"/>
    </xf>
    <xf numFmtId="40" fontId="7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/>
    <xf numFmtId="167" fontId="7" fillId="0" borderId="0" xfId="0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/>
    <xf numFmtId="0" fontId="6" fillId="0" borderId="0" xfId="0" applyFont="1"/>
    <xf numFmtId="44" fontId="0" fillId="0" borderId="0" xfId="6" applyFont="1"/>
    <xf numFmtId="168" fontId="0" fillId="0" borderId="0" xfId="0" applyNumberFormat="1"/>
    <xf numFmtId="0" fontId="6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168" fontId="6" fillId="3" borderId="6" xfId="0" applyNumberFormat="1" applyFont="1" applyFill="1" applyBorder="1"/>
    <xf numFmtId="168" fontId="6" fillId="3" borderId="7" xfId="0" applyNumberFormat="1" applyFont="1" applyFill="1" applyBorder="1"/>
    <xf numFmtId="168" fontId="6" fillId="3" borderId="8" xfId="0" applyNumberFormat="1" applyFont="1" applyFill="1" applyBorder="1"/>
    <xf numFmtId="0" fontId="5" fillId="0" borderId="0" xfId="0" applyFont="1"/>
    <xf numFmtId="0" fontId="5" fillId="0" borderId="0" xfId="0" applyFont="1" applyFill="1"/>
    <xf numFmtId="166" fontId="5" fillId="0" borderId="0" xfId="0" applyNumberFormat="1" applyFont="1"/>
    <xf numFmtId="0" fontId="5" fillId="0" borderId="1" xfId="0" applyFont="1" applyFill="1" applyBorder="1"/>
    <xf numFmtId="0" fontId="5" fillId="0" borderId="1" xfId="0" applyFont="1" applyBorder="1"/>
    <xf numFmtId="0" fontId="5" fillId="0" borderId="9" xfId="0" applyFont="1" applyBorder="1"/>
    <xf numFmtId="0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166" fontId="6" fillId="0" borderId="1" xfId="1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0" fontId="5" fillId="0" borderId="0" xfId="9" applyNumberFormat="1" applyFont="1" applyFill="1" applyBorder="1" applyAlignment="1">
      <alignment horizontal="center"/>
    </xf>
    <xf numFmtId="166" fontId="6" fillId="0" borderId="2" xfId="1" applyNumberFormat="1" applyFont="1" applyFill="1" applyBorder="1" applyAlignment="1">
      <alignment horizontal="center"/>
    </xf>
    <xf numFmtId="44" fontId="0" fillId="0" borderId="0" xfId="6" applyFont="1" applyAlignment="1"/>
    <xf numFmtId="0" fontId="0" fillId="0" borderId="0" xfId="0" applyAlignment="1">
      <alignment horizontal="right"/>
    </xf>
    <xf numFmtId="0" fontId="6" fillId="2" borderId="0" xfId="0" applyFont="1" applyFill="1"/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166" fontId="0" fillId="3" borderId="10" xfId="1" applyNumberFormat="1" applyFont="1" applyFill="1" applyBorder="1"/>
    <xf numFmtId="166" fontId="0" fillId="3" borderId="13" xfId="1" applyNumberFormat="1" applyFont="1" applyFill="1" applyBorder="1"/>
    <xf numFmtId="166" fontId="0" fillId="3" borderId="11" xfId="1" applyNumberFormat="1" applyFont="1" applyFill="1" applyBorder="1"/>
    <xf numFmtId="166" fontId="0" fillId="3" borderId="0" xfId="1" applyNumberFormat="1" applyFont="1" applyFill="1" applyBorder="1"/>
    <xf numFmtId="166" fontId="0" fillId="3" borderId="12" xfId="1" applyNumberFormat="1" applyFont="1" applyFill="1" applyBorder="1"/>
    <xf numFmtId="166" fontId="0" fillId="3" borderId="14" xfId="1" applyNumberFormat="1" applyFont="1" applyFill="1" applyBorder="1"/>
    <xf numFmtId="0" fontId="6" fillId="0" borderId="0" xfId="0" applyFont="1" applyAlignment="1">
      <alignment horizontal="center"/>
    </xf>
    <xf numFmtId="166" fontId="0" fillId="0" borderId="0" xfId="1" applyNumberFormat="1" applyFont="1"/>
    <xf numFmtId="0" fontId="5" fillId="0" borderId="0" xfId="9" applyNumberFormat="1" applyFont="1" applyFill="1" applyBorder="1" applyAlignment="1">
      <alignment horizontal="left"/>
    </xf>
    <xf numFmtId="0" fontId="5" fillId="0" borderId="1" xfId="9" applyNumberFormat="1" applyFont="1" applyFill="1" applyBorder="1" applyAlignment="1">
      <alignment horizontal="center"/>
    </xf>
    <xf numFmtId="0" fontId="5" fillId="0" borderId="1" xfId="9" applyNumberFormat="1" applyFont="1" applyFill="1" applyBorder="1" applyAlignment="1">
      <alignment horizontal="left"/>
    </xf>
    <xf numFmtId="0" fontId="7" fillId="0" borderId="0" xfId="9" applyNumberFormat="1" applyFont="1" applyFill="1" applyBorder="1" applyAlignment="1">
      <alignment horizontal="center"/>
    </xf>
    <xf numFmtId="0" fontId="20" fillId="0" borderId="0" xfId="0" applyFont="1" applyAlignment="1"/>
    <xf numFmtId="17" fontId="6" fillId="0" borderId="0" xfId="0" applyNumberFormat="1" applyFont="1" applyFill="1" applyBorder="1" applyAlignment="1"/>
    <xf numFmtId="168" fontId="0" fillId="0" borderId="0" xfId="6" applyNumberFormat="1" applyFont="1"/>
    <xf numFmtId="168" fontId="6" fillId="0" borderId="0" xfId="6" applyNumberFormat="1" applyFont="1" applyAlignment="1">
      <alignment horizontal="center"/>
    </xf>
    <xf numFmtId="168" fontId="6" fillId="0" borderId="1" xfId="6" applyNumberFormat="1" applyFont="1" applyBorder="1" applyAlignment="1">
      <alignment horizontal="center" wrapText="1"/>
    </xf>
    <xf numFmtId="168" fontId="5" fillId="3" borderId="3" xfId="6" applyNumberFormat="1" applyFont="1" applyFill="1" applyBorder="1"/>
    <xf numFmtId="168" fontId="5" fillId="3" borderId="3" xfId="0" applyNumberFormat="1" applyFont="1" applyFill="1" applyBorder="1"/>
    <xf numFmtId="168" fontId="5" fillId="3" borderId="3" xfId="1" applyNumberFormat="1" applyFont="1" applyFill="1" applyBorder="1" applyAlignment="1">
      <alignment horizontal="center"/>
    </xf>
    <xf numFmtId="168" fontId="5" fillId="3" borderId="9" xfId="1" applyNumberFormat="1" applyFont="1" applyFill="1" applyBorder="1" applyAlignment="1">
      <alignment horizontal="center"/>
    </xf>
    <xf numFmtId="168" fontId="5" fillId="3" borderId="3" xfId="6" applyNumberFormat="1" applyFont="1" applyFill="1" applyBorder="1" applyAlignment="1">
      <alignment horizontal="center"/>
    </xf>
    <xf numFmtId="168" fontId="5" fillId="3" borderId="3" xfId="1" applyNumberFormat="1" applyFont="1" applyFill="1" applyBorder="1" applyAlignment="1">
      <alignment horizontal="right"/>
    </xf>
    <xf numFmtId="168" fontId="5" fillId="3" borderId="5" xfId="1" applyNumberFormat="1" applyFont="1" applyFill="1" applyBorder="1" applyAlignment="1">
      <alignment horizontal="center"/>
    </xf>
    <xf numFmtId="168" fontId="6" fillId="3" borderId="4" xfId="6" applyNumberFormat="1" applyFont="1" applyFill="1" applyBorder="1" applyAlignment="1">
      <alignment horizontal="center"/>
    </xf>
    <xf numFmtId="168" fontId="5" fillId="0" borderId="0" xfId="6" applyNumberFormat="1" applyFont="1"/>
    <xf numFmtId="166" fontId="7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Continuous"/>
    </xf>
    <xf numFmtId="166" fontId="6" fillId="0" borderId="0" xfId="1" quotePrefix="1" applyNumberFormat="1" applyFont="1" applyFill="1" applyBorder="1" applyAlignment="1">
      <alignment horizontal="center"/>
    </xf>
    <xf numFmtId="166" fontId="5" fillId="3" borderId="3" xfId="1" applyNumberFormat="1" applyFont="1" applyFill="1" applyBorder="1" applyAlignment="1">
      <alignment horizontal="right"/>
    </xf>
    <xf numFmtId="166" fontId="5" fillId="3" borderId="3" xfId="1" applyNumberFormat="1" applyFont="1" applyFill="1" applyBorder="1"/>
    <xf numFmtId="166" fontId="5" fillId="3" borderId="5" xfId="1" applyNumberFormat="1" applyFont="1" applyFill="1" applyBorder="1" applyAlignment="1">
      <alignment horizontal="right"/>
    </xf>
    <xf numFmtId="166" fontId="6" fillId="3" borderId="4" xfId="1" applyNumberFormat="1" applyFont="1" applyFill="1" applyBorder="1" applyAlignment="1">
      <alignment horizontal="center"/>
    </xf>
    <xf numFmtId="166" fontId="5" fillId="0" borderId="0" xfId="1" applyNumberFormat="1" applyFont="1"/>
    <xf numFmtId="40" fontId="6" fillId="3" borderId="3" xfId="1" applyNumberFormat="1" applyFont="1" applyFill="1" applyBorder="1" applyAlignment="1">
      <alignment horizontal="center"/>
    </xf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44" fontId="0" fillId="0" borderId="0" xfId="6" applyFont="1" applyAlignment="1">
      <alignment horizontal="right"/>
    </xf>
    <xf numFmtId="0" fontId="6" fillId="0" borderId="0" xfId="0" applyFont="1" applyAlignment="1">
      <alignment horizontal="center"/>
    </xf>
  </cellXfs>
  <cellStyles count="96">
    <cellStyle name="20% - Accent1 2" xfId="14"/>
    <cellStyle name="20% - Accent1 2 2" xfId="58"/>
    <cellStyle name="20% - Accent2 2" xfId="15"/>
    <cellStyle name="20% - Accent2 2 2" xfId="59"/>
    <cellStyle name="20% - Accent3 2" xfId="16"/>
    <cellStyle name="20% - Accent3 2 2" xfId="60"/>
    <cellStyle name="20% - Accent4 2" xfId="17"/>
    <cellStyle name="20% - Accent4 2 2" xfId="61"/>
    <cellStyle name="20% - Accent5 2" xfId="18"/>
    <cellStyle name="20% - Accent5 2 2" xfId="62"/>
    <cellStyle name="20% - Accent6 2" xfId="19"/>
    <cellStyle name="20% - Accent6 2 2" xfId="63"/>
    <cellStyle name="40% - Accent1 2" xfId="20"/>
    <cellStyle name="40% - Accent1 2 2" xfId="64"/>
    <cellStyle name="40% - Accent2 2" xfId="21"/>
    <cellStyle name="40% - Accent2 2 2" xfId="65"/>
    <cellStyle name="40% - Accent3 2" xfId="22"/>
    <cellStyle name="40% - Accent3 2 2" xfId="66"/>
    <cellStyle name="40% - Accent4 2" xfId="23"/>
    <cellStyle name="40% - Accent4 2 2" xfId="67"/>
    <cellStyle name="40% - Accent5 2" xfId="24"/>
    <cellStyle name="40% - Accent5 2 2" xfId="68"/>
    <cellStyle name="40% - Accent6 2" xfId="25"/>
    <cellStyle name="40% - Accent6 2 2" xfId="69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2" xfId="5"/>
    <cellStyle name="Comma 2 2" xfId="72"/>
    <cellStyle name="Comma 2 3" xfId="13"/>
    <cellStyle name="Comma 3" xfId="41"/>
    <cellStyle name="Comma 3 2" xfId="57"/>
    <cellStyle name="Comma 4" xfId="74"/>
    <cellStyle name="Comma 5" xfId="11"/>
    <cellStyle name="Currency" xfId="6" builtinId="4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eutral 2" xfId="50"/>
    <cellStyle name="Normal" xfId="0" builtinId="0"/>
    <cellStyle name="Normal 10" xfId="82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3"/>
    <cellStyle name="Normal 2 2" xfId="8"/>
    <cellStyle name="Normal 2 2 2" xfId="71"/>
    <cellStyle name="Normal 2 3" xfId="12"/>
    <cellStyle name="Normal 20" xfId="92"/>
    <cellStyle name="Normal 21" xfId="93"/>
    <cellStyle name="Normal 22" xfId="10"/>
    <cellStyle name="Normal 3" xfId="4"/>
    <cellStyle name="Normal 3 2" xfId="9"/>
    <cellStyle name="Normal 3 2 2" xfId="56"/>
    <cellStyle name="Normal 3 3" xfId="94"/>
    <cellStyle name="Normal 3 4" xfId="51"/>
    <cellStyle name="Normal 4" xfId="2"/>
    <cellStyle name="Normal 4 2" xfId="7"/>
    <cellStyle name="Normal 4 3" xfId="73"/>
    <cellStyle name="Normal 5" xfId="77"/>
    <cellStyle name="Normal 5 2" xfId="95"/>
    <cellStyle name="Normal 6" xfId="78"/>
    <cellStyle name="Normal 7" xfId="79"/>
    <cellStyle name="Normal 8" xfId="80"/>
    <cellStyle name="Normal 9" xfId="81"/>
    <cellStyle name="Note 2" xfId="52"/>
    <cellStyle name="Note 2 2" xfId="70"/>
    <cellStyle name="Output 2" xfId="53"/>
    <cellStyle name="Percent 2" xfId="75"/>
    <cellStyle name="Percent 3" xfId="76"/>
    <cellStyle name="Total 2" xfId="54"/>
    <cellStyle name="Warning Text 2" xfId="5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RowHeight="13.2" x14ac:dyDescent="0.25"/>
  <cols>
    <col min="1" max="1" width="35.21875" bestFit="1" customWidth="1"/>
    <col min="2" max="2" width="9.21875" bestFit="1" customWidth="1"/>
    <col min="3" max="3" width="11.77734375" bestFit="1" customWidth="1"/>
    <col min="4" max="4" width="10" style="35" bestFit="1" customWidth="1"/>
    <col min="5" max="5" width="11.21875" style="36" bestFit="1" customWidth="1"/>
    <col min="6" max="6" width="14.21875" customWidth="1"/>
    <col min="7" max="7" width="11.77734375" customWidth="1"/>
    <col min="8" max="8" width="14" customWidth="1"/>
    <col min="9" max="10" width="12.77734375" customWidth="1"/>
    <col min="11" max="11" width="33.21875" bestFit="1" customWidth="1"/>
  </cols>
  <sheetData>
    <row r="1" spans="1:11" x14ac:dyDescent="0.25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5">
      <c r="A2" s="7" t="s">
        <v>21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5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5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5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5">
      <c r="A6" s="25" t="s">
        <v>5</v>
      </c>
      <c r="B6" s="26" t="s">
        <v>112</v>
      </c>
      <c r="C6" s="26" t="s">
        <v>113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31" t="s">
        <v>13</v>
      </c>
    </row>
    <row r="7" spans="1:11" x14ac:dyDescent="0.25">
      <c r="A7" s="57" t="s">
        <v>40</v>
      </c>
      <c r="B7" s="58"/>
      <c r="C7" s="62"/>
      <c r="D7" s="59"/>
      <c r="E7" s="60">
        <v>5970940</v>
      </c>
      <c r="F7" s="63">
        <v>-120837105.23</v>
      </c>
      <c r="G7" s="63">
        <v>65456.25</v>
      </c>
      <c r="H7" s="63">
        <v>122957574.17</v>
      </c>
      <c r="I7" s="63">
        <v>-2987025.85</v>
      </c>
      <c r="J7" s="38">
        <f t="shared" ref="J7:J98" si="0">SUM(F7:I7)</f>
        <v>-801100.66000000248</v>
      </c>
      <c r="K7" s="57"/>
    </row>
    <row r="8" spans="1:11" x14ac:dyDescent="0.25">
      <c r="A8" s="57" t="s">
        <v>20</v>
      </c>
      <c r="B8" s="58">
        <v>42370</v>
      </c>
      <c r="C8" s="62"/>
      <c r="D8" s="59"/>
      <c r="E8" s="60"/>
      <c r="F8" s="61"/>
      <c r="G8" s="61"/>
      <c r="H8" s="61">
        <v>801100.66</v>
      </c>
      <c r="I8" s="61"/>
      <c r="J8" s="38">
        <f t="shared" si="0"/>
        <v>801100.66</v>
      </c>
      <c r="K8" s="57"/>
    </row>
    <row r="9" spans="1:11" x14ac:dyDescent="0.25">
      <c r="A9" s="57" t="s">
        <v>14</v>
      </c>
      <c r="B9" s="58">
        <v>42370</v>
      </c>
      <c r="C9" s="62"/>
      <c r="D9" s="59"/>
      <c r="E9" s="60"/>
      <c r="F9" s="61"/>
      <c r="G9" s="61"/>
      <c r="H9" s="61"/>
      <c r="I9" s="61">
        <v>1368.46</v>
      </c>
      <c r="J9" s="38">
        <f t="shared" si="0"/>
        <v>1368.46</v>
      </c>
      <c r="K9" s="57"/>
    </row>
    <row r="10" spans="1:11" x14ac:dyDescent="0.25">
      <c r="A10" s="57" t="s">
        <v>116</v>
      </c>
      <c r="B10" s="58">
        <v>42370</v>
      </c>
      <c r="C10" s="62"/>
      <c r="D10" s="59"/>
      <c r="E10" s="60">
        <v>43254</v>
      </c>
      <c r="F10" s="61">
        <f>E10*-1.375</f>
        <v>-59474.25</v>
      </c>
      <c r="G10" s="61"/>
      <c r="H10" s="61"/>
      <c r="I10" s="61"/>
      <c r="J10" s="38">
        <f t="shared" si="0"/>
        <v>-59474.25</v>
      </c>
      <c r="K10" s="57" t="s">
        <v>154</v>
      </c>
    </row>
    <row r="11" spans="1:11" hidden="1" x14ac:dyDescent="0.25">
      <c r="A11" s="57"/>
      <c r="B11" s="58"/>
      <c r="C11" s="62"/>
      <c r="D11" s="56"/>
      <c r="E11" s="60"/>
      <c r="F11" s="61"/>
      <c r="G11" s="61"/>
      <c r="H11" s="61"/>
      <c r="I11" s="61"/>
      <c r="J11" s="38">
        <f t="shared" si="0"/>
        <v>0</v>
      </c>
      <c r="K11" s="57"/>
    </row>
    <row r="12" spans="1:11" hidden="1" x14ac:dyDescent="0.25">
      <c r="A12" s="57"/>
      <c r="B12" s="58"/>
      <c r="C12" s="62"/>
      <c r="D12" s="59"/>
      <c r="E12" s="60"/>
      <c r="F12" s="61"/>
      <c r="G12" s="61"/>
      <c r="H12" s="61"/>
      <c r="I12" s="61"/>
      <c r="J12" s="38">
        <f t="shared" si="0"/>
        <v>0</v>
      </c>
      <c r="K12" s="57"/>
    </row>
    <row r="13" spans="1:11" hidden="1" x14ac:dyDescent="0.25">
      <c r="A13" s="57"/>
      <c r="B13" s="58"/>
      <c r="C13" s="62"/>
      <c r="D13" s="59"/>
      <c r="E13" s="60"/>
      <c r="F13" s="61"/>
      <c r="G13" s="61"/>
      <c r="H13" s="61"/>
      <c r="I13" s="61"/>
      <c r="J13" s="38">
        <f t="shared" si="0"/>
        <v>0</v>
      </c>
      <c r="K13" s="57"/>
    </row>
    <row r="14" spans="1:11" hidden="1" x14ac:dyDescent="0.25">
      <c r="A14" s="57"/>
      <c r="B14" s="58"/>
      <c r="C14" s="62"/>
      <c r="D14" s="56"/>
      <c r="E14" s="60"/>
      <c r="F14" s="61"/>
      <c r="G14" s="61"/>
      <c r="H14" s="61"/>
      <c r="I14" s="61"/>
      <c r="J14" s="38">
        <f t="shared" si="0"/>
        <v>0</v>
      </c>
      <c r="K14" s="57"/>
    </row>
    <row r="15" spans="1:11" hidden="1" x14ac:dyDescent="0.25">
      <c r="A15" s="57"/>
      <c r="B15" s="58"/>
      <c r="C15" s="62"/>
      <c r="D15" s="56"/>
      <c r="E15" s="60"/>
      <c r="F15" s="61"/>
      <c r="G15" s="61"/>
      <c r="H15" s="61"/>
      <c r="I15" s="61"/>
      <c r="J15" s="38">
        <f t="shared" si="0"/>
        <v>0</v>
      </c>
      <c r="K15" s="57"/>
    </row>
    <row r="16" spans="1:11" hidden="1" x14ac:dyDescent="0.25">
      <c r="A16" s="57"/>
      <c r="B16" s="58"/>
      <c r="C16" s="62"/>
      <c r="D16" s="59"/>
      <c r="E16" s="60"/>
      <c r="F16" s="61"/>
      <c r="G16" s="61"/>
      <c r="H16" s="61"/>
      <c r="I16" s="61"/>
      <c r="J16" s="38">
        <f t="shared" si="0"/>
        <v>0</v>
      </c>
      <c r="K16" s="57"/>
    </row>
    <row r="17" spans="1:11" hidden="1" x14ac:dyDescent="0.25">
      <c r="A17" s="57"/>
      <c r="B17" s="58"/>
      <c r="C17" s="62"/>
      <c r="D17" s="59"/>
      <c r="E17" s="60"/>
      <c r="F17" s="61"/>
      <c r="G17" s="61"/>
      <c r="H17" s="61"/>
      <c r="I17" s="61"/>
      <c r="J17" s="38">
        <f t="shared" si="0"/>
        <v>0</v>
      </c>
      <c r="K17" s="57"/>
    </row>
    <row r="18" spans="1:11" hidden="1" x14ac:dyDescent="0.25">
      <c r="A18" s="57"/>
      <c r="B18" s="58"/>
      <c r="C18" s="62"/>
      <c r="D18" s="59"/>
      <c r="E18" s="60"/>
      <c r="F18" s="61"/>
      <c r="G18" s="61"/>
      <c r="H18" s="61"/>
      <c r="I18" s="61"/>
      <c r="J18" s="38">
        <f t="shared" si="0"/>
        <v>0</v>
      </c>
      <c r="K18" s="57"/>
    </row>
    <row r="19" spans="1:11" hidden="1" x14ac:dyDescent="0.25">
      <c r="A19" s="57"/>
      <c r="B19" s="58"/>
      <c r="C19" s="62"/>
      <c r="D19" s="59"/>
      <c r="E19" s="60"/>
      <c r="F19" s="61"/>
      <c r="G19" s="61"/>
      <c r="H19" s="61"/>
      <c r="I19" s="61"/>
      <c r="J19" s="38">
        <f t="shared" si="0"/>
        <v>0</v>
      </c>
      <c r="K19" s="57"/>
    </row>
    <row r="20" spans="1:11" hidden="1" x14ac:dyDescent="0.25">
      <c r="A20" s="57"/>
      <c r="B20" s="58"/>
      <c r="C20" s="62"/>
      <c r="D20" s="59"/>
      <c r="E20" s="60"/>
      <c r="F20" s="61"/>
      <c r="G20" s="61"/>
      <c r="H20" s="61"/>
      <c r="I20" s="61"/>
      <c r="J20" s="38">
        <f t="shared" si="0"/>
        <v>0</v>
      </c>
      <c r="K20" s="57"/>
    </row>
    <row r="21" spans="1:11" hidden="1" x14ac:dyDescent="0.25">
      <c r="A21" s="57"/>
      <c r="B21" s="58"/>
      <c r="C21" s="62"/>
      <c r="D21" s="59"/>
      <c r="E21" s="60"/>
      <c r="F21" s="61"/>
      <c r="G21" s="61"/>
      <c r="H21" s="61"/>
      <c r="I21" s="61"/>
      <c r="J21" s="38">
        <f t="shared" si="0"/>
        <v>0</v>
      </c>
      <c r="K21" s="57"/>
    </row>
    <row r="22" spans="1:11" hidden="1" x14ac:dyDescent="0.25">
      <c r="A22" s="57"/>
      <c r="B22" s="58"/>
      <c r="C22" s="62"/>
      <c r="D22" s="59"/>
      <c r="E22" s="60"/>
      <c r="F22" s="61"/>
      <c r="G22" s="61"/>
      <c r="H22" s="61"/>
      <c r="I22" s="61"/>
      <c r="J22" s="38">
        <f t="shared" si="0"/>
        <v>0</v>
      </c>
      <c r="K22" s="57"/>
    </row>
    <row r="23" spans="1:11" hidden="1" x14ac:dyDescent="0.25">
      <c r="A23" s="57"/>
      <c r="B23" s="58"/>
      <c r="C23" s="62"/>
      <c r="D23" s="59"/>
      <c r="E23" s="60"/>
      <c r="F23" s="61"/>
      <c r="G23" s="61"/>
      <c r="H23" s="61"/>
      <c r="I23" s="61"/>
      <c r="J23" s="38">
        <f t="shared" si="0"/>
        <v>0</v>
      </c>
      <c r="K23" s="57"/>
    </row>
    <row r="24" spans="1:11" hidden="1" x14ac:dyDescent="0.25">
      <c r="A24" s="57"/>
      <c r="B24" s="58"/>
      <c r="C24" s="62"/>
      <c r="D24" s="59"/>
      <c r="E24" s="60"/>
      <c r="F24" s="61"/>
      <c r="G24" s="61"/>
      <c r="H24" s="61"/>
      <c r="I24" s="61"/>
      <c r="J24" s="38">
        <f t="shared" si="0"/>
        <v>0</v>
      </c>
      <c r="K24" s="57"/>
    </row>
    <row r="25" spans="1:11" hidden="1" x14ac:dyDescent="0.25">
      <c r="A25" s="57"/>
      <c r="B25" s="58"/>
      <c r="C25" s="62"/>
      <c r="D25" s="59"/>
      <c r="E25" s="60"/>
      <c r="F25" s="61"/>
      <c r="G25" s="61"/>
      <c r="H25" s="61"/>
      <c r="I25" s="61"/>
      <c r="J25" s="38">
        <f t="shared" si="0"/>
        <v>0</v>
      </c>
      <c r="K25" s="57"/>
    </row>
    <row r="26" spans="1:11" hidden="1" x14ac:dyDescent="0.25">
      <c r="A26" s="57"/>
      <c r="B26" s="58"/>
      <c r="C26" s="62"/>
      <c r="D26" s="59"/>
      <c r="E26" s="60"/>
      <c r="F26" s="61"/>
      <c r="G26" s="61"/>
      <c r="H26" s="61"/>
      <c r="I26" s="61"/>
      <c r="J26" s="38">
        <f t="shared" si="0"/>
        <v>0</v>
      </c>
      <c r="K26" s="57"/>
    </row>
    <row r="27" spans="1:11" hidden="1" x14ac:dyDescent="0.25">
      <c r="A27" s="57"/>
      <c r="B27" s="58"/>
      <c r="C27" s="62"/>
      <c r="D27" s="59"/>
      <c r="E27" s="60"/>
      <c r="F27" s="61"/>
      <c r="G27" s="61"/>
      <c r="H27" s="61"/>
      <c r="I27" s="61"/>
      <c r="J27" s="38">
        <f t="shared" si="0"/>
        <v>0</v>
      </c>
      <c r="K27" s="57"/>
    </row>
    <row r="28" spans="1:11" hidden="1" x14ac:dyDescent="0.25">
      <c r="A28" s="57"/>
      <c r="B28" s="58"/>
      <c r="C28" s="62"/>
      <c r="D28" s="59"/>
      <c r="E28" s="60"/>
      <c r="F28" s="61"/>
      <c r="G28" s="61"/>
      <c r="H28" s="61"/>
      <c r="I28" s="61"/>
      <c r="J28" s="38">
        <f t="shared" si="0"/>
        <v>0</v>
      </c>
      <c r="K28" s="57"/>
    </row>
    <row r="29" spans="1:11" hidden="1" x14ac:dyDescent="0.25">
      <c r="A29" s="57"/>
      <c r="B29" s="58"/>
      <c r="C29" s="62"/>
      <c r="D29" s="59"/>
      <c r="E29" s="60"/>
      <c r="F29" s="61"/>
      <c r="G29" s="61"/>
      <c r="H29" s="61"/>
      <c r="I29" s="61"/>
      <c r="J29" s="38">
        <f t="shared" si="0"/>
        <v>0</v>
      </c>
      <c r="K29" s="57"/>
    </row>
    <row r="30" spans="1:11" hidden="1" x14ac:dyDescent="0.25">
      <c r="A30" s="57"/>
      <c r="B30" s="58"/>
      <c r="C30" s="62"/>
      <c r="D30" s="59"/>
      <c r="E30" s="60"/>
      <c r="F30" s="61"/>
      <c r="G30" s="61"/>
      <c r="H30" s="61"/>
      <c r="I30" s="61"/>
      <c r="J30" s="38">
        <f t="shared" si="0"/>
        <v>0</v>
      </c>
      <c r="K30" s="57"/>
    </row>
    <row r="31" spans="1:11" hidden="1" x14ac:dyDescent="0.25">
      <c r="A31" s="57"/>
      <c r="B31" s="58"/>
      <c r="C31" s="62"/>
      <c r="D31" s="59"/>
      <c r="E31" s="60"/>
      <c r="F31" s="61"/>
      <c r="G31" s="61"/>
      <c r="H31" s="61"/>
      <c r="I31" s="61"/>
      <c r="J31" s="38">
        <f t="shared" si="0"/>
        <v>0</v>
      </c>
      <c r="K31" s="57"/>
    </row>
    <row r="32" spans="1:11" hidden="1" x14ac:dyDescent="0.25">
      <c r="A32" s="57"/>
      <c r="B32" s="58"/>
      <c r="C32" s="62"/>
      <c r="D32" s="59"/>
      <c r="E32" s="60"/>
      <c r="F32" s="61"/>
      <c r="G32" s="61"/>
      <c r="H32" s="61"/>
      <c r="I32" s="61"/>
      <c r="J32" s="38">
        <f t="shared" si="0"/>
        <v>0</v>
      </c>
      <c r="K32" s="57"/>
    </row>
    <row r="33" spans="1:11" hidden="1" x14ac:dyDescent="0.25">
      <c r="A33" s="57"/>
      <c r="B33" s="58"/>
      <c r="C33" s="62"/>
      <c r="D33" s="59"/>
      <c r="E33" s="60"/>
      <c r="F33" s="61"/>
      <c r="G33" s="61"/>
      <c r="H33" s="61"/>
      <c r="I33" s="61"/>
      <c r="J33" s="38">
        <f t="shared" si="0"/>
        <v>0</v>
      </c>
      <c r="K33" s="57"/>
    </row>
    <row r="34" spans="1:11" hidden="1" x14ac:dyDescent="0.25">
      <c r="A34" s="57"/>
      <c r="B34" s="58"/>
      <c r="C34" s="62"/>
      <c r="D34" s="59"/>
      <c r="E34" s="60"/>
      <c r="F34" s="61"/>
      <c r="G34" s="61"/>
      <c r="H34" s="61"/>
      <c r="I34" s="61"/>
      <c r="J34" s="38">
        <f t="shared" si="0"/>
        <v>0</v>
      </c>
      <c r="K34" s="57"/>
    </row>
    <row r="35" spans="1:11" hidden="1" x14ac:dyDescent="0.25">
      <c r="A35" s="57"/>
      <c r="B35" s="58"/>
      <c r="C35" s="62"/>
      <c r="D35" s="59"/>
      <c r="E35" s="60"/>
      <c r="F35" s="61"/>
      <c r="G35" s="61"/>
      <c r="H35" s="61"/>
      <c r="I35" s="61"/>
      <c r="J35" s="38">
        <f t="shared" si="0"/>
        <v>0</v>
      </c>
      <c r="K35" s="57"/>
    </row>
    <row r="36" spans="1:11" hidden="1" x14ac:dyDescent="0.25">
      <c r="A36" s="57"/>
      <c r="B36" s="58"/>
      <c r="C36" s="62"/>
      <c r="D36" s="59"/>
      <c r="E36" s="60"/>
      <c r="F36" s="61"/>
      <c r="G36" s="61"/>
      <c r="H36" s="61"/>
      <c r="I36" s="61"/>
      <c r="J36" s="38">
        <f t="shared" si="0"/>
        <v>0</v>
      </c>
      <c r="K36" s="57"/>
    </row>
    <row r="37" spans="1:11" hidden="1" x14ac:dyDescent="0.25">
      <c r="A37" s="57"/>
      <c r="B37" s="58"/>
      <c r="C37" s="62"/>
      <c r="D37" s="59"/>
      <c r="E37" s="60"/>
      <c r="F37" s="61"/>
      <c r="G37" s="61"/>
      <c r="H37" s="61"/>
      <c r="I37" s="61"/>
      <c r="J37" s="38">
        <f t="shared" si="0"/>
        <v>0</v>
      </c>
      <c r="K37" s="57"/>
    </row>
    <row r="38" spans="1:11" hidden="1" x14ac:dyDescent="0.25">
      <c r="A38" s="57"/>
      <c r="B38" s="58"/>
      <c r="C38" s="62"/>
      <c r="D38" s="59"/>
      <c r="E38" s="60"/>
      <c r="F38" s="61"/>
      <c r="G38" s="61"/>
      <c r="H38" s="61"/>
      <c r="I38" s="61"/>
      <c r="J38" s="38">
        <f t="shared" si="0"/>
        <v>0</v>
      </c>
      <c r="K38" s="57"/>
    </row>
    <row r="39" spans="1:11" hidden="1" x14ac:dyDescent="0.25">
      <c r="A39" s="57"/>
      <c r="B39" s="58"/>
      <c r="C39" s="62"/>
      <c r="D39" s="59"/>
      <c r="E39" s="60"/>
      <c r="F39" s="61"/>
      <c r="G39" s="61"/>
      <c r="H39" s="61"/>
      <c r="I39" s="61"/>
      <c r="J39" s="38">
        <f t="shared" si="0"/>
        <v>0</v>
      </c>
      <c r="K39" s="57"/>
    </row>
    <row r="40" spans="1:11" hidden="1" x14ac:dyDescent="0.25">
      <c r="A40" s="57"/>
      <c r="B40" s="58"/>
      <c r="C40" s="62"/>
      <c r="D40" s="59"/>
      <c r="E40" s="60"/>
      <c r="F40" s="61"/>
      <c r="G40" s="61"/>
      <c r="H40" s="61"/>
      <c r="I40" s="61"/>
      <c r="J40" s="38">
        <f t="shared" si="0"/>
        <v>0</v>
      </c>
      <c r="K40" s="57"/>
    </row>
    <row r="41" spans="1:11" s="55" customFormat="1" hidden="1" x14ac:dyDescent="0.25">
      <c r="A41" s="47"/>
      <c r="B41" s="48"/>
      <c r="C41" s="49"/>
      <c r="D41" s="50"/>
      <c r="E41" s="51"/>
      <c r="F41" s="52"/>
      <c r="G41" s="52"/>
      <c r="H41" s="52"/>
      <c r="I41" s="52"/>
      <c r="J41" s="53">
        <f t="shared" si="0"/>
        <v>0</v>
      </c>
      <c r="K41" s="54"/>
    </row>
    <row r="42" spans="1:11" s="55" customFormat="1" hidden="1" x14ac:dyDescent="0.25">
      <c r="A42" s="47"/>
      <c r="B42" s="48"/>
      <c r="C42" s="49"/>
      <c r="D42" s="50"/>
      <c r="E42" s="51"/>
      <c r="F42" s="52"/>
      <c r="G42" s="52"/>
      <c r="H42" s="52"/>
      <c r="I42" s="52"/>
      <c r="J42" s="53">
        <f t="shared" si="0"/>
        <v>0</v>
      </c>
      <c r="K42" s="54"/>
    </row>
    <row r="43" spans="1:11" s="55" customFormat="1" hidden="1" x14ac:dyDescent="0.25">
      <c r="A43" s="47"/>
      <c r="B43" s="48"/>
      <c r="C43" s="49"/>
      <c r="D43" s="50"/>
      <c r="E43" s="51"/>
      <c r="F43" s="52"/>
      <c r="G43" s="52"/>
      <c r="H43" s="52"/>
      <c r="I43" s="52"/>
      <c r="J43" s="53">
        <f t="shared" ref="J43:J71" si="1">SUM(F43:I43)</f>
        <v>0</v>
      </c>
      <c r="K43" s="54"/>
    </row>
    <row r="44" spans="1:11" s="55" customFormat="1" hidden="1" x14ac:dyDescent="0.25">
      <c r="A44" s="47"/>
      <c r="B44" s="48"/>
      <c r="C44" s="49"/>
      <c r="D44" s="50"/>
      <c r="E44" s="51"/>
      <c r="F44" s="52"/>
      <c r="G44" s="52"/>
      <c r="H44" s="52"/>
      <c r="I44" s="52"/>
      <c r="J44" s="53">
        <f t="shared" si="1"/>
        <v>0</v>
      </c>
      <c r="K44" s="54"/>
    </row>
    <row r="45" spans="1:11" s="55" customFormat="1" hidden="1" x14ac:dyDescent="0.25">
      <c r="A45" s="47"/>
      <c r="B45" s="48"/>
      <c r="C45" s="49"/>
      <c r="D45" s="50"/>
      <c r="E45" s="51"/>
      <c r="F45" s="52"/>
      <c r="G45" s="52"/>
      <c r="H45" s="52"/>
      <c r="I45" s="52"/>
      <c r="J45" s="53">
        <f t="shared" si="1"/>
        <v>0</v>
      </c>
      <c r="K45" s="54"/>
    </row>
    <row r="46" spans="1:11" s="55" customFormat="1" hidden="1" x14ac:dyDescent="0.25">
      <c r="A46" s="47"/>
      <c r="B46" s="48"/>
      <c r="C46" s="49"/>
      <c r="D46" s="50"/>
      <c r="E46" s="51"/>
      <c r="F46" s="52"/>
      <c r="G46" s="52"/>
      <c r="H46" s="52"/>
      <c r="I46" s="52"/>
      <c r="J46" s="53">
        <f t="shared" si="1"/>
        <v>0</v>
      </c>
      <c r="K46" s="54"/>
    </row>
    <row r="47" spans="1:11" s="55" customFormat="1" hidden="1" x14ac:dyDescent="0.25">
      <c r="A47" s="47"/>
      <c r="B47" s="48"/>
      <c r="C47" s="49"/>
      <c r="D47" s="50"/>
      <c r="E47" s="51"/>
      <c r="F47" s="52"/>
      <c r="G47" s="52"/>
      <c r="H47" s="52"/>
      <c r="I47" s="52"/>
      <c r="J47" s="53">
        <f t="shared" si="1"/>
        <v>0</v>
      </c>
      <c r="K47" s="54"/>
    </row>
    <row r="48" spans="1:11" s="55" customFormat="1" hidden="1" x14ac:dyDescent="0.25">
      <c r="A48" s="47"/>
      <c r="B48" s="48"/>
      <c r="C48" s="49"/>
      <c r="D48" s="50"/>
      <c r="E48" s="51"/>
      <c r="F48" s="52"/>
      <c r="G48" s="52"/>
      <c r="H48" s="52"/>
      <c r="I48" s="52"/>
      <c r="J48" s="53">
        <f t="shared" si="1"/>
        <v>0</v>
      </c>
      <c r="K48" s="54"/>
    </row>
    <row r="49" spans="1:11" s="55" customFormat="1" hidden="1" x14ac:dyDescent="0.25">
      <c r="A49" s="47"/>
      <c r="B49" s="48"/>
      <c r="C49" s="49"/>
      <c r="D49" s="50"/>
      <c r="E49" s="51"/>
      <c r="F49" s="52"/>
      <c r="G49" s="52"/>
      <c r="H49" s="52"/>
      <c r="I49" s="52"/>
      <c r="J49" s="53">
        <f t="shared" si="1"/>
        <v>0</v>
      </c>
      <c r="K49" s="54"/>
    </row>
    <row r="50" spans="1:11" s="55" customFormat="1" hidden="1" x14ac:dyDescent="0.25">
      <c r="A50" s="47"/>
      <c r="B50" s="48"/>
      <c r="C50" s="49"/>
      <c r="D50" s="50"/>
      <c r="E50" s="51"/>
      <c r="F50" s="52"/>
      <c r="G50" s="52"/>
      <c r="H50" s="52"/>
      <c r="I50" s="52"/>
      <c r="J50" s="53">
        <f t="shared" si="1"/>
        <v>0</v>
      </c>
      <c r="K50" s="54"/>
    </row>
    <row r="51" spans="1:11" s="55" customFormat="1" hidden="1" x14ac:dyDescent="0.25">
      <c r="A51" s="47"/>
      <c r="B51" s="48"/>
      <c r="C51" s="49"/>
      <c r="D51" s="50"/>
      <c r="E51" s="51"/>
      <c r="F51" s="52"/>
      <c r="G51" s="52"/>
      <c r="H51" s="52"/>
      <c r="I51" s="52"/>
      <c r="J51" s="53">
        <f t="shared" si="1"/>
        <v>0</v>
      </c>
      <c r="K51" s="54"/>
    </row>
    <row r="52" spans="1:11" s="55" customFormat="1" hidden="1" x14ac:dyDescent="0.25">
      <c r="A52" s="47"/>
      <c r="B52" s="48"/>
      <c r="C52" s="49"/>
      <c r="D52" s="50"/>
      <c r="E52" s="51"/>
      <c r="F52" s="52"/>
      <c r="G52" s="52"/>
      <c r="H52" s="52"/>
      <c r="I52" s="52"/>
      <c r="J52" s="53">
        <f t="shared" si="1"/>
        <v>0</v>
      </c>
      <c r="K52" s="54"/>
    </row>
    <row r="53" spans="1:11" s="55" customFormat="1" hidden="1" x14ac:dyDescent="0.25">
      <c r="A53" s="47"/>
      <c r="B53" s="48"/>
      <c r="C53" s="49"/>
      <c r="D53" s="50"/>
      <c r="E53" s="51"/>
      <c r="F53" s="52"/>
      <c r="G53" s="52"/>
      <c r="H53" s="52"/>
      <c r="I53" s="52"/>
      <c r="J53" s="53">
        <f t="shared" si="1"/>
        <v>0</v>
      </c>
      <c r="K53" s="54"/>
    </row>
    <row r="54" spans="1:11" s="55" customFormat="1" hidden="1" x14ac:dyDescent="0.25">
      <c r="A54" s="47"/>
      <c r="B54" s="48"/>
      <c r="C54" s="49"/>
      <c r="D54" s="50"/>
      <c r="E54" s="51"/>
      <c r="F54" s="52"/>
      <c r="G54" s="52"/>
      <c r="H54" s="52"/>
      <c r="I54" s="52"/>
      <c r="J54" s="53">
        <f t="shared" si="1"/>
        <v>0</v>
      </c>
      <c r="K54" s="54"/>
    </row>
    <row r="55" spans="1:11" s="55" customFormat="1" hidden="1" x14ac:dyDescent="0.25">
      <c r="A55" s="47"/>
      <c r="B55" s="48"/>
      <c r="C55" s="49"/>
      <c r="D55" s="50"/>
      <c r="E55" s="51"/>
      <c r="F55" s="52"/>
      <c r="G55" s="52"/>
      <c r="H55" s="52"/>
      <c r="I55" s="52"/>
      <c r="J55" s="53">
        <f t="shared" si="1"/>
        <v>0</v>
      </c>
      <c r="K55" s="54"/>
    </row>
    <row r="56" spans="1:11" s="55" customFormat="1" hidden="1" x14ac:dyDescent="0.25">
      <c r="A56" s="47"/>
      <c r="B56" s="48"/>
      <c r="C56" s="49"/>
      <c r="D56" s="50"/>
      <c r="E56" s="51"/>
      <c r="F56" s="52"/>
      <c r="G56" s="52"/>
      <c r="H56" s="52"/>
      <c r="I56" s="52"/>
      <c r="J56" s="53">
        <f t="shared" si="1"/>
        <v>0</v>
      </c>
      <c r="K56" s="54"/>
    </row>
    <row r="57" spans="1:11" s="55" customFormat="1" hidden="1" x14ac:dyDescent="0.25">
      <c r="A57" s="47"/>
      <c r="B57" s="48"/>
      <c r="C57" s="49"/>
      <c r="D57" s="50"/>
      <c r="E57" s="51"/>
      <c r="F57" s="52"/>
      <c r="G57" s="52"/>
      <c r="H57" s="52"/>
      <c r="I57" s="52"/>
      <c r="J57" s="53">
        <f t="shared" si="1"/>
        <v>0</v>
      </c>
      <c r="K57" s="54"/>
    </row>
    <row r="58" spans="1:11" s="55" customFormat="1" hidden="1" x14ac:dyDescent="0.25">
      <c r="A58" s="47"/>
      <c r="B58" s="48"/>
      <c r="C58" s="49"/>
      <c r="D58" s="50"/>
      <c r="E58" s="51"/>
      <c r="F58" s="52"/>
      <c r="G58" s="52"/>
      <c r="H58" s="52"/>
      <c r="I58" s="52"/>
      <c r="J58" s="53">
        <f t="shared" si="1"/>
        <v>0</v>
      </c>
      <c r="K58" s="54"/>
    </row>
    <row r="59" spans="1:11" s="55" customFormat="1" hidden="1" x14ac:dyDescent="0.25">
      <c r="A59" s="47"/>
      <c r="B59" s="48"/>
      <c r="C59" s="49"/>
      <c r="D59" s="50"/>
      <c r="E59" s="51"/>
      <c r="F59" s="52"/>
      <c r="G59" s="52"/>
      <c r="H59" s="52"/>
      <c r="I59" s="52"/>
      <c r="J59" s="53">
        <f t="shared" si="1"/>
        <v>0</v>
      </c>
      <c r="K59" s="54"/>
    </row>
    <row r="60" spans="1:11" s="55" customFormat="1" hidden="1" x14ac:dyDescent="0.25">
      <c r="A60" s="47"/>
      <c r="B60" s="48"/>
      <c r="C60" s="49"/>
      <c r="D60" s="50"/>
      <c r="E60" s="51"/>
      <c r="F60" s="52"/>
      <c r="G60" s="52"/>
      <c r="H60" s="52"/>
      <c r="I60" s="52"/>
      <c r="J60" s="53">
        <f t="shared" si="1"/>
        <v>0</v>
      </c>
      <c r="K60" s="54"/>
    </row>
    <row r="61" spans="1:11" s="55" customFormat="1" hidden="1" x14ac:dyDescent="0.25">
      <c r="A61" s="47"/>
      <c r="B61" s="48"/>
      <c r="C61" s="49"/>
      <c r="D61" s="50"/>
      <c r="E61" s="51"/>
      <c r="F61" s="52"/>
      <c r="G61" s="52"/>
      <c r="H61" s="52"/>
      <c r="I61" s="52"/>
      <c r="J61" s="53">
        <f t="shared" si="1"/>
        <v>0</v>
      </c>
      <c r="K61" s="54"/>
    </row>
    <row r="62" spans="1:11" s="55" customFormat="1" hidden="1" x14ac:dyDescent="0.25">
      <c r="A62" s="47"/>
      <c r="B62" s="48"/>
      <c r="C62" s="49"/>
      <c r="D62" s="50"/>
      <c r="E62" s="51"/>
      <c r="F62" s="52"/>
      <c r="G62" s="52"/>
      <c r="H62" s="52"/>
      <c r="I62" s="52"/>
      <c r="J62" s="53">
        <f t="shared" si="1"/>
        <v>0</v>
      </c>
      <c r="K62" s="54"/>
    </row>
    <row r="63" spans="1:11" s="55" customFormat="1" hidden="1" x14ac:dyDescent="0.25">
      <c r="A63" s="47"/>
      <c r="B63" s="48"/>
      <c r="C63" s="49"/>
      <c r="D63" s="50"/>
      <c r="E63" s="51"/>
      <c r="F63" s="52"/>
      <c r="G63" s="52"/>
      <c r="H63" s="52"/>
      <c r="I63" s="52"/>
      <c r="J63" s="53">
        <f t="shared" si="1"/>
        <v>0</v>
      </c>
      <c r="K63" s="54"/>
    </row>
    <row r="64" spans="1:11" s="55" customFormat="1" hidden="1" x14ac:dyDescent="0.25">
      <c r="A64" s="47"/>
      <c r="B64" s="48"/>
      <c r="C64" s="49"/>
      <c r="D64" s="50"/>
      <c r="E64" s="51"/>
      <c r="F64" s="52"/>
      <c r="G64" s="52"/>
      <c r="H64" s="52"/>
      <c r="I64" s="52"/>
      <c r="J64" s="53">
        <f t="shared" si="1"/>
        <v>0</v>
      </c>
      <c r="K64" s="54"/>
    </row>
    <row r="65" spans="1:11" s="55" customFormat="1" hidden="1" x14ac:dyDescent="0.25">
      <c r="A65" s="47"/>
      <c r="B65" s="48"/>
      <c r="C65" s="49"/>
      <c r="D65" s="50"/>
      <c r="E65" s="51"/>
      <c r="F65" s="52"/>
      <c r="G65" s="52"/>
      <c r="H65" s="52"/>
      <c r="I65" s="52"/>
      <c r="J65" s="53">
        <f t="shared" si="1"/>
        <v>0</v>
      </c>
      <c r="K65" s="54"/>
    </row>
    <row r="66" spans="1:11" s="55" customFormat="1" hidden="1" x14ac:dyDescent="0.25">
      <c r="A66" s="47"/>
      <c r="B66" s="48"/>
      <c r="C66" s="49"/>
      <c r="D66" s="50"/>
      <c r="E66" s="51"/>
      <c r="F66" s="52"/>
      <c r="G66" s="52"/>
      <c r="H66" s="52"/>
      <c r="I66" s="52"/>
      <c r="J66" s="53">
        <f t="shared" si="1"/>
        <v>0</v>
      </c>
      <c r="K66" s="54"/>
    </row>
    <row r="67" spans="1:11" hidden="1" x14ac:dyDescent="0.25">
      <c r="A67" s="47"/>
      <c r="B67" s="48"/>
      <c r="C67" s="49"/>
      <c r="D67" s="50"/>
      <c r="E67" s="51"/>
      <c r="F67" s="52"/>
      <c r="G67" s="52"/>
      <c r="H67" s="52"/>
      <c r="I67" s="52"/>
      <c r="J67" s="53">
        <f t="shared" si="1"/>
        <v>0</v>
      </c>
      <c r="K67" s="54"/>
    </row>
    <row r="68" spans="1:11" hidden="1" x14ac:dyDescent="0.25">
      <c r="A68" s="47"/>
      <c r="B68" s="48"/>
      <c r="C68" s="49"/>
      <c r="D68" s="50"/>
      <c r="E68" s="51"/>
      <c r="F68" s="52"/>
      <c r="G68" s="52"/>
      <c r="H68" s="52"/>
      <c r="I68" s="52"/>
      <c r="J68" s="53">
        <f t="shared" si="1"/>
        <v>0</v>
      </c>
      <c r="K68" s="54"/>
    </row>
    <row r="69" spans="1:11" hidden="1" x14ac:dyDescent="0.25">
      <c r="A69" s="47"/>
      <c r="B69" s="48"/>
      <c r="C69" s="49"/>
      <c r="D69" s="50"/>
      <c r="E69" s="51"/>
      <c r="F69" s="52"/>
      <c r="G69" s="52"/>
      <c r="H69" s="52"/>
      <c r="I69" s="52"/>
      <c r="J69" s="53">
        <f t="shared" si="1"/>
        <v>0</v>
      </c>
      <c r="K69" s="54"/>
    </row>
    <row r="70" spans="1:11" hidden="1" x14ac:dyDescent="0.25">
      <c r="A70" s="47"/>
      <c r="B70" s="48"/>
      <c r="C70" s="49"/>
      <c r="D70" s="50"/>
      <c r="E70" s="51"/>
      <c r="F70" s="52"/>
      <c r="G70" s="52"/>
      <c r="H70" s="52"/>
      <c r="I70" s="52"/>
      <c r="J70" s="53">
        <f t="shared" si="1"/>
        <v>0</v>
      </c>
      <c r="K70" s="54"/>
    </row>
    <row r="71" spans="1:11" hidden="1" x14ac:dyDescent="0.25">
      <c r="A71" s="47"/>
      <c r="B71" s="48"/>
      <c r="C71" s="49"/>
      <c r="D71" s="50"/>
      <c r="E71" s="51"/>
      <c r="F71" s="52"/>
      <c r="G71" s="52"/>
      <c r="H71" s="52"/>
      <c r="I71" s="52"/>
      <c r="J71" s="53">
        <f t="shared" si="1"/>
        <v>0</v>
      </c>
      <c r="K71" s="54"/>
    </row>
    <row r="72" spans="1:11" hidden="1" x14ac:dyDescent="0.25">
      <c r="A72" s="57"/>
      <c r="B72" s="58"/>
      <c r="C72" s="62"/>
      <c r="D72" s="59"/>
      <c r="E72" s="60"/>
      <c r="F72" s="61"/>
      <c r="G72" s="61"/>
      <c r="H72" s="61"/>
      <c r="I72" s="61"/>
      <c r="J72" s="38">
        <f t="shared" si="0"/>
        <v>0</v>
      </c>
      <c r="K72" s="57"/>
    </row>
    <row r="73" spans="1:11" hidden="1" x14ac:dyDescent="0.25">
      <c r="A73" s="57"/>
      <c r="B73" s="58"/>
      <c r="C73" s="62"/>
      <c r="D73" s="59"/>
      <c r="E73" s="60"/>
      <c r="F73" s="61"/>
      <c r="G73" s="61"/>
      <c r="H73" s="61"/>
      <c r="I73" s="61"/>
      <c r="J73" s="38">
        <f t="shared" si="0"/>
        <v>0</v>
      </c>
      <c r="K73" s="57"/>
    </row>
    <row r="74" spans="1:11" hidden="1" x14ac:dyDescent="0.25">
      <c r="A74" s="47"/>
      <c r="B74" s="48"/>
      <c r="C74" s="49"/>
      <c r="D74" s="50"/>
      <c r="E74" s="51"/>
      <c r="F74" s="52"/>
      <c r="G74" s="52"/>
      <c r="H74" s="52"/>
      <c r="I74" s="52"/>
      <c r="J74" s="53">
        <f t="shared" si="0"/>
        <v>0</v>
      </c>
      <c r="K74" s="54"/>
    </row>
    <row r="75" spans="1:11" hidden="1" x14ac:dyDescent="0.25">
      <c r="A75" s="57"/>
      <c r="B75" s="58"/>
      <c r="C75" s="62"/>
      <c r="D75" s="59"/>
      <c r="E75" s="60"/>
      <c r="F75" s="61"/>
      <c r="G75" s="61"/>
      <c r="H75" s="61"/>
      <c r="I75" s="61"/>
      <c r="J75" s="38">
        <f t="shared" si="0"/>
        <v>0</v>
      </c>
      <c r="K75" s="57"/>
    </row>
    <row r="76" spans="1:11" hidden="1" x14ac:dyDescent="0.25">
      <c r="A76" s="57"/>
      <c r="B76" s="58"/>
      <c r="C76" s="62"/>
      <c r="D76" s="59"/>
      <c r="E76" s="60"/>
      <c r="F76" s="61"/>
      <c r="G76" s="61"/>
      <c r="H76" s="61"/>
      <c r="I76" s="61"/>
      <c r="J76" s="38">
        <f t="shared" si="0"/>
        <v>0</v>
      </c>
      <c r="K76" s="57"/>
    </row>
    <row r="77" spans="1:11" hidden="1" x14ac:dyDescent="0.25">
      <c r="A77" s="57"/>
      <c r="B77" s="58"/>
      <c r="C77" s="62"/>
      <c r="D77" s="59"/>
      <c r="E77" s="60"/>
      <c r="F77" s="61"/>
      <c r="G77" s="61"/>
      <c r="H77" s="61"/>
      <c r="I77" s="61"/>
      <c r="J77" s="38">
        <f t="shared" si="0"/>
        <v>0</v>
      </c>
      <c r="K77" s="57"/>
    </row>
    <row r="78" spans="1:11" hidden="1" x14ac:dyDescent="0.25">
      <c r="A78" s="57"/>
      <c r="B78" s="58"/>
      <c r="C78" s="62"/>
      <c r="D78" s="59"/>
      <c r="E78" s="60"/>
      <c r="F78" s="61"/>
      <c r="G78" s="61"/>
      <c r="H78" s="61"/>
      <c r="I78" s="61"/>
      <c r="J78" s="38">
        <f t="shared" si="0"/>
        <v>0</v>
      </c>
      <c r="K78" s="57"/>
    </row>
    <row r="79" spans="1:11" hidden="1" x14ac:dyDescent="0.25">
      <c r="A79" s="57"/>
      <c r="B79" s="58"/>
      <c r="C79" s="62"/>
      <c r="D79" s="59"/>
      <c r="E79" s="60"/>
      <c r="F79" s="61"/>
      <c r="G79" s="61"/>
      <c r="H79" s="61"/>
      <c r="I79" s="61"/>
      <c r="J79" s="38">
        <f t="shared" si="0"/>
        <v>0</v>
      </c>
      <c r="K79" s="57"/>
    </row>
    <row r="80" spans="1:11" hidden="1" x14ac:dyDescent="0.25">
      <c r="A80" s="57"/>
      <c r="B80" s="58"/>
      <c r="C80" s="62"/>
      <c r="D80" s="59"/>
      <c r="E80" s="60"/>
      <c r="F80" s="61"/>
      <c r="G80" s="61"/>
      <c r="H80" s="61"/>
      <c r="I80" s="61"/>
      <c r="J80" s="38">
        <f t="shared" si="0"/>
        <v>0</v>
      </c>
      <c r="K80" s="57"/>
    </row>
    <row r="81" spans="1:11" hidden="1" x14ac:dyDescent="0.25">
      <c r="A81" s="57"/>
      <c r="B81" s="58"/>
      <c r="C81" s="62"/>
      <c r="D81" s="59"/>
      <c r="E81" s="60"/>
      <c r="F81" s="61"/>
      <c r="G81" s="61"/>
      <c r="H81" s="61"/>
      <c r="I81" s="61"/>
      <c r="J81" s="38">
        <f t="shared" si="0"/>
        <v>0</v>
      </c>
      <c r="K81" s="57"/>
    </row>
    <row r="82" spans="1:11" hidden="1" x14ac:dyDescent="0.25">
      <c r="A82" s="57"/>
      <c r="B82" s="58"/>
      <c r="C82" s="62"/>
      <c r="D82" s="59"/>
      <c r="E82" s="60"/>
      <c r="F82" s="61"/>
      <c r="G82" s="61"/>
      <c r="H82" s="61"/>
      <c r="I82" s="61"/>
      <c r="J82" s="38">
        <f t="shared" si="0"/>
        <v>0</v>
      </c>
      <c r="K82" s="57"/>
    </row>
    <row r="83" spans="1:11" hidden="1" x14ac:dyDescent="0.25">
      <c r="A83" s="57"/>
      <c r="B83" s="58"/>
      <c r="C83" s="62"/>
      <c r="D83" s="59"/>
      <c r="E83" s="60"/>
      <c r="F83" s="61"/>
      <c r="G83" s="61"/>
      <c r="H83" s="61"/>
      <c r="I83" s="61"/>
      <c r="J83" s="38">
        <f t="shared" si="0"/>
        <v>0</v>
      </c>
      <c r="K83" s="57"/>
    </row>
    <row r="84" spans="1:11" hidden="1" x14ac:dyDescent="0.25">
      <c r="A84" s="57"/>
      <c r="B84" s="58"/>
      <c r="C84" s="62"/>
      <c r="D84" s="59"/>
      <c r="E84" s="60"/>
      <c r="F84" s="61"/>
      <c r="G84" s="61"/>
      <c r="H84" s="61"/>
      <c r="I84" s="61"/>
      <c r="J84" s="38">
        <f t="shared" si="0"/>
        <v>0</v>
      </c>
      <c r="K84" s="57"/>
    </row>
    <row r="85" spans="1:11" hidden="1" x14ac:dyDescent="0.25">
      <c r="A85" s="57"/>
      <c r="B85" s="58"/>
      <c r="C85" s="62"/>
      <c r="D85" s="59"/>
      <c r="E85" s="60"/>
      <c r="F85" s="61"/>
      <c r="G85" s="61"/>
      <c r="H85" s="61"/>
      <c r="I85" s="61"/>
      <c r="J85" s="38">
        <f t="shared" si="0"/>
        <v>0</v>
      </c>
      <c r="K85" s="57"/>
    </row>
    <row r="86" spans="1:11" hidden="1" x14ac:dyDescent="0.25">
      <c r="A86" s="57"/>
      <c r="B86" s="58"/>
      <c r="C86" s="62"/>
      <c r="D86" s="59"/>
      <c r="E86" s="60"/>
      <c r="F86" s="61"/>
      <c r="G86" s="61"/>
      <c r="H86" s="61"/>
      <c r="I86" s="61"/>
      <c r="J86" s="38">
        <f t="shared" si="0"/>
        <v>0</v>
      </c>
      <c r="K86" s="57"/>
    </row>
    <row r="87" spans="1:11" hidden="1" x14ac:dyDescent="0.25">
      <c r="A87" s="57"/>
      <c r="B87" s="58"/>
      <c r="C87" s="62"/>
      <c r="D87" s="59"/>
      <c r="E87" s="60"/>
      <c r="F87" s="61"/>
      <c r="G87" s="61"/>
      <c r="H87" s="61"/>
      <c r="I87" s="61"/>
      <c r="J87" s="38">
        <f t="shared" si="0"/>
        <v>0</v>
      </c>
      <c r="K87" s="57"/>
    </row>
    <row r="88" spans="1:11" hidden="1" x14ac:dyDescent="0.25">
      <c r="A88" s="57"/>
      <c r="B88" s="58"/>
      <c r="C88" s="62"/>
      <c r="D88" s="59"/>
      <c r="E88" s="60"/>
      <c r="F88" s="61"/>
      <c r="G88" s="61"/>
      <c r="H88" s="61"/>
      <c r="I88" s="61"/>
      <c r="J88" s="38">
        <f t="shared" si="0"/>
        <v>0</v>
      </c>
      <c r="K88" s="57"/>
    </row>
    <row r="89" spans="1:11" hidden="1" x14ac:dyDescent="0.25">
      <c r="A89" s="57"/>
      <c r="B89" s="58"/>
      <c r="C89" s="62"/>
      <c r="D89" s="59"/>
      <c r="E89" s="60"/>
      <c r="F89" s="61"/>
      <c r="G89" s="61"/>
      <c r="H89" s="61"/>
      <c r="I89" s="61"/>
      <c r="J89" s="38">
        <f t="shared" si="0"/>
        <v>0</v>
      </c>
      <c r="K89" s="57"/>
    </row>
    <row r="90" spans="1:11" hidden="1" x14ac:dyDescent="0.25">
      <c r="A90" s="57"/>
      <c r="B90" s="58"/>
      <c r="C90" s="62"/>
      <c r="D90" s="59"/>
      <c r="E90" s="60"/>
      <c r="F90" s="61"/>
      <c r="G90" s="61"/>
      <c r="H90" s="61"/>
      <c r="I90" s="61"/>
      <c r="J90" s="38">
        <f t="shared" si="0"/>
        <v>0</v>
      </c>
      <c r="K90" s="57"/>
    </row>
    <row r="91" spans="1:11" s="46" customFormat="1" hidden="1" x14ac:dyDescent="0.25">
      <c r="A91" s="57"/>
      <c r="B91" s="58"/>
      <c r="C91" s="62"/>
      <c r="D91" s="59"/>
      <c r="E91" s="60"/>
      <c r="F91" s="61"/>
      <c r="G91" s="61"/>
      <c r="H91" s="61"/>
      <c r="I91" s="61"/>
      <c r="J91" s="38">
        <f t="shared" si="0"/>
        <v>0</v>
      </c>
      <c r="K91" s="57"/>
    </row>
    <row r="92" spans="1:11" s="46" customFormat="1" hidden="1" x14ac:dyDescent="0.25">
      <c r="A92" s="57"/>
      <c r="B92" s="58"/>
      <c r="C92" s="62"/>
      <c r="D92" s="59"/>
      <c r="E92" s="60"/>
      <c r="F92" s="61"/>
      <c r="G92" s="61"/>
      <c r="H92" s="61"/>
      <c r="I92" s="61"/>
      <c r="J92" s="38">
        <f>SUM(F92:I92)</f>
        <v>0</v>
      </c>
      <c r="K92" s="57"/>
    </row>
    <row r="93" spans="1:11" s="46" customFormat="1" hidden="1" x14ac:dyDescent="0.25">
      <c r="A93" s="57"/>
      <c r="B93" s="58"/>
      <c r="C93" s="62"/>
      <c r="D93" s="59"/>
      <c r="E93" s="60"/>
      <c r="F93" s="61"/>
      <c r="G93" s="61"/>
      <c r="H93" s="61"/>
      <c r="I93" s="61"/>
      <c r="J93" s="38">
        <f>SUM(F93:I93)</f>
        <v>0</v>
      </c>
      <c r="K93" s="57"/>
    </row>
    <row r="94" spans="1:11" hidden="1" x14ac:dyDescent="0.25">
      <c r="A94" s="57"/>
      <c r="B94" s="58"/>
      <c r="C94" s="62"/>
      <c r="D94" s="59"/>
      <c r="E94" s="60"/>
      <c r="F94" s="61"/>
      <c r="G94" s="61"/>
      <c r="H94" s="61"/>
      <c r="I94" s="61"/>
      <c r="J94" s="38">
        <f t="shared" si="0"/>
        <v>0</v>
      </c>
      <c r="K94" s="57"/>
    </row>
    <row r="95" spans="1:11" hidden="1" x14ac:dyDescent="0.25">
      <c r="A95" s="57"/>
      <c r="B95" s="58"/>
      <c r="C95" s="62"/>
      <c r="D95" s="59"/>
      <c r="E95" s="60"/>
      <c r="F95" s="61"/>
      <c r="G95" s="61"/>
      <c r="H95" s="61"/>
      <c r="I95" s="61"/>
      <c r="J95" s="38">
        <f t="shared" si="0"/>
        <v>0</v>
      </c>
      <c r="K95" s="57"/>
    </row>
    <row r="96" spans="1:11" hidden="1" x14ac:dyDescent="0.25">
      <c r="A96" s="57"/>
      <c r="B96" s="58"/>
      <c r="C96" s="62"/>
      <c r="D96" s="59"/>
      <c r="E96" s="60"/>
      <c r="F96" s="61"/>
      <c r="G96" s="61"/>
      <c r="H96" s="61"/>
      <c r="I96" s="61"/>
      <c r="J96" s="38">
        <f t="shared" si="0"/>
        <v>0</v>
      </c>
      <c r="K96" s="57"/>
    </row>
    <row r="97" spans="1:11" hidden="1" x14ac:dyDescent="0.25">
      <c r="A97" s="57"/>
      <c r="B97" s="58"/>
      <c r="C97" s="62"/>
      <c r="D97" s="59"/>
      <c r="E97" s="60"/>
      <c r="F97" s="61"/>
      <c r="G97" s="61"/>
      <c r="H97" s="61"/>
      <c r="I97" s="61"/>
      <c r="J97" s="38">
        <f t="shared" si="0"/>
        <v>0</v>
      </c>
      <c r="K97" s="57"/>
    </row>
    <row r="98" spans="1:11" hidden="1" x14ac:dyDescent="0.25">
      <c r="A98" s="57"/>
      <c r="B98" s="58"/>
      <c r="C98" s="62"/>
      <c r="D98" s="59"/>
      <c r="E98" s="60"/>
      <c r="F98" s="61"/>
      <c r="G98" s="61"/>
      <c r="H98" s="61"/>
      <c r="I98" s="61"/>
      <c r="J98" s="38">
        <f t="shared" si="0"/>
        <v>0</v>
      </c>
      <c r="K98" s="57"/>
    </row>
    <row r="99" spans="1:11" hidden="1" x14ac:dyDescent="0.25">
      <c r="A99" s="57"/>
      <c r="B99" s="58"/>
      <c r="C99" s="62"/>
      <c r="D99" s="59"/>
      <c r="E99" s="60"/>
      <c r="F99" s="61"/>
      <c r="G99" s="61"/>
      <c r="H99" s="61"/>
      <c r="I99" s="61"/>
      <c r="J99" s="38">
        <f t="shared" ref="J99:J135" si="2">SUM(F99:I99)</f>
        <v>0</v>
      </c>
      <c r="K99" s="57"/>
    </row>
    <row r="100" spans="1:11" hidden="1" x14ac:dyDescent="0.25">
      <c r="A100" s="57"/>
      <c r="B100" s="58"/>
      <c r="C100" s="62"/>
      <c r="D100" s="59"/>
      <c r="E100" s="60"/>
      <c r="F100" s="61"/>
      <c r="G100" s="61"/>
      <c r="H100" s="61"/>
      <c r="I100" s="61"/>
      <c r="J100" s="38">
        <f t="shared" si="2"/>
        <v>0</v>
      </c>
      <c r="K100" s="57"/>
    </row>
    <row r="101" spans="1:11" hidden="1" x14ac:dyDescent="0.25">
      <c r="A101" s="47"/>
      <c r="B101" s="58"/>
      <c r="C101" s="62"/>
      <c r="D101" s="59"/>
      <c r="E101" s="60"/>
      <c r="F101" s="61"/>
      <c r="G101" s="61"/>
      <c r="H101" s="61"/>
      <c r="I101" s="61"/>
      <c r="J101" s="38">
        <f t="shared" si="2"/>
        <v>0</v>
      </c>
      <c r="K101" s="57"/>
    </row>
    <row r="102" spans="1:11" hidden="1" x14ac:dyDescent="0.25">
      <c r="A102" s="57"/>
      <c r="B102" s="58"/>
      <c r="C102" s="62"/>
      <c r="D102" s="59"/>
      <c r="E102" s="60"/>
      <c r="F102" s="61"/>
      <c r="G102" s="61"/>
      <c r="H102" s="61"/>
      <c r="I102" s="61"/>
      <c r="J102" s="38">
        <f t="shared" si="2"/>
        <v>0</v>
      </c>
      <c r="K102" s="57"/>
    </row>
    <row r="103" spans="1:11" hidden="1" x14ac:dyDescent="0.25">
      <c r="A103" s="57"/>
      <c r="B103" s="58"/>
      <c r="C103" s="62"/>
      <c r="D103" s="59"/>
      <c r="E103" s="60"/>
      <c r="F103" s="61"/>
      <c r="G103" s="61"/>
      <c r="H103" s="61"/>
      <c r="I103" s="61"/>
      <c r="J103" s="38">
        <f t="shared" si="2"/>
        <v>0</v>
      </c>
      <c r="K103" s="57"/>
    </row>
    <row r="104" spans="1:11" hidden="1" x14ac:dyDescent="0.25">
      <c r="A104" s="57"/>
      <c r="B104" s="58"/>
      <c r="C104" s="62"/>
      <c r="D104" s="59"/>
      <c r="E104" s="60"/>
      <c r="F104" s="61"/>
      <c r="G104" s="61"/>
      <c r="H104" s="61"/>
      <c r="I104" s="61"/>
      <c r="J104" s="38">
        <f t="shared" si="2"/>
        <v>0</v>
      </c>
      <c r="K104" s="57"/>
    </row>
    <row r="105" spans="1:11" hidden="1" x14ac:dyDescent="0.25">
      <c r="A105" s="57"/>
      <c r="B105" s="58"/>
      <c r="C105" s="62"/>
      <c r="D105" s="59"/>
      <c r="E105" s="60"/>
      <c r="F105" s="61"/>
      <c r="G105" s="61"/>
      <c r="H105" s="61"/>
      <c r="I105" s="61"/>
      <c r="J105" s="38">
        <f t="shared" si="2"/>
        <v>0</v>
      </c>
      <c r="K105" s="57"/>
    </row>
    <row r="106" spans="1:11" hidden="1" x14ac:dyDescent="0.25">
      <c r="A106" s="57"/>
      <c r="B106" s="58"/>
      <c r="C106" s="62"/>
      <c r="D106" s="56"/>
      <c r="E106" s="60"/>
      <c r="F106" s="61"/>
      <c r="G106" s="61"/>
      <c r="H106" s="61"/>
      <c r="I106" s="61"/>
      <c r="J106" s="38">
        <f t="shared" si="2"/>
        <v>0</v>
      </c>
      <c r="K106" s="57"/>
    </row>
    <row r="107" spans="1:11" hidden="1" x14ac:dyDescent="0.25">
      <c r="A107" s="57"/>
      <c r="B107" s="58"/>
      <c r="C107" s="62"/>
      <c r="D107" s="59"/>
      <c r="E107" s="60"/>
      <c r="F107" s="61"/>
      <c r="G107" s="61"/>
      <c r="H107" s="61"/>
      <c r="I107" s="61"/>
      <c r="J107" s="38">
        <f t="shared" si="2"/>
        <v>0</v>
      </c>
      <c r="K107" s="57"/>
    </row>
    <row r="108" spans="1:11" hidden="1" x14ac:dyDescent="0.25">
      <c r="A108" s="57"/>
      <c r="B108" s="58"/>
      <c r="C108" s="62"/>
      <c r="D108" s="59"/>
      <c r="E108" s="60"/>
      <c r="F108" s="61"/>
      <c r="G108" s="61"/>
      <c r="H108" s="61"/>
      <c r="I108" s="61"/>
      <c r="J108" s="38">
        <f t="shared" si="2"/>
        <v>0</v>
      </c>
      <c r="K108" s="57"/>
    </row>
    <row r="109" spans="1:11" hidden="1" x14ac:dyDescent="0.25">
      <c r="A109" s="57"/>
      <c r="B109" s="58"/>
      <c r="C109" s="62"/>
      <c r="D109" s="59"/>
      <c r="E109" s="60"/>
      <c r="F109" s="61"/>
      <c r="G109" s="61"/>
      <c r="H109" s="61"/>
      <c r="I109" s="61"/>
      <c r="J109" s="38">
        <f t="shared" si="2"/>
        <v>0</v>
      </c>
      <c r="K109" s="57"/>
    </row>
    <row r="110" spans="1:11" hidden="1" x14ac:dyDescent="0.25">
      <c r="A110" s="57"/>
      <c r="B110" s="58"/>
      <c r="C110" s="62"/>
      <c r="D110" s="59"/>
      <c r="E110" s="60"/>
      <c r="F110" s="61"/>
      <c r="G110" s="61"/>
      <c r="H110" s="61"/>
      <c r="I110" s="61"/>
      <c r="J110" s="38">
        <f t="shared" si="2"/>
        <v>0</v>
      </c>
      <c r="K110" s="57"/>
    </row>
    <row r="111" spans="1:11" hidden="1" x14ac:dyDescent="0.25">
      <c r="A111" s="57"/>
      <c r="B111" s="58"/>
      <c r="C111" s="62"/>
      <c r="D111" s="59"/>
      <c r="E111" s="60"/>
      <c r="F111" s="61"/>
      <c r="G111" s="61"/>
      <c r="H111" s="61"/>
      <c r="I111" s="61"/>
      <c r="J111" s="38">
        <f t="shared" si="2"/>
        <v>0</v>
      </c>
      <c r="K111" s="57"/>
    </row>
    <row r="112" spans="1:11" hidden="1" x14ac:dyDescent="0.25">
      <c r="A112" s="57"/>
      <c r="B112" s="58"/>
      <c r="C112" s="62"/>
      <c r="D112" s="59"/>
      <c r="E112" s="60"/>
      <c r="F112" s="61"/>
      <c r="G112" s="61"/>
      <c r="H112" s="61"/>
      <c r="I112" s="61"/>
      <c r="J112" s="38">
        <f t="shared" si="2"/>
        <v>0</v>
      </c>
      <c r="K112" s="57"/>
    </row>
    <row r="113" spans="1:11" hidden="1" x14ac:dyDescent="0.25">
      <c r="A113" s="57"/>
      <c r="B113" s="58"/>
      <c r="C113" s="62"/>
      <c r="D113" s="59"/>
      <c r="E113" s="60"/>
      <c r="F113" s="61"/>
      <c r="G113" s="61"/>
      <c r="H113" s="61"/>
      <c r="I113" s="61"/>
      <c r="J113" s="38">
        <f t="shared" si="2"/>
        <v>0</v>
      </c>
      <c r="K113" s="57"/>
    </row>
    <row r="114" spans="1:11" hidden="1" x14ac:dyDescent="0.25">
      <c r="A114" s="57"/>
      <c r="B114" s="58"/>
      <c r="C114" s="62"/>
      <c r="D114" s="59"/>
      <c r="E114" s="60"/>
      <c r="F114" s="61"/>
      <c r="G114" s="61"/>
      <c r="H114" s="61"/>
      <c r="I114" s="61"/>
      <c r="J114" s="38">
        <f t="shared" si="2"/>
        <v>0</v>
      </c>
      <c r="K114" s="57"/>
    </row>
    <row r="115" spans="1:11" hidden="1" x14ac:dyDescent="0.25">
      <c r="A115" s="57"/>
      <c r="B115" s="58"/>
      <c r="C115" s="62"/>
      <c r="D115" s="59"/>
      <c r="E115" s="60"/>
      <c r="F115" s="61"/>
      <c r="G115" s="61"/>
      <c r="H115" s="61"/>
      <c r="I115" s="61"/>
      <c r="J115" s="38">
        <f t="shared" si="2"/>
        <v>0</v>
      </c>
      <c r="K115" s="57"/>
    </row>
    <row r="116" spans="1:11" hidden="1" x14ac:dyDescent="0.25">
      <c r="A116" s="57"/>
      <c r="B116" s="58"/>
      <c r="C116" s="62"/>
      <c r="D116" s="59"/>
      <c r="E116" s="60"/>
      <c r="F116" s="61"/>
      <c r="G116" s="61"/>
      <c r="H116" s="61"/>
      <c r="I116" s="61"/>
      <c r="J116" s="38">
        <f t="shared" si="2"/>
        <v>0</v>
      </c>
      <c r="K116" s="57"/>
    </row>
    <row r="117" spans="1:11" hidden="1" x14ac:dyDescent="0.25">
      <c r="A117" s="57"/>
      <c r="B117" s="58"/>
      <c r="C117" s="62"/>
      <c r="D117" s="59"/>
      <c r="E117" s="60"/>
      <c r="F117" s="61"/>
      <c r="G117" s="61"/>
      <c r="H117" s="61"/>
      <c r="I117" s="61"/>
      <c r="J117" s="38">
        <f t="shared" si="2"/>
        <v>0</v>
      </c>
      <c r="K117" s="57"/>
    </row>
    <row r="118" spans="1:11" s="46" customFormat="1" hidden="1" x14ac:dyDescent="0.25">
      <c r="A118" s="57"/>
      <c r="B118" s="58"/>
      <c r="C118" s="62"/>
      <c r="D118" s="59"/>
      <c r="E118" s="60"/>
      <c r="F118" s="61"/>
      <c r="G118" s="61"/>
      <c r="H118" s="61"/>
      <c r="I118" s="61"/>
      <c r="J118" s="38">
        <f t="shared" si="2"/>
        <v>0</v>
      </c>
      <c r="K118" s="57"/>
    </row>
    <row r="119" spans="1:11" s="46" customFormat="1" hidden="1" x14ac:dyDescent="0.25">
      <c r="A119" s="57"/>
      <c r="B119" s="58"/>
      <c r="C119" s="62"/>
      <c r="D119" s="59"/>
      <c r="E119" s="60"/>
      <c r="F119" s="61"/>
      <c r="G119" s="61"/>
      <c r="H119" s="61"/>
      <c r="I119" s="61"/>
      <c r="J119" s="38">
        <f>SUM(F119:I119)</f>
        <v>0</v>
      </c>
      <c r="K119" s="57"/>
    </row>
    <row r="120" spans="1:11" s="46" customFormat="1" hidden="1" x14ac:dyDescent="0.25">
      <c r="A120" s="57"/>
      <c r="B120" s="58"/>
      <c r="C120" s="62"/>
      <c r="D120" s="59"/>
      <c r="E120" s="60"/>
      <c r="F120" s="61"/>
      <c r="G120" s="61"/>
      <c r="H120" s="61"/>
      <c r="I120" s="61"/>
      <c r="J120" s="38">
        <f>SUM(F120:I120)</f>
        <v>0</v>
      </c>
      <c r="K120" s="57"/>
    </row>
    <row r="121" spans="1:11" hidden="1" x14ac:dyDescent="0.25">
      <c r="A121" s="57"/>
      <c r="B121" s="58"/>
      <c r="C121" s="62"/>
      <c r="D121" s="59"/>
      <c r="E121" s="60"/>
      <c r="F121" s="61"/>
      <c r="G121" s="61"/>
      <c r="H121" s="61"/>
      <c r="I121" s="61"/>
      <c r="J121" s="38">
        <f t="shared" si="2"/>
        <v>0</v>
      </c>
      <c r="K121" s="57"/>
    </row>
    <row r="122" spans="1:11" hidden="1" x14ac:dyDescent="0.25">
      <c r="A122" s="57"/>
      <c r="B122" s="58"/>
      <c r="C122" s="62"/>
      <c r="D122" s="59"/>
      <c r="E122" s="60"/>
      <c r="F122" s="61"/>
      <c r="G122" s="61"/>
      <c r="H122" s="61"/>
      <c r="I122" s="61"/>
      <c r="J122" s="38">
        <f t="shared" si="2"/>
        <v>0</v>
      </c>
      <c r="K122" s="57"/>
    </row>
    <row r="123" spans="1:11" hidden="1" x14ac:dyDescent="0.25">
      <c r="A123" s="57"/>
      <c r="B123" s="58"/>
      <c r="C123" s="62"/>
      <c r="D123" s="59"/>
      <c r="E123" s="60"/>
      <c r="F123" s="61"/>
      <c r="G123" s="61"/>
      <c r="H123" s="61"/>
      <c r="I123" s="61"/>
      <c r="J123" s="38">
        <f t="shared" si="2"/>
        <v>0</v>
      </c>
      <c r="K123" s="57"/>
    </row>
    <row r="124" spans="1:11" hidden="1" x14ac:dyDescent="0.25">
      <c r="A124" s="57"/>
      <c r="B124" s="58"/>
      <c r="C124" s="62"/>
      <c r="D124" s="59"/>
      <c r="E124" s="60"/>
      <c r="F124" s="61"/>
      <c r="G124" s="61"/>
      <c r="H124" s="61"/>
      <c r="I124" s="61"/>
      <c r="J124" s="38">
        <f t="shared" si="2"/>
        <v>0</v>
      </c>
      <c r="K124" s="57"/>
    </row>
    <row r="125" spans="1:11" hidden="1" x14ac:dyDescent="0.25">
      <c r="A125" s="57"/>
      <c r="B125" s="58"/>
      <c r="C125" s="62"/>
      <c r="D125" s="59"/>
      <c r="E125" s="60"/>
      <c r="F125" s="61"/>
      <c r="G125" s="61"/>
      <c r="H125" s="61"/>
      <c r="I125" s="61"/>
      <c r="J125" s="38">
        <f t="shared" si="2"/>
        <v>0</v>
      </c>
      <c r="K125" s="57"/>
    </row>
    <row r="126" spans="1:11" hidden="1" x14ac:dyDescent="0.25">
      <c r="A126" s="57"/>
      <c r="B126" s="58"/>
      <c r="C126" s="62"/>
      <c r="D126" s="59"/>
      <c r="E126" s="60"/>
      <c r="F126" s="61"/>
      <c r="G126" s="61"/>
      <c r="H126" s="61"/>
      <c r="I126" s="61"/>
      <c r="J126" s="38">
        <f t="shared" si="2"/>
        <v>0</v>
      </c>
      <c r="K126" s="57"/>
    </row>
    <row r="127" spans="1:11" hidden="1" x14ac:dyDescent="0.25">
      <c r="A127" s="57"/>
      <c r="B127" s="58"/>
      <c r="C127" s="62"/>
      <c r="D127" s="59"/>
      <c r="E127" s="60"/>
      <c r="F127" s="61"/>
      <c r="G127" s="61"/>
      <c r="H127" s="61"/>
      <c r="I127" s="61"/>
      <c r="J127" s="38">
        <f t="shared" si="2"/>
        <v>0</v>
      </c>
      <c r="K127" s="57"/>
    </row>
    <row r="128" spans="1:11" hidden="1" x14ac:dyDescent="0.25">
      <c r="A128" s="33"/>
      <c r="B128" s="58"/>
      <c r="C128" s="62"/>
      <c r="D128" s="59"/>
      <c r="E128" s="60"/>
      <c r="F128" s="61"/>
      <c r="G128" s="61"/>
      <c r="H128" s="61"/>
      <c r="I128" s="61"/>
      <c r="J128" s="38">
        <f t="shared" si="2"/>
        <v>0</v>
      </c>
      <c r="K128" s="57"/>
    </row>
    <row r="129" spans="1:11" hidden="1" x14ac:dyDescent="0.25">
      <c r="A129" s="33"/>
      <c r="B129" s="58"/>
      <c r="C129" s="62"/>
      <c r="D129" s="59"/>
      <c r="E129" s="60"/>
      <c r="F129" s="61"/>
      <c r="G129" s="61"/>
      <c r="H129" s="61"/>
      <c r="I129" s="61"/>
      <c r="J129" s="38">
        <f t="shared" si="2"/>
        <v>0</v>
      </c>
      <c r="K129" s="57"/>
    </row>
    <row r="130" spans="1:11" hidden="1" x14ac:dyDescent="0.25">
      <c r="A130" s="33"/>
      <c r="B130" s="58"/>
      <c r="C130" s="62"/>
      <c r="D130" s="59"/>
      <c r="E130" s="60"/>
      <c r="F130" s="61"/>
      <c r="G130" s="61"/>
      <c r="H130" s="61"/>
      <c r="I130" s="61"/>
      <c r="J130" s="38">
        <f t="shared" si="2"/>
        <v>0</v>
      </c>
      <c r="K130" s="57"/>
    </row>
    <row r="131" spans="1:11" hidden="1" x14ac:dyDescent="0.25">
      <c r="A131" s="33"/>
      <c r="B131" s="58"/>
      <c r="C131" s="62"/>
      <c r="D131" s="59"/>
      <c r="E131" s="60"/>
      <c r="F131" s="61"/>
      <c r="G131" s="61"/>
      <c r="H131" s="61"/>
      <c r="I131" s="61"/>
      <c r="J131" s="38">
        <f t="shared" si="2"/>
        <v>0</v>
      </c>
      <c r="K131" s="57"/>
    </row>
    <row r="132" spans="1:11" hidden="1" x14ac:dyDescent="0.25">
      <c r="A132" s="33"/>
      <c r="B132" s="58"/>
      <c r="C132" s="62"/>
      <c r="D132" s="59"/>
      <c r="E132" s="60"/>
      <c r="F132" s="61"/>
      <c r="G132" s="61"/>
      <c r="H132" s="61"/>
      <c r="I132" s="61"/>
      <c r="J132" s="38">
        <f t="shared" si="2"/>
        <v>0</v>
      </c>
      <c r="K132" s="57"/>
    </row>
    <row r="133" spans="1:11" hidden="1" x14ac:dyDescent="0.25">
      <c r="A133" s="57"/>
      <c r="B133" s="58"/>
      <c r="C133" s="62"/>
      <c r="D133" s="59"/>
      <c r="E133" s="60"/>
      <c r="F133" s="61"/>
      <c r="G133" s="61"/>
      <c r="H133" s="61"/>
      <c r="I133" s="61"/>
      <c r="J133" s="38">
        <f t="shared" si="2"/>
        <v>0</v>
      </c>
      <c r="K133" s="57"/>
    </row>
    <row r="134" spans="1:11" hidden="1" x14ac:dyDescent="0.25">
      <c r="A134" s="57"/>
      <c r="B134" s="58"/>
      <c r="C134" s="62"/>
      <c r="D134" s="59"/>
      <c r="E134" s="60"/>
      <c r="F134" s="61"/>
      <c r="G134" s="61"/>
      <c r="H134" s="61"/>
      <c r="I134" s="61"/>
      <c r="J134" s="38">
        <f t="shared" si="2"/>
        <v>0</v>
      </c>
      <c r="K134" s="57"/>
    </row>
    <row r="135" spans="1:11" hidden="1" x14ac:dyDescent="0.25">
      <c r="A135" s="57"/>
      <c r="B135" s="58"/>
      <c r="C135" s="62"/>
      <c r="D135" s="59"/>
      <c r="E135" s="60"/>
      <c r="F135" s="61"/>
      <c r="G135" s="61"/>
      <c r="H135" s="61"/>
      <c r="I135" s="61"/>
      <c r="J135" s="38">
        <f t="shared" si="2"/>
        <v>0</v>
      </c>
      <c r="K135" s="57"/>
    </row>
    <row r="136" spans="1:11" x14ac:dyDescent="0.25">
      <c r="A136" s="57"/>
      <c r="B136" s="58"/>
      <c r="C136" s="62"/>
      <c r="F136" s="39"/>
      <c r="G136" s="39"/>
      <c r="H136" s="39"/>
      <c r="I136" s="61"/>
      <c r="J136" s="61"/>
    </row>
    <row r="137" spans="1:11" ht="13.8" thickBot="1" x14ac:dyDescent="0.3">
      <c r="A137" s="34" t="s">
        <v>15</v>
      </c>
      <c r="E137" s="41">
        <f>SUM(E7:E135)</f>
        <v>6014194</v>
      </c>
      <c r="F137" s="40">
        <f>SUM(F7:F135)</f>
        <v>-120896579.48</v>
      </c>
      <c r="G137" s="40">
        <f>SUM(G7:G135)</f>
        <v>65456.25</v>
      </c>
      <c r="H137" s="40">
        <f>SUM(H7:H135)</f>
        <v>123758674.83</v>
      </c>
      <c r="I137" s="40">
        <f>SUM(I7:I135)</f>
        <v>-2985657.39</v>
      </c>
      <c r="J137" s="40">
        <f>SUM(J7:J136)</f>
        <v>-58105.790000002446</v>
      </c>
    </row>
    <row r="138" spans="1:11" ht="13.8" thickTop="1" x14ac:dyDescent="0.25"/>
    <row r="139" spans="1:11" x14ac:dyDescent="0.25">
      <c r="H139" s="37">
        <v>42400</v>
      </c>
      <c r="I139" s="32" t="s">
        <v>16</v>
      </c>
      <c r="J139" s="38">
        <v>-58735.32</v>
      </c>
    </row>
    <row r="140" spans="1:11" x14ac:dyDescent="0.25">
      <c r="H140" s="32"/>
      <c r="I140" s="32" t="s">
        <v>17</v>
      </c>
      <c r="J140" s="38">
        <f>+J139-J137</f>
        <v>-629.52999999755411</v>
      </c>
    </row>
    <row r="145" spans="1:11" x14ac:dyDescent="0.25">
      <c r="A145" s="42"/>
      <c r="B145" s="42"/>
      <c r="C145" s="42"/>
      <c r="D145" s="43"/>
      <c r="E145" s="44"/>
      <c r="F145" s="45"/>
      <c r="G145" s="45"/>
      <c r="H145" s="42"/>
      <c r="I145" s="42"/>
      <c r="J145" s="42"/>
      <c r="K145" s="42"/>
    </row>
    <row r="146" spans="1:11" x14ac:dyDescent="0.25">
      <c r="A146" t="s">
        <v>42</v>
      </c>
      <c r="E146" t="s">
        <v>44</v>
      </c>
      <c r="H146" t="s">
        <v>43</v>
      </c>
      <c r="K146" t="s">
        <v>44</v>
      </c>
    </row>
  </sheetData>
  <autoFilter ref="A6:K137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10"/>
  <sheetViews>
    <sheetView workbookViewId="0">
      <selection activeCell="A2" sqref="A2:D2"/>
    </sheetView>
  </sheetViews>
  <sheetFormatPr defaultColWidth="9.21875" defaultRowHeight="13.2" x14ac:dyDescent="0.25"/>
  <cols>
    <col min="1" max="16384" width="9.21875" style="65"/>
  </cols>
  <sheetData>
    <row r="2" spans="1:10" x14ac:dyDescent="0.25">
      <c r="A2" s="94" t="s">
        <v>241</v>
      </c>
      <c r="B2" s="94"/>
      <c r="C2" s="94"/>
      <c r="D2" s="94"/>
    </row>
    <row r="3" spans="1:10" ht="21" x14ac:dyDescent="0.25">
      <c r="A3" s="132" t="s">
        <v>240</v>
      </c>
      <c r="B3" s="132"/>
      <c r="C3" s="132"/>
      <c r="D3" s="132"/>
      <c r="E3" s="132"/>
      <c r="F3" s="132"/>
      <c r="G3" s="132"/>
      <c r="H3" s="132"/>
      <c r="I3" s="132"/>
      <c r="J3" s="132"/>
    </row>
    <row r="10" spans="1:10" ht="24.6" x14ac:dyDescent="0.4">
      <c r="A10" s="133" t="s">
        <v>188</v>
      </c>
      <c r="B10" s="134"/>
      <c r="C10" s="134"/>
      <c r="D10" s="134"/>
      <c r="E10" s="134"/>
      <c r="F10" s="134"/>
      <c r="G10" s="134"/>
      <c r="H10" s="134"/>
      <c r="I10" s="134"/>
      <c r="J10" s="134"/>
    </row>
  </sheetData>
  <mergeCells count="2">
    <mergeCell ref="A3:J3"/>
    <mergeCell ref="A10:J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7"/>
  <sheetViews>
    <sheetView workbookViewId="0">
      <selection activeCell="F22" sqref="F22"/>
    </sheetView>
  </sheetViews>
  <sheetFormatPr defaultRowHeight="13.2" x14ac:dyDescent="0.25"/>
  <cols>
    <col min="1" max="1" width="30.21875" customWidth="1"/>
    <col min="2" max="2" width="9.77734375" customWidth="1"/>
    <col min="3" max="3" width="11.6640625" customWidth="1"/>
    <col min="4" max="4" width="10.6640625" customWidth="1"/>
    <col min="5" max="5" width="11.6640625" customWidth="1"/>
    <col min="6" max="7" width="10.6640625" customWidth="1"/>
    <col min="8" max="9" width="10.6640625" style="71" customWidth="1"/>
    <col min="10" max="10" width="14.21875" bestFit="1" customWidth="1"/>
  </cols>
  <sheetData>
    <row r="1" spans="1:13" x14ac:dyDescent="0.25">
      <c r="A1" s="66" t="s">
        <v>280</v>
      </c>
      <c r="B1" s="66"/>
    </row>
    <row r="2" spans="1:13" x14ac:dyDescent="0.25">
      <c r="H2" s="93"/>
      <c r="I2" s="93"/>
      <c r="J2" s="93" t="s">
        <v>188</v>
      </c>
    </row>
    <row r="3" spans="1:13" x14ac:dyDescent="0.25">
      <c r="B3" s="110"/>
      <c r="C3" s="137" t="s">
        <v>284</v>
      </c>
      <c r="D3" s="137"/>
      <c r="E3" s="137"/>
      <c r="F3" s="137"/>
      <c r="G3" s="137"/>
      <c r="H3" s="137"/>
      <c r="I3" s="137"/>
      <c r="J3" s="137"/>
    </row>
    <row r="5" spans="1:13" ht="15.6" x14ac:dyDescent="0.3">
      <c r="B5" s="109"/>
      <c r="C5" s="136" t="s">
        <v>189</v>
      </c>
      <c r="D5" s="136"/>
      <c r="E5" s="136"/>
      <c r="F5" s="136"/>
      <c r="G5" s="136"/>
      <c r="H5" s="136"/>
      <c r="I5" s="136"/>
      <c r="J5" s="136"/>
      <c r="K5" s="109"/>
      <c r="L5" s="109"/>
      <c r="M5" s="109"/>
    </row>
    <row r="7" spans="1:13" x14ac:dyDescent="0.25">
      <c r="A7" s="66"/>
      <c r="B7" s="103" t="s">
        <v>278</v>
      </c>
      <c r="C7" s="135" t="s">
        <v>7</v>
      </c>
      <c r="D7" s="135"/>
      <c r="E7" s="135"/>
      <c r="F7" s="135"/>
      <c r="G7" s="135"/>
      <c r="H7" s="135"/>
      <c r="I7" s="135"/>
      <c r="J7" s="95" t="s">
        <v>12</v>
      </c>
    </row>
    <row r="8" spans="1:13" ht="13.8" thickBot="1" x14ac:dyDescent="0.3">
      <c r="A8" s="66" t="s">
        <v>190</v>
      </c>
      <c r="B8" s="103" t="s">
        <v>279</v>
      </c>
      <c r="C8" s="66">
        <v>2012</v>
      </c>
      <c r="D8" s="66">
        <v>2013</v>
      </c>
      <c r="E8" s="66">
        <v>2014</v>
      </c>
      <c r="F8" s="66">
        <v>2015</v>
      </c>
      <c r="G8" s="66">
        <v>2016</v>
      </c>
      <c r="H8" s="66">
        <v>2017</v>
      </c>
      <c r="I8" s="66">
        <v>2018</v>
      </c>
      <c r="J8" s="64" t="s">
        <v>191</v>
      </c>
    </row>
    <row r="9" spans="1:13" x14ac:dyDescent="0.25">
      <c r="A9" t="s">
        <v>192</v>
      </c>
      <c r="B9" t="s">
        <v>163</v>
      </c>
      <c r="C9" s="97">
        <f>+'Revenue Detail (C)'!H73</f>
        <v>0</v>
      </c>
      <c r="D9" s="99">
        <f>+'Revenue Detail (C)'!H74</f>
        <v>0</v>
      </c>
      <c r="E9" s="99">
        <f>+'Revenue Detail (C)'!H75</f>
        <v>0</v>
      </c>
      <c r="F9" s="99">
        <f>+'Revenue Detail (C)'!H76</f>
        <v>0</v>
      </c>
      <c r="G9" s="99">
        <f>'Revenue Detail (C)'!H77</f>
        <v>0</v>
      </c>
      <c r="H9" s="99">
        <f>+'Revenue Detail (C)'!H78</f>
        <v>0</v>
      </c>
      <c r="I9" s="99">
        <f>+'Revenue Detail (C)'!H79</f>
        <v>0</v>
      </c>
      <c r="J9" s="101">
        <f>SUM(C9:I9)</f>
        <v>0</v>
      </c>
    </row>
    <row r="10" spans="1:13" x14ac:dyDescent="0.25">
      <c r="A10" t="s">
        <v>193</v>
      </c>
      <c r="B10" t="s">
        <v>161</v>
      </c>
      <c r="C10" s="98">
        <f>+'Revenue Detail (C)'!H7</f>
        <v>0</v>
      </c>
      <c r="D10" s="100">
        <f>+'Revenue Detail (C)'!H8</f>
        <v>0</v>
      </c>
      <c r="E10" s="100">
        <f>+'Revenue Detail (C)'!H9</f>
        <v>0</v>
      </c>
      <c r="F10" s="100">
        <f>+'Revenue Detail (C)'!H10</f>
        <v>0</v>
      </c>
      <c r="G10" s="100">
        <v>0</v>
      </c>
      <c r="H10" s="100">
        <v>0</v>
      </c>
      <c r="I10" s="100">
        <v>0</v>
      </c>
      <c r="J10" s="102">
        <f>SUM(C10:I10)</f>
        <v>0</v>
      </c>
    </row>
    <row r="11" spans="1:13" x14ac:dyDescent="0.25">
      <c r="A11" t="s">
        <v>194</v>
      </c>
      <c r="B11" t="s">
        <v>170</v>
      </c>
      <c r="C11" s="98">
        <f>+'Revenue Detail (C)'!H121</f>
        <v>0</v>
      </c>
      <c r="D11" s="100">
        <f>+'Revenue Detail (C)'!H122</f>
        <v>0</v>
      </c>
      <c r="E11" s="100">
        <f>+'Revenue Detail (C)'!H123</f>
        <v>0</v>
      </c>
      <c r="F11" s="131" t="s">
        <v>283</v>
      </c>
      <c r="G11" s="100">
        <f>'Revenue Detail (C)'!H125</f>
        <v>0</v>
      </c>
      <c r="H11" s="100">
        <f>+'Revenue Detail (C)'!H126</f>
        <v>0</v>
      </c>
      <c r="I11" s="100">
        <f>+'Revenue Detail (C)'!H127</f>
        <v>0</v>
      </c>
      <c r="J11" s="102">
        <f t="shared" ref="J11:J14" si="0">SUM(C11:I11)</f>
        <v>0</v>
      </c>
    </row>
    <row r="12" spans="1:13" x14ac:dyDescent="0.25">
      <c r="A12" t="s">
        <v>195</v>
      </c>
      <c r="B12" t="s">
        <v>172</v>
      </c>
      <c r="C12" s="98"/>
      <c r="D12" s="100">
        <f>+'Revenue Detail (C)'!H39</f>
        <v>0</v>
      </c>
      <c r="E12" s="100">
        <f>+'Revenue Detail (C)'!H40</f>
        <v>0</v>
      </c>
      <c r="F12" s="100">
        <f>+'Revenue Detail (C)'!H41</f>
        <v>0</v>
      </c>
      <c r="G12" s="100">
        <f>'Revenue Detail (C)'!H42</f>
        <v>0</v>
      </c>
      <c r="H12" s="100">
        <v>0</v>
      </c>
      <c r="I12" s="100">
        <f>+'Revenue Detail (C)'!H43</f>
        <v>0</v>
      </c>
      <c r="J12" s="102">
        <f t="shared" si="0"/>
        <v>0</v>
      </c>
    </row>
    <row r="13" spans="1:13" x14ac:dyDescent="0.25">
      <c r="A13" t="s">
        <v>196</v>
      </c>
      <c r="B13" t="s">
        <v>171</v>
      </c>
      <c r="C13" s="98">
        <f>'Revenue Detail (C)'!H173</f>
        <v>0</v>
      </c>
      <c r="D13" s="100">
        <f>+'Revenue Detail (C)'!H174</f>
        <v>0</v>
      </c>
      <c r="E13" s="100">
        <f>+'Revenue Detail (C)'!H175</f>
        <v>0</v>
      </c>
      <c r="F13" s="100">
        <f>+'Revenue Detail (C)'!H176</f>
        <v>0</v>
      </c>
      <c r="G13" s="100">
        <f>'Revenue Detail (C)'!H177</f>
        <v>0</v>
      </c>
      <c r="H13" s="100">
        <f>+'Revenue Detail (C)'!H178</f>
        <v>0</v>
      </c>
      <c r="I13" s="100">
        <f>+'Revenue Detail (C)'!H179</f>
        <v>0</v>
      </c>
      <c r="J13" s="102">
        <f t="shared" si="0"/>
        <v>0</v>
      </c>
    </row>
    <row r="14" spans="1:13" x14ac:dyDescent="0.25">
      <c r="A14" t="s">
        <v>197</v>
      </c>
      <c r="B14" t="s">
        <v>173</v>
      </c>
      <c r="C14" s="98">
        <v>0</v>
      </c>
      <c r="D14" s="100">
        <f>'Revenue Detail (C)'!H229</f>
        <v>0</v>
      </c>
      <c r="E14" s="100">
        <f>'Revenue Detail (C)'!H230</f>
        <v>0</v>
      </c>
      <c r="F14" s="100">
        <v>0</v>
      </c>
      <c r="G14" s="100">
        <v>0</v>
      </c>
      <c r="H14" s="100">
        <v>0</v>
      </c>
      <c r="I14" s="100">
        <v>0</v>
      </c>
      <c r="J14" s="102">
        <f t="shared" si="0"/>
        <v>0</v>
      </c>
    </row>
    <row r="15" spans="1:13" x14ac:dyDescent="0.25">
      <c r="A15" t="s">
        <v>198</v>
      </c>
      <c r="B15" t="s">
        <v>176</v>
      </c>
      <c r="C15" s="98">
        <v>0</v>
      </c>
      <c r="D15" s="100">
        <f>+'Revenue Detail (C)'!H241</f>
        <v>0</v>
      </c>
      <c r="E15" s="100">
        <f>+'Revenue Detail (C)'!H242</f>
        <v>0</v>
      </c>
      <c r="F15" s="100">
        <f>+'Revenue Detail (C)'!H243</f>
        <v>0</v>
      </c>
      <c r="G15" s="100">
        <v>0</v>
      </c>
      <c r="H15" s="100">
        <v>0</v>
      </c>
      <c r="I15" s="100">
        <v>0</v>
      </c>
      <c r="J15" s="102">
        <f>SUM(C15:I15)</f>
        <v>0</v>
      </c>
    </row>
    <row r="16" spans="1:13" ht="13.8" thickBot="1" x14ac:dyDescent="0.3">
      <c r="C16" s="72">
        <f t="shared" ref="C16:J16" si="1">SUM(C9:C15)</f>
        <v>0</v>
      </c>
      <c r="D16" s="73">
        <f t="shared" si="1"/>
        <v>0</v>
      </c>
      <c r="E16" s="73">
        <f t="shared" si="1"/>
        <v>0</v>
      </c>
      <c r="F16" s="73">
        <f t="shared" si="1"/>
        <v>0</v>
      </c>
      <c r="G16" s="73">
        <f t="shared" si="1"/>
        <v>0</v>
      </c>
      <c r="H16" s="73">
        <f>SUM(H9:H15)</f>
        <v>0</v>
      </c>
      <c r="I16" s="73">
        <f>SUM(I9:I15)</f>
        <v>0</v>
      </c>
      <c r="J16" s="74">
        <f t="shared" si="1"/>
        <v>0</v>
      </c>
    </row>
    <row r="17" spans="7:9" x14ac:dyDescent="0.25">
      <c r="G17" s="68"/>
      <c r="H17" s="68"/>
      <c r="I17" s="68"/>
    </row>
  </sheetData>
  <mergeCells count="3">
    <mergeCell ref="C7:I7"/>
    <mergeCell ref="C5:J5"/>
    <mergeCell ref="C3:J3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56"/>
  <sheetViews>
    <sheetView tabSelected="1" workbookViewId="0">
      <pane xSplit="1" ySplit="6" topLeftCell="B196" activePane="bottomRight" state="frozen"/>
      <selection pane="topRight" activeCell="B1" sqref="B1"/>
      <selection pane="bottomLeft" activeCell="A7" sqref="A7"/>
      <selection pane="bottomRight" activeCell="F210" sqref="F210"/>
    </sheetView>
  </sheetViews>
  <sheetFormatPr defaultRowHeight="13.2" x14ac:dyDescent="0.25"/>
  <cols>
    <col min="1" max="1" width="30.77734375" customWidth="1"/>
    <col min="2" max="2" width="11.21875" customWidth="1"/>
    <col min="3" max="3" width="10.5546875" style="46" customWidth="1"/>
    <col min="4" max="4" width="9.21875" style="46" customWidth="1"/>
    <col min="5" max="5" width="10.77734375" style="46" customWidth="1"/>
    <col min="6" max="6" width="14.21875" style="104" customWidth="1"/>
    <col min="7" max="7" width="11.77734375" customWidth="1"/>
    <col min="8" max="8" width="14.21875" style="111" customWidth="1"/>
    <col min="9" max="9" width="11.21875" customWidth="1"/>
  </cols>
  <sheetData>
    <row r="1" spans="1:10" x14ac:dyDescent="0.25">
      <c r="A1" s="1" t="s">
        <v>282</v>
      </c>
      <c r="B1" s="35"/>
      <c r="C1" s="2"/>
      <c r="D1" s="2"/>
      <c r="E1" s="4"/>
      <c r="F1" s="138" t="s">
        <v>188</v>
      </c>
      <c r="G1" s="138"/>
      <c r="H1" s="138"/>
      <c r="I1" s="92"/>
      <c r="J1" s="67"/>
    </row>
    <row r="2" spans="1:10" x14ac:dyDescent="0.25">
      <c r="A2" s="7" t="s">
        <v>21</v>
      </c>
      <c r="B2" s="35"/>
      <c r="C2" s="139" t="s">
        <v>284</v>
      </c>
      <c r="D2" s="139"/>
      <c r="E2" s="139"/>
      <c r="F2" s="139"/>
      <c r="G2" s="139"/>
      <c r="H2" s="139"/>
      <c r="I2" s="139"/>
      <c r="J2" s="139"/>
    </row>
    <row r="3" spans="1:10" x14ac:dyDescent="0.25">
      <c r="A3" s="8" t="s">
        <v>18</v>
      </c>
      <c r="B3" s="35"/>
      <c r="C3" s="9"/>
      <c r="D3" s="9"/>
      <c r="E3" s="11"/>
      <c r="F3" s="123"/>
    </row>
    <row r="4" spans="1:10" x14ac:dyDescent="0.25">
      <c r="A4" s="14" t="s">
        <v>281</v>
      </c>
      <c r="B4" s="35"/>
      <c r="C4" s="15"/>
      <c r="D4" s="15"/>
      <c r="E4" s="17"/>
      <c r="F4" s="124"/>
    </row>
    <row r="5" spans="1:10" x14ac:dyDescent="0.25">
      <c r="A5" s="75"/>
      <c r="B5" s="81"/>
      <c r="C5" s="2" t="s">
        <v>200</v>
      </c>
      <c r="D5" s="82"/>
      <c r="E5" s="83"/>
      <c r="F5" s="125" t="s">
        <v>1</v>
      </c>
      <c r="G5" s="75"/>
      <c r="H5" s="112" t="s">
        <v>201</v>
      </c>
      <c r="I5" s="75"/>
      <c r="J5" s="75"/>
    </row>
    <row r="6" spans="1:10" ht="15" customHeight="1" x14ac:dyDescent="0.25">
      <c r="A6" s="66" t="s">
        <v>199</v>
      </c>
      <c r="B6" s="84" t="s">
        <v>7</v>
      </c>
      <c r="C6" s="85" t="s">
        <v>6</v>
      </c>
      <c r="D6" s="85" t="s">
        <v>160</v>
      </c>
      <c r="E6" s="86" t="s">
        <v>8</v>
      </c>
      <c r="F6" s="86" t="s">
        <v>202</v>
      </c>
      <c r="G6" s="69" t="s">
        <v>203</v>
      </c>
      <c r="H6" s="113" t="s">
        <v>204</v>
      </c>
      <c r="I6" s="79"/>
      <c r="J6" s="75"/>
    </row>
    <row r="7" spans="1:10" x14ac:dyDescent="0.25">
      <c r="A7" s="76" t="s">
        <v>193</v>
      </c>
      <c r="B7" s="81" t="s">
        <v>162</v>
      </c>
      <c r="C7" s="82">
        <v>41041</v>
      </c>
      <c r="D7" s="82" t="s">
        <v>161</v>
      </c>
      <c r="E7" s="83">
        <v>11460</v>
      </c>
      <c r="F7" s="126"/>
      <c r="G7" s="77">
        <f>SUM(E7:E13)</f>
        <v>54206</v>
      </c>
      <c r="H7" s="114"/>
      <c r="I7" s="76" t="s">
        <v>205</v>
      </c>
      <c r="J7" s="75"/>
    </row>
    <row r="8" spans="1:10" x14ac:dyDescent="0.25">
      <c r="A8" s="76" t="s">
        <v>193</v>
      </c>
      <c r="B8" s="81" t="s">
        <v>164</v>
      </c>
      <c r="C8" s="82">
        <v>41579</v>
      </c>
      <c r="D8" s="82" t="s">
        <v>161</v>
      </c>
      <c r="E8" s="83">
        <v>5173</v>
      </c>
      <c r="F8" s="126"/>
      <c r="G8" s="77">
        <f>SUM(E14:E21)</f>
        <v>47386</v>
      </c>
      <c r="H8" s="114"/>
      <c r="I8" s="76" t="s">
        <v>206</v>
      </c>
      <c r="J8" s="75"/>
    </row>
    <row r="9" spans="1:10" x14ac:dyDescent="0.25">
      <c r="A9" s="76" t="s">
        <v>193</v>
      </c>
      <c r="B9" s="81" t="s">
        <v>165</v>
      </c>
      <c r="C9" s="82">
        <v>41579</v>
      </c>
      <c r="D9" s="82" t="s">
        <v>161</v>
      </c>
      <c r="E9" s="83">
        <v>7555</v>
      </c>
      <c r="F9" s="126"/>
      <c r="G9" s="77">
        <f>SUM(E22:E37)</f>
        <v>98496</v>
      </c>
      <c r="H9" s="114"/>
      <c r="I9" s="76" t="s">
        <v>207</v>
      </c>
      <c r="J9" s="75"/>
    </row>
    <row r="10" spans="1:10" x14ac:dyDescent="0.25">
      <c r="A10" s="76" t="s">
        <v>193</v>
      </c>
      <c r="B10" s="81" t="s">
        <v>166</v>
      </c>
      <c r="C10" s="82">
        <v>41579</v>
      </c>
      <c r="D10" s="82" t="s">
        <v>161</v>
      </c>
      <c r="E10" s="83">
        <v>5730</v>
      </c>
      <c r="F10" s="126"/>
      <c r="G10" s="77">
        <f>SUM(E38)</f>
        <v>10000</v>
      </c>
      <c r="H10" s="114"/>
      <c r="I10" s="76" t="s">
        <v>208</v>
      </c>
      <c r="J10" s="75"/>
    </row>
    <row r="11" spans="1:10" x14ac:dyDescent="0.25">
      <c r="A11" s="76" t="s">
        <v>193</v>
      </c>
      <c r="B11" s="81" t="s">
        <v>167</v>
      </c>
      <c r="C11" s="82">
        <v>41579</v>
      </c>
      <c r="D11" s="82" t="s">
        <v>161</v>
      </c>
      <c r="E11" s="83">
        <v>8749</v>
      </c>
      <c r="F11" s="126"/>
      <c r="G11" s="75"/>
      <c r="H11" s="114"/>
      <c r="I11" s="76"/>
      <c r="J11" s="75"/>
    </row>
    <row r="12" spans="1:10" x14ac:dyDescent="0.25">
      <c r="A12" s="76" t="s">
        <v>193</v>
      </c>
      <c r="B12" s="81" t="s">
        <v>168</v>
      </c>
      <c r="C12" s="82">
        <v>41579</v>
      </c>
      <c r="D12" s="82" t="s">
        <v>161</v>
      </c>
      <c r="E12" s="83">
        <v>6660</v>
      </c>
      <c r="F12" s="126"/>
      <c r="G12" s="75"/>
      <c r="H12" s="114"/>
      <c r="I12" s="75"/>
      <c r="J12" s="75"/>
    </row>
    <row r="13" spans="1:10" x14ac:dyDescent="0.25">
      <c r="A13" s="76" t="s">
        <v>193</v>
      </c>
      <c r="B13" s="81" t="s">
        <v>169</v>
      </c>
      <c r="C13" s="82">
        <v>41579</v>
      </c>
      <c r="D13" s="82" t="s">
        <v>161</v>
      </c>
      <c r="E13" s="83">
        <v>8879</v>
      </c>
      <c r="F13" s="126"/>
      <c r="G13" s="75"/>
      <c r="H13" s="114"/>
      <c r="I13" s="75"/>
      <c r="J13" s="75"/>
    </row>
    <row r="14" spans="1:10" x14ac:dyDescent="0.25">
      <c r="A14" s="76" t="s">
        <v>193</v>
      </c>
      <c r="B14" s="81" t="s">
        <v>99</v>
      </c>
      <c r="C14" s="82">
        <v>41913</v>
      </c>
      <c r="D14" s="82" t="s">
        <v>161</v>
      </c>
      <c r="E14" s="83">
        <v>8048</v>
      </c>
      <c r="F14" s="131" t="s">
        <v>283</v>
      </c>
      <c r="G14" s="75"/>
      <c r="H14" s="131" t="s">
        <v>283</v>
      </c>
      <c r="I14" s="75"/>
      <c r="J14" s="75"/>
    </row>
    <row r="15" spans="1:10" x14ac:dyDescent="0.25">
      <c r="A15" s="76" t="s">
        <v>193</v>
      </c>
      <c r="B15" s="81" t="s">
        <v>100</v>
      </c>
      <c r="C15" s="82">
        <v>41913</v>
      </c>
      <c r="D15" s="82" t="s">
        <v>161</v>
      </c>
      <c r="E15" s="83">
        <v>4733</v>
      </c>
      <c r="F15" s="126"/>
      <c r="G15" s="75"/>
      <c r="H15" s="114"/>
      <c r="I15" s="75"/>
      <c r="J15" s="75"/>
    </row>
    <row r="16" spans="1:10" x14ac:dyDescent="0.25">
      <c r="A16" s="76" t="s">
        <v>193</v>
      </c>
      <c r="B16" s="81" t="s">
        <v>101</v>
      </c>
      <c r="C16" s="82">
        <v>41913</v>
      </c>
      <c r="D16" s="82" t="s">
        <v>161</v>
      </c>
      <c r="E16" s="83">
        <v>7637</v>
      </c>
      <c r="F16" s="126"/>
      <c r="G16" s="75"/>
      <c r="H16" s="116"/>
      <c r="I16" s="75"/>
      <c r="J16" s="75"/>
    </row>
    <row r="17" spans="1:10" x14ac:dyDescent="0.25">
      <c r="A17" s="76" t="s">
        <v>193</v>
      </c>
      <c r="B17" s="81" t="s">
        <v>102</v>
      </c>
      <c r="C17" s="82">
        <v>41913</v>
      </c>
      <c r="D17" s="82" t="s">
        <v>161</v>
      </c>
      <c r="E17" s="83">
        <v>4582</v>
      </c>
      <c r="F17" s="126"/>
      <c r="G17" s="75"/>
      <c r="H17" s="116"/>
      <c r="I17" s="75"/>
      <c r="J17" s="75"/>
    </row>
    <row r="18" spans="1:10" x14ac:dyDescent="0.25">
      <c r="A18" s="76" t="s">
        <v>193</v>
      </c>
      <c r="B18" s="81" t="s">
        <v>102</v>
      </c>
      <c r="C18" s="82">
        <v>42005</v>
      </c>
      <c r="D18" s="82" t="s">
        <v>161</v>
      </c>
      <c r="E18" s="83">
        <v>1600</v>
      </c>
      <c r="F18" s="126"/>
      <c r="G18" s="75"/>
      <c r="H18" s="116"/>
      <c r="I18" s="75"/>
      <c r="J18" s="75"/>
    </row>
    <row r="19" spans="1:10" x14ac:dyDescent="0.25">
      <c r="A19" s="76" t="s">
        <v>193</v>
      </c>
      <c r="B19" s="81" t="s">
        <v>79</v>
      </c>
      <c r="C19" s="82">
        <v>41913</v>
      </c>
      <c r="D19" s="82" t="s">
        <v>161</v>
      </c>
      <c r="E19" s="83">
        <v>7682</v>
      </c>
      <c r="F19" s="126"/>
      <c r="G19" s="75"/>
      <c r="H19" s="116"/>
      <c r="I19" s="75"/>
      <c r="J19" s="75"/>
    </row>
    <row r="20" spans="1:10" x14ac:dyDescent="0.25">
      <c r="A20" s="76" t="s">
        <v>193</v>
      </c>
      <c r="B20" s="81" t="s">
        <v>80</v>
      </c>
      <c r="C20" s="82">
        <v>41913</v>
      </c>
      <c r="D20" s="82" t="s">
        <v>161</v>
      </c>
      <c r="E20" s="83">
        <v>9931</v>
      </c>
      <c r="F20" s="126"/>
      <c r="G20" s="75"/>
      <c r="H20" s="116"/>
      <c r="I20" s="75"/>
      <c r="J20" s="75"/>
    </row>
    <row r="21" spans="1:10" x14ac:dyDescent="0.25">
      <c r="A21" s="76" t="s">
        <v>193</v>
      </c>
      <c r="B21" s="81" t="s">
        <v>80</v>
      </c>
      <c r="C21" s="82">
        <v>42005</v>
      </c>
      <c r="D21" s="82" t="s">
        <v>161</v>
      </c>
      <c r="E21" s="83">
        <v>3173</v>
      </c>
      <c r="F21" s="126"/>
      <c r="G21" s="75"/>
      <c r="H21" s="116"/>
      <c r="I21" s="75"/>
      <c r="J21" s="75"/>
    </row>
    <row r="22" spans="1:10" x14ac:dyDescent="0.25">
      <c r="A22" s="76" t="s">
        <v>193</v>
      </c>
      <c r="B22" s="81" t="s">
        <v>140</v>
      </c>
      <c r="C22" s="82">
        <v>42095</v>
      </c>
      <c r="D22" s="82" t="s">
        <v>161</v>
      </c>
      <c r="E22" s="83">
        <v>5002</v>
      </c>
      <c r="F22" s="127"/>
      <c r="G22" s="75"/>
      <c r="H22" s="114"/>
      <c r="I22" s="75"/>
      <c r="J22" s="75"/>
    </row>
    <row r="23" spans="1:10" x14ac:dyDescent="0.25">
      <c r="A23" s="76" t="s">
        <v>193</v>
      </c>
      <c r="B23" s="81" t="s">
        <v>141</v>
      </c>
      <c r="C23" s="82">
        <v>42095</v>
      </c>
      <c r="D23" s="82" t="s">
        <v>161</v>
      </c>
      <c r="E23" s="83">
        <v>7583</v>
      </c>
      <c r="F23" s="127"/>
      <c r="G23" s="75"/>
      <c r="H23" s="114"/>
      <c r="I23" s="75"/>
      <c r="J23" s="75"/>
    </row>
    <row r="24" spans="1:10" x14ac:dyDescent="0.25">
      <c r="A24" s="76" t="s">
        <v>193</v>
      </c>
      <c r="B24" s="81" t="s">
        <v>142</v>
      </c>
      <c r="C24" s="82">
        <v>42095</v>
      </c>
      <c r="D24" s="82" t="s">
        <v>161</v>
      </c>
      <c r="E24" s="83">
        <v>11579</v>
      </c>
      <c r="F24" s="127"/>
      <c r="G24" s="75"/>
      <c r="H24" s="114"/>
      <c r="I24" s="75"/>
      <c r="J24" s="75"/>
    </row>
    <row r="25" spans="1:10" x14ac:dyDescent="0.25">
      <c r="A25" s="76" t="s">
        <v>193</v>
      </c>
      <c r="B25" s="81" t="s">
        <v>143</v>
      </c>
      <c r="C25" s="82">
        <v>42095</v>
      </c>
      <c r="D25" s="82" t="s">
        <v>161</v>
      </c>
      <c r="E25" s="83">
        <v>12732</v>
      </c>
      <c r="F25" s="127"/>
      <c r="G25" s="75"/>
      <c r="H25" s="114"/>
      <c r="I25" s="75"/>
      <c r="J25" s="75"/>
    </row>
    <row r="26" spans="1:10" x14ac:dyDescent="0.25">
      <c r="A26" s="76" t="s">
        <v>193</v>
      </c>
      <c r="B26" s="81" t="s">
        <v>144</v>
      </c>
      <c r="C26" s="82">
        <v>42095</v>
      </c>
      <c r="D26" s="82" t="s">
        <v>161</v>
      </c>
      <c r="E26" s="83">
        <v>9343</v>
      </c>
      <c r="F26" s="126"/>
      <c r="G26" s="75"/>
      <c r="H26" s="116"/>
      <c r="I26" s="75"/>
      <c r="J26" s="75"/>
    </row>
    <row r="27" spans="1:10" x14ac:dyDescent="0.25">
      <c r="A27" s="76" t="s">
        <v>193</v>
      </c>
      <c r="B27" s="81" t="s">
        <v>145</v>
      </c>
      <c r="C27" s="82">
        <v>42095</v>
      </c>
      <c r="D27" s="82" t="s">
        <v>161</v>
      </c>
      <c r="E27" s="83">
        <v>8109</v>
      </c>
      <c r="F27" s="126"/>
      <c r="G27" s="75"/>
      <c r="H27" s="116"/>
      <c r="I27" s="75"/>
      <c r="J27" s="75"/>
    </row>
    <row r="28" spans="1:10" x14ac:dyDescent="0.25">
      <c r="A28" s="76" t="s">
        <v>193</v>
      </c>
      <c r="B28" s="81" t="s">
        <v>145</v>
      </c>
      <c r="C28" s="82">
        <v>42217</v>
      </c>
      <c r="D28" s="82" t="s">
        <v>161</v>
      </c>
      <c r="E28" s="83">
        <v>3314</v>
      </c>
      <c r="F28" s="126"/>
      <c r="G28" s="75"/>
      <c r="H28" s="116"/>
      <c r="I28" s="75"/>
      <c r="J28" s="75"/>
    </row>
    <row r="29" spans="1:10" x14ac:dyDescent="0.25">
      <c r="A29" s="76" t="s">
        <v>193</v>
      </c>
      <c r="B29" s="81" t="s">
        <v>146</v>
      </c>
      <c r="C29" s="82">
        <v>42095</v>
      </c>
      <c r="D29" s="82" t="s">
        <v>161</v>
      </c>
      <c r="E29" s="83">
        <v>5008</v>
      </c>
      <c r="F29" s="126"/>
      <c r="G29" s="75"/>
      <c r="H29" s="116"/>
      <c r="I29" s="75"/>
      <c r="J29" s="75"/>
    </row>
    <row r="30" spans="1:10" x14ac:dyDescent="0.25">
      <c r="A30" s="76" t="s">
        <v>193</v>
      </c>
      <c r="B30" s="81" t="s">
        <v>155</v>
      </c>
      <c r="C30" s="82">
        <v>42430</v>
      </c>
      <c r="D30" s="82" t="s">
        <v>161</v>
      </c>
      <c r="E30" s="83">
        <v>290</v>
      </c>
      <c r="F30" s="126"/>
      <c r="G30" s="75"/>
      <c r="H30" s="116"/>
      <c r="I30" s="75"/>
      <c r="J30" s="75"/>
    </row>
    <row r="31" spans="1:10" x14ac:dyDescent="0.25">
      <c r="A31" s="76" t="s">
        <v>193</v>
      </c>
      <c r="B31" s="81" t="s">
        <v>147</v>
      </c>
      <c r="C31" s="82">
        <v>42095</v>
      </c>
      <c r="D31" s="82" t="s">
        <v>161</v>
      </c>
      <c r="E31" s="83">
        <v>6626</v>
      </c>
      <c r="F31" s="126"/>
      <c r="G31" s="75"/>
      <c r="H31" s="116"/>
      <c r="I31" s="75"/>
      <c r="J31" s="75"/>
    </row>
    <row r="32" spans="1:10" x14ac:dyDescent="0.25">
      <c r="A32" s="76" t="s">
        <v>193</v>
      </c>
      <c r="B32" s="81" t="s">
        <v>147</v>
      </c>
      <c r="C32" s="82">
        <v>42339</v>
      </c>
      <c r="D32" s="82" t="s">
        <v>161</v>
      </c>
      <c r="E32" s="83">
        <v>1440</v>
      </c>
      <c r="F32" s="126"/>
      <c r="G32" s="75"/>
      <c r="H32" s="116"/>
      <c r="I32" s="75"/>
      <c r="J32" s="75"/>
    </row>
    <row r="33" spans="1:10" x14ac:dyDescent="0.25">
      <c r="A33" s="76" t="s">
        <v>193</v>
      </c>
      <c r="B33" s="81" t="s">
        <v>157</v>
      </c>
      <c r="C33" s="82">
        <v>42370</v>
      </c>
      <c r="D33" s="82" t="s">
        <v>161</v>
      </c>
      <c r="E33" s="83">
        <v>7625</v>
      </c>
      <c r="F33" s="126"/>
      <c r="G33" s="75"/>
      <c r="H33" s="116"/>
      <c r="I33" s="75"/>
      <c r="J33" s="75"/>
    </row>
    <row r="34" spans="1:10" x14ac:dyDescent="0.25">
      <c r="A34" s="76" t="s">
        <v>193</v>
      </c>
      <c r="B34" s="81" t="s">
        <v>158</v>
      </c>
      <c r="C34" s="82">
        <v>42370</v>
      </c>
      <c r="D34" s="82" t="s">
        <v>161</v>
      </c>
      <c r="E34" s="83">
        <v>11591</v>
      </c>
      <c r="F34" s="126"/>
      <c r="G34" s="75"/>
      <c r="H34" s="116"/>
      <c r="I34" s="75"/>
      <c r="J34" s="75"/>
    </row>
    <row r="35" spans="1:10" x14ac:dyDescent="0.25">
      <c r="A35" s="76" t="s">
        <v>193</v>
      </c>
      <c r="B35" s="81" t="s">
        <v>153</v>
      </c>
      <c r="C35" s="82">
        <v>42339</v>
      </c>
      <c r="D35" s="82" t="s">
        <v>161</v>
      </c>
      <c r="E35" s="83">
        <v>500</v>
      </c>
      <c r="F35" s="126"/>
      <c r="G35" s="75"/>
      <c r="H35" s="116"/>
      <c r="I35" s="75"/>
      <c r="J35" s="75"/>
    </row>
    <row r="36" spans="1:10" x14ac:dyDescent="0.25">
      <c r="A36" s="76" t="s">
        <v>193</v>
      </c>
      <c r="B36" s="81" t="s">
        <v>153</v>
      </c>
      <c r="C36" s="82">
        <v>42339</v>
      </c>
      <c r="D36" s="82" t="s">
        <v>161</v>
      </c>
      <c r="E36" s="83">
        <v>7678</v>
      </c>
      <c r="F36" s="126"/>
      <c r="G36" s="75"/>
      <c r="H36" s="116"/>
      <c r="I36" s="75"/>
      <c r="J36" s="75"/>
    </row>
    <row r="37" spans="1:10" x14ac:dyDescent="0.25">
      <c r="A37" s="76" t="s">
        <v>193</v>
      </c>
      <c r="B37" s="81" t="s">
        <v>153</v>
      </c>
      <c r="C37" s="82">
        <v>42430</v>
      </c>
      <c r="D37" s="82" t="s">
        <v>161</v>
      </c>
      <c r="E37" s="83">
        <v>76</v>
      </c>
      <c r="F37" s="126"/>
      <c r="G37" s="75"/>
      <c r="H37" s="116"/>
      <c r="I37" s="75"/>
      <c r="J37" s="75"/>
    </row>
    <row r="38" spans="1:10" x14ac:dyDescent="0.25">
      <c r="A38" s="78" t="s">
        <v>193</v>
      </c>
      <c r="B38" s="87" t="s">
        <v>159</v>
      </c>
      <c r="C38" s="88">
        <v>42430</v>
      </c>
      <c r="D38" s="88" t="s">
        <v>161</v>
      </c>
      <c r="E38" s="89">
        <v>10000</v>
      </c>
      <c r="F38" s="128"/>
      <c r="G38" s="79"/>
      <c r="H38" s="117"/>
      <c r="I38" s="79"/>
      <c r="J38" s="75"/>
    </row>
    <row r="39" spans="1:10" x14ac:dyDescent="0.25">
      <c r="A39" s="75" t="s">
        <v>195</v>
      </c>
      <c r="B39" s="81" t="s">
        <v>61</v>
      </c>
      <c r="C39" s="82">
        <v>41913</v>
      </c>
      <c r="D39" s="82" t="s">
        <v>172</v>
      </c>
      <c r="E39" s="83">
        <v>1222</v>
      </c>
      <c r="F39" s="126"/>
      <c r="G39" s="77">
        <f>SUM(E39:E44)</f>
        <v>7309</v>
      </c>
      <c r="H39" s="114"/>
      <c r="I39" s="76" t="s">
        <v>206</v>
      </c>
      <c r="J39" s="75"/>
    </row>
    <row r="40" spans="1:10" x14ac:dyDescent="0.25">
      <c r="A40" s="75" t="s">
        <v>195</v>
      </c>
      <c r="B40" s="81" t="s">
        <v>62</v>
      </c>
      <c r="C40" s="82">
        <v>41913</v>
      </c>
      <c r="D40" s="82" t="s">
        <v>172</v>
      </c>
      <c r="E40" s="83">
        <v>932</v>
      </c>
      <c r="F40" s="126"/>
      <c r="G40" s="77">
        <f>SUM(E45:E57)</f>
        <v>18641</v>
      </c>
      <c r="H40" s="114"/>
      <c r="I40" s="76" t="s">
        <v>207</v>
      </c>
      <c r="J40" s="75"/>
    </row>
    <row r="41" spans="1:10" x14ac:dyDescent="0.25">
      <c r="A41" s="75" t="s">
        <v>195</v>
      </c>
      <c r="B41" s="81" t="s">
        <v>63</v>
      </c>
      <c r="C41" s="82">
        <v>41913</v>
      </c>
      <c r="D41" s="82" t="s">
        <v>172</v>
      </c>
      <c r="E41" s="83">
        <v>1486</v>
      </c>
      <c r="F41" s="126"/>
      <c r="G41" s="77">
        <f>SUM(E58:E59)</f>
        <v>1735</v>
      </c>
      <c r="H41" s="115"/>
      <c r="I41" s="76" t="s">
        <v>208</v>
      </c>
      <c r="J41" s="75"/>
    </row>
    <row r="42" spans="1:10" x14ac:dyDescent="0.25">
      <c r="A42" s="75" t="s">
        <v>195</v>
      </c>
      <c r="B42" s="81" t="s">
        <v>64</v>
      </c>
      <c r="C42" s="82">
        <v>41913</v>
      </c>
      <c r="D42" s="82" t="s">
        <v>172</v>
      </c>
      <c r="E42" s="83">
        <v>819</v>
      </c>
      <c r="F42" s="126"/>
      <c r="G42" s="77">
        <f>SUM(E60:E65)</f>
        <v>9184</v>
      </c>
      <c r="H42" s="114"/>
      <c r="I42" s="76" t="s">
        <v>223</v>
      </c>
      <c r="J42" s="75"/>
    </row>
    <row r="43" spans="1:10" x14ac:dyDescent="0.25">
      <c r="A43" s="75" t="s">
        <v>195</v>
      </c>
      <c r="B43" s="81" t="s">
        <v>65</v>
      </c>
      <c r="C43" s="82">
        <v>41913</v>
      </c>
      <c r="D43" s="82" t="s">
        <v>172</v>
      </c>
      <c r="E43" s="83">
        <v>1330</v>
      </c>
      <c r="F43" s="126"/>
      <c r="G43" s="77">
        <f>SUM(E66:E72)</f>
        <v>10171</v>
      </c>
      <c r="H43" s="118"/>
      <c r="I43" s="76" t="s">
        <v>264</v>
      </c>
      <c r="J43" s="75"/>
    </row>
    <row r="44" spans="1:10" x14ac:dyDescent="0.25">
      <c r="A44" s="75" t="s">
        <v>195</v>
      </c>
      <c r="B44" s="81" t="s">
        <v>66</v>
      </c>
      <c r="C44" s="82">
        <v>41913</v>
      </c>
      <c r="D44" s="82" t="s">
        <v>172</v>
      </c>
      <c r="E44" s="83">
        <v>1520</v>
      </c>
      <c r="F44" s="126"/>
      <c r="G44" s="75"/>
      <c r="H44" s="116"/>
      <c r="J44" s="75"/>
    </row>
    <row r="45" spans="1:10" x14ac:dyDescent="0.25">
      <c r="A45" s="75" t="s">
        <v>195</v>
      </c>
      <c r="B45" s="81" t="s">
        <v>87</v>
      </c>
      <c r="C45" s="82">
        <v>41913</v>
      </c>
      <c r="D45" s="82" t="s">
        <v>172</v>
      </c>
      <c r="E45" s="83">
        <v>1233</v>
      </c>
      <c r="F45" s="126"/>
      <c r="G45" s="75"/>
      <c r="H45" s="116"/>
      <c r="I45" s="75"/>
      <c r="J45" s="75"/>
    </row>
    <row r="46" spans="1:10" x14ac:dyDescent="0.25">
      <c r="A46" s="75" t="s">
        <v>195</v>
      </c>
      <c r="B46" s="81" t="s">
        <v>88</v>
      </c>
      <c r="C46" s="82">
        <v>41913</v>
      </c>
      <c r="D46" s="82" t="s">
        <v>172</v>
      </c>
      <c r="E46" s="83">
        <v>1376</v>
      </c>
      <c r="F46" s="131"/>
      <c r="G46" s="75"/>
      <c r="H46" s="131"/>
      <c r="I46" s="75"/>
      <c r="J46" s="75"/>
    </row>
    <row r="47" spans="1:10" x14ac:dyDescent="0.25">
      <c r="A47" s="75" t="s">
        <v>195</v>
      </c>
      <c r="B47" s="81" t="s">
        <v>89</v>
      </c>
      <c r="C47" s="82">
        <v>41913</v>
      </c>
      <c r="D47" s="82" t="s">
        <v>172</v>
      </c>
      <c r="E47" s="83">
        <v>2173</v>
      </c>
      <c r="F47" s="126"/>
      <c r="G47" s="75"/>
      <c r="H47" s="116"/>
      <c r="I47" s="75"/>
      <c r="J47" s="75"/>
    </row>
    <row r="48" spans="1:10" x14ac:dyDescent="0.25">
      <c r="A48" s="75" t="s">
        <v>195</v>
      </c>
      <c r="B48" s="81" t="s">
        <v>90</v>
      </c>
      <c r="C48" s="82">
        <v>41913</v>
      </c>
      <c r="D48" s="82" t="s">
        <v>172</v>
      </c>
      <c r="E48" s="83">
        <v>2147</v>
      </c>
      <c r="F48" s="126"/>
      <c r="G48" s="75"/>
      <c r="H48" s="116"/>
      <c r="I48" s="75"/>
      <c r="J48" s="75"/>
    </row>
    <row r="49" spans="1:10" x14ac:dyDescent="0.25">
      <c r="A49" s="75" t="s">
        <v>195</v>
      </c>
      <c r="B49" s="81" t="s">
        <v>91</v>
      </c>
      <c r="C49" s="82">
        <v>41913</v>
      </c>
      <c r="D49" s="82" t="s">
        <v>172</v>
      </c>
      <c r="E49" s="83">
        <v>1884</v>
      </c>
      <c r="F49" s="126"/>
      <c r="G49" s="75"/>
      <c r="H49" s="116"/>
      <c r="I49" s="75"/>
      <c r="J49" s="75"/>
    </row>
    <row r="50" spans="1:10" x14ac:dyDescent="0.25">
      <c r="A50" s="75" t="s">
        <v>195</v>
      </c>
      <c r="B50" s="81" t="s">
        <v>92</v>
      </c>
      <c r="C50" s="82">
        <v>41913</v>
      </c>
      <c r="D50" s="82" t="s">
        <v>172</v>
      </c>
      <c r="E50" s="83">
        <v>1883</v>
      </c>
      <c r="F50" s="126"/>
      <c r="G50" s="75"/>
      <c r="H50" s="116"/>
      <c r="I50" s="75"/>
      <c r="J50" s="75"/>
    </row>
    <row r="51" spans="1:10" x14ac:dyDescent="0.25">
      <c r="A51" s="75" t="s">
        <v>195</v>
      </c>
      <c r="B51" s="81" t="s">
        <v>134</v>
      </c>
      <c r="C51" s="82">
        <v>42005</v>
      </c>
      <c r="D51" s="82" t="s">
        <v>172</v>
      </c>
      <c r="E51" s="83">
        <v>1262</v>
      </c>
      <c r="F51" s="126"/>
      <c r="G51" s="75"/>
      <c r="H51" s="116"/>
      <c r="I51" s="75"/>
      <c r="J51" s="75"/>
    </row>
    <row r="52" spans="1:10" x14ac:dyDescent="0.25">
      <c r="A52" s="75" t="s">
        <v>195</v>
      </c>
      <c r="B52" s="81" t="s">
        <v>135</v>
      </c>
      <c r="C52" s="82">
        <v>42005</v>
      </c>
      <c r="D52" s="82" t="s">
        <v>172</v>
      </c>
      <c r="E52" s="83">
        <v>1165</v>
      </c>
      <c r="F52" s="126"/>
      <c r="G52" s="75"/>
      <c r="H52" s="116"/>
      <c r="I52" s="75"/>
      <c r="J52" s="75"/>
    </row>
    <row r="53" spans="1:10" x14ac:dyDescent="0.25">
      <c r="A53" s="75" t="s">
        <v>195</v>
      </c>
      <c r="B53" s="81" t="s">
        <v>136</v>
      </c>
      <c r="C53" s="82">
        <v>42005</v>
      </c>
      <c r="D53" s="82" t="s">
        <v>172</v>
      </c>
      <c r="E53" s="83">
        <v>693</v>
      </c>
      <c r="F53" s="131" t="s">
        <v>283</v>
      </c>
      <c r="G53" s="75"/>
      <c r="H53" s="131" t="s">
        <v>283</v>
      </c>
      <c r="I53" s="75"/>
      <c r="J53" s="75"/>
    </row>
    <row r="54" spans="1:10" x14ac:dyDescent="0.25">
      <c r="A54" s="75" t="s">
        <v>195</v>
      </c>
      <c r="B54" s="81" t="s">
        <v>136</v>
      </c>
      <c r="C54" s="82">
        <v>42095</v>
      </c>
      <c r="D54" s="82" t="s">
        <v>172</v>
      </c>
      <c r="E54" s="83">
        <v>437</v>
      </c>
      <c r="F54" s="126"/>
      <c r="G54" s="75"/>
      <c r="H54" s="116"/>
      <c r="I54" s="75"/>
      <c r="J54" s="75"/>
    </row>
    <row r="55" spans="1:10" x14ac:dyDescent="0.25">
      <c r="A55" s="75" t="s">
        <v>195</v>
      </c>
      <c r="B55" s="81" t="s">
        <v>137</v>
      </c>
      <c r="C55" s="82">
        <v>42095</v>
      </c>
      <c r="D55" s="82" t="s">
        <v>172</v>
      </c>
      <c r="E55" s="83">
        <v>1483</v>
      </c>
      <c r="F55" s="126"/>
      <c r="G55" s="75"/>
      <c r="H55" s="116"/>
      <c r="I55" s="75"/>
      <c r="J55" s="75"/>
    </row>
    <row r="56" spans="1:10" x14ac:dyDescent="0.25">
      <c r="A56" s="75" t="s">
        <v>195</v>
      </c>
      <c r="B56" s="81" t="s">
        <v>138</v>
      </c>
      <c r="C56" s="82">
        <v>42095</v>
      </c>
      <c r="D56" s="82" t="s">
        <v>172</v>
      </c>
      <c r="E56" s="83">
        <v>1813</v>
      </c>
      <c r="F56" s="126"/>
      <c r="G56" s="75"/>
      <c r="H56" s="116"/>
      <c r="I56" s="75"/>
      <c r="J56" s="75"/>
    </row>
    <row r="57" spans="1:10" x14ac:dyDescent="0.25">
      <c r="A57" s="75" t="s">
        <v>195</v>
      </c>
      <c r="B57" s="81" t="s">
        <v>139</v>
      </c>
      <c r="C57" s="82">
        <v>42095</v>
      </c>
      <c r="D57" s="82" t="s">
        <v>172</v>
      </c>
      <c r="E57" s="83">
        <v>1092</v>
      </c>
      <c r="F57" s="126"/>
      <c r="G57" s="75"/>
      <c r="H57" s="116"/>
      <c r="I57" s="75"/>
      <c r="J57" s="75"/>
    </row>
    <row r="58" spans="1:10" x14ac:dyDescent="0.25">
      <c r="A58" s="75" t="s">
        <v>195</v>
      </c>
      <c r="B58" s="81" t="s">
        <v>149</v>
      </c>
      <c r="C58" s="82">
        <v>42095</v>
      </c>
      <c r="D58" s="82" t="s">
        <v>172</v>
      </c>
      <c r="E58" s="83">
        <v>574</v>
      </c>
      <c r="F58" s="126"/>
      <c r="G58" s="75"/>
      <c r="H58" s="116"/>
      <c r="I58" s="75"/>
      <c r="J58" s="75"/>
    </row>
    <row r="59" spans="1:10" x14ac:dyDescent="0.25">
      <c r="A59" s="96" t="s">
        <v>195</v>
      </c>
      <c r="B59" s="81" t="s">
        <v>151</v>
      </c>
      <c r="C59" s="82">
        <v>42095</v>
      </c>
      <c r="D59" s="82" t="s">
        <v>172</v>
      </c>
      <c r="E59" s="83">
        <v>1161</v>
      </c>
      <c r="F59" s="126"/>
      <c r="G59" s="96"/>
      <c r="H59" s="119"/>
      <c r="I59" s="96"/>
      <c r="J59" s="75"/>
    </row>
    <row r="60" spans="1:10" s="71" customFormat="1" x14ac:dyDescent="0.25">
      <c r="A60" s="96" t="s">
        <v>195</v>
      </c>
      <c r="B60" s="81" t="s">
        <v>230</v>
      </c>
      <c r="C60" s="82">
        <v>43160</v>
      </c>
      <c r="D60" s="82" t="s">
        <v>172</v>
      </c>
      <c r="E60" s="83">
        <v>1583</v>
      </c>
      <c r="F60" s="126"/>
      <c r="G60" s="96"/>
      <c r="H60" s="116"/>
      <c r="I60" s="96"/>
      <c r="J60" s="75"/>
    </row>
    <row r="61" spans="1:10" s="71" customFormat="1" x14ac:dyDescent="0.25">
      <c r="A61" s="96" t="s">
        <v>195</v>
      </c>
      <c r="B61" s="81" t="s">
        <v>231</v>
      </c>
      <c r="C61" s="82">
        <v>43160</v>
      </c>
      <c r="D61" s="82" t="s">
        <v>172</v>
      </c>
      <c r="E61" s="83">
        <v>1129</v>
      </c>
      <c r="F61" s="126"/>
      <c r="G61" s="96"/>
      <c r="H61" s="116"/>
      <c r="I61" s="96"/>
      <c r="J61" s="75"/>
    </row>
    <row r="62" spans="1:10" s="71" customFormat="1" x14ac:dyDescent="0.25">
      <c r="A62" s="96" t="s">
        <v>195</v>
      </c>
      <c r="B62" s="81" t="s">
        <v>232</v>
      </c>
      <c r="C62" s="82">
        <v>43160</v>
      </c>
      <c r="D62" s="82" t="s">
        <v>172</v>
      </c>
      <c r="E62" s="83">
        <v>1478</v>
      </c>
      <c r="F62" s="126"/>
      <c r="G62" s="96"/>
      <c r="H62" s="116"/>
      <c r="I62" s="96"/>
      <c r="J62" s="75"/>
    </row>
    <row r="63" spans="1:10" s="71" customFormat="1" x14ac:dyDescent="0.25">
      <c r="A63" s="96" t="s">
        <v>195</v>
      </c>
      <c r="B63" s="81" t="s">
        <v>233</v>
      </c>
      <c r="C63" s="82">
        <v>43160</v>
      </c>
      <c r="D63" s="82" t="s">
        <v>172</v>
      </c>
      <c r="E63" s="83">
        <v>1724</v>
      </c>
      <c r="F63" s="126"/>
      <c r="G63" s="96"/>
      <c r="H63" s="116"/>
      <c r="I63" s="96"/>
      <c r="J63" s="75"/>
    </row>
    <row r="64" spans="1:10" s="71" customFormat="1" x14ac:dyDescent="0.25">
      <c r="A64" s="96" t="s">
        <v>195</v>
      </c>
      <c r="B64" s="81" t="s">
        <v>234</v>
      </c>
      <c r="C64" s="82">
        <v>43160</v>
      </c>
      <c r="D64" s="82" t="s">
        <v>172</v>
      </c>
      <c r="E64" s="83">
        <v>1705</v>
      </c>
      <c r="F64" s="126"/>
      <c r="G64" s="96"/>
      <c r="H64" s="116"/>
      <c r="I64" s="96"/>
      <c r="J64" s="75"/>
    </row>
    <row r="65" spans="1:11" s="71" customFormat="1" x14ac:dyDescent="0.25">
      <c r="A65" s="96" t="s">
        <v>195</v>
      </c>
      <c r="B65" s="81" t="s">
        <v>235</v>
      </c>
      <c r="C65" s="82">
        <v>43160</v>
      </c>
      <c r="D65" s="82" t="s">
        <v>172</v>
      </c>
      <c r="E65" s="83">
        <v>1565</v>
      </c>
      <c r="F65" s="126"/>
      <c r="G65" s="96"/>
      <c r="H65" s="116"/>
      <c r="I65" s="96"/>
      <c r="J65" s="75"/>
    </row>
    <row r="66" spans="1:11" s="71" customFormat="1" x14ac:dyDescent="0.25">
      <c r="A66" s="96" t="s">
        <v>195</v>
      </c>
      <c r="B66" s="81" t="s">
        <v>260</v>
      </c>
      <c r="C66" s="82">
        <v>43525</v>
      </c>
      <c r="D66" s="82" t="s">
        <v>172</v>
      </c>
      <c r="E66" s="83">
        <v>1961</v>
      </c>
      <c r="F66" s="126"/>
      <c r="G66" s="96"/>
      <c r="H66" s="116"/>
      <c r="I66" s="96"/>
      <c r="J66" s="75"/>
    </row>
    <row r="67" spans="1:11" s="71" customFormat="1" x14ac:dyDescent="0.25">
      <c r="A67" s="96" t="s">
        <v>195</v>
      </c>
      <c r="B67" s="81" t="s">
        <v>267</v>
      </c>
      <c r="C67" s="82">
        <v>43497</v>
      </c>
      <c r="D67" s="82" t="s">
        <v>172</v>
      </c>
      <c r="E67" s="83">
        <v>1158</v>
      </c>
      <c r="F67" s="126"/>
      <c r="G67" s="96"/>
      <c r="H67" s="116"/>
      <c r="I67" s="96"/>
      <c r="J67" s="75"/>
    </row>
    <row r="68" spans="1:11" s="71" customFormat="1" x14ac:dyDescent="0.25">
      <c r="A68" s="96" t="s">
        <v>195</v>
      </c>
      <c r="B68" s="81" t="s">
        <v>268</v>
      </c>
      <c r="C68" s="82">
        <v>43497</v>
      </c>
      <c r="D68" s="82" t="s">
        <v>172</v>
      </c>
      <c r="E68" s="83">
        <v>1529</v>
      </c>
      <c r="F68" s="126"/>
      <c r="G68" s="96"/>
      <c r="H68" s="116"/>
      <c r="I68" s="96"/>
      <c r="J68" s="75"/>
    </row>
    <row r="69" spans="1:11" s="71" customFormat="1" x14ac:dyDescent="0.25">
      <c r="A69" s="96" t="s">
        <v>195</v>
      </c>
      <c r="B69" s="81" t="s">
        <v>270</v>
      </c>
      <c r="C69" s="82">
        <v>43497</v>
      </c>
      <c r="D69" s="82" t="s">
        <v>172</v>
      </c>
      <c r="E69" s="83">
        <v>1243</v>
      </c>
      <c r="F69" s="126"/>
      <c r="G69" s="96"/>
      <c r="H69" s="116"/>
      <c r="I69" s="96"/>
      <c r="J69" s="75"/>
    </row>
    <row r="70" spans="1:11" x14ac:dyDescent="0.25">
      <c r="A70" s="96" t="s">
        <v>195</v>
      </c>
      <c r="B70" s="81" t="s">
        <v>269</v>
      </c>
      <c r="C70" s="82">
        <v>43497</v>
      </c>
      <c r="D70" s="82" t="s">
        <v>172</v>
      </c>
      <c r="E70" s="83">
        <v>947</v>
      </c>
      <c r="F70" s="126"/>
      <c r="G70" s="96"/>
      <c r="H70" s="116"/>
      <c r="I70" s="96"/>
      <c r="J70" s="75"/>
      <c r="K70" s="71"/>
    </row>
    <row r="71" spans="1:11" x14ac:dyDescent="0.25">
      <c r="A71" s="96" t="s">
        <v>195</v>
      </c>
      <c r="B71" s="81" t="s">
        <v>265</v>
      </c>
      <c r="C71" s="82">
        <v>43466</v>
      </c>
      <c r="D71" s="82" t="s">
        <v>172</v>
      </c>
      <c r="E71" s="83">
        <v>1740</v>
      </c>
      <c r="F71" s="126"/>
      <c r="G71" s="96"/>
      <c r="H71" s="116"/>
      <c r="I71" s="96"/>
      <c r="J71" s="75"/>
      <c r="K71" s="71"/>
    </row>
    <row r="72" spans="1:11" x14ac:dyDescent="0.25">
      <c r="A72" s="79" t="s">
        <v>195</v>
      </c>
      <c r="B72" s="87" t="s">
        <v>266</v>
      </c>
      <c r="C72" s="88">
        <v>43466</v>
      </c>
      <c r="D72" s="88" t="s">
        <v>172</v>
      </c>
      <c r="E72" s="89">
        <v>1593</v>
      </c>
      <c r="F72" s="128"/>
      <c r="G72" s="79"/>
      <c r="H72" s="120"/>
      <c r="I72" s="79"/>
      <c r="J72" s="75"/>
      <c r="K72" s="71"/>
    </row>
    <row r="73" spans="1:11" x14ac:dyDescent="0.25">
      <c r="A73" s="75" t="s">
        <v>192</v>
      </c>
      <c r="B73" s="81" t="s">
        <v>19</v>
      </c>
      <c r="C73" s="82">
        <v>41041</v>
      </c>
      <c r="D73" s="82" t="s">
        <v>163</v>
      </c>
      <c r="E73" s="83">
        <v>38143</v>
      </c>
      <c r="F73" s="126"/>
      <c r="G73" s="77">
        <f>SUM(E73:E79)</f>
        <v>238143</v>
      </c>
      <c r="H73" s="114"/>
      <c r="I73" s="76" t="s">
        <v>205</v>
      </c>
      <c r="J73" s="75"/>
    </row>
    <row r="74" spans="1:11" x14ac:dyDescent="0.25">
      <c r="A74" s="75" t="s">
        <v>192</v>
      </c>
      <c r="B74" s="81" t="s">
        <v>34</v>
      </c>
      <c r="C74" s="82">
        <v>41609</v>
      </c>
      <c r="D74" s="82" t="s">
        <v>163</v>
      </c>
      <c r="E74" s="83">
        <v>26875</v>
      </c>
      <c r="F74" s="126"/>
      <c r="G74" s="77">
        <f>SUM(E80:E89)</f>
        <v>246192</v>
      </c>
      <c r="H74" s="114"/>
      <c r="I74" s="76" t="s">
        <v>206</v>
      </c>
      <c r="J74" s="75"/>
    </row>
    <row r="75" spans="1:11" x14ac:dyDescent="0.25">
      <c r="A75" s="75" t="s">
        <v>192</v>
      </c>
      <c r="B75" s="81" t="s">
        <v>35</v>
      </c>
      <c r="C75" s="82">
        <v>41609</v>
      </c>
      <c r="D75" s="82" t="s">
        <v>163</v>
      </c>
      <c r="E75" s="83">
        <v>39253</v>
      </c>
      <c r="F75" s="126"/>
      <c r="G75" s="77">
        <f>SUM(E90:E109)</f>
        <v>541930</v>
      </c>
      <c r="H75" s="115"/>
      <c r="I75" s="76" t="s">
        <v>207</v>
      </c>
      <c r="J75" s="75"/>
    </row>
    <row r="76" spans="1:11" x14ac:dyDescent="0.25">
      <c r="A76" s="75" t="s">
        <v>192</v>
      </c>
      <c r="B76" s="81" t="s">
        <v>36</v>
      </c>
      <c r="C76" s="82">
        <v>41609</v>
      </c>
      <c r="D76" s="82" t="s">
        <v>163</v>
      </c>
      <c r="E76" s="83">
        <v>29767</v>
      </c>
      <c r="F76" s="126"/>
      <c r="G76" s="77">
        <f>+E110</f>
        <v>43254</v>
      </c>
      <c r="H76" s="115"/>
      <c r="I76" s="76" t="s">
        <v>208</v>
      </c>
      <c r="J76" s="75"/>
    </row>
    <row r="77" spans="1:11" x14ac:dyDescent="0.25">
      <c r="A77" s="75" t="s">
        <v>192</v>
      </c>
      <c r="B77" s="81" t="s">
        <v>37</v>
      </c>
      <c r="C77" s="82">
        <v>41609</v>
      </c>
      <c r="D77" s="82" t="s">
        <v>163</v>
      </c>
      <c r="E77" s="83">
        <v>45454</v>
      </c>
      <c r="F77" s="126"/>
      <c r="G77" s="77">
        <f>SUM(E111:E117)</f>
        <v>138677</v>
      </c>
      <c r="H77" s="118"/>
      <c r="I77" s="76" t="s">
        <v>223</v>
      </c>
      <c r="J77" s="75"/>
    </row>
    <row r="78" spans="1:11" x14ac:dyDescent="0.25">
      <c r="A78" s="75" t="s">
        <v>192</v>
      </c>
      <c r="B78" s="81" t="s">
        <v>38</v>
      </c>
      <c r="C78" s="82">
        <v>41609</v>
      </c>
      <c r="D78" s="82" t="s">
        <v>163</v>
      </c>
      <c r="E78" s="83">
        <v>34606</v>
      </c>
      <c r="F78" s="126"/>
      <c r="G78" s="77">
        <f>+E118</f>
        <v>44385</v>
      </c>
      <c r="H78" s="118"/>
      <c r="I78" s="76" t="s">
        <v>262</v>
      </c>
      <c r="J78" s="75"/>
    </row>
    <row r="79" spans="1:11" x14ac:dyDescent="0.25">
      <c r="A79" s="75" t="s">
        <v>192</v>
      </c>
      <c r="B79" s="81" t="s">
        <v>39</v>
      </c>
      <c r="C79" s="82">
        <v>41609</v>
      </c>
      <c r="D79" s="82" t="s">
        <v>163</v>
      </c>
      <c r="E79" s="83">
        <v>24045</v>
      </c>
      <c r="F79" s="126"/>
      <c r="G79" s="77">
        <f>SUM(E119:E120)</f>
        <v>68932</v>
      </c>
      <c r="H79" s="118"/>
      <c r="I79" s="76" t="s">
        <v>264</v>
      </c>
      <c r="J79" s="75"/>
    </row>
    <row r="80" spans="1:11" x14ac:dyDescent="0.25">
      <c r="A80" s="75" t="s">
        <v>192</v>
      </c>
      <c r="B80" s="81" t="s">
        <v>51</v>
      </c>
      <c r="C80" s="82">
        <v>41821</v>
      </c>
      <c r="D80" s="82" t="s">
        <v>163</v>
      </c>
      <c r="E80" s="83">
        <v>15535</v>
      </c>
      <c r="F80" s="126"/>
      <c r="G80" s="75"/>
      <c r="H80" s="116"/>
      <c r="I80" s="75"/>
      <c r="J80" s="75"/>
    </row>
    <row r="81" spans="1:10" x14ac:dyDescent="0.25">
      <c r="A81" s="75" t="s">
        <v>192</v>
      </c>
      <c r="B81" s="81" t="s">
        <v>51</v>
      </c>
      <c r="C81" s="82">
        <v>41913</v>
      </c>
      <c r="D81" s="82" t="s">
        <v>163</v>
      </c>
      <c r="E81" s="83">
        <v>26280</v>
      </c>
      <c r="F81" s="126"/>
      <c r="G81" s="75"/>
      <c r="H81" s="116"/>
      <c r="I81" s="75"/>
      <c r="J81" s="75"/>
    </row>
    <row r="82" spans="1:10" x14ac:dyDescent="0.25">
      <c r="A82" s="75" t="s">
        <v>192</v>
      </c>
      <c r="B82" s="81" t="s">
        <v>94</v>
      </c>
      <c r="C82" s="82">
        <v>41913</v>
      </c>
      <c r="D82" s="82" t="s">
        <v>163</v>
      </c>
      <c r="E82" s="83">
        <v>24591</v>
      </c>
      <c r="F82" s="126"/>
      <c r="G82" s="75"/>
      <c r="H82" s="116"/>
      <c r="I82" s="75"/>
      <c r="J82" s="75"/>
    </row>
    <row r="83" spans="1:10" x14ac:dyDescent="0.25">
      <c r="A83" s="75" t="s">
        <v>192</v>
      </c>
      <c r="B83" s="81" t="s">
        <v>95</v>
      </c>
      <c r="C83" s="82">
        <v>41913</v>
      </c>
      <c r="D83" s="82" t="s">
        <v>163</v>
      </c>
      <c r="E83" s="83">
        <v>39676</v>
      </c>
      <c r="F83" s="126"/>
      <c r="G83" s="75"/>
      <c r="H83" s="116"/>
      <c r="I83" s="75"/>
      <c r="J83" s="75"/>
    </row>
    <row r="84" spans="1:10" x14ac:dyDescent="0.25">
      <c r="A84" s="75" t="s">
        <v>192</v>
      </c>
      <c r="B84" s="81" t="s">
        <v>96</v>
      </c>
      <c r="C84" s="82">
        <v>41913</v>
      </c>
      <c r="D84" s="82" t="s">
        <v>163</v>
      </c>
      <c r="E84" s="83">
        <v>32117</v>
      </c>
      <c r="F84" s="126"/>
      <c r="G84" s="75"/>
      <c r="H84" s="116"/>
      <c r="I84" s="75"/>
      <c r="J84" s="75"/>
    </row>
    <row r="85" spans="1:10" x14ac:dyDescent="0.25">
      <c r="A85" s="75" t="s">
        <v>192</v>
      </c>
      <c r="B85" s="81" t="s">
        <v>97</v>
      </c>
      <c r="C85" s="82">
        <v>41913</v>
      </c>
      <c r="D85" s="82" t="s">
        <v>163</v>
      </c>
      <c r="E85" s="83">
        <v>27336</v>
      </c>
      <c r="F85" s="126"/>
      <c r="G85" s="75"/>
      <c r="H85" s="116"/>
      <c r="I85" s="75"/>
      <c r="J85" s="75"/>
    </row>
    <row r="86" spans="1:10" x14ac:dyDescent="0.25">
      <c r="A86" s="75" t="s">
        <v>192</v>
      </c>
      <c r="B86" s="81" t="s">
        <v>97</v>
      </c>
      <c r="C86" s="82">
        <v>42005</v>
      </c>
      <c r="D86" s="82" t="s">
        <v>163</v>
      </c>
      <c r="E86" s="83">
        <v>12577</v>
      </c>
      <c r="F86" s="126"/>
      <c r="G86" s="75"/>
      <c r="H86" s="116"/>
      <c r="I86" s="75"/>
      <c r="J86" s="75"/>
    </row>
    <row r="87" spans="1:10" x14ac:dyDescent="0.25">
      <c r="A87" s="75" t="s">
        <v>192</v>
      </c>
      <c r="B87" s="81" t="s">
        <v>117</v>
      </c>
      <c r="C87" s="82">
        <v>42005</v>
      </c>
      <c r="D87" s="82" t="s">
        <v>163</v>
      </c>
      <c r="E87" s="83">
        <v>25465</v>
      </c>
      <c r="F87" s="126"/>
      <c r="G87" s="75"/>
      <c r="H87" s="116"/>
      <c r="I87" s="75"/>
      <c r="J87" s="75"/>
    </row>
    <row r="88" spans="1:10" x14ac:dyDescent="0.25">
      <c r="A88" s="75" t="s">
        <v>192</v>
      </c>
      <c r="B88" s="81" t="s">
        <v>117</v>
      </c>
      <c r="C88" s="82">
        <v>42036</v>
      </c>
      <c r="D88" s="82" t="s">
        <v>163</v>
      </c>
      <c r="E88" s="83">
        <v>3000</v>
      </c>
      <c r="F88" s="126"/>
      <c r="G88" s="75"/>
      <c r="H88" s="116"/>
      <c r="I88" s="75"/>
      <c r="J88" s="75"/>
    </row>
    <row r="89" spans="1:10" x14ac:dyDescent="0.25">
      <c r="A89" s="75" t="s">
        <v>192</v>
      </c>
      <c r="B89" s="81" t="s">
        <v>117</v>
      </c>
      <c r="C89" s="82">
        <v>42095</v>
      </c>
      <c r="D89" s="82" t="s">
        <v>163</v>
      </c>
      <c r="E89" s="83">
        <v>39615</v>
      </c>
      <c r="F89" s="126"/>
      <c r="G89" s="75"/>
      <c r="H89" s="116"/>
      <c r="I89" s="75"/>
      <c r="J89" s="75"/>
    </row>
    <row r="90" spans="1:10" x14ac:dyDescent="0.25">
      <c r="A90" s="75" t="s">
        <v>192</v>
      </c>
      <c r="B90" s="81" t="s">
        <v>98</v>
      </c>
      <c r="C90" s="82">
        <v>41913</v>
      </c>
      <c r="D90" s="82" t="s">
        <v>163</v>
      </c>
      <c r="E90" s="83">
        <v>25000</v>
      </c>
      <c r="F90" s="126"/>
      <c r="G90" s="75"/>
      <c r="H90" s="116"/>
      <c r="I90" s="75"/>
      <c r="J90" s="75"/>
    </row>
    <row r="91" spans="1:10" x14ac:dyDescent="0.25">
      <c r="A91" s="75" t="s">
        <v>192</v>
      </c>
      <c r="B91" s="81" t="s">
        <v>98</v>
      </c>
      <c r="C91" s="82">
        <v>41944</v>
      </c>
      <c r="D91" s="82" t="s">
        <v>163</v>
      </c>
      <c r="E91" s="83">
        <v>991</v>
      </c>
      <c r="F91" s="126"/>
      <c r="G91" s="75"/>
      <c r="H91" s="116"/>
      <c r="I91" s="75"/>
      <c r="J91" s="75"/>
    </row>
    <row r="92" spans="1:10" x14ac:dyDescent="0.25">
      <c r="A92" s="75" t="s">
        <v>192</v>
      </c>
      <c r="B92" s="81" t="s">
        <v>103</v>
      </c>
      <c r="C92" s="82">
        <v>41944</v>
      </c>
      <c r="D92" s="82" t="s">
        <v>163</v>
      </c>
      <c r="E92" s="83">
        <v>39394</v>
      </c>
      <c r="F92" s="126"/>
      <c r="G92" s="75"/>
      <c r="H92" s="116"/>
      <c r="I92" s="75"/>
      <c r="J92" s="75"/>
    </row>
    <row r="93" spans="1:10" x14ac:dyDescent="0.25">
      <c r="A93" s="75" t="s">
        <v>192</v>
      </c>
      <c r="B93" s="81" t="s">
        <v>107</v>
      </c>
      <c r="C93" s="82">
        <v>41944</v>
      </c>
      <c r="D93" s="82" t="s">
        <v>163</v>
      </c>
      <c r="E93" s="83">
        <v>60000</v>
      </c>
      <c r="F93" s="126"/>
      <c r="G93" s="75"/>
      <c r="H93" s="116"/>
      <c r="I93" s="75"/>
      <c r="J93" s="75"/>
    </row>
    <row r="94" spans="1:10" x14ac:dyDescent="0.25">
      <c r="A94" s="75" t="s">
        <v>192</v>
      </c>
      <c r="B94" s="81" t="s">
        <v>107</v>
      </c>
      <c r="C94" s="82">
        <v>42095</v>
      </c>
      <c r="D94" s="82" t="s">
        <v>163</v>
      </c>
      <c r="E94" s="83">
        <v>160</v>
      </c>
      <c r="F94" s="131" t="s">
        <v>283</v>
      </c>
      <c r="G94" s="75"/>
      <c r="H94" s="131" t="s">
        <v>283</v>
      </c>
      <c r="I94" s="75"/>
      <c r="J94" s="75"/>
    </row>
    <row r="95" spans="1:10" x14ac:dyDescent="0.25">
      <c r="A95" s="75" t="s">
        <v>192</v>
      </c>
      <c r="B95" s="81" t="s">
        <v>104</v>
      </c>
      <c r="C95" s="82">
        <v>41944</v>
      </c>
      <c r="D95" s="82" t="s">
        <v>163</v>
      </c>
      <c r="E95" s="83">
        <v>66150</v>
      </c>
      <c r="F95" s="126"/>
      <c r="G95" s="75"/>
      <c r="H95" s="116"/>
      <c r="I95" s="75"/>
      <c r="J95" s="75"/>
    </row>
    <row r="96" spans="1:10" x14ac:dyDescent="0.25">
      <c r="A96" s="75" t="s">
        <v>192</v>
      </c>
      <c r="B96" s="81" t="s">
        <v>105</v>
      </c>
      <c r="C96" s="82">
        <v>41944</v>
      </c>
      <c r="D96" s="82" t="s">
        <v>163</v>
      </c>
      <c r="E96" s="83">
        <v>48537</v>
      </c>
      <c r="F96" s="126"/>
      <c r="G96" s="75"/>
      <c r="H96" s="116"/>
      <c r="I96" s="75"/>
      <c r="J96" s="75"/>
    </row>
    <row r="97" spans="1:11" x14ac:dyDescent="0.25">
      <c r="A97" s="75" t="s">
        <v>192</v>
      </c>
      <c r="B97" s="81" t="s">
        <v>106</v>
      </c>
      <c r="C97" s="82">
        <v>41944</v>
      </c>
      <c r="D97" s="82" t="s">
        <v>163</v>
      </c>
      <c r="E97" s="83">
        <v>39928</v>
      </c>
      <c r="F97" s="126"/>
      <c r="G97" s="75"/>
      <c r="H97" s="116"/>
      <c r="I97" s="75"/>
      <c r="J97" s="75"/>
    </row>
    <row r="98" spans="1:11" x14ac:dyDescent="0.25">
      <c r="A98" s="75" t="s">
        <v>192</v>
      </c>
      <c r="B98" s="81" t="s">
        <v>106</v>
      </c>
      <c r="C98" s="82">
        <v>42095</v>
      </c>
      <c r="D98" s="82" t="s">
        <v>163</v>
      </c>
      <c r="E98" s="83">
        <v>19422</v>
      </c>
      <c r="F98" s="126"/>
      <c r="G98" s="75"/>
      <c r="H98" s="116"/>
      <c r="I98" s="75"/>
      <c r="J98" s="75"/>
    </row>
    <row r="99" spans="1:11" x14ac:dyDescent="0.25">
      <c r="A99" s="75" t="s">
        <v>192</v>
      </c>
      <c r="B99" s="81" t="s">
        <v>123</v>
      </c>
      <c r="C99" s="82">
        <v>42095</v>
      </c>
      <c r="D99" s="82" t="s">
        <v>163</v>
      </c>
      <c r="E99" s="83">
        <v>26017</v>
      </c>
      <c r="F99" s="126"/>
      <c r="G99" s="75"/>
      <c r="H99" s="116"/>
      <c r="I99" s="75"/>
      <c r="J99" s="75"/>
    </row>
    <row r="100" spans="1:11" x14ac:dyDescent="0.25">
      <c r="A100" s="75" t="s">
        <v>192</v>
      </c>
      <c r="B100" s="81" t="s">
        <v>124</v>
      </c>
      <c r="C100" s="82">
        <v>42095</v>
      </c>
      <c r="D100" s="82" t="s">
        <v>163</v>
      </c>
      <c r="E100" s="83">
        <v>36234</v>
      </c>
      <c r="F100" s="126"/>
      <c r="G100" s="75"/>
      <c r="H100" s="116"/>
      <c r="I100" s="75"/>
      <c r="J100" s="75"/>
    </row>
    <row r="101" spans="1:11" x14ac:dyDescent="0.25">
      <c r="A101" s="75" t="s">
        <v>192</v>
      </c>
      <c r="B101" s="81" t="s">
        <v>125</v>
      </c>
      <c r="C101" s="82">
        <v>42095</v>
      </c>
      <c r="D101" s="82" t="s">
        <v>163</v>
      </c>
      <c r="E101" s="83">
        <v>41907</v>
      </c>
      <c r="F101" s="126"/>
      <c r="G101" s="75"/>
      <c r="H101" s="116"/>
      <c r="I101" s="75"/>
      <c r="J101" s="75"/>
    </row>
    <row r="102" spans="1:11" x14ac:dyDescent="0.25">
      <c r="A102" s="75" t="s">
        <v>192</v>
      </c>
      <c r="B102" s="81" t="s">
        <v>119</v>
      </c>
      <c r="C102" s="82">
        <v>42095</v>
      </c>
      <c r="D102" s="82" t="s">
        <v>163</v>
      </c>
      <c r="E102" s="83">
        <v>38734</v>
      </c>
      <c r="F102" s="126"/>
      <c r="G102" s="75"/>
      <c r="H102" s="116"/>
      <c r="I102" s="75"/>
      <c r="J102" s="75"/>
    </row>
    <row r="103" spans="1:11" x14ac:dyDescent="0.25">
      <c r="A103" s="75" t="s">
        <v>192</v>
      </c>
      <c r="B103" s="81" t="s">
        <v>119</v>
      </c>
      <c r="C103" s="82">
        <v>42339</v>
      </c>
      <c r="D103" s="82" t="s">
        <v>163</v>
      </c>
      <c r="E103" s="83">
        <v>882</v>
      </c>
      <c r="F103" s="126"/>
      <c r="G103" s="75"/>
      <c r="H103" s="116"/>
      <c r="I103" s="75"/>
      <c r="J103" s="75"/>
    </row>
    <row r="104" spans="1:11" x14ac:dyDescent="0.25">
      <c r="A104" s="75" t="s">
        <v>192</v>
      </c>
      <c r="B104" s="81" t="s">
        <v>131</v>
      </c>
      <c r="C104" s="82">
        <v>42156</v>
      </c>
      <c r="D104" s="82" t="s">
        <v>163</v>
      </c>
      <c r="E104" s="83">
        <v>30000</v>
      </c>
      <c r="F104" s="126"/>
      <c r="G104" s="75"/>
      <c r="H104" s="116"/>
      <c r="I104" s="75"/>
      <c r="J104" s="75"/>
    </row>
    <row r="105" spans="1:11" s="70" customFormat="1" x14ac:dyDescent="0.25">
      <c r="A105" s="75" t="s">
        <v>192</v>
      </c>
      <c r="B105" s="81" t="s">
        <v>131</v>
      </c>
      <c r="C105" s="82">
        <v>42370</v>
      </c>
      <c r="D105" s="82" t="s">
        <v>163</v>
      </c>
      <c r="E105" s="83">
        <v>24038</v>
      </c>
      <c r="F105" s="126"/>
      <c r="G105" s="75"/>
      <c r="H105" s="116"/>
      <c r="I105" s="75"/>
      <c r="J105" s="75"/>
      <c r="K105"/>
    </row>
    <row r="106" spans="1:11" x14ac:dyDescent="0.25">
      <c r="A106" s="75" t="s">
        <v>192</v>
      </c>
      <c r="B106" s="81" t="s">
        <v>131</v>
      </c>
      <c r="C106" s="82">
        <v>42401</v>
      </c>
      <c r="D106" s="82" t="s">
        <v>163</v>
      </c>
      <c r="E106" s="83">
        <v>1653</v>
      </c>
      <c r="F106" s="126"/>
      <c r="G106" s="75"/>
      <c r="H106" s="116"/>
      <c r="I106" s="75"/>
      <c r="J106" s="75"/>
    </row>
    <row r="107" spans="1:11" s="71" customFormat="1" x14ac:dyDescent="0.25">
      <c r="A107" s="75" t="s">
        <v>192</v>
      </c>
      <c r="B107" s="81" t="s">
        <v>130</v>
      </c>
      <c r="C107" s="82">
        <v>42125</v>
      </c>
      <c r="D107" s="82" t="s">
        <v>163</v>
      </c>
      <c r="E107" s="83">
        <v>20000</v>
      </c>
      <c r="F107" s="126"/>
      <c r="G107" s="75"/>
      <c r="H107" s="116"/>
      <c r="I107" s="75"/>
      <c r="J107" s="75"/>
      <c r="K107"/>
    </row>
    <row r="108" spans="1:11" s="71" customFormat="1" x14ac:dyDescent="0.25">
      <c r="A108" s="75" t="s">
        <v>192</v>
      </c>
      <c r="B108" s="81" t="s">
        <v>130</v>
      </c>
      <c r="C108" s="82">
        <v>42339</v>
      </c>
      <c r="D108" s="82" t="s">
        <v>163</v>
      </c>
      <c r="E108" s="83">
        <v>22000</v>
      </c>
      <c r="F108" s="126"/>
      <c r="G108" s="75"/>
      <c r="H108" s="116"/>
      <c r="I108" s="75"/>
      <c r="J108" s="75"/>
      <c r="K108"/>
    </row>
    <row r="109" spans="1:11" s="71" customFormat="1" x14ac:dyDescent="0.25">
      <c r="A109" s="75" t="s">
        <v>192</v>
      </c>
      <c r="B109" s="81" t="s">
        <v>156</v>
      </c>
      <c r="C109" s="82">
        <v>42430</v>
      </c>
      <c r="D109" s="82" t="s">
        <v>163</v>
      </c>
      <c r="E109" s="83">
        <v>883</v>
      </c>
      <c r="F109" s="126"/>
      <c r="G109" s="75"/>
      <c r="H109" s="116"/>
      <c r="I109" s="75"/>
      <c r="J109" s="75"/>
      <c r="K109" s="70"/>
    </row>
    <row r="110" spans="1:11" s="71" customFormat="1" x14ac:dyDescent="0.25">
      <c r="A110" s="96" t="s">
        <v>192</v>
      </c>
      <c r="B110" s="90" t="s">
        <v>216</v>
      </c>
      <c r="C110" s="82">
        <v>42825</v>
      </c>
      <c r="D110" s="82" t="s">
        <v>163</v>
      </c>
      <c r="E110" s="83">
        <v>43254</v>
      </c>
      <c r="F110" s="126"/>
      <c r="G110" s="96"/>
      <c r="H110" s="119"/>
      <c r="I110" s="96"/>
      <c r="J110" s="75"/>
      <c r="K110"/>
    </row>
    <row r="111" spans="1:11" s="71" customFormat="1" x14ac:dyDescent="0.25">
      <c r="A111" s="96" t="s">
        <v>192</v>
      </c>
      <c r="B111" s="81" t="s">
        <v>229</v>
      </c>
      <c r="C111" s="82">
        <v>43070</v>
      </c>
      <c r="D111" s="82" t="s">
        <v>163</v>
      </c>
      <c r="E111" s="83">
        <v>39127</v>
      </c>
      <c r="F111" s="126"/>
      <c r="G111" s="96"/>
      <c r="H111" s="116"/>
      <c r="I111" s="96"/>
      <c r="J111" s="75"/>
    </row>
    <row r="112" spans="1:11" s="71" customFormat="1" x14ac:dyDescent="0.25">
      <c r="A112" s="96" t="s">
        <v>192</v>
      </c>
      <c r="B112" s="81" t="s">
        <v>229</v>
      </c>
      <c r="C112" s="82">
        <v>43070</v>
      </c>
      <c r="D112" s="82" t="s">
        <v>163</v>
      </c>
      <c r="E112" s="83">
        <v>4603</v>
      </c>
      <c r="F112" s="126"/>
      <c r="G112" s="96"/>
      <c r="H112" s="116"/>
      <c r="I112" s="96"/>
      <c r="J112" s="75"/>
    </row>
    <row r="113" spans="1:11" s="71" customFormat="1" x14ac:dyDescent="0.25">
      <c r="A113" s="96" t="s">
        <v>192</v>
      </c>
      <c r="B113" s="81" t="s">
        <v>229</v>
      </c>
      <c r="C113" s="82">
        <v>43132</v>
      </c>
      <c r="D113" s="82" t="s">
        <v>163</v>
      </c>
      <c r="E113" s="83">
        <v>4837</v>
      </c>
      <c r="F113" s="126"/>
      <c r="G113" s="96"/>
      <c r="H113" s="116"/>
      <c r="I113" s="96"/>
      <c r="J113" s="75"/>
    </row>
    <row r="114" spans="1:11" s="71" customFormat="1" x14ac:dyDescent="0.25">
      <c r="A114" s="96" t="s">
        <v>192</v>
      </c>
      <c r="B114" s="81" t="s">
        <v>236</v>
      </c>
      <c r="C114" s="82">
        <v>43132</v>
      </c>
      <c r="D114" s="82" t="s">
        <v>163</v>
      </c>
      <c r="E114" s="83">
        <v>19294</v>
      </c>
      <c r="F114" s="126"/>
      <c r="G114" s="96"/>
      <c r="H114" s="116"/>
      <c r="I114" s="96"/>
      <c r="J114" s="75"/>
    </row>
    <row r="115" spans="1:11" s="71" customFormat="1" x14ac:dyDescent="0.25">
      <c r="A115" s="96" t="s">
        <v>192</v>
      </c>
      <c r="B115" s="81" t="s">
        <v>236</v>
      </c>
      <c r="C115" s="82">
        <v>43160</v>
      </c>
      <c r="D115" s="82" t="s">
        <v>163</v>
      </c>
      <c r="E115" s="83">
        <v>17912</v>
      </c>
      <c r="F115" s="126"/>
      <c r="G115" s="96"/>
      <c r="H115" s="116"/>
      <c r="I115" s="96"/>
      <c r="J115" s="75"/>
      <c r="K115" s="81"/>
    </row>
    <row r="116" spans="1:11" s="71" customFormat="1" x14ac:dyDescent="0.25">
      <c r="A116" s="96" t="s">
        <v>192</v>
      </c>
      <c r="B116" s="81" t="s">
        <v>237</v>
      </c>
      <c r="C116" s="82">
        <v>43160</v>
      </c>
      <c r="D116" s="82" t="s">
        <v>163</v>
      </c>
      <c r="E116" s="83">
        <v>50678</v>
      </c>
      <c r="F116" s="126"/>
      <c r="G116" s="96"/>
      <c r="H116" s="116"/>
      <c r="I116" s="96"/>
      <c r="J116" s="75"/>
    </row>
    <row r="117" spans="1:11" s="71" customFormat="1" x14ac:dyDescent="0.25">
      <c r="A117" s="96" t="s">
        <v>192</v>
      </c>
      <c r="B117" s="81" t="s">
        <v>238</v>
      </c>
      <c r="C117" s="82">
        <v>43160</v>
      </c>
      <c r="D117" s="82" t="s">
        <v>163</v>
      </c>
      <c r="E117" s="83">
        <v>2226</v>
      </c>
      <c r="F117" s="126"/>
      <c r="G117" s="96"/>
      <c r="H117" s="116"/>
      <c r="I117" s="96"/>
      <c r="J117" s="75"/>
    </row>
    <row r="118" spans="1:11" s="71" customFormat="1" x14ac:dyDescent="0.25">
      <c r="A118" s="96" t="s">
        <v>192</v>
      </c>
      <c r="B118" s="81" t="s">
        <v>263</v>
      </c>
      <c r="C118" s="82">
        <v>43435</v>
      </c>
      <c r="D118" s="82" t="s">
        <v>163</v>
      </c>
      <c r="E118" s="83">
        <v>44385</v>
      </c>
      <c r="F118" s="126"/>
      <c r="G118" s="96"/>
      <c r="H118" s="116"/>
      <c r="I118" s="96"/>
      <c r="J118" s="75"/>
    </row>
    <row r="119" spans="1:11" x14ac:dyDescent="0.25">
      <c r="A119" s="96" t="s">
        <v>192</v>
      </c>
      <c r="B119" s="105" t="s">
        <v>254</v>
      </c>
      <c r="C119" s="82">
        <v>43497</v>
      </c>
      <c r="D119" s="82" t="s">
        <v>163</v>
      </c>
      <c r="E119" s="83">
        <v>33427</v>
      </c>
      <c r="F119" s="126"/>
      <c r="G119" s="96"/>
      <c r="H119" s="116"/>
      <c r="I119" s="96"/>
      <c r="J119" s="75"/>
      <c r="K119" s="71"/>
    </row>
    <row r="120" spans="1:11" x14ac:dyDescent="0.25">
      <c r="A120" s="79" t="s">
        <v>192</v>
      </c>
      <c r="B120" s="107" t="s">
        <v>256</v>
      </c>
      <c r="C120" s="88">
        <v>43497</v>
      </c>
      <c r="D120" s="88" t="s">
        <v>163</v>
      </c>
      <c r="E120" s="89">
        <v>35505</v>
      </c>
      <c r="F120" s="128"/>
      <c r="G120" s="79"/>
      <c r="H120" s="120"/>
      <c r="I120" s="79"/>
      <c r="J120" s="75"/>
      <c r="K120" s="71"/>
    </row>
    <row r="121" spans="1:11" x14ac:dyDescent="0.25">
      <c r="A121" s="75" t="s">
        <v>194</v>
      </c>
      <c r="B121" s="81" t="s">
        <v>31</v>
      </c>
      <c r="C121" s="82">
        <v>41579</v>
      </c>
      <c r="D121" s="82" t="s">
        <v>170</v>
      </c>
      <c r="E121" s="83">
        <v>22170</v>
      </c>
      <c r="F121" s="126"/>
      <c r="G121" s="77">
        <f>SUM(E121:E127)</f>
        <v>171359</v>
      </c>
      <c r="H121" s="114"/>
      <c r="I121" s="76" t="s">
        <v>205</v>
      </c>
      <c r="J121" s="75"/>
    </row>
    <row r="122" spans="1:11" x14ac:dyDescent="0.25">
      <c r="A122" s="75" t="s">
        <v>194</v>
      </c>
      <c r="B122" s="81" t="s">
        <v>32</v>
      </c>
      <c r="C122" s="82">
        <v>41579</v>
      </c>
      <c r="D122" s="82" t="s">
        <v>170</v>
      </c>
      <c r="E122" s="83">
        <v>23942</v>
      </c>
      <c r="F122" s="126"/>
      <c r="G122" s="77">
        <f>SUM(E128:E134)</f>
        <v>166117</v>
      </c>
      <c r="H122" s="114"/>
      <c r="I122" s="76" t="s">
        <v>206</v>
      </c>
      <c r="J122" s="75"/>
    </row>
    <row r="123" spans="1:11" x14ac:dyDescent="0.25">
      <c r="A123" s="75" t="s">
        <v>194</v>
      </c>
      <c r="B123" s="81" t="s">
        <v>33</v>
      </c>
      <c r="C123" s="82">
        <v>41579</v>
      </c>
      <c r="D123" s="82" t="s">
        <v>170</v>
      </c>
      <c r="E123" s="83">
        <v>17681</v>
      </c>
      <c r="F123" s="126"/>
      <c r="G123" s="77">
        <f>SUM(E135:E148)</f>
        <v>423662</v>
      </c>
      <c r="H123" s="115"/>
      <c r="I123" s="76" t="s">
        <v>207</v>
      </c>
      <c r="J123" s="75"/>
    </row>
    <row r="124" spans="1:11" x14ac:dyDescent="0.25">
      <c r="A124" s="75" t="s">
        <v>194</v>
      </c>
      <c r="B124" s="81" t="s">
        <v>27</v>
      </c>
      <c r="C124" s="82">
        <v>41579</v>
      </c>
      <c r="D124" s="82" t="s">
        <v>170</v>
      </c>
      <c r="E124" s="83">
        <v>32566</v>
      </c>
      <c r="F124" s="126"/>
      <c r="G124" s="77">
        <f>SUM(E149:E153)</f>
        <v>109781</v>
      </c>
      <c r="H124" s="115"/>
      <c r="I124" s="76" t="s">
        <v>208</v>
      </c>
      <c r="J124" s="75"/>
    </row>
    <row r="125" spans="1:11" x14ac:dyDescent="0.25">
      <c r="A125" s="75" t="s">
        <v>194</v>
      </c>
      <c r="B125" s="81" t="s">
        <v>27</v>
      </c>
      <c r="C125" s="82">
        <v>41579</v>
      </c>
      <c r="D125" s="82" t="s">
        <v>170</v>
      </c>
      <c r="E125" s="83">
        <v>833</v>
      </c>
      <c r="F125" s="126"/>
      <c r="G125" s="77">
        <f>SUM(E154:E160)</f>
        <v>190560</v>
      </c>
      <c r="H125" s="118"/>
      <c r="I125" s="76" t="s">
        <v>223</v>
      </c>
      <c r="J125" s="75"/>
    </row>
    <row r="126" spans="1:11" x14ac:dyDescent="0.25">
      <c r="A126" s="75" t="s">
        <v>194</v>
      </c>
      <c r="B126" s="81" t="s">
        <v>28</v>
      </c>
      <c r="C126" s="82">
        <v>41579</v>
      </c>
      <c r="D126" s="82" t="s">
        <v>170</v>
      </c>
      <c r="E126" s="83">
        <v>25218</v>
      </c>
      <c r="F126" s="126"/>
      <c r="G126" s="77">
        <f>SUM(E161:E164)</f>
        <v>74400</v>
      </c>
      <c r="H126" s="118"/>
      <c r="I126" s="76" t="s">
        <v>262</v>
      </c>
      <c r="J126" s="75"/>
    </row>
    <row r="127" spans="1:11" x14ac:dyDescent="0.25">
      <c r="A127" s="75" t="s">
        <v>194</v>
      </c>
      <c r="B127" s="81" t="s">
        <v>29</v>
      </c>
      <c r="C127" s="82">
        <v>41579</v>
      </c>
      <c r="D127" s="82" t="s">
        <v>170</v>
      </c>
      <c r="E127" s="83">
        <v>48949</v>
      </c>
      <c r="F127" s="126"/>
      <c r="G127" s="77">
        <f>SUM(E165:E172)</f>
        <v>171162</v>
      </c>
      <c r="H127" s="118"/>
      <c r="I127" s="76" t="s">
        <v>264</v>
      </c>
      <c r="J127" s="75"/>
    </row>
    <row r="128" spans="1:11" x14ac:dyDescent="0.25">
      <c r="A128" s="75" t="s">
        <v>194</v>
      </c>
      <c r="B128" s="81" t="s">
        <v>52</v>
      </c>
      <c r="C128" s="82">
        <v>41852</v>
      </c>
      <c r="D128" s="82" t="s">
        <v>170</v>
      </c>
      <c r="E128" s="83">
        <v>27772</v>
      </c>
      <c r="F128" s="126"/>
      <c r="G128" s="75"/>
      <c r="H128" s="116"/>
      <c r="I128" s="75"/>
      <c r="J128" s="75"/>
    </row>
    <row r="129" spans="1:10" x14ac:dyDescent="0.25">
      <c r="A129" s="75" t="s">
        <v>194</v>
      </c>
      <c r="B129" s="81" t="s">
        <v>53</v>
      </c>
      <c r="C129" s="82">
        <v>41852</v>
      </c>
      <c r="D129" s="82" t="s">
        <v>170</v>
      </c>
      <c r="E129" s="83">
        <v>7228</v>
      </c>
      <c r="F129" s="126"/>
      <c r="G129" s="75"/>
      <c r="H129" s="116"/>
      <c r="I129" s="75"/>
      <c r="J129" s="75"/>
    </row>
    <row r="130" spans="1:10" x14ac:dyDescent="0.25">
      <c r="A130" s="75" t="s">
        <v>194</v>
      </c>
      <c r="B130" s="81" t="s">
        <v>53</v>
      </c>
      <c r="C130" s="82">
        <v>41913</v>
      </c>
      <c r="D130" s="82" t="s">
        <v>170</v>
      </c>
      <c r="E130" s="83">
        <v>13962</v>
      </c>
      <c r="F130" s="126"/>
      <c r="G130" s="75"/>
      <c r="H130" s="116"/>
      <c r="I130" s="75"/>
      <c r="J130" s="75"/>
    </row>
    <row r="131" spans="1:10" x14ac:dyDescent="0.25">
      <c r="A131" s="75" t="s">
        <v>194</v>
      </c>
      <c r="B131" s="81" t="s">
        <v>58</v>
      </c>
      <c r="C131" s="82">
        <v>41913</v>
      </c>
      <c r="D131" s="82" t="s">
        <v>170</v>
      </c>
      <c r="E131" s="83">
        <v>33769</v>
      </c>
      <c r="F131" s="126"/>
      <c r="G131" s="75"/>
      <c r="H131" s="116"/>
      <c r="I131" s="75"/>
      <c r="J131" s="75"/>
    </row>
    <row r="132" spans="1:10" x14ac:dyDescent="0.25">
      <c r="A132" s="75" t="s">
        <v>194</v>
      </c>
      <c r="B132" s="81" t="s">
        <v>59</v>
      </c>
      <c r="C132" s="82">
        <v>41913</v>
      </c>
      <c r="D132" s="82" t="s">
        <v>170</v>
      </c>
      <c r="E132" s="83">
        <v>18608</v>
      </c>
      <c r="F132" s="126"/>
      <c r="G132" s="75"/>
      <c r="H132" s="116"/>
      <c r="I132" s="75"/>
      <c r="J132" s="75"/>
    </row>
    <row r="133" spans="1:10" x14ac:dyDescent="0.25">
      <c r="A133" s="75" t="s">
        <v>194</v>
      </c>
      <c r="B133" s="81" t="s">
        <v>60</v>
      </c>
      <c r="C133" s="82">
        <v>41913</v>
      </c>
      <c r="D133" s="82" t="s">
        <v>170</v>
      </c>
      <c r="E133" s="83">
        <v>30236</v>
      </c>
      <c r="F133" s="126"/>
      <c r="G133" s="75"/>
      <c r="H133" s="116"/>
      <c r="I133" s="75"/>
      <c r="J133" s="75"/>
    </row>
    <row r="134" spans="1:10" x14ac:dyDescent="0.25">
      <c r="A134" s="75" t="s">
        <v>194</v>
      </c>
      <c r="B134" s="81" t="s">
        <v>114</v>
      </c>
      <c r="C134" s="82">
        <v>41913</v>
      </c>
      <c r="D134" s="82" t="s">
        <v>170</v>
      </c>
      <c r="E134" s="83">
        <v>34542</v>
      </c>
      <c r="F134" s="126"/>
      <c r="G134" s="75"/>
      <c r="H134" s="116"/>
      <c r="I134" s="75"/>
      <c r="J134" s="75"/>
    </row>
    <row r="135" spans="1:10" x14ac:dyDescent="0.25">
      <c r="A135" s="75" t="s">
        <v>194</v>
      </c>
      <c r="B135" s="81" t="s">
        <v>81</v>
      </c>
      <c r="C135" s="82">
        <v>41913</v>
      </c>
      <c r="D135" s="82" t="s">
        <v>170</v>
      </c>
      <c r="E135" s="83">
        <v>28019</v>
      </c>
      <c r="F135" s="126"/>
      <c r="G135" s="75"/>
      <c r="H135" s="116"/>
      <c r="I135" s="75"/>
      <c r="J135" s="75"/>
    </row>
    <row r="136" spans="1:10" x14ac:dyDescent="0.25">
      <c r="A136" s="75" t="s">
        <v>194</v>
      </c>
      <c r="B136" s="81" t="s">
        <v>82</v>
      </c>
      <c r="C136" s="82">
        <v>41913</v>
      </c>
      <c r="D136" s="82" t="s">
        <v>170</v>
      </c>
      <c r="E136" s="83">
        <v>31279</v>
      </c>
      <c r="F136" s="126"/>
      <c r="G136" s="75"/>
      <c r="H136" s="116"/>
      <c r="I136" s="75"/>
      <c r="J136" s="75"/>
    </row>
    <row r="137" spans="1:10" x14ac:dyDescent="0.25">
      <c r="A137" s="75" t="s">
        <v>194</v>
      </c>
      <c r="B137" s="81" t="s">
        <v>83</v>
      </c>
      <c r="C137" s="82">
        <v>41913</v>
      </c>
      <c r="D137" s="82" t="s">
        <v>170</v>
      </c>
      <c r="E137" s="83">
        <v>49384</v>
      </c>
      <c r="F137" s="126"/>
      <c r="G137" s="75"/>
      <c r="H137" s="116"/>
      <c r="I137" s="75"/>
      <c r="J137" s="75"/>
    </row>
    <row r="138" spans="1:10" x14ac:dyDescent="0.25">
      <c r="A138" s="75" t="s">
        <v>194</v>
      </c>
      <c r="B138" s="81" t="s">
        <v>84</v>
      </c>
      <c r="C138" s="82">
        <v>41913</v>
      </c>
      <c r="D138" s="82" t="s">
        <v>170</v>
      </c>
      <c r="E138" s="83">
        <v>48790</v>
      </c>
      <c r="F138" s="126"/>
      <c r="G138" s="75"/>
      <c r="H138" s="116"/>
      <c r="I138" s="75"/>
      <c r="J138" s="75"/>
    </row>
    <row r="139" spans="1:10" x14ac:dyDescent="0.25">
      <c r="A139" s="75" t="s">
        <v>194</v>
      </c>
      <c r="B139" s="81" t="s">
        <v>85</v>
      </c>
      <c r="C139" s="82">
        <v>41913</v>
      </c>
      <c r="D139" s="82" t="s">
        <v>170</v>
      </c>
      <c r="E139" s="83">
        <v>42826</v>
      </c>
      <c r="F139" s="126"/>
      <c r="G139" s="75"/>
      <c r="H139" s="116"/>
      <c r="I139" s="75"/>
      <c r="J139" s="75"/>
    </row>
    <row r="140" spans="1:10" x14ac:dyDescent="0.25">
      <c r="A140" s="75" t="s">
        <v>194</v>
      </c>
      <c r="B140" s="81" t="s">
        <v>86</v>
      </c>
      <c r="C140" s="82">
        <v>41913</v>
      </c>
      <c r="D140" s="82" t="s">
        <v>170</v>
      </c>
      <c r="E140" s="83">
        <v>42793</v>
      </c>
      <c r="F140" s="126"/>
      <c r="G140" s="75"/>
      <c r="H140" s="116"/>
      <c r="I140" s="75"/>
      <c r="J140" s="75"/>
    </row>
    <row r="141" spans="1:10" x14ac:dyDescent="0.25">
      <c r="A141" s="75" t="s">
        <v>194</v>
      </c>
      <c r="B141" s="81" t="s">
        <v>108</v>
      </c>
      <c r="C141" s="82">
        <v>41913</v>
      </c>
      <c r="D141" s="82" t="s">
        <v>170</v>
      </c>
      <c r="E141" s="83">
        <v>17305</v>
      </c>
      <c r="F141" s="126"/>
      <c r="G141" s="75"/>
      <c r="H141" s="116"/>
      <c r="I141" s="75"/>
      <c r="J141" s="75"/>
    </row>
    <row r="142" spans="1:10" x14ac:dyDescent="0.25">
      <c r="A142" s="75" t="s">
        <v>194</v>
      </c>
      <c r="B142" s="81" t="s">
        <v>108</v>
      </c>
      <c r="C142" s="82">
        <v>42005</v>
      </c>
      <c r="D142" s="82" t="s">
        <v>170</v>
      </c>
      <c r="E142" s="83">
        <v>11371</v>
      </c>
      <c r="F142" s="126"/>
      <c r="G142" s="75"/>
      <c r="H142" s="116"/>
      <c r="I142" s="75"/>
      <c r="J142" s="75"/>
    </row>
    <row r="143" spans="1:10" x14ac:dyDescent="0.25">
      <c r="A143" s="75" t="s">
        <v>194</v>
      </c>
      <c r="B143" s="81" t="s">
        <v>111</v>
      </c>
      <c r="C143" s="82">
        <v>41913</v>
      </c>
      <c r="D143" s="82" t="s">
        <v>170</v>
      </c>
      <c r="E143" s="83">
        <v>5970</v>
      </c>
      <c r="F143" s="126"/>
      <c r="G143" s="75"/>
      <c r="H143" s="116"/>
      <c r="I143" s="75"/>
      <c r="J143" s="75"/>
    </row>
    <row r="144" spans="1:10" x14ac:dyDescent="0.25">
      <c r="A144" s="75" t="s">
        <v>194</v>
      </c>
      <c r="B144" s="81" t="s">
        <v>111</v>
      </c>
      <c r="C144" s="82">
        <v>42005</v>
      </c>
      <c r="D144" s="82" t="s">
        <v>170</v>
      </c>
      <c r="E144" s="83">
        <v>20509</v>
      </c>
      <c r="F144" s="126"/>
      <c r="G144" s="75"/>
      <c r="H144" s="116"/>
      <c r="I144" s="75"/>
      <c r="J144" s="75"/>
    </row>
    <row r="145" spans="1:11" s="71" customFormat="1" x14ac:dyDescent="0.25">
      <c r="A145" s="75" t="s">
        <v>194</v>
      </c>
      <c r="B145" s="81" t="s">
        <v>118</v>
      </c>
      <c r="C145" s="82">
        <v>42095</v>
      </c>
      <c r="D145" s="82" t="s">
        <v>170</v>
      </c>
      <c r="E145" s="83">
        <v>25682</v>
      </c>
      <c r="F145" s="126"/>
      <c r="G145" s="75"/>
      <c r="H145" s="116"/>
      <c r="I145" s="75"/>
      <c r="J145" s="75"/>
      <c r="K145"/>
    </row>
    <row r="146" spans="1:11" s="71" customFormat="1" x14ac:dyDescent="0.25">
      <c r="A146" s="75" t="s">
        <v>194</v>
      </c>
      <c r="B146" s="81" t="s">
        <v>120</v>
      </c>
      <c r="C146" s="82">
        <v>42095</v>
      </c>
      <c r="D146" s="82" t="s">
        <v>170</v>
      </c>
      <c r="E146" s="83">
        <v>33693</v>
      </c>
      <c r="F146" s="131" t="s">
        <v>283</v>
      </c>
      <c r="G146" s="75"/>
      <c r="H146" s="131" t="s">
        <v>283</v>
      </c>
      <c r="I146" s="75"/>
      <c r="J146" s="75"/>
      <c r="K146"/>
    </row>
    <row r="147" spans="1:11" s="71" customFormat="1" x14ac:dyDescent="0.25">
      <c r="A147" s="75" t="s">
        <v>194</v>
      </c>
      <c r="B147" s="81" t="s">
        <v>121</v>
      </c>
      <c r="C147" s="82">
        <v>42095</v>
      </c>
      <c r="D147" s="82" t="s">
        <v>170</v>
      </c>
      <c r="E147" s="83">
        <v>41204</v>
      </c>
      <c r="F147" s="126"/>
      <c r="G147" s="75"/>
      <c r="H147" s="116"/>
      <c r="I147" s="75"/>
      <c r="J147" s="75"/>
      <c r="K147"/>
    </row>
    <row r="148" spans="1:11" s="71" customFormat="1" x14ac:dyDescent="0.25">
      <c r="A148" s="75" t="s">
        <v>194</v>
      </c>
      <c r="B148" s="81" t="s">
        <v>122</v>
      </c>
      <c r="C148" s="82">
        <v>42095</v>
      </c>
      <c r="D148" s="82" t="s">
        <v>170</v>
      </c>
      <c r="E148" s="83">
        <v>24837</v>
      </c>
      <c r="F148" s="126"/>
      <c r="G148" s="75"/>
      <c r="H148" s="116"/>
      <c r="I148" s="75"/>
      <c r="J148" s="75"/>
      <c r="K148"/>
    </row>
    <row r="149" spans="1:11" x14ac:dyDescent="0.25">
      <c r="A149" s="75" t="s">
        <v>194</v>
      </c>
      <c r="B149" s="81" t="s">
        <v>150</v>
      </c>
      <c r="C149" s="82">
        <v>42095</v>
      </c>
      <c r="D149" s="82" t="s">
        <v>170</v>
      </c>
      <c r="E149" s="83">
        <v>13037</v>
      </c>
      <c r="F149" s="126"/>
      <c r="G149" s="75"/>
      <c r="H149" s="116"/>
      <c r="I149" s="75"/>
      <c r="J149" s="75"/>
      <c r="K149" s="71"/>
    </row>
    <row r="150" spans="1:11" s="71" customFormat="1" x14ac:dyDescent="0.25">
      <c r="A150" s="75" t="s">
        <v>194</v>
      </c>
      <c r="B150" s="81" t="s">
        <v>152</v>
      </c>
      <c r="C150" s="82">
        <v>42095</v>
      </c>
      <c r="D150" s="82" t="s">
        <v>170</v>
      </c>
      <c r="E150" s="83">
        <v>22496</v>
      </c>
      <c r="F150" s="126"/>
      <c r="G150" s="75"/>
      <c r="H150" s="116"/>
      <c r="I150" s="75"/>
      <c r="J150" s="75"/>
    </row>
    <row r="151" spans="1:11" s="71" customFormat="1" x14ac:dyDescent="0.25">
      <c r="A151" s="75" t="s">
        <v>194</v>
      </c>
      <c r="B151" s="90" t="s">
        <v>212</v>
      </c>
      <c r="C151" s="82">
        <v>42807</v>
      </c>
      <c r="D151" s="82" t="s">
        <v>170</v>
      </c>
      <c r="E151" s="83">
        <v>33651</v>
      </c>
      <c r="F151" s="126"/>
      <c r="G151" s="75"/>
      <c r="H151" s="116"/>
      <c r="I151" s="75"/>
      <c r="J151" s="75"/>
    </row>
    <row r="152" spans="1:11" s="71" customFormat="1" x14ac:dyDescent="0.25">
      <c r="A152" s="75" t="s">
        <v>194</v>
      </c>
      <c r="B152" s="90" t="s">
        <v>213</v>
      </c>
      <c r="C152" s="82">
        <v>42807</v>
      </c>
      <c r="D152" s="82" t="s">
        <v>170</v>
      </c>
      <c r="E152" s="83">
        <v>32313</v>
      </c>
      <c r="F152" s="126"/>
      <c r="G152" s="75"/>
      <c r="H152" s="116"/>
      <c r="I152" s="75"/>
      <c r="J152" s="75"/>
    </row>
    <row r="153" spans="1:11" s="71" customFormat="1" x14ac:dyDescent="0.25">
      <c r="A153" s="96" t="s">
        <v>194</v>
      </c>
      <c r="B153" s="90" t="s">
        <v>214</v>
      </c>
      <c r="C153" s="82">
        <v>42807</v>
      </c>
      <c r="D153" s="82" t="s">
        <v>170</v>
      </c>
      <c r="E153" s="83">
        <v>8284</v>
      </c>
      <c r="F153" s="126"/>
      <c r="G153" s="96"/>
      <c r="H153" s="119"/>
      <c r="I153" s="96"/>
      <c r="J153" s="75"/>
      <c r="K153"/>
    </row>
    <row r="154" spans="1:11" s="71" customFormat="1" x14ac:dyDescent="0.25">
      <c r="A154" s="96" t="s">
        <v>194</v>
      </c>
      <c r="B154" s="90" t="s">
        <v>224</v>
      </c>
      <c r="C154" s="82">
        <v>43040</v>
      </c>
      <c r="D154" s="82" t="s">
        <v>170</v>
      </c>
      <c r="E154" s="83">
        <v>32841</v>
      </c>
      <c r="F154" s="126"/>
      <c r="G154" s="96"/>
      <c r="H154" s="116"/>
      <c r="I154" s="96"/>
      <c r="J154" s="75"/>
    </row>
    <row r="155" spans="1:11" s="71" customFormat="1" x14ac:dyDescent="0.25">
      <c r="A155" s="96" t="s">
        <v>194</v>
      </c>
      <c r="B155" s="90" t="s">
        <v>225</v>
      </c>
      <c r="C155" s="82">
        <v>43040</v>
      </c>
      <c r="D155" s="82" t="s">
        <v>170</v>
      </c>
      <c r="E155" s="83">
        <v>23440</v>
      </c>
      <c r="F155" s="126"/>
      <c r="G155" s="96"/>
      <c r="H155" s="116"/>
      <c r="I155" s="96"/>
      <c r="J155" s="75"/>
    </row>
    <row r="156" spans="1:11" s="71" customFormat="1" x14ac:dyDescent="0.25">
      <c r="A156" s="96" t="s">
        <v>194</v>
      </c>
      <c r="B156" s="90" t="s">
        <v>226</v>
      </c>
      <c r="C156" s="82">
        <v>43040</v>
      </c>
      <c r="D156" s="82" t="s">
        <v>170</v>
      </c>
      <c r="E156" s="83">
        <v>30662</v>
      </c>
      <c r="F156" s="126"/>
      <c r="G156" s="96"/>
      <c r="H156" s="116"/>
      <c r="I156" s="96"/>
      <c r="J156" s="75"/>
    </row>
    <row r="157" spans="1:11" s="71" customFormat="1" x14ac:dyDescent="0.25">
      <c r="A157" s="96" t="s">
        <v>194</v>
      </c>
      <c r="B157" s="90" t="s">
        <v>227</v>
      </c>
      <c r="C157" s="82">
        <v>43040</v>
      </c>
      <c r="D157" s="82" t="s">
        <v>170</v>
      </c>
      <c r="E157" s="83">
        <v>35770</v>
      </c>
      <c r="F157" s="126"/>
      <c r="G157" s="96"/>
      <c r="H157" s="116"/>
      <c r="I157" s="96"/>
      <c r="J157" s="75"/>
    </row>
    <row r="158" spans="1:11" s="71" customFormat="1" x14ac:dyDescent="0.25">
      <c r="A158" s="96" t="s">
        <v>194</v>
      </c>
      <c r="B158" s="90" t="s">
        <v>228</v>
      </c>
      <c r="C158" s="82">
        <v>43040</v>
      </c>
      <c r="D158" s="82" t="s">
        <v>170</v>
      </c>
      <c r="E158" s="83">
        <v>14438</v>
      </c>
      <c r="F158" s="126"/>
      <c r="G158" s="96"/>
      <c r="H158" s="116"/>
      <c r="I158" s="96"/>
      <c r="J158" s="75"/>
    </row>
    <row r="159" spans="1:11" s="71" customFormat="1" x14ac:dyDescent="0.25">
      <c r="A159" s="96" t="s">
        <v>194</v>
      </c>
      <c r="B159" s="90" t="s">
        <v>228</v>
      </c>
      <c r="C159" s="82">
        <v>43132</v>
      </c>
      <c r="D159" s="82" t="s">
        <v>170</v>
      </c>
      <c r="E159" s="83">
        <v>20940</v>
      </c>
      <c r="F159" s="126"/>
      <c r="G159" s="96"/>
      <c r="H159" s="116"/>
      <c r="I159" s="96"/>
      <c r="J159" s="75"/>
    </row>
    <row r="160" spans="1:11" s="71" customFormat="1" x14ac:dyDescent="0.25">
      <c r="A160" s="96" t="s">
        <v>194</v>
      </c>
      <c r="B160" s="90" t="s">
        <v>239</v>
      </c>
      <c r="C160" s="82">
        <v>43132</v>
      </c>
      <c r="D160" s="82" t="s">
        <v>170</v>
      </c>
      <c r="E160" s="83">
        <v>32469</v>
      </c>
      <c r="F160" s="126"/>
      <c r="G160" s="96"/>
      <c r="H160" s="116"/>
      <c r="I160" s="96"/>
      <c r="J160" s="75"/>
    </row>
    <row r="161" spans="1:16" s="71" customFormat="1" x14ac:dyDescent="0.25">
      <c r="A161" s="96" t="s">
        <v>194</v>
      </c>
      <c r="B161" s="81" t="s">
        <v>242</v>
      </c>
      <c r="C161" s="82">
        <v>43374</v>
      </c>
      <c r="D161" s="82" t="s">
        <v>170</v>
      </c>
      <c r="E161" s="83">
        <v>25526</v>
      </c>
      <c r="F161" s="126"/>
      <c r="G161" s="96"/>
      <c r="H161" s="116"/>
      <c r="I161" s="96"/>
      <c r="J161" s="75"/>
    </row>
    <row r="162" spans="1:16" s="71" customFormat="1" x14ac:dyDescent="0.25">
      <c r="A162" s="96" t="s">
        <v>194</v>
      </c>
      <c r="B162" s="81" t="s">
        <v>243</v>
      </c>
      <c r="C162" s="82">
        <v>43374</v>
      </c>
      <c r="D162" s="82" t="s">
        <v>170</v>
      </c>
      <c r="E162" s="83">
        <v>19992</v>
      </c>
      <c r="F162" s="126"/>
      <c r="G162" s="96"/>
      <c r="H162" s="116"/>
      <c r="I162" s="96"/>
      <c r="J162" s="75"/>
    </row>
    <row r="163" spans="1:16" s="71" customFormat="1" x14ac:dyDescent="0.25">
      <c r="A163" s="96" t="s">
        <v>194</v>
      </c>
      <c r="B163" s="81" t="s">
        <v>244</v>
      </c>
      <c r="C163" s="82">
        <v>43374</v>
      </c>
      <c r="D163" s="82" t="s">
        <v>170</v>
      </c>
      <c r="E163" s="83">
        <v>22694</v>
      </c>
      <c r="F163" s="126"/>
      <c r="G163" s="96"/>
      <c r="H163" s="116"/>
      <c r="I163" s="96"/>
      <c r="J163" s="75"/>
    </row>
    <row r="164" spans="1:16" s="71" customFormat="1" x14ac:dyDescent="0.25">
      <c r="A164" s="96" t="s">
        <v>194</v>
      </c>
      <c r="B164" s="81" t="s">
        <v>245</v>
      </c>
      <c r="C164" s="82">
        <v>43374</v>
      </c>
      <c r="D164" s="82" t="s">
        <v>170</v>
      </c>
      <c r="E164" s="83">
        <v>6188</v>
      </c>
      <c r="F164" s="126"/>
      <c r="G164" s="96"/>
      <c r="H164" s="116"/>
      <c r="I164" s="96"/>
      <c r="J164" s="75"/>
    </row>
    <row r="165" spans="1:16" s="71" customFormat="1" x14ac:dyDescent="0.25">
      <c r="A165" s="96" t="s">
        <v>194</v>
      </c>
      <c r="B165" s="90" t="s">
        <v>249</v>
      </c>
      <c r="C165" s="82">
        <v>43466</v>
      </c>
      <c r="D165" s="82" t="s">
        <v>170</v>
      </c>
      <c r="E165" s="83">
        <v>36121</v>
      </c>
      <c r="F165" s="126"/>
      <c r="G165" s="96"/>
      <c r="H165" s="116"/>
      <c r="I165" s="96"/>
      <c r="J165" s="75"/>
    </row>
    <row r="166" spans="1:16" s="71" customFormat="1" x14ac:dyDescent="0.25">
      <c r="A166" s="96" t="s">
        <v>194</v>
      </c>
      <c r="B166" s="90" t="s">
        <v>247</v>
      </c>
      <c r="C166" s="82">
        <v>43466</v>
      </c>
      <c r="D166" s="82" t="s">
        <v>170</v>
      </c>
      <c r="E166" s="83">
        <v>27937</v>
      </c>
      <c r="F166" s="126"/>
      <c r="G166" s="96"/>
      <c r="H166" s="116"/>
      <c r="I166" s="96"/>
      <c r="J166" s="75"/>
    </row>
    <row r="167" spans="1:16" s="71" customFormat="1" x14ac:dyDescent="0.25">
      <c r="A167" s="96" t="s">
        <v>194</v>
      </c>
      <c r="B167" s="81" t="s">
        <v>257</v>
      </c>
      <c r="C167" s="82">
        <v>43497</v>
      </c>
      <c r="D167" s="82" t="s">
        <v>170</v>
      </c>
      <c r="E167" s="83">
        <v>24033</v>
      </c>
      <c r="F167" s="126"/>
      <c r="G167" s="96"/>
      <c r="H167" s="116"/>
      <c r="I167" s="96"/>
      <c r="J167" s="75"/>
    </row>
    <row r="168" spans="1:16" s="71" customFormat="1" x14ac:dyDescent="0.25">
      <c r="A168" s="96" t="s">
        <v>194</v>
      </c>
      <c r="B168" s="81" t="s">
        <v>255</v>
      </c>
      <c r="C168" s="82">
        <v>43497</v>
      </c>
      <c r="D168" s="82" t="s">
        <v>170</v>
      </c>
      <c r="E168" s="83">
        <v>31728</v>
      </c>
      <c r="F168" s="126"/>
      <c r="G168" s="96"/>
      <c r="H168" s="116"/>
      <c r="I168" s="96"/>
      <c r="J168" s="75"/>
    </row>
    <row r="169" spans="1:16" s="71" customFormat="1" x14ac:dyDescent="0.25">
      <c r="A169" s="96" t="s">
        <v>194</v>
      </c>
      <c r="B169" s="90" t="s">
        <v>259</v>
      </c>
      <c r="C169" s="82">
        <v>43497</v>
      </c>
      <c r="D169" s="82" t="s">
        <v>170</v>
      </c>
      <c r="E169" s="83">
        <v>6557</v>
      </c>
      <c r="F169" s="126"/>
      <c r="G169" s="96"/>
      <c r="H169" s="116"/>
      <c r="I169" s="96"/>
      <c r="J169" s="75"/>
    </row>
    <row r="170" spans="1:16" s="71" customFormat="1" x14ac:dyDescent="0.25">
      <c r="A170" s="96" t="s">
        <v>194</v>
      </c>
      <c r="B170" s="90" t="s">
        <v>259</v>
      </c>
      <c r="C170" s="82">
        <v>43497</v>
      </c>
      <c r="D170" s="82" t="s">
        <v>170</v>
      </c>
      <c r="E170" s="83">
        <v>19239</v>
      </c>
      <c r="F170" s="126"/>
      <c r="G170" s="96"/>
      <c r="H170" s="116"/>
      <c r="I170" s="96"/>
      <c r="J170" s="75"/>
    </row>
    <row r="171" spans="1:16" x14ac:dyDescent="0.25">
      <c r="A171" s="96" t="s">
        <v>194</v>
      </c>
      <c r="B171" s="90" t="s">
        <v>258</v>
      </c>
      <c r="C171" s="82">
        <v>43497</v>
      </c>
      <c r="D171" s="82" t="s">
        <v>170</v>
      </c>
      <c r="E171" s="83">
        <v>19634</v>
      </c>
      <c r="F171" s="126"/>
      <c r="G171" s="96"/>
      <c r="H171" s="116"/>
      <c r="I171" s="96"/>
      <c r="J171" s="75"/>
      <c r="K171" s="71"/>
    </row>
    <row r="172" spans="1:16" x14ac:dyDescent="0.25">
      <c r="A172" s="79" t="s">
        <v>194</v>
      </c>
      <c r="B172" s="87" t="s">
        <v>261</v>
      </c>
      <c r="C172" s="88">
        <v>43525</v>
      </c>
      <c r="D172" s="88" t="s">
        <v>170</v>
      </c>
      <c r="E172" s="89">
        <v>5913</v>
      </c>
      <c r="F172" s="128"/>
      <c r="G172" s="79"/>
      <c r="H172" s="120"/>
      <c r="I172" s="79"/>
      <c r="J172" s="75"/>
      <c r="K172" s="71"/>
    </row>
    <row r="173" spans="1:16" x14ac:dyDescent="0.25">
      <c r="A173" s="75" t="s">
        <v>196</v>
      </c>
      <c r="B173" s="81" t="s">
        <v>22</v>
      </c>
      <c r="C173" s="82">
        <v>41548</v>
      </c>
      <c r="D173" s="82" t="s">
        <v>171</v>
      </c>
      <c r="E173" s="83">
        <v>16041</v>
      </c>
      <c r="F173" s="126"/>
      <c r="G173" s="77">
        <f>SUM(E173:E180)</f>
        <v>58264</v>
      </c>
      <c r="H173" s="114"/>
      <c r="I173" s="76" t="s">
        <v>205</v>
      </c>
      <c r="J173" s="75"/>
    </row>
    <row r="174" spans="1:16" x14ac:dyDescent="0.25">
      <c r="A174" s="75" t="s">
        <v>196</v>
      </c>
      <c r="B174" s="81" t="s">
        <v>23</v>
      </c>
      <c r="C174" s="82">
        <v>41548</v>
      </c>
      <c r="D174" s="82" t="s">
        <v>171</v>
      </c>
      <c r="E174" s="83">
        <v>14164</v>
      </c>
      <c r="F174" s="126"/>
      <c r="G174" s="77">
        <f>SUM(E181:E187)</f>
        <v>68465</v>
      </c>
      <c r="H174" s="114"/>
      <c r="I174" s="76" t="s">
        <v>206</v>
      </c>
      <c r="J174" s="75"/>
    </row>
    <row r="175" spans="1:16" x14ac:dyDescent="0.25">
      <c r="A175" s="75" t="s">
        <v>196</v>
      </c>
      <c r="B175" s="81" t="s">
        <v>24</v>
      </c>
      <c r="C175" s="82">
        <v>41548</v>
      </c>
      <c r="D175" s="82" t="s">
        <v>171</v>
      </c>
      <c r="E175" s="83">
        <v>9214</v>
      </c>
      <c r="F175" s="126"/>
      <c r="G175" s="77">
        <f>SUM(E188:E202)</f>
        <v>133571</v>
      </c>
      <c r="H175" s="115"/>
      <c r="I175" s="76" t="s">
        <v>207</v>
      </c>
      <c r="J175" s="75"/>
    </row>
    <row r="176" spans="1:16" x14ac:dyDescent="0.25">
      <c r="A176" s="75" t="s">
        <v>196</v>
      </c>
      <c r="B176" s="81" t="s">
        <v>25</v>
      </c>
      <c r="C176" s="82">
        <v>41548</v>
      </c>
      <c r="D176" s="82" t="s">
        <v>171</v>
      </c>
      <c r="E176" s="83">
        <v>6499</v>
      </c>
      <c r="F176" s="126"/>
      <c r="G176" s="77">
        <f>SUM(E203:E210)</f>
        <v>60697</v>
      </c>
      <c r="H176" s="115"/>
      <c r="I176" s="76" t="s">
        <v>208</v>
      </c>
      <c r="J176" s="75"/>
      <c r="N176" s="59"/>
      <c r="O176" s="60"/>
      <c r="P176" s="71"/>
    </row>
    <row r="177" spans="1:16" x14ac:dyDescent="0.25">
      <c r="A177" s="75" t="s">
        <v>196</v>
      </c>
      <c r="B177" s="81" t="s">
        <v>26</v>
      </c>
      <c r="C177" s="82">
        <v>41548</v>
      </c>
      <c r="D177" s="82" t="s">
        <v>171</v>
      </c>
      <c r="E177" s="83">
        <v>4082</v>
      </c>
      <c r="F177" s="126"/>
      <c r="G177" s="77">
        <f>SUM(E211:E216)</f>
        <v>62849</v>
      </c>
      <c r="H177" s="118"/>
      <c r="I177" s="76" t="s">
        <v>223</v>
      </c>
      <c r="J177" s="75"/>
      <c r="N177" s="59"/>
      <c r="O177" s="60"/>
      <c r="P177" s="71"/>
    </row>
    <row r="178" spans="1:16" x14ac:dyDescent="0.25">
      <c r="A178" s="75" t="s">
        <v>196</v>
      </c>
      <c r="B178" s="81" t="s">
        <v>26</v>
      </c>
      <c r="C178" s="82">
        <v>41579</v>
      </c>
      <c r="D178" s="82" t="s">
        <v>171</v>
      </c>
      <c r="E178" s="83">
        <v>101</v>
      </c>
      <c r="F178" s="126"/>
      <c r="G178" s="77">
        <f>SUM(E217:E222)</f>
        <v>57197</v>
      </c>
      <c r="H178" s="118"/>
      <c r="I178" s="76" t="s">
        <v>277</v>
      </c>
      <c r="J178" s="75"/>
      <c r="N178" s="59"/>
      <c r="O178" s="60"/>
      <c r="P178" s="71"/>
    </row>
    <row r="179" spans="1:16" x14ac:dyDescent="0.25">
      <c r="A179" s="75" t="s">
        <v>196</v>
      </c>
      <c r="B179" s="81" t="s">
        <v>30</v>
      </c>
      <c r="C179" s="82">
        <v>41579</v>
      </c>
      <c r="D179" s="82" t="s">
        <v>171</v>
      </c>
      <c r="E179" s="83">
        <v>3641</v>
      </c>
      <c r="F179" s="126"/>
      <c r="G179" s="77">
        <f>SUM(E223:E228)</f>
        <v>57609</v>
      </c>
      <c r="H179" s="118"/>
      <c r="I179" s="76" t="s">
        <v>264</v>
      </c>
      <c r="J179" s="75"/>
      <c r="N179" s="59"/>
      <c r="O179" s="60"/>
      <c r="P179" s="71"/>
    </row>
    <row r="180" spans="1:16" x14ac:dyDescent="0.25">
      <c r="A180" s="75" t="s">
        <v>196</v>
      </c>
      <c r="B180" s="81" t="s">
        <v>30</v>
      </c>
      <c r="C180" s="82">
        <v>41579</v>
      </c>
      <c r="D180" s="82" t="s">
        <v>171</v>
      </c>
      <c r="E180" s="83">
        <v>4522</v>
      </c>
      <c r="F180" s="126"/>
      <c r="G180" s="75"/>
      <c r="H180" s="116"/>
      <c r="I180" s="75"/>
      <c r="J180" s="75"/>
      <c r="N180" s="59"/>
      <c r="O180" s="60"/>
      <c r="P180" s="71"/>
    </row>
    <row r="181" spans="1:16" x14ac:dyDescent="0.25">
      <c r="A181" s="75" t="s">
        <v>196</v>
      </c>
      <c r="B181" s="81" t="s">
        <v>41</v>
      </c>
      <c r="C181" s="82">
        <v>41699</v>
      </c>
      <c r="D181" s="82" t="s">
        <v>171</v>
      </c>
      <c r="E181" s="83">
        <v>4000</v>
      </c>
      <c r="F181" s="126"/>
      <c r="G181" s="75"/>
      <c r="H181" s="116"/>
      <c r="I181" s="75"/>
      <c r="J181" s="75"/>
      <c r="N181" s="108"/>
      <c r="O181" s="60"/>
      <c r="P181" s="71"/>
    </row>
    <row r="182" spans="1:16" x14ac:dyDescent="0.25">
      <c r="A182" s="75" t="s">
        <v>196</v>
      </c>
      <c r="B182" s="81" t="s">
        <v>50</v>
      </c>
      <c r="C182" s="82">
        <v>41821</v>
      </c>
      <c r="D182" s="82" t="s">
        <v>171</v>
      </c>
      <c r="E182" s="83">
        <v>18439</v>
      </c>
      <c r="F182" s="126"/>
      <c r="G182" s="75"/>
      <c r="H182" s="116"/>
      <c r="I182" s="75"/>
      <c r="J182" s="75"/>
    </row>
    <row r="183" spans="1:16" x14ac:dyDescent="0.25">
      <c r="A183" s="75" t="s">
        <v>196</v>
      </c>
      <c r="B183" s="81" t="s">
        <v>49</v>
      </c>
      <c r="C183" s="82">
        <v>41821</v>
      </c>
      <c r="D183" s="82" t="s">
        <v>171</v>
      </c>
      <c r="E183" s="83">
        <v>12249</v>
      </c>
      <c r="F183" s="126"/>
      <c r="G183" s="75"/>
      <c r="H183" s="116"/>
      <c r="I183" s="75"/>
      <c r="J183" s="75"/>
    </row>
    <row r="184" spans="1:16" x14ac:dyDescent="0.25">
      <c r="A184" s="75" t="s">
        <v>196</v>
      </c>
      <c r="B184" s="81" t="s">
        <v>48</v>
      </c>
      <c r="C184" s="82">
        <v>41821</v>
      </c>
      <c r="D184" s="82" t="s">
        <v>171</v>
      </c>
      <c r="E184" s="83">
        <v>10448</v>
      </c>
      <c r="F184" s="126"/>
      <c r="G184" s="75"/>
      <c r="H184" s="116"/>
      <c r="I184" s="75"/>
      <c r="J184" s="75"/>
    </row>
    <row r="185" spans="1:16" x14ac:dyDescent="0.25">
      <c r="A185" s="75" t="s">
        <v>196</v>
      </c>
      <c r="B185" s="81" t="s">
        <v>45</v>
      </c>
      <c r="C185" s="82">
        <v>41821</v>
      </c>
      <c r="D185" s="82" t="s">
        <v>171</v>
      </c>
      <c r="E185" s="83">
        <v>5856</v>
      </c>
      <c r="F185" s="126"/>
      <c r="G185" s="75"/>
      <c r="H185" s="116"/>
      <c r="I185" s="75"/>
      <c r="J185" s="75"/>
    </row>
    <row r="186" spans="1:16" x14ac:dyDescent="0.25">
      <c r="A186" s="75" t="s">
        <v>196</v>
      </c>
      <c r="B186" s="81" t="s">
        <v>46</v>
      </c>
      <c r="C186" s="82">
        <v>41821</v>
      </c>
      <c r="D186" s="82" t="s">
        <v>171</v>
      </c>
      <c r="E186" s="83">
        <v>7926</v>
      </c>
      <c r="F186" s="126"/>
      <c r="G186" s="75"/>
      <c r="H186" s="116"/>
      <c r="I186" s="75"/>
      <c r="J186" s="75"/>
    </row>
    <row r="187" spans="1:16" x14ac:dyDescent="0.25">
      <c r="A187" s="75" t="s">
        <v>196</v>
      </c>
      <c r="B187" s="81" t="s">
        <v>47</v>
      </c>
      <c r="C187" s="82">
        <v>41821</v>
      </c>
      <c r="D187" s="82" t="s">
        <v>171</v>
      </c>
      <c r="E187" s="83">
        <v>9547</v>
      </c>
      <c r="F187" s="126"/>
      <c r="G187" s="75"/>
      <c r="H187" s="116"/>
      <c r="I187" s="75"/>
      <c r="J187" s="75"/>
    </row>
    <row r="188" spans="1:16" x14ac:dyDescent="0.25">
      <c r="A188" s="75" t="s">
        <v>196</v>
      </c>
      <c r="B188" s="81" t="s">
        <v>54</v>
      </c>
      <c r="C188" s="82">
        <v>41852</v>
      </c>
      <c r="D188" s="82" t="s">
        <v>171</v>
      </c>
      <c r="E188" s="83">
        <v>6730</v>
      </c>
      <c r="F188" s="126"/>
      <c r="G188" s="75"/>
      <c r="H188" s="116"/>
      <c r="I188" s="75"/>
      <c r="J188" s="75"/>
    </row>
    <row r="189" spans="1:16" x14ac:dyDescent="0.25">
      <c r="A189" s="75" t="s">
        <v>196</v>
      </c>
      <c r="B189" s="81" t="s">
        <v>55</v>
      </c>
      <c r="C189" s="82">
        <v>41852</v>
      </c>
      <c r="D189" s="82" t="s">
        <v>171</v>
      </c>
      <c r="E189" s="83">
        <v>8102</v>
      </c>
      <c r="F189" s="126"/>
      <c r="G189" s="75"/>
      <c r="H189" s="116"/>
      <c r="I189" s="75"/>
      <c r="J189" s="75"/>
    </row>
    <row r="190" spans="1:16" x14ac:dyDescent="0.25">
      <c r="A190" s="75" t="s">
        <v>196</v>
      </c>
      <c r="B190" s="81" t="s">
        <v>56</v>
      </c>
      <c r="C190" s="82">
        <v>41852</v>
      </c>
      <c r="D190" s="82" t="s">
        <v>171</v>
      </c>
      <c r="E190" s="83">
        <v>9982</v>
      </c>
      <c r="F190" s="126"/>
      <c r="G190" s="75"/>
      <c r="H190" s="116"/>
      <c r="I190" s="75"/>
      <c r="J190" s="75"/>
    </row>
    <row r="191" spans="1:16" x14ac:dyDescent="0.25">
      <c r="A191" s="75" t="s">
        <v>196</v>
      </c>
      <c r="B191" s="81" t="s">
        <v>57</v>
      </c>
      <c r="C191" s="82">
        <v>41852</v>
      </c>
      <c r="D191" s="82" t="s">
        <v>171</v>
      </c>
      <c r="E191" s="83">
        <v>10186</v>
      </c>
      <c r="F191" s="126"/>
      <c r="G191" s="75"/>
      <c r="H191" s="116"/>
      <c r="I191" s="75"/>
      <c r="J191" s="75"/>
    </row>
    <row r="192" spans="1:16" x14ac:dyDescent="0.25">
      <c r="A192" s="75" t="s">
        <v>196</v>
      </c>
      <c r="B192" s="81" t="s">
        <v>57</v>
      </c>
      <c r="C192" s="82">
        <v>41913</v>
      </c>
      <c r="D192" s="82" t="s">
        <v>171</v>
      </c>
      <c r="E192" s="83">
        <v>2256</v>
      </c>
      <c r="F192" s="126"/>
      <c r="G192" s="75"/>
      <c r="H192" s="116"/>
      <c r="I192" s="75"/>
      <c r="J192" s="75"/>
    </row>
    <row r="193" spans="1:11" x14ac:dyDescent="0.25">
      <c r="A193" s="75" t="s">
        <v>196</v>
      </c>
      <c r="B193" s="81" t="s">
        <v>93</v>
      </c>
      <c r="C193" s="82">
        <v>41913</v>
      </c>
      <c r="D193" s="82" t="s">
        <v>171</v>
      </c>
      <c r="E193" s="83">
        <v>2957</v>
      </c>
      <c r="F193" s="126"/>
      <c r="G193" s="75"/>
      <c r="H193" s="116"/>
      <c r="I193" s="75"/>
      <c r="J193" s="75"/>
    </row>
    <row r="194" spans="1:11" x14ac:dyDescent="0.25">
      <c r="A194" s="75" t="s">
        <v>196</v>
      </c>
      <c r="B194" s="81" t="s">
        <v>93</v>
      </c>
      <c r="C194" s="82">
        <v>42005</v>
      </c>
      <c r="D194" s="82" t="s">
        <v>171</v>
      </c>
      <c r="E194" s="83">
        <v>11854</v>
      </c>
      <c r="F194" s="126"/>
      <c r="G194" s="75"/>
      <c r="H194" s="116"/>
      <c r="I194" s="75"/>
      <c r="J194" s="75"/>
    </row>
    <row r="195" spans="1:11" x14ac:dyDescent="0.25">
      <c r="A195" s="75" t="s">
        <v>196</v>
      </c>
      <c r="B195" s="81" t="s">
        <v>115</v>
      </c>
      <c r="C195" s="82">
        <v>42005</v>
      </c>
      <c r="D195" s="82" t="s">
        <v>171</v>
      </c>
      <c r="E195" s="83">
        <v>13146</v>
      </c>
      <c r="F195" s="126"/>
      <c r="G195" s="75"/>
      <c r="H195" s="116"/>
      <c r="I195" s="75"/>
      <c r="J195" s="75"/>
    </row>
    <row r="196" spans="1:11" x14ac:dyDescent="0.25">
      <c r="A196" s="75" t="s">
        <v>196</v>
      </c>
      <c r="B196" s="81" t="s">
        <v>115</v>
      </c>
      <c r="C196" s="82">
        <v>42095</v>
      </c>
      <c r="D196" s="82" t="s">
        <v>171</v>
      </c>
      <c r="E196" s="83">
        <v>6455</v>
      </c>
      <c r="F196" s="126"/>
      <c r="G196" s="75"/>
      <c r="H196" s="116"/>
      <c r="I196" s="75"/>
      <c r="J196" s="75"/>
    </row>
    <row r="197" spans="1:11" x14ac:dyDescent="0.25">
      <c r="A197" s="75" t="s">
        <v>196</v>
      </c>
      <c r="B197" s="81" t="s">
        <v>109</v>
      </c>
      <c r="C197" s="82">
        <v>41913</v>
      </c>
      <c r="D197" s="82" t="s">
        <v>171</v>
      </c>
      <c r="E197" s="83">
        <v>14575</v>
      </c>
      <c r="F197" s="126"/>
      <c r="G197" s="75"/>
      <c r="H197" s="116"/>
      <c r="I197" s="75"/>
      <c r="J197" s="75"/>
    </row>
    <row r="198" spans="1:11" x14ac:dyDescent="0.25">
      <c r="A198" s="75" t="s">
        <v>196</v>
      </c>
      <c r="B198" s="81" t="s">
        <v>110</v>
      </c>
      <c r="C198" s="82">
        <v>41913</v>
      </c>
      <c r="D198" s="82" t="s">
        <v>171</v>
      </c>
      <c r="E198" s="83">
        <v>13120</v>
      </c>
      <c r="F198" s="126"/>
      <c r="G198" s="75"/>
      <c r="H198" s="116"/>
      <c r="I198" s="75"/>
      <c r="J198" s="75"/>
    </row>
    <row r="199" spans="1:11" x14ac:dyDescent="0.25">
      <c r="A199" s="75" t="s">
        <v>196</v>
      </c>
      <c r="B199" s="81" t="s">
        <v>126</v>
      </c>
      <c r="C199" s="82">
        <v>42095</v>
      </c>
      <c r="D199" s="82" t="s">
        <v>171</v>
      </c>
      <c r="E199" s="83">
        <v>10070</v>
      </c>
      <c r="F199" s="126"/>
      <c r="G199" s="75"/>
      <c r="H199" s="116"/>
      <c r="I199" s="75"/>
      <c r="J199" s="75"/>
    </row>
    <row r="200" spans="1:11" x14ac:dyDescent="0.25">
      <c r="A200" s="75" t="s">
        <v>196</v>
      </c>
      <c r="B200" s="81" t="s">
        <v>127</v>
      </c>
      <c r="C200" s="82">
        <v>42095</v>
      </c>
      <c r="D200" s="82" t="s">
        <v>171</v>
      </c>
      <c r="E200" s="83">
        <v>6107</v>
      </c>
      <c r="F200" s="126"/>
      <c r="G200" s="75"/>
      <c r="H200" s="116"/>
      <c r="I200" s="75"/>
      <c r="J200" s="75"/>
    </row>
    <row r="201" spans="1:11" x14ac:dyDescent="0.25">
      <c r="A201" s="75" t="s">
        <v>196</v>
      </c>
      <c r="B201" s="81" t="s">
        <v>128</v>
      </c>
      <c r="C201" s="82">
        <v>42095</v>
      </c>
      <c r="D201" s="82" t="s">
        <v>171</v>
      </c>
      <c r="E201" s="83">
        <v>10298</v>
      </c>
      <c r="F201" s="126"/>
      <c r="G201" s="75"/>
      <c r="H201" s="116"/>
      <c r="I201" s="75"/>
      <c r="J201" s="75"/>
    </row>
    <row r="202" spans="1:11" s="71" customFormat="1" x14ac:dyDescent="0.25">
      <c r="A202" s="75" t="s">
        <v>196</v>
      </c>
      <c r="B202" s="81" t="s">
        <v>129</v>
      </c>
      <c r="C202" s="82">
        <v>42095</v>
      </c>
      <c r="D202" s="82" t="s">
        <v>171</v>
      </c>
      <c r="E202" s="83">
        <v>7733</v>
      </c>
      <c r="F202" s="126"/>
      <c r="G202" s="75"/>
      <c r="H202" s="116"/>
      <c r="I202" s="75"/>
      <c r="J202" s="75"/>
      <c r="K202"/>
    </row>
    <row r="203" spans="1:11" s="71" customFormat="1" x14ac:dyDescent="0.25">
      <c r="A203" s="75" t="s">
        <v>196</v>
      </c>
      <c r="B203" s="81" t="s">
        <v>132</v>
      </c>
      <c r="C203" s="82">
        <v>42156</v>
      </c>
      <c r="D203" s="82" t="s">
        <v>171</v>
      </c>
      <c r="E203" s="83">
        <v>3410</v>
      </c>
      <c r="F203" s="131" t="s">
        <v>283</v>
      </c>
      <c r="G203" s="75"/>
      <c r="H203" s="131" t="s">
        <v>283</v>
      </c>
      <c r="I203" s="75"/>
      <c r="J203" s="75"/>
      <c r="K203"/>
    </row>
    <row r="204" spans="1:11" s="71" customFormat="1" x14ac:dyDescent="0.25">
      <c r="A204" s="75" t="s">
        <v>196</v>
      </c>
      <c r="B204" s="81" t="s">
        <v>133</v>
      </c>
      <c r="C204" s="82">
        <v>42156</v>
      </c>
      <c r="D204" s="82" t="s">
        <v>171</v>
      </c>
      <c r="E204" s="83">
        <v>6590</v>
      </c>
      <c r="F204" s="126"/>
      <c r="G204" s="75"/>
      <c r="H204" s="116"/>
      <c r="I204" s="75"/>
      <c r="J204" s="75"/>
      <c r="K204"/>
    </row>
    <row r="205" spans="1:11" s="71" customFormat="1" x14ac:dyDescent="0.25">
      <c r="A205" s="75" t="s">
        <v>196</v>
      </c>
      <c r="B205" s="81" t="s">
        <v>133</v>
      </c>
      <c r="C205" s="82">
        <v>42217</v>
      </c>
      <c r="D205" s="82" t="s">
        <v>171</v>
      </c>
      <c r="E205" s="83">
        <v>1516</v>
      </c>
      <c r="F205" s="126"/>
      <c r="G205" s="75"/>
      <c r="H205" s="116"/>
      <c r="I205" s="75"/>
      <c r="J205" s="75"/>
      <c r="K205"/>
    </row>
    <row r="206" spans="1:11" s="71" customFormat="1" x14ac:dyDescent="0.25">
      <c r="A206" s="75" t="s">
        <v>196</v>
      </c>
      <c r="B206" s="81" t="s">
        <v>148</v>
      </c>
      <c r="C206" s="82">
        <v>42217</v>
      </c>
      <c r="D206" s="82" t="s">
        <v>171</v>
      </c>
      <c r="E206" s="83">
        <v>6429</v>
      </c>
      <c r="F206" s="126"/>
      <c r="G206" s="75"/>
      <c r="H206" s="116"/>
      <c r="I206" s="75"/>
      <c r="J206" s="75"/>
    </row>
    <row r="207" spans="1:11" s="71" customFormat="1" x14ac:dyDescent="0.25">
      <c r="A207" s="75" t="s">
        <v>196</v>
      </c>
      <c r="B207" s="90" t="s">
        <v>210</v>
      </c>
      <c r="C207" s="82">
        <v>42767</v>
      </c>
      <c r="D207" s="82" t="s">
        <v>171</v>
      </c>
      <c r="E207" s="83">
        <v>17267</v>
      </c>
      <c r="F207" s="126"/>
      <c r="G207" s="75"/>
      <c r="H207" s="116"/>
      <c r="I207" s="75"/>
      <c r="J207" s="75"/>
    </row>
    <row r="208" spans="1:11" s="71" customFormat="1" x14ac:dyDescent="0.25">
      <c r="A208" s="75" t="s">
        <v>196</v>
      </c>
      <c r="B208" s="90" t="s">
        <v>211</v>
      </c>
      <c r="C208" s="82">
        <v>42767</v>
      </c>
      <c r="D208" s="82" t="s">
        <v>171</v>
      </c>
      <c r="E208" s="83">
        <v>10233</v>
      </c>
      <c r="F208" s="126"/>
      <c r="G208" s="75"/>
      <c r="H208" s="116"/>
      <c r="I208" s="75"/>
      <c r="J208" s="75"/>
    </row>
    <row r="209" spans="1:10" s="71" customFormat="1" x14ac:dyDescent="0.25">
      <c r="A209" s="75" t="s">
        <v>196</v>
      </c>
      <c r="B209" s="90" t="s">
        <v>211</v>
      </c>
      <c r="C209" s="82">
        <v>42795</v>
      </c>
      <c r="D209" s="82" t="s">
        <v>171</v>
      </c>
      <c r="E209" s="83">
        <v>4674</v>
      </c>
      <c r="F209" s="126"/>
      <c r="G209" s="75"/>
      <c r="H209" s="116"/>
      <c r="I209" s="75"/>
      <c r="J209" s="75"/>
    </row>
    <row r="210" spans="1:10" s="71" customFormat="1" x14ac:dyDescent="0.25">
      <c r="A210" s="96" t="s">
        <v>196</v>
      </c>
      <c r="B210" s="90" t="s">
        <v>215</v>
      </c>
      <c r="C210" s="82">
        <v>42795</v>
      </c>
      <c r="D210" s="82" t="s">
        <v>171</v>
      </c>
      <c r="E210" s="83">
        <v>10578</v>
      </c>
      <c r="F210" s="126"/>
      <c r="G210" s="96"/>
      <c r="H210" s="119"/>
      <c r="I210" s="96"/>
      <c r="J210" s="75"/>
    </row>
    <row r="211" spans="1:10" s="71" customFormat="1" x14ac:dyDescent="0.25">
      <c r="A211" s="96" t="s">
        <v>196</v>
      </c>
      <c r="B211" s="90" t="s">
        <v>217</v>
      </c>
      <c r="C211" s="82">
        <v>43040</v>
      </c>
      <c r="D211" s="82" t="s">
        <v>171</v>
      </c>
      <c r="E211" s="83">
        <v>17398</v>
      </c>
      <c r="F211" s="126"/>
      <c r="G211" s="96"/>
      <c r="H211" s="116"/>
      <c r="I211" s="96"/>
      <c r="J211" s="75"/>
    </row>
    <row r="212" spans="1:10" s="71" customFormat="1" x14ac:dyDescent="0.25">
      <c r="A212" s="96" t="s">
        <v>196</v>
      </c>
      <c r="B212" s="90" t="s">
        <v>218</v>
      </c>
      <c r="C212" s="82">
        <v>43040</v>
      </c>
      <c r="D212" s="82" t="s">
        <v>171</v>
      </c>
      <c r="E212" s="83">
        <v>13079</v>
      </c>
      <c r="F212" s="126"/>
      <c r="G212" s="96"/>
      <c r="H212" s="116"/>
      <c r="I212" s="96"/>
      <c r="J212" s="75"/>
    </row>
    <row r="213" spans="1:10" s="71" customFormat="1" x14ac:dyDescent="0.25">
      <c r="A213" s="96" t="s">
        <v>196</v>
      </c>
      <c r="B213" s="90" t="s">
        <v>219</v>
      </c>
      <c r="C213" s="82">
        <v>43040</v>
      </c>
      <c r="D213" s="82" t="s">
        <v>171</v>
      </c>
      <c r="E213" s="83">
        <v>12312</v>
      </c>
      <c r="F213" s="126"/>
      <c r="G213" s="96"/>
      <c r="H213" s="116"/>
      <c r="I213" s="96"/>
      <c r="J213" s="75"/>
    </row>
    <row r="214" spans="1:10" s="71" customFormat="1" x14ac:dyDescent="0.25">
      <c r="A214" s="96" t="s">
        <v>196</v>
      </c>
      <c r="B214" s="90" t="s">
        <v>220</v>
      </c>
      <c r="C214" s="82">
        <v>43040</v>
      </c>
      <c r="D214" s="82" t="s">
        <v>171</v>
      </c>
      <c r="E214" s="83">
        <v>6457</v>
      </c>
      <c r="F214" s="126"/>
      <c r="G214" s="96"/>
      <c r="H214" s="116"/>
      <c r="I214" s="96"/>
      <c r="J214" s="75"/>
    </row>
    <row r="215" spans="1:10" s="71" customFormat="1" x14ac:dyDescent="0.25">
      <c r="A215" s="96" t="s">
        <v>196</v>
      </c>
      <c r="B215" s="90" t="s">
        <v>221</v>
      </c>
      <c r="C215" s="82">
        <v>43040</v>
      </c>
      <c r="D215" s="82" t="s">
        <v>171</v>
      </c>
      <c r="E215" s="83">
        <v>5775</v>
      </c>
      <c r="F215" s="126"/>
      <c r="G215" s="96"/>
      <c r="H215" s="116"/>
      <c r="I215" s="96"/>
      <c r="J215" s="75"/>
    </row>
    <row r="216" spans="1:10" s="71" customFormat="1" x14ac:dyDescent="0.25">
      <c r="A216" s="96" t="s">
        <v>196</v>
      </c>
      <c r="B216" s="90" t="s">
        <v>222</v>
      </c>
      <c r="C216" s="82">
        <v>43040</v>
      </c>
      <c r="D216" s="82" t="s">
        <v>171</v>
      </c>
      <c r="E216" s="83">
        <v>7828</v>
      </c>
      <c r="F216" s="126"/>
      <c r="G216" s="96"/>
      <c r="H216" s="116"/>
      <c r="I216" s="96"/>
      <c r="J216" s="75"/>
    </row>
    <row r="217" spans="1:10" s="71" customFormat="1" x14ac:dyDescent="0.25">
      <c r="A217" s="96" t="s">
        <v>196</v>
      </c>
      <c r="B217" s="90" t="s">
        <v>271</v>
      </c>
      <c r="C217" s="82">
        <v>43282</v>
      </c>
      <c r="D217" s="82" t="s">
        <v>171</v>
      </c>
      <c r="E217" s="83">
        <v>17830</v>
      </c>
      <c r="F217" s="126"/>
      <c r="G217" s="96"/>
      <c r="H217" s="116"/>
      <c r="I217" s="96"/>
      <c r="J217" s="75"/>
    </row>
    <row r="218" spans="1:10" s="71" customFormat="1" x14ac:dyDescent="0.25">
      <c r="A218" s="96" t="s">
        <v>196</v>
      </c>
      <c r="B218" s="90" t="s">
        <v>272</v>
      </c>
      <c r="C218" s="82">
        <v>43282</v>
      </c>
      <c r="D218" s="82" t="s">
        <v>171</v>
      </c>
      <c r="E218" s="83">
        <v>11863</v>
      </c>
      <c r="F218" s="126"/>
      <c r="G218" s="96"/>
      <c r="H218" s="116"/>
      <c r="I218" s="96"/>
      <c r="J218" s="75"/>
    </row>
    <row r="219" spans="1:10" s="71" customFormat="1" x14ac:dyDescent="0.25">
      <c r="A219" s="96" t="s">
        <v>196</v>
      </c>
      <c r="B219" s="90" t="s">
        <v>273</v>
      </c>
      <c r="C219" s="82">
        <v>43282</v>
      </c>
      <c r="D219" s="82" t="s">
        <v>171</v>
      </c>
      <c r="E219" s="83">
        <v>7147</v>
      </c>
      <c r="F219" s="126"/>
      <c r="G219" s="96"/>
      <c r="H219" s="116"/>
      <c r="I219" s="96"/>
      <c r="J219" s="75"/>
    </row>
    <row r="220" spans="1:10" s="71" customFormat="1" x14ac:dyDescent="0.25">
      <c r="A220" s="96" t="s">
        <v>196</v>
      </c>
      <c r="B220" s="90" t="s">
        <v>274</v>
      </c>
      <c r="C220" s="82">
        <v>43282</v>
      </c>
      <c r="D220" s="82" t="s">
        <v>171</v>
      </c>
      <c r="E220" s="83">
        <v>9254</v>
      </c>
      <c r="F220" s="126"/>
      <c r="G220" s="96"/>
      <c r="H220" s="116"/>
      <c r="I220" s="96"/>
      <c r="J220" s="75"/>
    </row>
    <row r="221" spans="1:10" s="71" customFormat="1" x14ac:dyDescent="0.25">
      <c r="A221" s="96" t="s">
        <v>196</v>
      </c>
      <c r="B221" s="90" t="s">
        <v>275</v>
      </c>
      <c r="C221" s="82">
        <v>43282</v>
      </c>
      <c r="D221" s="82" t="s">
        <v>171</v>
      </c>
      <c r="E221" s="83">
        <v>6026</v>
      </c>
      <c r="F221" s="126"/>
      <c r="G221" s="96"/>
      <c r="H221" s="116"/>
      <c r="I221" s="96"/>
      <c r="J221" s="75"/>
    </row>
    <row r="222" spans="1:10" s="71" customFormat="1" x14ac:dyDescent="0.25">
      <c r="A222" s="96" t="s">
        <v>196</v>
      </c>
      <c r="B222" s="90" t="s">
        <v>276</v>
      </c>
      <c r="C222" s="82">
        <v>43282</v>
      </c>
      <c r="D222" s="82" t="s">
        <v>171</v>
      </c>
      <c r="E222" s="83">
        <v>5077</v>
      </c>
      <c r="F222" s="126"/>
      <c r="G222" s="96"/>
      <c r="H222" s="116"/>
      <c r="I222" s="96"/>
      <c r="J222" s="75"/>
    </row>
    <row r="223" spans="1:10" s="71" customFormat="1" x14ac:dyDescent="0.25">
      <c r="A223" s="96" t="s">
        <v>196</v>
      </c>
      <c r="B223" s="90" t="s">
        <v>253</v>
      </c>
      <c r="C223" s="82">
        <v>43466</v>
      </c>
      <c r="D223" s="82" t="s">
        <v>171</v>
      </c>
      <c r="E223" s="83">
        <v>14947</v>
      </c>
      <c r="F223" s="126"/>
      <c r="G223" s="96"/>
      <c r="H223" s="116"/>
      <c r="I223" s="96"/>
      <c r="J223" s="75"/>
    </row>
    <row r="224" spans="1:10" s="71" customFormat="1" x14ac:dyDescent="0.25">
      <c r="A224" s="96" t="s">
        <v>196</v>
      </c>
      <c r="B224" s="90" t="s">
        <v>252</v>
      </c>
      <c r="C224" s="82">
        <v>43466</v>
      </c>
      <c r="D224" s="82" t="s">
        <v>171</v>
      </c>
      <c r="E224" s="83">
        <v>14527</v>
      </c>
      <c r="F224" s="126"/>
      <c r="G224" s="96"/>
      <c r="H224" s="116"/>
      <c r="I224" s="96"/>
      <c r="J224" s="75"/>
    </row>
    <row r="225" spans="1:11" x14ac:dyDescent="0.25">
      <c r="A225" s="96" t="s">
        <v>196</v>
      </c>
      <c r="B225" s="90" t="s">
        <v>251</v>
      </c>
      <c r="C225" s="82">
        <v>43466</v>
      </c>
      <c r="D225" s="82" t="s">
        <v>171</v>
      </c>
      <c r="E225" s="83">
        <v>10066</v>
      </c>
      <c r="F225" s="126"/>
      <c r="G225" s="96"/>
      <c r="H225" s="116"/>
      <c r="I225" s="96"/>
      <c r="J225" s="75"/>
      <c r="K225" s="71"/>
    </row>
    <row r="226" spans="1:11" x14ac:dyDescent="0.25">
      <c r="A226" s="96" t="s">
        <v>196</v>
      </c>
      <c r="B226" s="90" t="s">
        <v>250</v>
      </c>
      <c r="C226" s="82">
        <v>43466</v>
      </c>
      <c r="D226" s="82" t="s">
        <v>171</v>
      </c>
      <c r="E226" s="83">
        <v>4524</v>
      </c>
      <c r="F226" s="126"/>
      <c r="G226" s="96"/>
      <c r="H226" s="116"/>
      <c r="I226" s="96"/>
      <c r="J226" s="75"/>
      <c r="K226" s="71"/>
    </row>
    <row r="227" spans="1:11" x14ac:dyDescent="0.25">
      <c r="A227" s="96" t="s">
        <v>196</v>
      </c>
      <c r="B227" s="90" t="s">
        <v>248</v>
      </c>
      <c r="C227" s="82">
        <v>43466</v>
      </c>
      <c r="D227" s="82" t="s">
        <v>171</v>
      </c>
      <c r="E227" s="83">
        <v>6974</v>
      </c>
      <c r="F227" s="126"/>
      <c r="G227" s="96"/>
      <c r="H227" s="116"/>
      <c r="I227" s="96"/>
      <c r="J227" s="75"/>
      <c r="K227" s="71"/>
    </row>
    <row r="228" spans="1:11" x14ac:dyDescent="0.25">
      <c r="A228" s="79" t="s">
        <v>196</v>
      </c>
      <c r="B228" s="106" t="s">
        <v>246</v>
      </c>
      <c r="C228" s="88">
        <v>43466</v>
      </c>
      <c r="D228" s="88" t="s">
        <v>171</v>
      </c>
      <c r="E228" s="89">
        <v>6571</v>
      </c>
      <c r="F228" s="128"/>
      <c r="G228" s="79"/>
      <c r="H228" s="120"/>
      <c r="I228" s="79"/>
      <c r="J228" s="75"/>
      <c r="K228" s="71"/>
    </row>
    <row r="229" spans="1:11" x14ac:dyDescent="0.25">
      <c r="A229" s="75" t="s">
        <v>197</v>
      </c>
      <c r="B229" s="81" t="s">
        <v>67</v>
      </c>
      <c r="C229" s="82">
        <v>41913</v>
      </c>
      <c r="D229" s="82" t="s">
        <v>173</v>
      </c>
      <c r="E229" s="83">
        <v>32666</v>
      </c>
      <c r="F229" s="126"/>
      <c r="G229" s="77">
        <f>SUM(E229:E234)</f>
        <v>201751</v>
      </c>
      <c r="H229" s="114"/>
      <c r="I229" s="76" t="s">
        <v>206</v>
      </c>
      <c r="J229" s="75"/>
    </row>
    <row r="230" spans="1:11" x14ac:dyDescent="0.25">
      <c r="A230" s="75" t="s">
        <v>197</v>
      </c>
      <c r="B230" s="81" t="s">
        <v>68</v>
      </c>
      <c r="C230" s="82">
        <v>41913</v>
      </c>
      <c r="D230" s="82" t="s">
        <v>173</v>
      </c>
      <c r="E230" s="83">
        <v>26144</v>
      </c>
      <c r="F230" s="126"/>
      <c r="G230" s="77">
        <f>SUM(E235:E240)</f>
        <v>230247</v>
      </c>
      <c r="H230" s="114"/>
      <c r="I230" s="76" t="s">
        <v>207</v>
      </c>
      <c r="J230" s="75"/>
    </row>
    <row r="231" spans="1:11" x14ac:dyDescent="0.25">
      <c r="A231" s="75" t="s">
        <v>197</v>
      </c>
      <c r="B231" s="81" t="s">
        <v>69</v>
      </c>
      <c r="C231" s="82">
        <v>41913</v>
      </c>
      <c r="D231" s="82" t="s">
        <v>173</v>
      </c>
      <c r="E231" s="83">
        <v>43424</v>
      </c>
      <c r="F231" s="126"/>
      <c r="G231" s="77"/>
      <c r="H231" s="115"/>
      <c r="I231" s="76"/>
      <c r="J231" s="75"/>
    </row>
    <row r="232" spans="1:11" x14ac:dyDescent="0.25">
      <c r="A232" s="75" t="s">
        <v>197</v>
      </c>
      <c r="B232" s="81" t="s">
        <v>70</v>
      </c>
      <c r="C232" s="82">
        <v>41913</v>
      </c>
      <c r="D232" s="82" t="s">
        <v>173</v>
      </c>
      <c r="E232" s="83">
        <v>22926</v>
      </c>
      <c r="F232" s="126"/>
      <c r="G232" s="77"/>
      <c r="H232" s="115"/>
      <c r="I232" s="76"/>
      <c r="J232" s="75"/>
    </row>
    <row r="233" spans="1:11" x14ac:dyDescent="0.25">
      <c r="A233" s="75" t="s">
        <v>197</v>
      </c>
      <c r="B233" s="81" t="s">
        <v>71</v>
      </c>
      <c r="C233" s="82">
        <v>41913</v>
      </c>
      <c r="D233" s="82" t="s">
        <v>173</v>
      </c>
      <c r="E233" s="83">
        <v>37127</v>
      </c>
      <c r="F233" s="131" t="s">
        <v>283</v>
      </c>
      <c r="G233" s="75"/>
      <c r="H233" s="131" t="s">
        <v>283</v>
      </c>
      <c r="I233" s="75"/>
      <c r="J233" s="75"/>
    </row>
    <row r="234" spans="1:11" x14ac:dyDescent="0.25">
      <c r="A234" s="75" t="s">
        <v>197</v>
      </c>
      <c r="B234" s="81" t="s">
        <v>72</v>
      </c>
      <c r="C234" s="82">
        <v>41913</v>
      </c>
      <c r="D234" s="82" t="s">
        <v>173</v>
      </c>
      <c r="E234" s="83">
        <v>39464</v>
      </c>
      <c r="F234" s="126"/>
      <c r="G234" s="75"/>
      <c r="H234" s="116"/>
      <c r="I234" s="75"/>
      <c r="J234" s="75"/>
    </row>
    <row r="235" spans="1:11" x14ac:dyDescent="0.25">
      <c r="A235" s="75" t="s">
        <v>197</v>
      </c>
      <c r="B235" s="81" t="s">
        <v>174</v>
      </c>
      <c r="C235" s="82">
        <v>41913</v>
      </c>
      <c r="D235" s="82" t="s">
        <v>173</v>
      </c>
      <c r="E235" s="83">
        <v>38161</v>
      </c>
      <c r="F235" s="126"/>
      <c r="G235" s="75"/>
      <c r="H235" s="116"/>
      <c r="I235" s="75"/>
      <c r="J235" s="75"/>
    </row>
    <row r="236" spans="1:11" x14ac:dyDescent="0.25">
      <c r="A236" s="75" t="s">
        <v>197</v>
      </c>
      <c r="B236" s="81" t="s">
        <v>175</v>
      </c>
      <c r="C236" s="82">
        <v>41913</v>
      </c>
      <c r="D236" s="82" t="s">
        <v>173</v>
      </c>
      <c r="E236" s="83">
        <v>30132</v>
      </c>
      <c r="F236" s="126"/>
      <c r="G236" s="75"/>
      <c r="H236" s="116"/>
      <c r="I236" s="75"/>
      <c r="J236" s="75"/>
    </row>
    <row r="237" spans="1:11" x14ac:dyDescent="0.25">
      <c r="A237" s="75" t="s">
        <v>197</v>
      </c>
      <c r="B237" s="81" t="s">
        <v>179</v>
      </c>
      <c r="C237" s="82">
        <v>42095</v>
      </c>
      <c r="D237" s="82" t="s">
        <v>173</v>
      </c>
      <c r="E237" s="83">
        <v>34897</v>
      </c>
      <c r="F237" s="126"/>
      <c r="G237" s="75"/>
      <c r="H237" s="116"/>
      <c r="I237" s="75"/>
      <c r="J237" s="75"/>
    </row>
    <row r="238" spans="1:11" x14ac:dyDescent="0.25">
      <c r="A238" s="75" t="s">
        <v>197</v>
      </c>
      <c r="B238" s="81" t="s">
        <v>180</v>
      </c>
      <c r="C238" s="82">
        <v>42095</v>
      </c>
      <c r="D238" s="82" t="s">
        <v>173</v>
      </c>
      <c r="E238" s="83">
        <v>40553</v>
      </c>
      <c r="F238" s="126"/>
      <c r="G238" s="75"/>
      <c r="H238" s="116"/>
      <c r="I238" s="75"/>
      <c r="J238" s="75"/>
    </row>
    <row r="239" spans="1:11" x14ac:dyDescent="0.25">
      <c r="A239" s="75" t="s">
        <v>197</v>
      </c>
      <c r="B239" s="81" t="s">
        <v>181</v>
      </c>
      <c r="C239" s="82">
        <v>42095</v>
      </c>
      <c r="D239" s="82" t="s">
        <v>173</v>
      </c>
      <c r="E239" s="83">
        <v>50548</v>
      </c>
      <c r="F239" s="126"/>
      <c r="G239" s="75"/>
      <c r="H239" s="116"/>
      <c r="I239" s="75"/>
      <c r="J239" s="75"/>
    </row>
    <row r="240" spans="1:11" x14ac:dyDescent="0.25">
      <c r="A240" s="79" t="s">
        <v>197</v>
      </c>
      <c r="B240" s="87" t="s">
        <v>182</v>
      </c>
      <c r="C240" s="88">
        <v>42095</v>
      </c>
      <c r="D240" s="88" t="s">
        <v>173</v>
      </c>
      <c r="E240" s="89">
        <v>35956</v>
      </c>
      <c r="F240" s="128"/>
      <c r="G240" s="79"/>
      <c r="H240" s="120"/>
      <c r="I240" s="80"/>
      <c r="J240" s="75"/>
    </row>
    <row r="241" spans="1:10" x14ac:dyDescent="0.25">
      <c r="A241" s="75" t="s">
        <v>198</v>
      </c>
      <c r="B241" s="81" t="s">
        <v>73</v>
      </c>
      <c r="C241" s="82">
        <v>41913</v>
      </c>
      <c r="D241" s="82" t="s">
        <v>176</v>
      </c>
      <c r="E241" s="83">
        <v>22993</v>
      </c>
      <c r="F241" s="126"/>
      <c r="G241" s="77">
        <f>SUM(E241:E247)</f>
        <v>142210</v>
      </c>
      <c r="H241" s="114"/>
      <c r="I241" s="76" t="s">
        <v>206</v>
      </c>
      <c r="J241" s="75"/>
    </row>
    <row r="242" spans="1:10" x14ac:dyDescent="0.25">
      <c r="A242" s="75" t="s">
        <v>198</v>
      </c>
      <c r="B242" s="81" t="s">
        <v>74</v>
      </c>
      <c r="C242" s="82">
        <v>41913</v>
      </c>
      <c r="D242" s="82" t="s">
        <v>176</v>
      </c>
      <c r="E242" s="83">
        <v>18193</v>
      </c>
      <c r="F242" s="126"/>
      <c r="G242" s="77">
        <f>SUM(E248:E253)</f>
        <v>169808</v>
      </c>
      <c r="H242" s="114"/>
      <c r="I242" s="76" t="s">
        <v>207</v>
      </c>
      <c r="J242" s="75"/>
    </row>
    <row r="243" spans="1:10" x14ac:dyDescent="0.25">
      <c r="A243" s="75" t="s">
        <v>198</v>
      </c>
      <c r="B243" s="81" t="s">
        <v>75</v>
      </c>
      <c r="C243" s="82">
        <v>41913</v>
      </c>
      <c r="D243" s="82" t="s">
        <v>176</v>
      </c>
      <c r="E243" s="83">
        <v>13056</v>
      </c>
      <c r="F243" s="126"/>
      <c r="G243" s="77">
        <f>+E254</f>
        <v>12732</v>
      </c>
      <c r="H243" s="115"/>
      <c r="I243" s="76" t="s">
        <v>208</v>
      </c>
      <c r="J243" s="75"/>
    </row>
    <row r="244" spans="1:10" x14ac:dyDescent="0.25">
      <c r="A244" s="75" t="s">
        <v>198</v>
      </c>
      <c r="B244" s="81" t="s">
        <v>75</v>
      </c>
      <c r="C244" s="82">
        <v>41913</v>
      </c>
      <c r="D244" s="82" t="s">
        <v>176</v>
      </c>
      <c r="E244" s="83">
        <v>19776</v>
      </c>
      <c r="F244" s="126"/>
      <c r="G244" s="77"/>
      <c r="H244" s="115"/>
      <c r="I244" s="76"/>
      <c r="J244" s="75"/>
    </row>
    <row r="245" spans="1:10" x14ac:dyDescent="0.25">
      <c r="A245" s="75" t="s">
        <v>198</v>
      </c>
      <c r="B245" s="81" t="s">
        <v>76</v>
      </c>
      <c r="C245" s="82">
        <v>41913</v>
      </c>
      <c r="D245" s="82" t="s">
        <v>176</v>
      </c>
      <c r="E245" s="83">
        <v>16782</v>
      </c>
      <c r="F245" s="126"/>
      <c r="G245" s="75"/>
      <c r="H245" s="116"/>
      <c r="I245" s="75"/>
      <c r="J245" s="75"/>
    </row>
    <row r="246" spans="1:10" x14ac:dyDescent="0.25">
      <c r="A246" s="75" t="s">
        <v>198</v>
      </c>
      <c r="B246" s="81" t="s">
        <v>77</v>
      </c>
      <c r="C246" s="82">
        <v>41913</v>
      </c>
      <c r="D246" s="82" t="s">
        <v>176</v>
      </c>
      <c r="E246" s="83">
        <v>27555</v>
      </c>
      <c r="F246" s="131" t="s">
        <v>283</v>
      </c>
      <c r="G246" s="75"/>
      <c r="H246" s="131" t="s">
        <v>283</v>
      </c>
      <c r="I246" s="75"/>
      <c r="J246" s="75"/>
    </row>
    <row r="247" spans="1:10" x14ac:dyDescent="0.25">
      <c r="A247" s="75" t="s">
        <v>198</v>
      </c>
      <c r="B247" s="81" t="s">
        <v>78</v>
      </c>
      <c r="C247" s="82">
        <v>41913</v>
      </c>
      <c r="D247" s="82" t="s">
        <v>176</v>
      </c>
      <c r="E247" s="83">
        <v>23855</v>
      </c>
      <c r="F247" s="126"/>
      <c r="G247" s="75"/>
      <c r="H247" s="116"/>
      <c r="I247" s="75"/>
      <c r="J247" s="75"/>
    </row>
    <row r="248" spans="1:10" x14ac:dyDescent="0.25">
      <c r="A248" s="75" t="s">
        <v>198</v>
      </c>
      <c r="B248" s="81" t="s">
        <v>177</v>
      </c>
      <c r="C248" s="82">
        <v>41913</v>
      </c>
      <c r="D248" s="82" t="s">
        <v>176</v>
      </c>
      <c r="E248" s="83">
        <v>28789</v>
      </c>
      <c r="F248" s="126"/>
      <c r="G248" s="75"/>
      <c r="H248" s="116"/>
      <c r="I248" s="75"/>
      <c r="J248" s="75"/>
    </row>
    <row r="249" spans="1:10" x14ac:dyDescent="0.25">
      <c r="A249" s="75" t="s">
        <v>198</v>
      </c>
      <c r="B249" s="81" t="s">
        <v>178</v>
      </c>
      <c r="C249" s="82">
        <v>41913</v>
      </c>
      <c r="D249" s="82" t="s">
        <v>176</v>
      </c>
      <c r="E249" s="83">
        <v>21948</v>
      </c>
      <c r="F249" s="126"/>
      <c r="G249" s="75"/>
      <c r="H249" s="116"/>
      <c r="I249" s="75"/>
      <c r="J249" s="75"/>
    </row>
    <row r="250" spans="1:10" x14ac:dyDescent="0.25">
      <c r="A250" s="75" t="s">
        <v>198</v>
      </c>
      <c r="B250" s="81" t="s">
        <v>183</v>
      </c>
      <c r="C250" s="82">
        <v>42095</v>
      </c>
      <c r="D250" s="82" t="s">
        <v>176</v>
      </c>
      <c r="E250" s="83">
        <v>26547</v>
      </c>
      <c r="F250" s="126"/>
      <c r="G250" s="75"/>
      <c r="H250" s="116"/>
      <c r="I250" s="75"/>
      <c r="J250" s="75"/>
    </row>
    <row r="251" spans="1:10" x14ac:dyDescent="0.25">
      <c r="A251" s="75" t="s">
        <v>198</v>
      </c>
      <c r="B251" s="81" t="s">
        <v>184</v>
      </c>
      <c r="C251" s="82">
        <v>42095</v>
      </c>
      <c r="D251" s="82" t="s">
        <v>176</v>
      </c>
      <c r="E251" s="83">
        <v>30269</v>
      </c>
      <c r="F251" s="126"/>
      <c r="G251" s="75"/>
      <c r="H251" s="116"/>
      <c r="I251" s="75"/>
      <c r="J251" s="75"/>
    </row>
    <row r="252" spans="1:10" x14ac:dyDescent="0.25">
      <c r="A252" s="75" t="s">
        <v>198</v>
      </c>
      <c r="B252" s="81" t="s">
        <v>185</v>
      </c>
      <c r="C252" s="82">
        <v>42095</v>
      </c>
      <c r="D252" s="82" t="s">
        <v>176</v>
      </c>
      <c r="E252" s="83">
        <v>37582</v>
      </c>
      <c r="F252" s="126"/>
      <c r="G252" s="75"/>
      <c r="H252" s="116"/>
      <c r="I252" s="75"/>
      <c r="J252" s="75"/>
    </row>
    <row r="253" spans="1:10" x14ac:dyDescent="0.25">
      <c r="A253" s="75" t="s">
        <v>198</v>
      </c>
      <c r="B253" s="81" t="s">
        <v>186</v>
      </c>
      <c r="C253" s="82">
        <v>42095</v>
      </c>
      <c r="D253" s="82" t="s">
        <v>176</v>
      </c>
      <c r="E253" s="83">
        <v>24673</v>
      </c>
      <c r="F253" s="126"/>
      <c r="G253" s="75"/>
      <c r="H253" s="116"/>
      <c r="I253" s="75"/>
      <c r="J253" s="75"/>
    </row>
    <row r="254" spans="1:10" x14ac:dyDescent="0.25">
      <c r="A254" s="75" t="s">
        <v>198</v>
      </c>
      <c r="B254" s="81" t="s">
        <v>187</v>
      </c>
      <c r="C254" s="82">
        <v>42095</v>
      </c>
      <c r="D254" s="82" t="s">
        <v>176</v>
      </c>
      <c r="E254" s="83">
        <v>12732</v>
      </c>
      <c r="F254" s="126"/>
      <c r="G254" s="75"/>
      <c r="H254" s="116"/>
      <c r="I254" s="75"/>
      <c r="J254" s="75"/>
    </row>
    <row r="255" spans="1:10" ht="13.8" thickBot="1" x14ac:dyDescent="0.3">
      <c r="A255" s="75"/>
      <c r="B255" s="3" t="s">
        <v>209</v>
      </c>
      <c r="C255" s="82"/>
      <c r="D255" s="82"/>
      <c r="E255" s="91">
        <f>SUM(E7:E254)</f>
        <v>4141082</v>
      </c>
      <c r="F255" s="129"/>
      <c r="G255" s="91">
        <v>0</v>
      </c>
      <c r="H255" s="121"/>
      <c r="I255" s="75"/>
      <c r="J255" s="75"/>
    </row>
    <row r="256" spans="1:10" ht="13.8" thickTop="1" x14ac:dyDescent="0.25">
      <c r="A256" s="75"/>
      <c r="B256" s="75"/>
      <c r="C256" s="76"/>
      <c r="D256" s="76"/>
      <c r="E256" s="76"/>
      <c r="F256" s="130"/>
      <c r="G256" s="75"/>
      <c r="H256" s="122"/>
      <c r="I256" s="75"/>
      <c r="J256" s="75"/>
    </row>
  </sheetData>
  <sortState ref="B166:F174">
    <sortCondition ref="C166:C174"/>
    <sortCondition ref="B166:B174"/>
  </sortState>
  <mergeCells count="2">
    <mergeCell ref="F1:H1"/>
    <mergeCell ref="C2:J2"/>
  </mergeCells>
  <pageMargins left="0.5" right="0.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2019-05-24T07:00:00+00:00</OpenedDate>
    <SignificantOrder xmlns="dc463f71-b30c-4ab2-9473-d307f9d35888">false</SignificantOrder>
    <Date1 xmlns="dc463f71-b30c-4ab2-9473-d307f9d35888">2019-05-24T07:00:00+00:00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190411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8E39B697837314491696B6DF643956D" ma:contentTypeVersion="56" ma:contentTypeDescription="" ma:contentTypeScope="" ma:versionID="2219ea1690cc47f4ec4b599cc20368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2D4F4-1C65-4963-BEBB-1D3A56A9C4E0}"/>
</file>

<file path=customXml/itemProps2.xml><?xml version="1.0" encoding="utf-8"?>
<ds:datastoreItem xmlns:ds="http://schemas.openxmlformats.org/officeDocument/2006/customXml" ds:itemID="{675729D5-C8F8-45FB-AD10-ED326CEAC1BC}"/>
</file>

<file path=customXml/itemProps3.xml><?xml version="1.0" encoding="utf-8"?>
<ds:datastoreItem xmlns:ds="http://schemas.openxmlformats.org/officeDocument/2006/customXml" ds:itemID="{D800E1F8-3CB0-4299-A1C1-A7AB24E63E67}"/>
</file>

<file path=customXml/itemProps4.xml><?xml version="1.0" encoding="utf-8"?>
<ds:datastoreItem xmlns:ds="http://schemas.openxmlformats.org/officeDocument/2006/customXml" ds:itemID="{5D5E4860-ED36-4B69-8775-CBA04526AE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Feb-2016</vt:lpstr>
      <vt:lpstr>Confidential</vt:lpstr>
      <vt:lpstr>SummaryTable  Revenues (C)</vt:lpstr>
      <vt:lpstr>Revenue Detail (C)</vt:lpstr>
      <vt:lpstr>'Feb-2016'!Print_Titles</vt:lpstr>
      <vt:lpstr>'Revenue Detail (C)'!Print_Titles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Puget Sound Energy</cp:lastModifiedBy>
  <cp:lastPrinted>2019-05-20T21:31:05Z</cp:lastPrinted>
  <dcterms:created xsi:type="dcterms:W3CDTF">2010-10-28T15:20:36Z</dcterms:created>
  <dcterms:modified xsi:type="dcterms:W3CDTF">2019-05-20T21:31:37Z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0x0101006E56B4D1795A2E4DB2F0B01679ED314A0068E39B697837314491696B6DF643956D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