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790"/>
  </bookViews>
  <sheets>
    <sheet name="hct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/>
</workbook>
</file>

<file path=xl/calcChain.xml><?xml version="1.0" encoding="utf-8"?>
<calcChain xmlns="http://schemas.openxmlformats.org/spreadsheetml/2006/main">
  <c r="C8" i="2" l="1"/>
  <c r="C15" i="2" l="1"/>
  <c r="D8" i="2" l="1"/>
  <c r="C12" i="2"/>
  <c r="D17" i="2"/>
  <c r="C6" i="2"/>
  <c r="D19" i="2" l="1"/>
  <c r="E34" i="2"/>
  <c r="E33" i="2"/>
  <c r="D23" i="2" l="1"/>
  <c r="D22" i="2"/>
  <c r="E17" i="2"/>
  <c r="F8" i="2"/>
  <c r="E8" i="2"/>
  <c r="D24" i="2" l="1"/>
  <c r="E19" i="2"/>
  <c r="D29" i="2" s="1"/>
  <c r="D33" i="2" s="1"/>
  <c r="C17" i="2"/>
  <c r="C19" i="2" s="1"/>
  <c r="F17" i="2"/>
  <c r="F19" i="2" s="1"/>
  <c r="F33" i="2" l="1"/>
  <c r="D34" i="2"/>
  <c r="F34" i="2" s="1"/>
  <c r="E22" i="2"/>
  <c r="E23" i="2"/>
  <c r="F22" i="2"/>
  <c r="F23" i="2"/>
  <c r="F29" i="2"/>
  <c r="E24" i="2" l="1"/>
  <c r="C22" i="2"/>
  <c r="F24" i="2"/>
  <c r="C23" i="2"/>
  <c r="F35" i="2"/>
  <c r="D35" i="2"/>
  <c r="C24" i="2" l="1"/>
</calcChain>
</file>

<file path=xl/sharedStrings.xml><?xml version="1.0" encoding="utf-8"?>
<sst xmlns="http://schemas.openxmlformats.org/spreadsheetml/2006/main" count="33" uniqueCount="29">
  <si>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</si>
  <si>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</si>
  <si>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</si>
  <si>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</si>
  <si>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</si>
  <si>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</si>
  <si>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</si>
  <si>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</si>
  <si>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</si>
  <si>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</si>
  <si>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 xml:space="preserve">     Note:  Washington Intrastate is calculated using the intrastate allocation from the 2016 Cost Study.</t>
  </si>
  <si>
    <t>Accumulated Deferred Federal Income Taxes:</t>
  </si>
  <si>
    <t>Federal Def. Taxes at 21% with federal tax reform rate change at 12/31/17</t>
  </si>
  <si>
    <t>Q.4</t>
  </si>
  <si>
    <t>DEFERRED TAX RESPONSE</t>
  </si>
  <si>
    <t>2017 Net Difference Book minus Tax</t>
  </si>
  <si>
    <t xml:space="preserve">2017 Net Difference Book minus Tax </t>
  </si>
  <si>
    <t>Total Federal Deferred Taxes Liability</t>
  </si>
  <si>
    <t>Increase (Decrease) Liabiliity</t>
  </si>
  <si>
    <t>EXHIBIT 2</t>
  </si>
  <si>
    <t>Reg Plant</t>
  </si>
  <si>
    <t>Reg Other</t>
  </si>
  <si>
    <t>Plant Accumulated Depreciation</t>
  </si>
  <si>
    <t>Plant Accumulated Tax Basis</t>
  </si>
  <si>
    <t>Contribution in Aid</t>
  </si>
  <si>
    <t>HOOD CANAL TELEPHONE CO., INC.</t>
  </si>
  <si>
    <t xml:space="preserve">Federal Def. Taxes at 21.25% without federal tax reform rate change - S Corp </t>
  </si>
  <si>
    <t>Proposed no amortization:</t>
  </si>
  <si>
    <t>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</si>
</sst>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10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7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7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18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7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7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7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11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7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7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23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7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7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0" fillId="12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12" borderId="0" applyNumberFormat="0" applyBorder="0" applyAlignment="0" applyProtection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0" fillId="16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6" borderId="0" applyNumberFormat="0" applyBorder="0" applyAlignment="0" applyProtection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0" fillId="20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0" fillId="24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24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0" fillId="28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0" fillId="32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0" fillId="9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29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9" borderId="0" applyNumberFormat="0" applyBorder="0" applyAlignment="0" applyProtection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0" fillId="13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3" borderId="0" applyNumberFormat="0" applyBorder="0" applyAlignment="0" applyProtection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0" fillId="1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17" borderId="0" applyNumberFormat="0" applyBorder="0" applyAlignment="0" applyProtection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0" fillId="2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2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0" fillId="25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0" fillId="29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29" borderId="0" applyNumberFormat="0" applyBorder="0" applyAlignment="0" applyProtection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4" fillId="3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" borderId="0" applyNumberFormat="0" applyBorder="0" applyAlignment="0" applyProtection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7" fillId="45" borderId="20" applyNumberFormat="0" applyAlignment="0" applyProtection="0"/>
    <xf numFmtId="0" fontId="37" fillId="45" borderId="20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8" fillId="6" borderId="4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1" fillId="6" borderId="4" applyNumberFormat="0" applyAlignment="0" applyProtection="0"/>
    <xf numFmtId="0" fontId="37" fillId="45" borderId="20" applyNumberFormat="0" applyAlignment="0" applyProtection="0"/>
    <xf numFmtId="0" fontId="18" fillId="0" borderId="0"/>
    <xf numFmtId="0" fontId="37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0" fillId="36" borderId="4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41" fillId="6" borderId="4" applyNumberFormat="0" applyAlignment="0" applyProtection="0"/>
    <xf numFmtId="0" fontId="39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42" fillId="59" borderId="21" applyNumberFormat="0" applyAlignment="0" applyProtection="0"/>
    <xf numFmtId="0" fontId="42" fillId="59" borderId="21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44" fillId="59" borderId="21" applyNumberFormat="0" applyAlignment="0" applyProtection="0"/>
    <xf numFmtId="0" fontId="18" fillId="0" borderId="0"/>
    <xf numFmtId="0" fontId="18" fillId="0" borderId="0"/>
    <xf numFmtId="0" fontId="43" fillId="7" borderId="7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2" fillId="59" borderId="21" applyNumberFormat="0" applyAlignment="0" applyProtection="0"/>
    <xf numFmtId="0" fontId="18" fillId="0" borderId="0"/>
    <xf numFmtId="0" fontId="42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7" fillId="2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2" borderId="0" applyNumberFormat="0" applyBorder="0" applyAlignment="0" applyProtection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6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72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5" fillId="0" borderId="3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4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9" fillId="0" borderId="3" applyNumberFormat="0" applyFill="0" applyAlignment="0" applyProtection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3" fillId="39" borderId="20" applyNumberFormat="0" applyAlignment="0" applyProtection="0"/>
    <xf numFmtId="0" fontId="83" fillId="39" borderId="20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4" fillId="5" borderId="4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9" fillId="5" borderId="4" applyNumberFormat="0" applyAlignment="0" applyProtection="0"/>
    <xf numFmtId="0" fontId="83" fillId="39" borderId="20" applyNumberFormat="0" applyAlignment="0" applyProtection="0"/>
    <xf numFmtId="0" fontId="18" fillId="0" borderId="0"/>
    <xf numFmtId="0" fontId="83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5" borderId="4" applyNumberFormat="0" applyAlignment="0" applyProtection="0"/>
    <xf numFmtId="0" fontId="85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8" fillId="0" borderId="6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7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92" fillId="0" borderId="6" applyNumberFormat="0" applyFill="0" applyAlignment="0" applyProtection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93" fillId="0" borderId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5" fillId="4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4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39" fontId="102" fillId="0" borderId="0"/>
    <xf numFmtId="39" fontId="102" fillId="0" borderId="0"/>
    <xf numFmtId="0" fontId="18" fillId="0" borderId="0"/>
    <xf numFmtId="0" fontId="103" fillId="45" borderId="31" applyNumberFormat="0" applyAlignment="0" applyProtection="0"/>
    <xf numFmtId="0" fontId="103" fillId="45" borderId="31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4" fillId="6" borderId="5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03" fillId="45" borderId="31" applyNumberFormat="0" applyAlignment="0" applyProtection="0"/>
    <xf numFmtId="0" fontId="18" fillId="0" borderId="0"/>
    <xf numFmtId="0" fontId="103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6" borderId="5" applyNumberFormat="0" applyAlignment="0" applyProtection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109" fillId="62" borderId="31" applyNumberFormat="0" applyProtection="0">
      <alignment vertical="center"/>
    </xf>
    <xf numFmtId="4" fontId="109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110" fillId="73" borderId="31" applyNumberFormat="0" applyProtection="0">
      <alignment horizontal="left" vertical="center" indent="1"/>
    </xf>
    <xf numFmtId="4" fontId="110" fillId="73" borderId="31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109" fillId="78" borderId="31" applyNumberFormat="0" applyProtection="0">
      <alignment vertical="center"/>
    </xf>
    <xf numFmtId="4" fontId="109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109" fillId="74" borderId="31" applyNumberFormat="0" applyProtection="0">
      <alignment horizontal="right" vertical="center"/>
    </xf>
    <xf numFmtId="4" fontId="109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10"/>
    <xf numFmtId="0" fontId="101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01" fillId="0" borderId="36"/>
    <xf numFmtId="0" fontId="101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19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49" fontId="121" fillId="0" borderId="0" applyFill="0" applyBorder="0" applyAlignment="0" applyProtection="0"/>
    <xf numFmtId="9" fontId="18" fillId="0" borderId="0" applyFont="0" applyFill="0" applyBorder="0" applyAlignment="0" applyProtection="0"/>
  </cellStyleXfs>
  <cellXfs count="58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2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165" fontId="24" fillId="79" borderId="11" xfId="2" applyNumberFormat="1" applyFont="1" applyFill="1" applyBorder="1"/>
    <xf numFmtId="0" fontId="20" fillId="79" borderId="17" xfId="3" applyFont="1" applyFill="1" applyBorder="1" applyAlignment="1"/>
    <xf numFmtId="0" fontId="20" fillId="34" borderId="17" xfId="3" applyFont="1" applyFill="1" applyBorder="1" applyAlignment="1">
      <alignment horizontal="left" indent="1"/>
    </xf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39"/>
  <sheetViews>
    <sheetView tabSelected="1" zoomScale="75" zoomScaleNormal="75" workbookViewId="0">
      <selection activeCell="B15" sqref="B15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9" ht="15.75">
      <c r="A1">
        <v>1</v>
      </c>
      <c r="B1" s="1" t="s">
        <v>25</v>
      </c>
      <c r="C1" s="2"/>
      <c r="D1" s="3"/>
      <c r="E1" s="30"/>
      <c r="F1" s="54" t="s">
        <v>19</v>
      </c>
    </row>
    <row r="2" spans="1:9" ht="15.75">
      <c r="A2">
        <v>2</v>
      </c>
      <c r="B2" s="1" t="s">
        <v>14</v>
      </c>
      <c r="C2" s="52"/>
      <c r="D2" s="52"/>
      <c r="E2" s="52"/>
    </row>
    <row r="3" spans="1:9" ht="15.75">
      <c r="A3">
        <v>3</v>
      </c>
      <c r="B3" s="4">
        <v>43100</v>
      </c>
    </row>
    <row r="4" spans="1:9" ht="15.75">
      <c r="A4">
        <v>4</v>
      </c>
      <c r="B4" s="5"/>
      <c r="C4" s="6"/>
      <c r="D4" s="7"/>
      <c r="E4" s="7"/>
      <c r="F4" s="7"/>
    </row>
    <row r="5" spans="1:9" ht="15.75">
      <c r="A5">
        <v>5</v>
      </c>
      <c r="B5" s="8" t="s">
        <v>3</v>
      </c>
      <c r="C5" s="9"/>
      <c r="D5" s="31" t="s">
        <v>20</v>
      </c>
      <c r="E5" s="31" t="s">
        <v>21</v>
      </c>
      <c r="F5" s="10" t="s">
        <v>0</v>
      </c>
    </row>
    <row r="6" spans="1:9" ht="15">
      <c r="A6">
        <v>6</v>
      </c>
      <c r="B6" s="11" t="s">
        <v>22</v>
      </c>
      <c r="C6" s="12">
        <f>SUM(D6:F6)</f>
        <v>-8378274.2999999998</v>
      </c>
      <c r="D6" s="32">
        <v>-6571834.96</v>
      </c>
      <c r="E6" s="55"/>
      <c r="F6" s="12">
        <v>-1806439.34</v>
      </c>
    </row>
    <row r="7" spans="1:9" ht="15">
      <c r="A7">
        <v>7</v>
      </c>
      <c r="B7" s="13"/>
      <c r="C7" s="14"/>
      <c r="D7" s="33"/>
      <c r="E7" s="33"/>
      <c r="F7" s="14"/>
    </row>
    <row r="8" spans="1:9" ht="16.5" thickBot="1">
      <c r="A8">
        <v>8</v>
      </c>
      <c r="B8" s="15" t="s">
        <v>3</v>
      </c>
      <c r="C8" s="16">
        <f>C6</f>
        <v>-8378274.2999999998</v>
      </c>
      <c r="D8" s="34">
        <f>SUM(D6:D7)</f>
        <v>-6571834.96</v>
      </c>
      <c r="E8" s="34">
        <f>SUM(E6:E7)</f>
        <v>0</v>
      </c>
      <c r="F8" s="16">
        <f>SUM(F6:F7)</f>
        <v>-1806439.34</v>
      </c>
    </row>
    <row r="9" spans="1:9" ht="15.75" thickTop="1">
      <c r="A9">
        <v>9</v>
      </c>
      <c r="B9" s="6"/>
      <c r="C9" s="17"/>
      <c r="D9" s="35"/>
      <c r="E9" s="35"/>
      <c r="F9" s="17"/>
    </row>
    <row r="10" spans="1:9" ht="15">
      <c r="A10">
        <v>10</v>
      </c>
      <c r="B10" s="6"/>
      <c r="C10" s="17"/>
      <c r="D10" s="35"/>
      <c r="E10" s="35"/>
      <c r="F10" s="17"/>
    </row>
    <row r="11" spans="1:9" ht="15.75">
      <c r="A11">
        <v>11</v>
      </c>
      <c r="B11" s="18" t="s">
        <v>1</v>
      </c>
      <c r="C11" s="10"/>
      <c r="D11" s="31"/>
      <c r="E11" s="31"/>
      <c r="F11" s="10"/>
    </row>
    <row r="12" spans="1:9" ht="15">
      <c r="A12">
        <v>12</v>
      </c>
      <c r="B12" s="19" t="s">
        <v>23</v>
      </c>
      <c r="C12" s="20">
        <f>SUM(D12:F12)</f>
        <v>-9518478.9299999997</v>
      </c>
      <c r="D12" s="36">
        <v>-7533929.2800000003</v>
      </c>
      <c r="E12" s="36"/>
      <c r="F12" s="20">
        <v>-1984549.65</v>
      </c>
    </row>
    <row r="13" spans="1:9" ht="15">
      <c r="A13">
        <v>13</v>
      </c>
      <c r="B13" s="21"/>
      <c r="C13" s="22"/>
      <c r="D13" s="36"/>
      <c r="E13" s="56"/>
      <c r="F13" s="21"/>
    </row>
    <row r="14" spans="1:9" ht="15">
      <c r="A14">
        <v>14</v>
      </c>
      <c r="B14" s="19" t="s">
        <v>28</v>
      </c>
      <c r="C14" s="20"/>
      <c r="D14" s="36"/>
      <c r="E14" s="36"/>
      <c r="F14" s="20"/>
    </row>
    <row r="15" spans="1:9" ht="15">
      <c r="A15">
        <v>15</v>
      </c>
      <c r="B15" s="57" t="s">
        <v>24</v>
      </c>
      <c r="C15" s="20">
        <f t="shared" ref="C15" si="0">SUM(D15:F15)</f>
        <v>15271</v>
      </c>
      <c r="D15" s="36">
        <v>15271</v>
      </c>
      <c r="E15" s="36"/>
      <c r="F15" s="20"/>
      <c r="G15" s="52"/>
      <c r="H15" s="52"/>
      <c r="I15" s="52"/>
    </row>
    <row r="16" spans="1:9" ht="15">
      <c r="A16">
        <v>16</v>
      </c>
      <c r="B16" s="21"/>
      <c r="C16" s="22"/>
      <c r="D16" s="36"/>
      <c r="E16" s="36"/>
      <c r="F16" s="22"/>
      <c r="G16" s="52"/>
      <c r="H16" s="52"/>
      <c r="I16" s="52"/>
    </row>
    <row r="17" spans="1:9" ht="16.5" thickBot="1">
      <c r="A17">
        <v>17</v>
      </c>
      <c r="B17" s="23" t="s">
        <v>2</v>
      </c>
      <c r="C17" s="24">
        <f>SUM(C12:C16)</f>
        <v>-9503207.9299999997</v>
      </c>
      <c r="D17" s="34">
        <f>SUM(D12:D16)</f>
        <v>-7518658.2800000003</v>
      </c>
      <c r="E17" s="34">
        <f>SUM(E12:E16)</f>
        <v>0</v>
      </c>
      <c r="F17" s="16">
        <f>SUM(F12:F16)</f>
        <v>-1984549.65</v>
      </c>
      <c r="G17" s="52"/>
      <c r="H17" s="52"/>
      <c r="I17" s="52"/>
    </row>
    <row r="18" spans="1:9" ht="15.75" thickTop="1">
      <c r="A18">
        <v>18</v>
      </c>
      <c r="B18" s="25"/>
      <c r="C18" s="17"/>
      <c r="D18" s="35"/>
      <c r="E18" s="35"/>
      <c r="F18" s="17"/>
      <c r="G18" s="52"/>
      <c r="H18" s="52"/>
      <c r="I18" s="52"/>
    </row>
    <row r="19" spans="1:9" ht="15">
      <c r="A19">
        <v>19</v>
      </c>
      <c r="B19" s="41" t="s">
        <v>16</v>
      </c>
      <c r="C19" s="26">
        <f>C17-C8</f>
        <v>-1124933.6299999999</v>
      </c>
      <c r="D19" s="38">
        <f>D17-D8</f>
        <v>-946823.3200000003</v>
      </c>
      <c r="E19" s="38">
        <f>E17-E8</f>
        <v>0</v>
      </c>
      <c r="F19" s="26">
        <f>F17-F8</f>
        <v>-178110.30999999982</v>
      </c>
      <c r="G19" s="52"/>
      <c r="H19" s="52"/>
      <c r="I19" s="52"/>
    </row>
    <row r="20" spans="1:9">
      <c r="A20">
        <v>20</v>
      </c>
      <c r="C20" s="27"/>
      <c r="D20" s="37"/>
      <c r="E20" s="37"/>
      <c r="F20" s="27"/>
      <c r="G20" s="52"/>
      <c r="H20" s="52"/>
      <c r="I20" s="52"/>
    </row>
    <row r="21" spans="1:9">
      <c r="A21">
        <v>21</v>
      </c>
      <c r="B21" s="49" t="s">
        <v>17</v>
      </c>
      <c r="C21" s="27"/>
      <c r="D21" s="37"/>
      <c r="E21" s="37"/>
      <c r="F21" s="27"/>
      <c r="G21" s="52"/>
      <c r="H21" s="52"/>
      <c r="I21" s="52"/>
    </row>
    <row r="22" spans="1:9">
      <c r="A22">
        <v>22</v>
      </c>
      <c r="B22" s="28">
        <v>0.21</v>
      </c>
      <c r="C22" s="27">
        <f>SUM(D22:F22)</f>
        <v>-236236.06230000002</v>
      </c>
      <c r="D22" s="37">
        <f>D19*$B$22</f>
        <v>-198832.89720000006</v>
      </c>
      <c r="E22" s="37">
        <f>E19*$B$22</f>
        <v>0</v>
      </c>
      <c r="F22" s="27">
        <f>F19*$B$22</f>
        <v>-37403.165099999962</v>
      </c>
      <c r="G22" s="29"/>
      <c r="H22" s="52"/>
      <c r="I22" s="52"/>
    </row>
    <row r="23" spans="1:9">
      <c r="A23">
        <v>23</v>
      </c>
      <c r="B23" s="28">
        <v>0.21249999999999999</v>
      </c>
      <c r="C23" s="50">
        <f>SUM(D23:F23)</f>
        <v>-239048.39637500004</v>
      </c>
      <c r="D23" s="51">
        <f>D19*$B$23</f>
        <v>-201199.95550000007</v>
      </c>
      <c r="E23" s="51">
        <f>E19*$B$23</f>
        <v>0</v>
      </c>
      <c r="F23" s="50">
        <f>F19*$B$23</f>
        <v>-37848.440874999964</v>
      </c>
      <c r="G23" s="52"/>
      <c r="H23" s="52"/>
      <c r="I23" s="52"/>
    </row>
    <row r="24" spans="1:9">
      <c r="A24">
        <v>24</v>
      </c>
      <c r="B24" s="53" t="s">
        <v>18</v>
      </c>
      <c r="C24" s="27">
        <f>C23-C22</f>
        <v>-2812.3340750000207</v>
      </c>
      <c r="D24" s="37">
        <f>D23-D22</f>
        <v>-2367.0583000000042</v>
      </c>
      <c r="E24" s="37">
        <f>E23-E22</f>
        <v>0</v>
      </c>
      <c r="F24" s="27">
        <f>F23-F22</f>
        <v>-445.27577500000189</v>
      </c>
    </row>
    <row r="25" spans="1:9">
      <c r="A25">
        <v>25</v>
      </c>
      <c r="B25" s="28"/>
      <c r="C25" s="27"/>
      <c r="D25" s="37"/>
      <c r="E25" s="29"/>
      <c r="F25" s="27"/>
    </row>
    <row r="26" spans="1:9">
      <c r="A26">
        <v>26</v>
      </c>
      <c r="B26" s="28"/>
      <c r="C26" s="27"/>
      <c r="D26" s="37"/>
      <c r="E26" s="29"/>
      <c r="F26" s="27"/>
    </row>
    <row r="27" spans="1:9">
      <c r="A27">
        <v>27</v>
      </c>
      <c r="B27" s="28"/>
      <c r="C27" s="27"/>
      <c r="D27" s="37"/>
      <c r="E27" s="29"/>
      <c r="F27" s="27"/>
    </row>
    <row r="28" spans="1:9" ht="15.75">
      <c r="A28">
        <v>28</v>
      </c>
      <c r="C28" s="27"/>
      <c r="D28" s="42" t="s">
        <v>9</v>
      </c>
      <c r="E28" s="42" t="s">
        <v>6</v>
      </c>
      <c r="F28" s="42" t="s">
        <v>5</v>
      </c>
    </row>
    <row r="29" spans="1:9" ht="15">
      <c r="A29">
        <v>29</v>
      </c>
      <c r="B29" s="47" t="s">
        <v>15</v>
      </c>
      <c r="C29" s="27"/>
      <c r="D29" s="39">
        <f>D19+E19</f>
        <v>-946823.3200000003</v>
      </c>
      <c r="E29" s="46">
        <v>0.53868499999999997</v>
      </c>
      <c r="F29" s="39">
        <f>ROUND(D29*E29,0)</f>
        <v>-510040</v>
      </c>
    </row>
    <row r="30" spans="1:9">
      <c r="A30">
        <v>30</v>
      </c>
      <c r="C30" s="27"/>
      <c r="D30" s="37"/>
      <c r="E30" s="27"/>
      <c r="F30" s="27"/>
    </row>
    <row r="31" spans="1:9">
      <c r="A31">
        <v>31</v>
      </c>
      <c r="C31" s="27"/>
      <c r="D31" s="37"/>
      <c r="E31" s="27"/>
      <c r="F31" s="27"/>
    </row>
    <row r="32" spans="1:9" ht="15.75">
      <c r="A32">
        <v>32</v>
      </c>
      <c r="B32" s="30" t="s">
        <v>11</v>
      </c>
      <c r="C32" s="27"/>
      <c r="D32" s="42" t="s">
        <v>9</v>
      </c>
      <c r="E32" s="42" t="s">
        <v>6</v>
      </c>
      <c r="F32" s="42" t="s">
        <v>5</v>
      </c>
    </row>
    <row r="33" spans="1:7" ht="15">
      <c r="A33">
        <v>33</v>
      </c>
      <c r="B33" s="2" t="s">
        <v>26</v>
      </c>
      <c r="D33" s="39">
        <f>D29*0.2125</f>
        <v>-201199.95550000007</v>
      </c>
      <c r="E33" s="46">
        <f>E29</f>
        <v>0.53868499999999997</v>
      </c>
      <c r="F33" s="39">
        <f>ROUND(D33*E33,0)</f>
        <v>-108383</v>
      </c>
    </row>
    <row r="34" spans="1:7" ht="16.5" thickBot="1">
      <c r="A34">
        <v>34</v>
      </c>
      <c r="B34" s="2" t="s">
        <v>12</v>
      </c>
      <c r="D34" s="39">
        <f>D29*0.21</f>
        <v>-198832.89720000006</v>
      </c>
      <c r="E34" s="46">
        <f>E29</f>
        <v>0.53868499999999997</v>
      </c>
      <c r="F34" s="39">
        <f>ROUND(D34*E34,0)</f>
        <v>-107108</v>
      </c>
      <c r="G34" s="45" t="s">
        <v>8</v>
      </c>
    </row>
    <row r="35" spans="1:7" ht="16.5" thickBot="1">
      <c r="A35">
        <v>35</v>
      </c>
      <c r="B35" s="44" t="s">
        <v>4</v>
      </c>
      <c r="D35" s="40">
        <f>D34-D33</f>
        <v>2367.0583000000042</v>
      </c>
      <c r="E35" s="43"/>
      <c r="F35" s="40">
        <f>F34-F33</f>
        <v>1275</v>
      </c>
      <c r="G35" s="45" t="s">
        <v>7</v>
      </c>
    </row>
    <row r="36" spans="1:7">
      <c r="A36">
        <v>36</v>
      </c>
    </row>
    <row r="37" spans="1:7" ht="15.75">
      <c r="A37">
        <v>37</v>
      </c>
      <c r="B37" s="44" t="s">
        <v>10</v>
      </c>
    </row>
    <row r="38" spans="1:7">
      <c r="A38">
        <v>38</v>
      </c>
    </row>
    <row r="39" spans="1:7" ht="15.75">
      <c r="A39">
        <v>39</v>
      </c>
      <c r="B39" s="30" t="s">
        <v>27</v>
      </c>
      <c r="D39" s="48">
        <v>0</v>
      </c>
      <c r="F39" s="48">
        <v>0</v>
      </c>
      <c r="G39" s="45" t="s">
        <v>13</v>
      </c>
    </row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Hood Canal Telephone Co., Inc.</CaseCompanyNames>
    <Nickname xmlns="http://schemas.microsoft.com/sharepoint/v3" xsi:nil="true"/>
    <DocketNumber xmlns="dc463f71-b30c-4ab2-9473-d307f9d35888">180020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1C23403F969A4EA32FA159E18A441A" ma:contentTypeVersion="68" ma:contentTypeDescription="" ma:contentTypeScope="" ma:versionID="5d7bd1d08b341fc2769c0246e6daee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1D31F0C-3B5B-43FA-8D45-D2159FD545B1}">
  <ds:schemaRefs>
    <ds:schemaRef ds:uri="http://purl.org/dc/terms/"/>
    <ds:schemaRef ds:uri="http://schemas.microsoft.com/office/2006/documentManagement/types"/>
    <ds:schemaRef ds:uri="http://www.w3.org/XML/1998/namespace"/>
    <ds:schemaRef ds:uri="dc463f71-b30c-4ab2-9473-d307f9d35888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56FFAF-C0E7-4BC5-AD3A-CA6F3402C42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33E803B-037E-4B34-8486-4B99ACAD9C49}"/>
</file>

<file path=customXml/itemProps4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C066946-5473-48E2-8482-A60634566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hctc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Brooke Ogg</cp:lastModifiedBy>
  <cp:lastPrinted>2018-04-17T22:21:38Z</cp:lastPrinted>
  <dcterms:created xsi:type="dcterms:W3CDTF">2018-02-08T17:38:07Z</dcterms:created>
  <dcterms:modified xsi:type="dcterms:W3CDTF">2018-04-26T20:03:32Z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0x0101006E56B4D1795A2E4DB2F0B01679ED314A00FD1C23403F969A4EA32FA159E18A441A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