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8\Final Files for Submission\"/>
    </mc:Choice>
  </mc:AlternateContent>
  <xr:revisionPtr revIDLastSave="0" documentId="13_ncr:1_{1445ED72-6C60-45B7-B551-F455D909B5AE}" xr6:coauthVersionLast="43" xr6:coauthVersionMax="43" xr10:uidLastSave="{00000000-0000-0000-0000-000000000000}"/>
  <bookViews>
    <workbookView xWindow="19080" yWindow="-120" windowWidth="19440" windowHeight="15150" xr2:uid="{00000000-000D-0000-FFFF-FFFF00000000}"/>
  </bookViews>
  <sheets>
    <sheet name="COVER SUMMARY" sheetId="1" r:id="rId1"/>
  </sheets>
  <externalReferences>
    <externalReference r:id="rId2"/>
    <externalReference r:id="rId3"/>
  </externalReferences>
  <definedNames>
    <definedName name="AC">#REF!</definedName>
    <definedName name="NEPercentage">'[1]Rates&amp;NEB'!$B$11</definedName>
    <definedName name="SSMeasures">[2]Sheet4!$A$5:$G$115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P17" i="1" l="1"/>
  <c r="O17" i="1"/>
  <c r="L17" i="1"/>
  <c r="K17" i="1"/>
  <c r="Q39" i="1" l="1"/>
  <c r="M39" i="1" l="1"/>
  <c r="I38" i="1" l="1"/>
  <c r="F38" i="1"/>
  <c r="G38" i="1"/>
  <c r="H38" i="1"/>
  <c r="J38" i="1"/>
  <c r="F39" i="1"/>
  <c r="G39" i="1"/>
  <c r="H39" i="1"/>
  <c r="I39" i="1"/>
  <c r="J39" i="1"/>
  <c r="E39" i="1"/>
  <c r="D39" i="1"/>
  <c r="C39" i="1"/>
  <c r="O39" i="1" l="1"/>
  <c r="K39" i="1"/>
  <c r="P39" i="1"/>
  <c r="L39" i="1"/>
  <c r="K38" i="1"/>
  <c r="L38" i="1"/>
  <c r="E38" i="1"/>
  <c r="O38" i="1" s="1"/>
  <c r="D38" i="1"/>
  <c r="C38" i="1"/>
  <c r="J11" i="1"/>
  <c r="J40" i="1" s="1"/>
  <c r="I11" i="1"/>
  <c r="H11" i="1"/>
  <c r="H40" i="1" s="1"/>
  <c r="G11" i="1"/>
  <c r="G40" i="1" s="1"/>
  <c r="F11" i="1"/>
  <c r="F40" i="1" s="1"/>
  <c r="E11" i="1"/>
  <c r="E40" i="1" s="1"/>
  <c r="D11" i="1"/>
  <c r="C11" i="1"/>
  <c r="C40" i="1" s="1"/>
  <c r="P10" i="1"/>
  <c r="O10" i="1"/>
  <c r="L10" i="1"/>
  <c r="K10" i="1"/>
  <c r="P9" i="1"/>
  <c r="O9" i="1"/>
  <c r="L9" i="1"/>
  <c r="K9" i="1"/>
  <c r="D40" i="1" l="1"/>
  <c r="Q40" i="1"/>
  <c r="M11" i="1"/>
  <c r="Q11" i="1"/>
  <c r="M40" i="1"/>
  <c r="P38" i="1"/>
  <c r="K40" i="1"/>
  <c r="L40" i="1"/>
  <c r="O40" i="1"/>
  <c r="P40" i="1"/>
  <c r="K11" i="1"/>
  <c r="L11" i="1"/>
  <c r="P11" i="1"/>
  <c r="O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</authors>
  <commentList>
    <comment ref="I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Includes Nexant implementation</t>
        </r>
      </text>
    </comment>
    <comment ref="I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Plus NEEA</t>
        </r>
      </text>
    </comment>
  </commentList>
</comments>
</file>

<file path=xl/sharedStrings.xml><?xml version="1.0" encoding="utf-8"?>
<sst xmlns="http://schemas.openxmlformats.org/spreadsheetml/2006/main" count="136" uniqueCount="41">
  <si>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</si>
  <si>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</si>
  <si>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</si>
  <si>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</si>
  <si>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</si>
  <si>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</si>
  <si>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</si>
  <si>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</si>
  <si>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</si>
  <si>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UNITS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</si>
  <si>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</si>
  <si>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</si>
  <si>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</si>
  <si>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</si>
  <si>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</si>
  <si>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</si>
  <si>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</si>
  <si>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</si>
  <si>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</si>
  <si>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</si>
  <si>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</si>
  <si>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</si>
  <si>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</si>
  <si>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</si>
  <si>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</si>
  <si>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</si>
  <si>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RESIDENTIAL (includes units of insulation)</t>
  </si>
  <si>
    <t>COMMERCIAL</t>
  </si>
  <si>
    <t>MEASURES</t>
  </si>
  <si>
    <t>LOW INCOME</t>
  </si>
  <si>
    <t>Nominal interest rate (post tax cost of cap.)</t>
  </si>
  <si>
    <t>Inflation rate</t>
  </si>
  <si>
    <t>Long term real discount rate</t>
  </si>
  <si>
    <t>&amp; ADMIN W/ NEEA</t>
  </si>
  <si>
    <t>Participants</t>
  </si>
  <si>
    <t>NEEA Market Transformation Expenses 2016</t>
  </si>
  <si>
    <t>Nexant Software Implementation</t>
  </si>
  <si>
    <t>INSTALLED</t>
  </si>
  <si>
    <t>The Company devised an intuitive and focused approach to measuring non-energy benefits for our Commercial and Residential program measures.  Note the Low Income program uses a blanket 10 percent adder for yearly achievements.</t>
  </si>
  <si>
    <r>
      <t xml:space="preserve">2018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Market Transformation Expenses</t>
    </r>
  </si>
  <si>
    <r>
      <t xml:space="preserve">2018 Program Participant Cost Effectiveness Estimate Summary </t>
    </r>
    <r>
      <rPr>
        <b/>
        <sz val="14"/>
        <color rgb="FFFF0000"/>
        <rFont val="Times New Roman"/>
        <family val="1"/>
      </rPr>
      <t>including</t>
    </r>
    <r>
      <rPr>
        <b/>
        <sz val="14"/>
        <rFont val="Times New Roman"/>
        <family val="1"/>
      </rPr>
      <t xml:space="preserve"> NEEA Market Transformation and Nexant Software Implementation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</si>
</sst>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9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0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0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0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" fillId="2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0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1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12" fillId="22" borderId="0" applyNumberFormat="0" applyBorder="0" applyAlignment="0" applyProtection="0"/>
    <xf numFmtId="0" fontId="13" fillId="39" borderId="20" applyNumberFormat="0" applyAlignment="0" applyProtection="0"/>
    <xf numFmtId="0" fontId="14" fillId="40" borderId="21" applyNumberFormat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26" borderId="20" applyNumberFormat="0" applyAlignment="0" applyProtection="0"/>
    <xf numFmtId="0" fontId="23" fillId="0" borderId="25" applyNumberFormat="0" applyFill="0" applyAlignment="0" applyProtection="0"/>
    <xf numFmtId="0" fontId="24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42" borderId="26" applyNumberFormat="0" applyFont="0" applyAlignment="0" applyProtection="0"/>
    <xf numFmtId="0" fontId="10" fillId="42" borderId="26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6" fillId="39" borderId="27" applyNumberFormat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32" applyNumberFormat="0" applyAlignment="0" applyProtection="0"/>
    <xf numFmtId="0" fontId="41" fillId="47" borderId="33" applyNumberFormat="0" applyAlignment="0" applyProtection="0"/>
    <xf numFmtId="0" fontId="42" fillId="47" borderId="32" applyNumberFormat="0" applyAlignment="0" applyProtection="0"/>
    <xf numFmtId="0" fontId="43" fillId="0" borderId="34" applyNumberFormat="0" applyFill="0" applyAlignment="0" applyProtection="0"/>
    <xf numFmtId="0" fontId="44" fillId="48" borderId="3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4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8" fillId="60" borderId="0" applyNumberFormat="0" applyBorder="0" applyAlignment="0" applyProtection="0"/>
    <xf numFmtId="0" fontId="4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15" borderId="4" xfId="0" applyNumberFormat="1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6" borderId="5" xfId="0" applyFont="1" applyFill="1" applyBorder="1"/>
    <xf numFmtId="0" fontId="5" fillId="17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15" borderId="8" xfId="0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9" xfId="0" applyFont="1" applyFill="1" applyBorder="1"/>
    <xf numFmtId="0" fontId="5" fillId="17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15" borderId="12" xfId="0" applyNumberFormat="1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5" fillId="16" borderId="13" xfId="0" applyFont="1" applyFill="1" applyBorder="1"/>
    <xf numFmtId="0" fontId="5" fillId="17" borderId="10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15" borderId="8" xfId="0" applyNumberFormat="1" applyFont="1" applyFill="1" applyBorder="1" applyAlignment="1">
      <alignment horizontal="center"/>
    </xf>
    <xf numFmtId="165" fontId="5" fillId="15" borderId="8" xfId="0" applyNumberFormat="1" applyFont="1" applyFill="1" applyBorder="1" applyAlignment="1">
      <alignment horizontal="center"/>
    </xf>
    <xf numFmtId="165" fontId="5" fillId="16" borderId="9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6" fontId="5" fillId="17" borderId="6" xfId="0" applyNumberFormat="1" applyFont="1" applyFill="1" applyBorder="1" applyAlignment="1">
      <alignment horizontal="center"/>
    </xf>
    <xf numFmtId="165" fontId="5" fillId="17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center"/>
    </xf>
    <xf numFmtId="39" fontId="6" fillId="0" borderId="6" xfId="0" applyNumberFormat="1" applyFont="1" applyFill="1" applyBorder="1" applyAlignment="1">
      <alignment horizontal="center"/>
    </xf>
    <xf numFmtId="166" fontId="6" fillId="15" borderId="8" xfId="0" applyNumberFormat="1" applyFont="1" applyFill="1" applyBorder="1" applyAlignment="1">
      <alignment horizontal="center"/>
    </xf>
    <xf numFmtId="165" fontId="6" fillId="15" borderId="8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/>
    </xf>
    <xf numFmtId="167" fontId="6" fillId="17" borderId="6" xfId="0" applyNumberFormat="1" applyFont="1" applyFill="1" applyBorder="1" applyAlignment="1">
      <alignment horizontal="center"/>
    </xf>
    <xf numFmtId="165" fontId="6" fillId="17" borderId="6" xfId="0" applyNumberFormat="1" applyFont="1" applyFill="1" applyBorder="1" applyAlignment="1">
      <alignment horizontal="center"/>
    </xf>
    <xf numFmtId="166" fontId="5" fillId="20" borderId="19" xfId="0" applyNumberFormat="1" applyFont="1" applyFill="1" applyBorder="1" applyAlignment="1">
      <alignment horizontal="center"/>
    </xf>
    <xf numFmtId="165" fontId="5" fillId="2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20" borderId="19" xfId="0" applyFont="1" applyFill="1" applyBorder="1" applyAlignment="1">
      <alignment horizontal="left"/>
    </xf>
    <xf numFmtId="3" fontId="5" fillId="20" borderId="19" xfId="0" applyNumberFormat="1" applyFont="1" applyFill="1" applyBorder="1" applyAlignment="1">
      <alignment horizontal="center"/>
    </xf>
    <xf numFmtId="39" fontId="5" fillId="2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15" borderId="4" xfId="0" applyNumberFormat="1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6" borderId="5" xfId="0" applyFont="1" applyFill="1" applyBorder="1"/>
    <xf numFmtId="0" fontId="5" fillId="17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15" borderId="8" xfId="0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9" xfId="0" applyFont="1" applyFill="1" applyBorder="1"/>
    <xf numFmtId="0" fontId="5" fillId="17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15" borderId="12" xfId="0" applyNumberFormat="1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5" fillId="16" borderId="13" xfId="0" applyFont="1" applyFill="1" applyBorder="1"/>
    <xf numFmtId="0" fontId="5" fillId="17" borderId="10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15" borderId="8" xfId="0" applyNumberFormat="1" applyFont="1" applyFill="1" applyBorder="1" applyAlignment="1">
      <alignment horizontal="center"/>
    </xf>
    <xf numFmtId="165" fontId="5" fillId="15" borderId="8" xfId="0" applyNumberFormat="1" applyFont="1" applyFill="1" applyBorder="1" applyAlignment="1">
      <alignment horizontal="center"/>
    </xf>
    <xf numFmtId="165" fontId="5" fillId="16" borderId="9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6" fontId="5" fillId="17" borderId="6" xfId="0" applyNumberFormat="1" applyFont="1" applyFill="1" applyBorder="1" applyAlignment="1">
      <alignment horizontal="center"/>
    </xf>
    <xf numFmtId="165" fontId="5" fillId="17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center"/>
    </xf>
    <xf numFmtId="166" fontId="6" fillId="15" borderId="8" xfId="0" applyNumberFormat="1" applyFont="1" applyFill="1" applyBorder="1" applyAlignment="1">
      <alignment horizontal="center"/>
    </xf>
    <xf numFmtId="165" fontId="6" fillId="15" borderId="8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/>
    </xf>
    <xf numFmtId="167" fontId="6" fillId="17" borderId="6" xfId="0" applyNumberFormat="1" applyFont="1" applyFill="1" applyBorder="1" applyAlignment="1">
      <alignment horizontal="center"/>
    </xf>
    <xf numFmtId="165" fontId="6" fillId="17" borderId="6" xfId="0" applyNumberFormat="1" applyFont="1" applyFill="1" applyBorder="1" applyAlignment="1">
      <alignment horizontal="center"/>
    </xf>
    <xf numFmtId="166" fontId="6" fillId="18" borderId="6" xfId="0" applyNumberFormat="1" applyFont="1" applyFill="1" applyBorder="1" applyAlignment="1">
      <alignment horizontal="center"/>
    </xf>
    <xf numFmtId="166" fontId="6" fillId="17" borderId="6" xfId="0" applyNumberFormat="1" applyFont="1" applyFill="1" applyBorder="1" applyAlignment="1">
      <alignment horizontal="center"/>
    </xf>
    <xf numFmtId="0" fontId="5" fillId="19" borderId="14" xfId="0" applyFont="1" applyFill="1" applyBorder="1" applyAlignment="1">
      <alignment horizontal="left"/>
    </xf>
    <xf numFmtId="3" fontId="5" fillId="19" borderId="14" xfId="0" applyNumberFormat="1" applyFont="1" applyFill="1" applyBorder="1" applyAlignment="1">
      <alignment horizontal="center"/>
    </xf>
    <xf numFmtId="166" fontId="5" fillId="20" borderId="16" xfId="0" applyNumberFormat="1" applyFont="1" applyFill="1" applyBorder="1" applyAlignment="1">
      <alignment horizontal="center"/>
    </xf>
    <xf numFmtId="165" fontId="5" fillId="20" borderId="17" xfId="0" applyNumberFormat="1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166" fontId="5" fillId="20" borderId="19" xfId="0" applyNumberFormat="1" applyFont="1" applyFill="1" applyBorder="1" applyAlignment="1">
      <alignment horizontal="center"/>
    </xf>
    <xf numFmtId="165" fontId="5" fillId="20" borderId="19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20" borderId="14" xfId="0" applyFont="1" applyFill="1" applyBorder="1" applyAlignment="1">
      <alignment horizontal="left"/>
    </xf>
    <xf numFmtId="3" fontId="5" fillId="20" borderId="14" xfId="0" applyNumberFormat="1" applyFont="1" applyFill="1" applyBorder="1" applyAlignment="1">
      <alignment horizontal="center"/>
    </xf>
    <xf numFmtId="39" fontId="5" fillId="20" borderId="14" xfId="0" applyNumberFormat="1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168" fontId="6" fillId="0" borderId="8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169" fontId="5" fillId="20" borderId="14" xfId="0" applyNumberFormat="1" applyFont="1" applyFill="1" applyBorder="1" applyAlignment="1">
      <alignment horizontal="center"/>
    </xf>
    <xf numFmtId="169" fontId="6" fillId="0" borderId="7" xfId="0" applyNumberFormat="1" applyFont="1" applyFill="1" applyBorder="1" applyAlignment="1">
      <alignment horizontal="center"/>
    </xf>
    <xf numFmtId="169" fontId="5" fillId="20" borderId="15" xfId="0" applyNumberFormat="1" applyFont="1" applyFill="1" applyBorder="1" applyAlignment="1">
      <alignment horizontal="center"/>
    </xf>
    <xf numFmtId="169" fontId="5" fillId="20" borderId="19" xfId="0" applyNumberFormat="1" applyFont="1" applyFill="1" applyBorder="1" applyAlignment="1">
      <alignment horizontal="center"/>
    </xf>
    <xf numFmtId="169" fontId="6" fillId="0" borderId="6" xfId="758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" fillId="20" borderId="0" xfId="0" applyFont="1" applyFill="1" applyAlignment="1">
      <alignment horizontal="left"/>
    </xf>
    <xf numFmtId="169" fontId="5" fillId="19" borderId="14" xfId="758" applyNumberFormat="1" applyFont="1" applyFill="1" applyBorder="1" applyAlignment="1">
      <alignment horizontal="center"/>
    </xf>
    <xf numFmtId="6" fontId="6" fillId="19" borderId="0" xfId="0" applyNumberFormat="1" applyFont="1" applyFill="1" applyAlignment="1" applyProtection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Alignment="1"/>
    <xf numFmtId="0" fontId="5" fillId="0" borderId="0" xfId="0" applyFont="1" applyFill="1" applyBorder="1" applyAlignment="1"/>
    <xf numFmtId="0" fontId="0" fillId="0" borderId="0" xfId="0" applyAlignment="1"/>
    <xf numFmtId="0" fontId="33" fillId="0" borderId="0" xfId="0" applyFont="1" applyFill="1" applyBorder="1" applyAlignment="1">
      <alignment horizontal="left" vertical="top" wrapText="1"/>
    </xf>
  </cellXfs>
  <cellStyles count="769">
    <cellStyle name="20% - Accent1" xfId="461" builtinId="30" customBuiltin="1"/>
    <cellStyle name="20% - Accent1 2" xfId="5" xr:uid="{00000000-0005-0000-0000-000001000000}"/>
    <cellStyle name="20% - Accent1 3" xfId="6" xr:uid="{00000000-0005-0000-0000-000002000000}"/>
    <cellStyle name="20% - Accent1 3 2" xfId="7" xr:uid="{00000000-0005-0000-0000-000003000000}"/>
    <cellStyle name="20% - Accent1 3 2 2" xfId="675" xr:uid="{00000000-0005-0000-0000-000004000000}"/>
    <cellStyle name="20% - Accent1 3 3" xfId="549" xr:uid="{00000000-0005-0000-0000-000005000000}"/>
    <cellStyle name="20% - Accent1 4" xfId="8" xr:uid="{00000000-0005-0000-0000-000006000000}"/>
    <cellStyle name="20% - Accent1 4 2" xfId="612" xr:uid="{00000000-0005-0000-0000-000007000000}"/>
    <cellStyle name="20% - Accent2" xfId="465" builtinId="34" customBuiltin="1"/>
    <cellStyle name="20% - Accent2 2" xfId="9" xr:uid="{00000000-0005-0000-0000-000009000000}"/>
    <cellStyle name="20% - Accent2 3" xfId="10" xr:uid="{00000000-0005-0000-0000-00000A000000}"/>
    <cellStyle name="20% - Accent2 3 2" xfId="11" xr:uid="{00000000-0005-0000-0000-00000B000000}"/>
    <cellStyle name="20% - Accent2 3 2 2" xfId="677" xr:uid="{00000000-0005-0000-0000-00000C000000}"/>
    <cellStyle name="20% - Accent2 3 3" xfId="551" xr:uid="{00000000-0005-0000-0000-00000D000000}"/>
    <cellStyle name="20% - Accent2 4" xfId="12" xr:uid="{00000000-0005-0000-0000-00000E000000}"/>
    <cellStyle name="20% - Accent2 4 2" xfId="614" xr:uid="{00000000-0005-0000-0000-00000F000000}"/>
    <cellStyle name="20% - Accent3" xfId="469" builtinId="38" customBuiltin="1"/>
    <cellStyle name="20% - Accent3 2" xfId="13" xr:uid="{00000000-0005-0000-0000-000011000000}"/>
    <cellStyle name="20% - Accent3 3" xfId="14" xr:uid="{00000000-0005-0000-0000-000012000000}"/>
    <cellStyle name="20% - Accent3 3 2" xfId="15" xr:uid="{00000000-0005-0000-0000-000013000000}"/>
    <cellStyle name="20% - Accent3 3 2 2" xfId="679" xr:uid="{00000000-0005-0000-0000-000014000000}"/>
    <cellStyle name="20% - Accent3 3 3" xfId="553" xr:uid="{00000000-0005-0000-0000-000015000000}"/>
    <cellStyle name="20% - Accent3 4" xfId="16" xr:uid="{00000000-0005-0000-0000-000016000000}"/>
    <cellStyle name="20% - Accent3 4 2" xfId="616" xr:uid="{00000000-0005-0000-0000-000017000000}"/>
    <cellStyle name="20% - Accent4" xfId="473" builtinId="42" customBuiltin="1"/>
    <cellStyle name="20% - Accent4 2" xfId="17" xr:uid="{00000000-0005-0000-0000-000019000000}"/>
    <cellStyle name="20% - Accent4 3" xfId="18" xr:uid="{00000000-0005-0000-0000-00001A000000}"/>
    <cellStyle name="20% - Accent4 3 2" xfId="19" xr:uid="{00000000-0005-0000-0000-00001B000000}"/>
    <cellStyle name="20% - Accent4 3 2 2" xfId="681" xr:uid="{00000000-0005-0000-0000-00001C000000}"/>
    <cellStyle name="20% - Accent4 3 3" xfId="555" xr:uid="{00000000-0005-0000-0000-00001D000000}"/>
    <cellStyle name="20% - Accent4 4" xfId="20" xr:uid="{00000000-0005-0000-0000-00001E000000}"/>
    <cellStyle name="20% - Accent4 4 2" xfId="618" xr:uid="{00000000-0005-0000-0000-00001F000000}"/>
    <cellStyle name="20% - Accent5" xfId="477" builtinId="46" customBuiltin="1"/>
    <cellStyle name="20% - Accent5 2" xfId="21" xr:uid="{00000000-0005-0000-0000-000021000000}"/>
    <cellStyle name="20% - Accent5 3" xfId="22" xr:uid="{00000000-0005-0000-0000-000022000000}"/>
    <cellStyle name="20% - Accent5 3 2" xfId="23" xr:uid="{00000000-0005-0000-0000-000023000000}"/>
    <cellStyle name="20% - Accent5 3 2 2" xfId="683" xr:uid="{00000000-0005-0000-0000-000024000000}"/>
    <cellStyle name="20% - Accent5 3 3" xfId="557" xr:uid="{00000000-0005-0000-0000-000025000000}"/>
    <cellStyle name="20% - Accent5 4" xfId="24" xr:uid="{00000000-0005-0000-0000-000026000000}"/>
    <cellStyle name="20% - Accent5 4 2" xfId="620" xr:uid="{00000000-0005-0000-0000-000027000000}"/>
    <cellStyle name="20% - Accent6" xfId="481" builtinId="50" customBuiltin="1"/>
    <cellStyle name="20% - Accent6 2" xfId="25" xr:uid="{00000000-0005-0000-0000-000029000000}"/>
    <cellStyle name="20% - Accent6 3" xfId="26" xr:uid="{00000000-0005-0000-0000-00002A000000}"/>
    <cellStyle name="20% - Accent6 3 2" xfId="27" xr:uid="{00000000-0005-0000-0000-00002B000000}"/>
    <cellStyle name="20% - Accent6 3 2 2" xfId="685" xr:uid="{00000000-0005-0000-0000-00002C000000}"/>
    <cellStyle name="20% - Accent6 3 3" xfId="559" xr:uid="{00000000-0005-0000-0000-00002D000000}"/>
    <cellStyle name="20% - Accent6 4" xfId="28" xr:uid="{00000000-0005-0000-0000-00002E000000}"/>
    <cellStyle name="20% - Accent6 4 2" xfId="622" xr:uid="{00000000-0005-0000-0000-00002F000000}"/>
    <cellStyle name="40% - Accent1" xfId="462" builtinId="31" customBuiltin="1"/>
    <cellStyle name="40% - Accent1 2" xfId="29" xr:uid="{00000000-0005-0000-0000-000031000000}"/>
    <cellStyle name="40% - Accent1 3" xfId="30" xr:uid="{00000000-0005-0000-0000-000032000000}"/>
    <cellStyle name="40% - Accent1 3 2" xfId="31" xr:uid="{00000000-0005-0000-0000-000033000000}"/>
    <cellStyle name="40% - Accent1 3 2 2" xfId="676" xr:uid="{00000000-0005-0000-0000-000034000000}"/>
    <cellStyle name="40% - Accent1 3 3" xfId="550" xr:uid="{00000000-0005-0000-0000-000035000000}"/>
    <cellStyle name="40% - Accent1 4" xfId="32" xr:uid="{00000000-0005-0000-0000-000036000000}"/>
    <cellStyle name="40% - Accent1 4 2" xfId="613" xr:uid="{00000000-0005-0000-0000-000037000000}"/>
    <cellStyle name="40% - Accent2" xfId="466" builtinId="35" customBuiltin="1"/>
    <cellStyle name="40% - Accent2 2" xfId="33" xr:uid="{00000000-0005-0000-0000-000039000000}"/>
    <cellStyle name="40% - Accent2 3" xfId="34" xr:uid="{00000000-0005-0000-0000-00003A000000}"/>
    <cellStyle name="40% - Accent2 3 2" xfId="35" xr:uid="{00000000-0005-0000-0000-00003B000000}"/>
    <cellStyle name="40% - Accent2 3 2 2" xfId="678" xr:uid="{00000000-0005-0000-0000-00003C000000}"/>
    <cellStyle name="40% - Accent2 3 3" xfId="552" xr:uid="{00000000-0005-0000-0000-00003D000000}"/>
    <cellStyle name="40% - Accent2 4" xfId="36" xr:uid="{00000000-0005-0000-0000-00003E000000}"/>
    <cellStyle name="40% - Accent2 4 2" xfId="615" xr:uid="{00000000-0005-0000-0000-00003F000000}"/>
    <cellStyle name="40% - Accent3" xfId="470" builtinId="39" customBuiltin="1"/>
    <cellStyle name="40% - Accent3 2" xfId="37" xr:uid="{00000000-0005-0000-0000-000041000000}"/>
    <cellStyle name="40% - Accent3 3" xfId="38" xr:uid="{00000000-0005-0000-0000-000042000000}"/>
    <cellStyle name="40% - Accent3 3 2" xfId="39" xr:uid="{00000000-0005-0000-0000-000043000000}"/>
    <cellStyle name="40% - Accent3 3 2 2" xfId="680" xr:uid="{00000000-0005-0000-0000-000044000000}"/>
    <cellStyle name="40% - Accent3 3 3" xfId="554" xr:uid="{00000000-0005-0000-0000-000045000000}"/>
    <cellStyle name="40% - Accent3 4" xfId="40" xr:uid="{00000000-0005-0000-0000-000046000000}"/>
    <cellStyle name="40% - Accent3 4 2" xfId="617" xr:uid="{00000000-0005-0000-0000-000047000000}"/>
    <cellStyle name="40% - Accent4" xfId="474" builtinId="43" customBuiltin="1"/>
    <cellStyle name="40% - Accent4 2" xfId="41" xr:uid="{00000000-0005-0000-0000-000049000000}"/>
    <cellStyle name="40% - Accent4 3" xfId="42" xr:uid="{00000000-0005-0000-0000-00004A000000}"/>
    <cellStyle name="40% - Accent4 3 2" xfId="43" xr:uid="{00000000-0005-0000-0000-00004B000000}"/>
    <cellStyle name="40% - Accent4 3 2 2" xfId="682" xr:uid="{00000000-0005-0000-0000-00004C000000}"/>
    <cellStyle name="40% - Accent4 3 3" xfId="556" xr:uid="{00000000-0005-0000-0000-00004D000000}"/>
    <cellStyle name="40% - Accent4 4" xfId="44" xr:uid="{00000000-0005-0000-0000-00004E000000}"/>
    <cellStyle name="40% - Accent4 4 2" xfId="619" xr:uid="{00000000-0005-0000-0000-00004F000000}"/>
    <cellStyle name="40% - Accent5" xfId="478" builtinId="47" customBuiltin="1"/>
    <cellStyle name="40% - Accent5 2" xfId="45" xr:uid="{00000000-0005-0000-0000-000051000000}"/>
    <cellStyle name="40% - Accent5 3" xfId="46" xr:uid="{00000000-0005-0000-0000-000052000000}"/>
    <cellStyle name="40% - Accent5 3 2" xfId="47" xr:uid="{00000000-0005-0000-0000-000053000000}"/>
    <cellStyle name="40% - Accent5 3 2 2" xfId="684" xr:uid="{00000000-0005-0000-0000-000054000000}"/>
    <cellStyle name="40% - Accent5 3 3" xfId="558" xr:uid="{00000000-0005-0000-0000-000055000000}"/>
    <cellStyle name="40% - Accent5 4" xfId="48" xr:uid="{00000000-0005-0000-0000-000056000000}"/>
    <cellStyle name="40% - Accent5 4 2" xfId="621" xr:uid="{00000000-0005-0000-0000-000057000000}"/>
    <cellStyle name="40% - Accent6" xfId="482" builtinId="51" customBuiltin="1"/>
    <cellStyle name="40% - Accent6 2" xfId="49" xr:uid="{00000000-0005-0000-0000-000059000000}"/>
    <cellStyle name="40% - Accent6 3" xfId="50" xr:uid="{00000000-0005-0000-0000-00005A000000}"/>
    <cellStyle name="40% - Accent6 3 2" xfId="51" xr:uid="{00000000-0005-0000-0000-00005B000000}"/>
    <cellStyle name="40% - Accent6 3 2 2" xfId="686" xr:uid="{00000000-0005-0000-0000-00005C000000}"/>
    <cellStyle name="40% - Accent6 3 3" xfId="560" xr:uid="{00000000-0005-0000-0000-00005D000000}"/>
    <cellStyle name="40% - Accent6 4" xfId="52" xr:uid="{00000000-0005-0000-0000-00005E000000}"/>
    <cellStyle name="40% - Accent6 4 2" xfId="623" xr:uid="{00000000-0005-0000-0000-00005F000000}"/>
    <cellStyle name="60% - Accent1" xfId="463" builtinId="32" customBuiltin="1"/>
    <cellStyle name="60% - Accent1 2" xfId="53" xr:uid="{00000000-0005-0000-0000-000061000000}"/>
    <cellStyle name="60% - Accent2" xfId="467" builtinId="36" customBuiltin="1"/>
    <cellStyle name="60% - Accent2 2" xfId="54" xr:uid="{00000000-0005-0000-0000-000063000000}"/>
    <cellStyle name="60% - Accent3" xfId="471" builtinId="40" customBuiltin="1"/>
    <cellStyle name="60% - Accent3 2" xfId="55" xr:uid="{00000000-0005-0000-0000-000065000000}"/>
    <cellStyle name="60% - Accent4" xfId="475" builtinId="44" customBuiltin="1"/>
    <cellStyle name="60% - Accent4 2" xfId="56" xr:uid="{00000000-0005-0000-0000-000067000000}"/>
    <cellStyle name="60% - Accent5" xfId="479" builtinId="48" customBuiltin="1"/>
    <cellStyle name="60% - Accent5 2" xfId="57" xr:uid="{00000000-0005-0000-0000-000069000000}"/>
    <cellStyle name="60% - Accent6" xfId="483" builtinId="52" customBuiltin="1"/>
    <cellStyle name="60% - Accent6 2" xfId="58" xr:uid="{00000000-0005-0000-0000-00006B000000}"/>
    <cellStyle name="Accent1" xfId="460" builtinId="29" customBuiltin="1"/>
    <cellStyle name="Accent1 2" xfId="59" xr:uid="{00000000-0005-0000-0000-00006D000000}"/>
    <cellStyle name="Accent2" xfId="464" builtinId="33" customBuiltin="1"/>
    <cellStyle name="Accent2 2" xfId="60" xr:uid="{00000000-0005-0000-0000-00006F000000}"/>
    <cellStyle name="Accent3" xfId="468" builtinId="37" customBuiltin="1"/>
    <cellStyle name="Accent3 2" xfId="61" xr:uid="{00000000-0005-0000-0000-000071000000}"/>
    <cellStyle name="Accent4" xfId="472" builtinId="41" customBuiltin="1"/>
    <cellStyle name="Accent4 2" xfId="62" xr:uid="{00000000-0005-0000-0000-000073000000}"/>
    <cellStyle name="Accent5" xfId="476" builtinId="45" customBuiltin="1"/>
    <cellStyle name="Accent5 2" xfId="63" xr:uid="{00000000-0005-0000-0000-000075000000}"/>
    <cellStyle name="Accent6" xfId="480" builtinId="49" customBuiltin="1"/>
    <cellStyle name="Accent6 2" xfId="64" xr:uid="{00000000-0005-0000-0000-000077000000}"/>
    <cellStyle name="Bad" xfId="450" builtinId="27" customBuiltin="1"/>
    <cellStyle name="Bad 2" xfId="65" xr:uid="{00000000-0005-0000-0000-000079000000}"/>
    <cellStyle name="Calculation" xfId="454" builtinId="22" customBuiltin="1"/>
    <cellStyle name="Calculation 2" xfId="66" xr:uid="{00000000-0005-0000-0000-00007B000000}"/>
    <cellStyle name="Check Cell" xfId="456" builtinId="23" customBuiltin="1"/>
    <cellStyle name="Check Cell 2" xfId="67" xr:uid="{00000000-0005-0000-0000-00007D000000}"/>
    <cellStyle name="Comma 2" xfId="68" xr:uid="{00000000-0005-0000-0000-00007E000000}"/>
    <cellStyle name="Comma 2 10" xfId="732" xr:uid="{00000000-0005-0000-0000-00007F000000}"/>
    <cellStyle name="Comma 2 11" xfId="744" xr:uid="{00000000-0005-0000-0000-000080000000}"/>
    <cellStyle name="Comma 2 12" xfId="486" xr:uid="{00000000-0005-0000-0000-000081000000}"/>
    <cellStyle name="Comma 2 13" xfId="765" xr:uid="{00000000-0005-0000-0000-000082000000}"/>
    <cellStyle name="Comma 2 2" xfId="69" xr:uid="{00000000-0005-0000-0000-000083000000}"/>
    <cellStyle name="Comma 2 3" xfId="70" xr:uid="{00000000-0005-0000-0000-000084000000}"/>
    <cellStyle name="Comma 2 4" xfId="71" xr:uid="{00000000-0005-0000-0000-000085000000}"/>
    <cellStyle name="Comma 2 4 2" xfId="72" xr:uid="{00000000-0005-0000-0000-000086000000}"/>
    <cellStyle name="Comma 2 4 2 2" xfId="73" xr:uid="{00000000-0005-0000-0000-000087000000}"/>
    <cellStyle name="Comma 2 4 2 2 2" xfId="689" xr:uid="{00000000-0005-0000-0000-000088000000}"/>
    <cellStyle name="Comma 2 4 2 3" xfId="563" xr:uid="{00000000-0005-0000-0000-000089000000}"/>
    <cellStyle name="Comma 2 4 3" xfId="74" xr:uid="{00000000-0005-0000-0000-00008A000000}"/>
    <cellStyle name="Comma 2 4 3 2" xfId="626" xr:uid="{00000000-0005-0000-0000-00008B000000}"/>
    <cellStyle name="Comma 2 4 4" xfId="500" xr:uid="{00000000-0005-0000-0000-00008C000000}"/>
    <cellStyle name="Comma 2 5" xfId="75" xr:uid="{00000000-0005-0000-0000-00008D000000}"/>
    <cellStyle name="Comma 2 5 2" xfId="76" xr:uid="{00000000-0005-0000-0000-00008E000000}"/>
    <cellStyle name="Comma 2 5 2 2" xfId="77" xr:uid="{00000000-0005-0000-0000-00008F000000}"/>
    <cellStyle name="Comma 2 5 2 2 2" xfId="708" xr:uid="{00000000-0005-0000-0000-000090000000}"/>
    <cellStyle name="Comma 2 5 2 3" xfId="582" xr:uid="{00000000-0005-0000-0000-000091000000}"/>
    <cellStyle name="Comma 2 5 3" xfId="78" xr:uid="{00000000-0005-0000-0000-000092000000}"/>
    <cellStyle name="Comma 2 5 3 2" xfId="645" xr:uid="{00000000-0005-0000-0000-000093000000}"/>
    <cellStyle name="Comma 2 5 4" xfId="519" xr:uid="{00000000-0005-0000-0000-000094000000}"/>
    <cellStyle name="Comma 2 6" xfId="79" xr:uid="{00000000-0005-0000-0000-000095000000}"/>
    <cellStyle name="Comma 2 6 2" xfId="80" xr:uid="{00000000-0005-0000-0000-000096000000}"/>
    <cellStyle name="Comma 2 6 2 2" xfId="81" xr:uid="{00000000-0005-0000-0000-000097000000}"/>
    <cellStyle name="Comma 2 6 2 2 2" xfId="714" xr:uid="{00000000-0005-0000-0000-000098000000}"/>
    <cellStyle name="Comma 2 6 2 3" xfId="588" xr:uid="{00000000-0005-0000-0000-000099000000}"/>
    <cellStyle name="Comma 2 6 3" xfId="82" xr:uid="{00000000-0005-0000-0000-00009A000000}"/>
    <cellStyle name="Comma 2 6 3 2" xfId="651" xr:uid="{00000000-0005-0000-0000-00009B000000}"/>
    <cellStyle name="Comma 2 6 4" xfId="525" xr:uid="{00000000-0005-0000-0000-00009C000000}"/>
    <cellStyle name="Comma 2 7" xfId="83" xr:uid="{00000000-0005-0000-0000-00009D000000}"/>
    <cellStyle name="Comma 2 7 2" xfId="84" xr:uid="{00000000-0005-0000-0000-00009E000000}"/>
    <cellStyle name="Comma 2 7 2 2" xfId="664" xr:uid="{00000000-0005-0000-0000-00009F000000}"/>
    <cellStyle name="Comma 2 7 3" xfId="538" xr:uid="{00000000-0005-0000-0000-0000A0000000}"/>
    <cellStyle name="Comma 2 8" xfId="85" xr:uid="{00000000-0005-0000-0000-0000A1000000}"/>
    <cellStyle name="Comma 2 8 2" xfId="601" xr:uid="{00000000-0005-0000-0000-0000A2000000}"/>
    <cellStyle name="Comma 2 9" xfId="86" xr:uid="{00000000-0005-0000-0000-0000A3000000}"/>
    <cellStyle name="Comma 2 9 2" xfId="726" xr:uid="{00000000-0005-0000-0000-0000A4000000}"/>
    <cellStyle name="Comma 3" xfId="87" xr:uid="{00000000-0005-0000-0000-0000A5000000}"/>
    <cellStyle name="Comma 3 10" xfId="767" xr:uid="{00000000-0005-0000-0000-0000A6000000}"/>
    <cellStyle name="Comma 3 2" xfId="88" xr:uid="{00000000-0005-0000-0000-0000A7000000}"/>
    <cellStyle name="Comma 3 2 2" xfId="89" xr:uid="{00000000-0005-0000-0000-0000A8000000}"/>
    <cellStyle name="Comma 3 2 2 2" xfId="90" xr:uid="{00000000-0005-0000-0000-0000A9000000}"/>
    <cellStyle name="Comma 3 2 2 2 2" xfId="91" xr:uid="{00000000-0005-0000-0000-0000AA000000}"/>
    <cellStyle name="Comma 3 2 2 2 2 2" xfId="712" xr:uid="{00000000-0005-0000-0000-0000AB000000}"/>
    <cellStyle name="Comma 3 2 2 2 3" xfId="586" xr:uid="{00000000-0005-0000-0000-0000AC000000}"/>
    <cellStyle name="Comma 3 2 2 3" xfId="92" xr:uid="{00000000-0005-0000-0000-0000AD000000}"/>
    <cellStyle name="Comma 3 2 2 3 2" xfId="649" xr:uid="{00000000-0005-0000-0000-0000AE000000}"/>
    <cellStyle name="Comma 3 2 2 4" xfId="523" xr:uid="{00000000-0005-0000-0000-0000AF000000}"/>
    <cellStyle name="Comma 3 2 3" xfId="93" xr:uid="{00000000-0005-0000-0000-0000B0000000}"/>
    <cellStyle name="Comma 3 2 3 2" xfId="94" xr:uid="{00000000-0005-0000-0000-0000B1000000}"/>
    <cellStyle name="Comma 3 2 3 2 2" xfId="692" xr:uid="{00000000-0005-0000-0000-0000B2000000}"/>
    <cellStyle name="Comma 3 2 3 3" xfId="566" xr:uid="{00000000-0005-0000-0000-0000B3000000}"/>
    <cellStyle name="Comma 3 2 4" xfId="95" xr:uid="{00000000-0005-0000-0000-0000B4000000}"/>
    <cellStyle name="Comma 3 2 4 2" xfId="629" xr:uid="{00000000-0005-0000-0000-0000B5000000}"/>
    <cellStyle name="Comma 3 2 5" xfId="96" xr:uid="{00000000-0005-0000-0000-0000B6000000}"/>
    <cellStyle name="Comma 3 2 5 2" xfId="727" xr:uid="{00000000-0005-0000-0000-0000B7000000}"/>
    <cellStyle name="Comma 3 2 6" xfId="503" xr:uid="{00000000-0005-0000-0000-0000B8000000}"/>
    <cellStyle name="Comma 3 3" xfId="97" xr:uid="{00000000-0005-0000-0000-0000B9000000}"/>
    <cellStyle name="Comma 3 4" xfId="98" xr:uid="{00000000-0005-0000-0000-0000BA000000}"/>
    <cellStyle name="Comma 3 4 2" xfId="99" xr:uid="{00000000-0005-0000-0000-0000BB000000}"/>
    <cellStyle name="Comma 3 4 2 2" xfId="100" xr:uid="{00000000-0005-0000-0000-0000BC000000}"/>
    <cellStyle name="Comma 3 4 2 2 2" xfId="715" xr:uid="{00000000-0005-0000-0000-0000BD000000}"/>
    <cellStyle name="Comma 3 4 2 3" xfId="589" xr:uid="{00000000-0005-0000-0000-0000BE000000}"/>
    <cellStyle name="Comma 3 4 3" xfId="101" xr:uid="{00000000-0005-0000-0000-0000BF000000}"/>
    <cellStyle name="Comma 3 4 3 2" xfId="652" xr:uid="{00000000-0005-0000-0000-0000C0000000}"/>
    <cellStyle name="Comma 3 4 4" xfId="526" xr:uid="{00000000-0005-0000-0000-0000C1000000}"/>
    <cellStyle name="Comma 3 5" xfId="102" xr:uid="{00000000-0005-0000-0000-0000C2000000}"/>
    <cellStyle name="Comma 3 5 2" xfId="103" xr:uid="{00000000-0005-0000-0000-0000C3000000}"/>
    <cellStyle name="Comma 3 5 2 2" xfId="667" xr:uid="{00000000-0005-0000-0000-0000C4000000}"/>
    <cellStyle name="Comma 3 5 3" xfId="541" xr:uid="{00000000-0005-0000-0000-0000C5000000}"/>
    <cellStyle name="Comma 3 6" xfId="104" xr:uid="{00000000-0005-0000-0000-0000C6000000}"/>
    <cellStyle name="Comma 3 6 2" xfId="604" xr:uid="{00000000-0005-0000-0000-0000C7000000}"/>
    <cellStyle name="Comma 3 7" xfId="733" xr:uid="{00000000-0005-0000-0000-0000C8000000}"/>
    <cellStyle name="Comma 3 8" xfId="745" xr:uid="{00000000-0005-0000-0000-0000C9000000}"/>
    <cellStyle name="Comma 3 9" xfId="489" xr:uid="{00000000-0005-0000-0000-0000CA000000}"/>
    <cellStyle name="Comma 4" xfId="105" xr:uid="{00000000-0005-0000-0000-0000CB000000}"/>
    <cellStyle name="Comma 5" xfId="106" xr:uid="{00000000-0005-0000-0000-0000CC000000}"/>
    <cellStyle name="Currency" xfId="758" builtinId="4"/>
    <cellStyle name="Currency 2" xfId="107" xr:uid="{00000000-0005-0000-0000-0000CE000000}"/>
    <cellStyle name="Currency 2 10" xfId="734" xr:uid="{00000000-0005-0000-0000-0000CF000000}"/>
    <cellStyle name="Currency 2 11" xfId="746" xr:uid="{00000000-0005-0000-0000-0000D0000000}"/>
    <cellStyle name="Currency 2 12" xfId="487" xr:uid="{00000000-0005-0000-0000-0000D1000000}"/>
    <cellStyle name="Currency 2 13" xfId="762" xr:uid="{00000000-0005-0000-0000-0000D2000000}"/>
    <cellStyle name="Currency 2 2" xfId="108" xr:uid="{00000000-0005-0000-0000-0000D3000000}"/>
    <cellStyle name="Currency 2 2 2" xfId="109" xr:uid="{00000000-0005-0000-0000-0000D4000000}"/>
    <cellStyle name="Currency 2 2 2 2" xfId="110" xr:uid="{00000000-0005-0000-0000-0000D5000000}"/>
    <cellStyle name="Currency 2 2 2 2 2" xfId="111" xr:uid="{00000000-0005-0000-0000-0000D6000000}"/>
    <cellStyle name="Currency 2 2 2 2 2 2" xfId="699" xr:uid="{00000000-0005-0000-0000-0000D7000000}"/>
    <cellStyle name="Currency 2 2 2 2 3" xfId="573" xr:uid="{00000000-0005-0000-0000-0000D8000000}"/>
    <cellStyle name="Currency 2 2 2 3" xfId="112" xr:uid="{00000000-0005-0000-0000-0000D9000000}"/>
    <cellStyle name="Currency 2 2 2 3 2" xfId="636" xr:uid="{00000000-0005-0000-0000-0000DA000000}"/>
    <cellStyle name="Currency 2 2 2 4" xfId="510" xr:uid="{00000000-0005-0000-0000-0000DB000000}"/>
    <cellStyle name="Currency 2 2 3" xfId="113" xr:uid="{00000000-0005-0000-0000-0000DC000000}"/>
    <cellStyle name="Currency 2 2 3 2" xfId="114" xr:uid="{00000000-0005-0000-0000-0000DD000000}"/>
    <cellStyle name="Currency 2 2 3 2 2" xfId="115" xr:uid="{00000000-0005-0000-0000-0000DE000000}"/>
    <cellStyle name="Currency 2 2 3 2 2 2" xfId="717" xr:uid="{00000000-0005-0000-0000-0000DF000000}"/>
    <cellStyle name="Currency 2 2 3 2 3" xfId="591" xr:uid="{00000000-0005-0000-0000-0000E0000000}"/>
    <cellStyle name="Currency 2 2 3 3" xfId="116" xr:uid="{00000000-0005-0000-0000-0000E1000000}"/>
    <cellStyle name="Currency 2 2 3 3 2" xfId="654" xr:uid="{00000000-0005-0000-0000-0000E2000000}"/>
    <cellStyle name="Currency 2 2 3 4" xfId="528" xr:uid="{00000000-0005-0000-0000-0000E3000000}"/>
    <cellStyle name="Currency 2 2 4" xfId="117" xr:uid="{00000000-0005-0000-0000-0000E4000000}"/>
    <cellStyle name="Currency 2 2 4 2" xfId="118" xr:uid="{00000000-0005-0000-0000-0000E5000000}"/>
    <cellStyle name="Currency 2 2 4 2 2" xfId="674" xr:uid="{00000000-0005-0000-0000-0000E6000000}"/>
    <cellStyle name="Currency 2 2 4 3" xfId="548" xr:uid="{00000000-0005-0000-0000-0000E7000000}"/>
    <cellStyle name="Currency 2 2 5" xfId="119" xr:uid="{00000000-0005-0000-0000-0000E8000000}"/>
    <cellStyle name="Currency 2 2 5 2" xfId="611" xr:uid="{00000000-0005-0000-0000-0000E9000000}"/>
    <cellStyle name="Currency 2 2 6" xfId="735" xr:uid="{00000000-0005-0000-0000-0000EA000000}"/>
    <cellStyle name="Currency 2 2 7" xfId="747" xr:uid="{00000000-0005-0000-0000-0000EB000000}"/>
    <cellStyle name="Currency 2 2 8" xfId="496" xr:uid="{00000000-0005-0000-0000-0000EC000000}"/>
    <cellStyle name="Currency 2 3" xfId="120" xr:uid="{00000000-0005-0000-0000-0000ED000000}"/>
    <cellStyle name="Currency 2 3 2" xfId="121" xr:uid="{00000000-0005-0000-0000-0000EE000000}"/>
    <cellStyle name="Currency 2 3 2 2" xfId="122" xr:uid="{00000000-0005-0000-0000-0000EF000000}"/>
    <cellStyle name="Currency 2 3 2 2 2" xfId="704" xr:uid="{00000000-0005-0000-0000-0000F0000000}"/>
    <cellStyle name="Currency 2 3 2 3" xfId="578" xr:uid="{00000000-0005-0000-0000-0000F1000000}"/>
    <cellStyle name="Currency 2 3 3" xfId="123" xr:uid="{00000000-0005-0000-0000-0000F2000000}"/>
    <cellStyle name="Currency 2 3 3 2" xfId="641" xr:uid="{00000000-0005-0000-0000-0000F3000000}"/>
    <cellStyle name="Currency 2 3 4" xfId="515" xr:uid="{00000000-0005-0000-0000-0000F4000000}"/>
    <cellStyle name="Currency 2 4" xfId="124" xr:uid="{00000000-0005-0000-0000-0000F5000000}"/>
    <cellStyle name="Currency 2 4 2" xfId="125" xr:uid="{00000000-0005-0000-0000-0000F6000000}"/>
    <cellStyle name="Currency 2 4 2 2" xfId="126" xr:uid="{00000000-0005-0000-0000-0000F7000000}"/>
    <cellStyle name="Currency 2 4 2 2 2" xfId="690" xr:uid="{00000000-0005-0000-0000-0000F8000000}"/>
    <cellStyle name="Currency 2 4 2 3" xfId="564" xr:uid="{00000000-0005-0000-0000-0000F9000000}"/>
    <cellStyle name="Currency 2 4 3" xfId="127" xr:uid="{00000000-0005-0000-0000-0000FA000000}"/>
    <cellStyle name="Currency 2 4 3 2" xfId="627" xr:uid="{00000000-0005-0000-0000-0000FB000000}"/>
    <cellStyle name="Currency 2 4 4" xfId="501" xr:uid="{00000000-0005-0000-0000-0000FC000000}"/>
    <cellStyle name="Currency 2 5" xfId="128" xr:uid="{00000000-0005-0000-0000-0000FD000000}"/>
    <cellStyle name="Currency 2 5 2" xfId="129" xr:uid="{00000000-0005-0000-0000-0000FE000000}"/>
    <cellStyle name="Currency 2 5 2 2" xfId="130" xr:uid="{00000000-0005-0000-0000-0000FF000000}"/>
    <cellStyle name="Currency 2 5 2 2 2" xfId="709" xr:uid="{00000000-0005-0000-0000-000000010000}"/>
    <cellStyle name="Currency 2 5 2 3" xfId="583" xr:uid="{00000000-0005-0000-0000-000001010000}"/>
    <cellStyle name="Currency 2 5 3" xfId="131" xr:uid="{00000000-0005-0000-0000-000002010000}"/>
    <cellStyle name="Currency 2 5 3 2" xfId="646" xr:uid="{00000000-0005-0000-0000-000003010000}"/>
    <cellStyle name="Currency 2 5 4" xfId="520" xr:uid="{00000000-0005-0000-0000-000004010000}"/>
    <cellStyle name="Currency 2 6" xfId="132" xr:uid="{00000000-0005-0000-0000-000005010000}"/>
    <cellStyle name="Currency 2 6 2" xfId="133" xr:uid="{00000000-0005-0000-0000-000006010000}"/>
    <cellStyle name="Currency 2 6 2 2" xfId="134" xr:uid="{00000000-0005-0000-0000-000007010000}"/>
    <cellStyle name="Currency 2 6 2 2 2" xfId="716" xr:uid="{00000000-0005-0000-0000-000008010000}"/>
    <cellStyle name="Currency 2 6 2 3" xfId="590" xr:uid="{00000000-0005-0000-0000-000009010000}"/>
    <cellStyle name="Currency 2 6 3" xfId="135" xr:uid="{00000000-0005-0000-0000-00000A010000}"/>
    <cellStyle name="Currency 2 6 3 2" xfId="653" xr:uid="{00000000-0005-0000-0000-00000B010000}"/>
    <cellStyle name="Currency 2 6 4" xfId="527" xr:uid="{00000000-0005-0000-0000-00000C010000}"/>
    <cellStyle name="Currency 2 7" xfId="136" xr:uid="{00000000-0005-0000-0000-00000D010000}"/>
    <cellStyle name="Currency 2 7 2" xfId="137" xr:uid="{00000000-0005-0000-0000-00000E010000}"/>
    <cellStyle name="Currency 2 7 2 2" xfId="665" xr:uid="{00000000-0005-0000-0000-00000F010000}"/>
    <cellStyle name="Currency 2 7 3" xfId="539" xr:uid="{00000000-0005-0000-0000-000010010000}"/>
    <cellStyle name="Currency 2 8" xfId="138" xr:uid="{00000000-0005-0000-0000-000011010000}"/>
    <cellStyle name="Currency 2 8 2" xfId="602" xr:uid="{00000000-0005-0000-0000-000012010000}"/>
    <cellStyle name="Currency 2 9" xfId="139" xr:uid="{00000000-0005-0000-0000-000013010000}"/>
    <cellStyle name="Currency 2 9 2" xfId="728" xr:uid="{00000000-0005-0000-0000-000014010000}"/>
    <cellStyle name="Currency 3" xfId="1" xr:uid="{00000000-0005-0000-0000-000015010000}"/>
    <cellStyle name="Currency 3 10" xfId="490" xr:uid="{00000000-0005-0000-0000-000016010000}"/>
    <cellStyle name="Currency 3 11" xfId="768" xr:uid="{00000000-0005-0000-0000-000017010000}"/>
    <cellStyle name="Currency 3 2" xfId="140" xr:uid="{00000000-0005-0000-0000-000018010000}"/>
    <cellStyle name="Currency 3 2 2" xfId="141" xr:uid="{00000000-0005-0000-0000-000019010000}"/>
    <cellStyle name="Currency 3 2 2 2" xfId="142" xr:uid="{00000000-0005-0000-0000-00001A010000}"/>
    <cellStyle name="Currency 3 2 2 2 2" xfId="143" xr:uid="{00000000-0005-0000-0000-00001B010000}"/>
    <cellStyle name="Currency 3 2 2 2 2 2" xfId="713" xr:uid="{00000000-0005-0000-0000-00001C010000}"/>
    <cellStyle name="Currency 3 2 2 2 3" xfId="587" xr:uid="{00000000-0005-0000-0000-00001D010000}"/>
    <cellStyle name="Currency 3 2 2 3" xfId="144" xr:uid="{00000000-0005-0000-0000-00001E010000}"/>
    <cellStyle name="Currency 3 2 2 3 2" xfId="650" xr:uid="{00000000-0005-0000-0000-00001F010000}"/>
    <cellStyle name="Currency 3 2 2 4" xfId="524" xr:uid="{00000000-0005-0000-0000-000020010000}"/>
    <cellStyle name="Currency 3 2 3" xfId="145" xr:uid="{00000000-0005-0000-0000-000021010000}"/>
    <cellStyle name="Currency 3 2 3 2" xfId="729" xr:uid="{00000000-0005-0000-0000-000022010000}"/>
    <cellStyle name="Currency 3 2 4" xfId="146" xr:uid="{00000000-0005-0000-0000-000023010000}"/>
    <cellStyle name="Currency 3 3" xfId="147" xr:uid="{00000000-0005-0000-0000-000024010000}"/>
    <cellStyle name="Currency 3 3 2" xfId="148" xr:uid="{00000000-0005-0000-0000-000025010000}"/>
    <cellStyle name="Currency 3 3 2 2" xfId="149" xr:uid="{00000000-0005-0000-0000-000026010000}"/>
    <cellStyle name="Currency 3 3 2 2 2" xfId="693" xr:uid="{00000000-0005-0000-0000-000027010000}"/>
    <cellStyle name="Currency 3 3 2 3" xfId="567" xr:uid="{00000000-0005-0000-0000-000028010000}"/>
    <cellStyle name="Currency 3 3 3" xfId="150" xr:uid="{00000000-0005-0000-0000-000029010000}"/>
    <cellStyle name="Currency 3 3 3 2" xfId="630" xr:uid="{00000000-0005-0000-0000-00002A010000}"/>
    <cellStyle name="Currency 3 3 4" xfId="504" xr:uid="{00000000-0005-0000-0000-00002B010000}"/>
    <cellStyle name="Currency 3 4" xfId="151" xr:uid="{00000000-0005-0000-0000-00002C010000}"/>
    <cellStyle name="Currency 3 5" xfId="152" xr:uid="{00000000-0005-0000-0000-00002D010000}"/>
    <cellStyle name="Currency 3 5 2" xfId="153" xr:uid="{00000000-0005-0000-0000-00002E010000}"/>
    <cellStyle name="Currency 3 5 2 2" xfId="154" xr:uid="{00000000-0005-0000-0000-00002F010000}"/>
    <cellStyle name="Currency 3 5 2 2 2" xfId="718" xr:uid="{00000000-0005-0000-0000-000030010000}"/>
    <cellStyle name="Currency 3 5 2 3" xfId="592" xr:uid="{00000000-0005-0000-0000-000031010000}"/>
    <cellStyle name="Currency 3 5 3" xfId="155" xr:uid="{00000000-0005-0000-0000-000032010000}"/>
    <cellStyle name="Currency 3 5 3 2" xfId="655" xr:uid="{00000000-0005-0000-0000-000033010000}"/>
    <cellStyle name="Currency 3 5 4" xfId="529" xr:uid="{00000000-0005-0000-0000-000034010000}"/>
    <cellStyle name="Currency 3 6" xfId="156" xr:uid="{00000000-0005-0000-0000-000035010000}"/>
    <cellStyle name="Currency 3 6 2" xfId="157" xr:uid="{00000000-0005-0000-0000-000036010000}"/>
    <cellStyle name="Currency 3 6 2 2" xfId="668" xr:uid="{00000000-0005-0000-0000-000037010000}"/>
    <cellStyle name="Currency 3 6 3" xfId="542" xr:uid="{00000000-0005-0000-0000-000038010000}"/>
    <cellStyle name="Currency 3 7" xfId="158" xr:uid="{00000000-0005-0000-0000-000039010000}"/>
    <cellStyle name="Currency 3 7 2" xfId="605" xr:uid="{00000000-0005-0000-0000-00003A010000}"/>
    <cellStyle name="Currency 3 8" xfId="736" xr:uid="{00000000-0005-0000-0000-00003B010000}"/>
    <cellStyle name="Currency 3 9" xfId="748" xr:uid="{00000000-0005-0000-0000-00003C010000}"/>
    <cellStyle name="Currency 4" xfId="3" xr:uid="{00000000-0005-0000-0000-00003D010000}"/>
    <cellStyle name="Currency 4 2" xfId="159" xr:uid="{00000000-0005-0000-0000-00003E010000}"/>
    <cellStyle name="Currency 4 2 2" xfId="160" xr:uid="{00000000-0005-0000-0000-00003F010000}"/>
    <cellStyle name="Currency 4 2 2 2" xfId="161" xr:uid="{00000000-0005-0000-0000-000040010000}"/>
    <cellStyle name="Currency 4 2 2 2 2" xfId="162" xr:uid="{00000000-0005-0000-0000-000041010000}"/>
    <cellStyle name="Currency 4 2 2 2 2 2" xfId="697" xr:uid="{00000000-0005-0000-0000-000042010000}"/>
    <cellStyle name="Currency 4 2 2 2 3" xfId="571" xr:uid="{00000000-0005-0000-0000-000043010000}"/>
    <cellStyle name="Currency 4 2 2 3" xfId="163" xr:uid="{00000000-0005-0000-0000-000044010000}"/>
    <cellStyle name="Currency 4 2 2 3 2" xfId="634" xr:uid="{00000000-0005-0000-0000-000045010000}"/>
    <cellStyle name="Currency 4 2 2 4" xfId="508" xr:uid="{00000000-0005-0000-0000-000046010000}"/>
    <cellStyle name="Currency 4 2 3" xfId="164" xr:uid="{00000000-0005-0000-0000-000047010000}"/>
    <cellStyle name="Currency 4 2 3 2" xfId="165" xr:uid="{00000000-0005-0000-0000-000048010000}"/>
    <cellStyle name="Currency 4 2 3 2 2" xfId="166" xr:uid="{00000000-0005-0000-0000-000049010000}"/>
    <cellStyle name="Currency 4 2 3 2 2 2" xfId="719" xr:uid="{00000000-0005-0000-0000-00004A010000}"/>
    <cellStyle name="Currency 4 2 3 2 3" xfId="593" xr:uid="{00000000-0005-0000-0000-00004B010000}"/>
    <cellStyle name="Currency 4 2 3 3" xfId="167" xr:uid="{00000000-0005-0000-0000-00004C010000}"/>
    <cellStyle name="Currency 4 2 3 3 2" xfId="656" xr:uid="{00000000-0005-0000-0000-00004D010000}"/>
    <cellStyle name="Currency 4 2 3 4" xfId="530" xr:uid="{00000000-0005-0000-0000-00004E010000}"/>
    <cellStyle name="Currency 4 2 4" xfId="168" xr:uid="{00000000-0005-0000-0000-00004F010000}"/>
    <cellStyle name="Currency 4 2 4 2" xfId="169" xr:uid="{00000000-0005-0000-0000-000050010000}"/>
    <cellStyle name="Currency 4 2 4 2 2" xfId="672" xr:uid="{00000000-0005-0000-0000-000051010000}"/>
    <cellStyle name="Currency 4 2 4 3" xfId="546" xr:uid="{00000000-0005-0000-0000-000052010000}"/>
    <cellStyle name="Currency 4 2 5" xfId="170" xr:uid="{00000000-0005-0000-0000-000053010000}"/>
    <cellStyle name="Currency 4 2 5 2" xfId="609" xr:uid="{00000000-0005-0000-0000-000054010000}"/>
    <cellStyle name="Currency 4 2 6" xfId="737" xr:uid="{00000000-0005-0000-0000-000055010000}"/>
    <cellStyle name="Currency 4 2 7" xfId="749" xr:uid="{00000000-0005-0000-0000-000056010000}"/>
    <cellStyle name="Currency 4 2 8" xfId="494" xr:uid="{00000000-0005-0000-0000-000057010000}"/>
    <cellStyle name="Currency 4 3" xfId="171" xr:uid="{00000000-0005-0000-0000-000058010000}"/>
    <cellStyle name="Currency 5" xfId="172" xr:uid="{00000000-0005-0000-0000-000059010000}"/>
    <cellStyle name="Currency 5 2" xfId="173" xr:uid="{00000000-0005-0000-0000-00005A010000}"/>
    <cellStyle name="Currency 5 2 2" xfId="174" xr:uid="{00000000-0005-0000-0000-00005B010000}"/>
    <cellStyle name="Currency 5 2 2 2" xfId="701" xr:uid="{00000000-0005-0000-0000-00005C010000}"/>
    <cellStyle name="Currency 5 2 3" xfId="575" xr:uid="{00000000-0005-0000-0000-00005D010000}"/>
    <cellStyle name="Currency 5 3" xfId="175" xr:uid="{00000000-0005-0000-0000-00005E010000}"/>
    <cellStyle name="Currency 5 3 2" xfId="638" xr:uid="{00000000-0005-0000-0000-00005F010000}"/>
    <cellStyle name="Currency 5 4" xfId="512" xr:uid="{00000000-0005-0000-0000-000060010000}"/>
    <cellStyle name="Currency 6" xfId="176" xr:uid="{00000000-0005-0000-0000-000061010000}"/>
    <cellStyle name="Currency 7" xfId="757" xr:uid="{00000000-0005-0000-0000-000062010000}"/>
    <cellStyle name="Currency 8" xfId="760" xr:uid="{00000000-0005-0000-0000-000063010000}"/>
    <cellStyle name="Explanatory Text" xfId="458" builtinId="53" customBuiltin="1"/>
    <cellStyle name="Explanatory Text 2" xfId="177" xr:uid="{00000000-0005-0000-0000-000065010000}"/>
    <cellStyle name="Good" xfId="449" builtinId="26" customBuiltin="1"/>
    <cellStyle name="Good 2" xfId="178" xr:uid="{00000000-0005-0000-0000-000067010000}"/>
    <cellStyle name="Heading 1" xfId="445" builtinId="16" customBuiltin="1"/>
    <cellStyle name="Heading 1 2" xfId="179" xr:uid="{00000000-0005-0000-0000-000069010000}"/>
    <cellStyle name="Heading 2" xfId="446" builtinId="17" customBuiltin="1"/>
    <cellStyle name="Heading 2 2" xfId="180" xr:uid="{00000000-0005-0000-0000-00006B010000}"/>
    <cellStyle name="Heading 3" xfId="447" builtinId="18" customBuiltin="1"/>
    <cellStyle name="Heading 3 2" xfId="181" xr:uid="{00000000-0005-0000-0000-00006D010000}"/>
    <cellStyle name="Heading 4" xfId="448" builtinId="19" customBuiltin="1"/>
    <cellStyle name="Heading 4 2" xfId="182" xr:uid="{00000000-0005-0000-0000-00006F010000}"/>
    <cellStyle name="Input" xfId="452" builtinId="20" customBuiltin="1"/>
    <cellStyle name="Input 2" xfId="183" xr:uid="{00000000-0005-0000-0000-000071010000}"/>
    <cellStyle name="Linked Cell" xfId="455" builtinId="24" customBuiltin="1"/>
    <cellStyle name="Linked Cell 2" xfId="184" xr:uid="{00000000-0005-0000-0000-000073010000}"/>
    <cellStyle name="Neutral" xfId="451" builtinId="28" customBuiltin="1"/>
    <cellStyle name="Neutral 2" xfId="185" xr:uid="{00000000-0005-0000-0000-000075010000}"/>
    <cellStyle name="Normal" xfId="0" builtinId="0"/>
    <cellStyle name="Normal 10" xfId="186" xr:uid="{00000000-0005-0000-0000-000077010000}"/>
    <cellStyle name="Normal 10 2" xfId="187" xr:uid="{00000000-0005-0000-0000-000078010000}"/>
    <cellStyle name="Normal 10 3" xfId="188" xr:uid="{00000000-0005-0000-0000-000079010000}"/>
    <cellStyle name="Normal 11" xfId="189" xr:uid="{00000000-0005-0000-0000-00007A010000}"/>
    <cellStyle name="Normal 11 2" xfId="190" xr:uid="{00000000-0005-0000-0000-00007B010000}"/>
    <cellStyle name="Normal 11 3" xfId="191" xr:uid="{00000000-0005-0000-0000-00007C010000}"/>
    <cellStyle name="Normal 12" xfId="192" xr:uid="{00000000-0005-0000-0000-00007D010000}"/>
    <cellStyle name="Normal 12 2" xfId="193" xr:uid="{00000000-0005-0000-0000-00007E010000}"/>
    <cellStyle name="Normal 12 3" xfId="194" xr:uid="{00000000-0005-0000-0000-00007F010000}"/>
    <cellStyle name="Normal 13" xfId="195" xr:uid="{00000000-0005-0000-0000-000080010000}"/>
    <cellStyle name="Normal 13 2" xfId="196" xr:uid="{00000000-0005-0000-0000-000081010000}"/>
    <cellStyle name="Normal 13 3" xfId="197" xr:uid="{00000000-0005-0000-0000-000082010000}"/>
    <cellStyle name="Normal 14" xfId="198" xr:uid="{00000000-0005-0000-0000-000083010000}"/>
    <cellStyle name="Normal 14 2" xfId="199" xr:uid="{00000000-0005-0000-0000-000084010000}"/>
    <cellStyle name="Normal 15" xfId="200" xr:uid="{00000000-0005-0000-0000-000085010000}"/>
    <cellStyle name="Normal 15 2" xfId="201" xr:uid="{00000000-0005-0000-0000-000086010000}"/>
    <cellStyle name="Normal 15 3" xfId="202" xr:uid="{00000000-0005-0000-0000-000087010000}"/>
    <cellStyle name="Normal 16" xfId="203" xr:uid="{00000000-0005-0000-0000-000088010000}"/>
    <cellStyle name="Normal 16 2" xfId="204" xr:uid="{00000000-0005-0000-0000-000089010000}"/>
    <cellStyle name="Normal 17" xfId="205" xr:uid="{00000000-0005-0000-0000-00008A010000}"/>
    <cellStyle name="Normal 17 2" xfId="206" xr:uid="{00000000-0005-0000-0000-00008B010000}"/>
    <cellStyle name="Normal 17 3" xfId="207" xr:uid="{00000000-0005-0000-0000-00008C010000}"/>
    <cellStyle name="Normal 18" xfId="208" xr:uid="{00000000-0005-0000-0000-00008D010000}"/>
    <cellStyle name="Normal 18 2" xfId="209" xr:uid="{00000000-0005-0000-0000-00008E010000}"/>
    <cellStyle name="Normal 19" xfId="210" xr:uid="{00000000-0005-0000-0000-00008F010000}"/>
    <cellStyle name="Normal 19 2" xfId="211" xr:uid="{00000000-0005-0000-0000-000090010000}"/>
    <cellStyle name="Normal 19 3" xfId="212" xr:uid="{00000000-0005-0000-0000-000091010000}"/>
    <cellStyle name="Normal 2" xfId="213" xr:uid="{00000000-0005-0000-0000-000092010000}"/>
    <cellStyle name="Normal 2 2" xfId="214" xr:uid="{00000000-0005-0000-0000-000093010000}"/>
    <cellStyle name="Normal 2 2 2" xfId="215" xr:uid="{00000000-0005-0000-0000-000094010000}"/>
    <cellStyle name="Normal 2 3" xfId="216" xr:uid="{00000000-0005-0000-0000-000095010000}"/>
    <cellStyle name="Normal 2 3 2" xfId="217" xr:uid="{00000000-0005-0000-0000-000096010000}"/>
    <cellStyle name="Normal 2 3 3" xfId="218" xr:uid="{00000000-0005-0000-0000-000097010000}"/>
    <cellStyle name="Normal 2 3 4" xfId="219" xr:uid="{00000000-0005-0000-0000-000098010000}"/>
    <cellStyle name="Normal 2 4" xfId="220" xr:uid="{00000000-0005-0000-0000-000099010000}"/>
    <cellStyle name="Normal 2 4 2" xfId="221" xr:uid="{00000000-0005-0000-0000-00009A010000}"/>
    <cellStyle name="Normal 2 5" xfId="222" xr:uid="{00000000-0005-0000-0000-00009B010000}"/>
    <cellStyle name="Normal 2 6" xfId="761" xr:uid="{00000000-0005-0000-0000-00009C010000}"/>
    <cellStyle name="Normal 20" xfId="223" xr:uid="{00000000-0005-0000-0000-00009D010000}"/>
    <cellStyle name="Normal 20 2" xfId="224" xr:uid="{00000000-0005-0000-0000-00009E010000}"/>
    <cellStyle name="Normal 20 3" xfId="225" xr:uid="{00000000-0005-0000-0000-00009F010000}"/>
    <cellStyle name="Normal 21" xfId="226" xr:uid="{00000000-0005-0000-0000-0000A0010000}"/>
    <cellStyle name="Normal 21 2" xfId="227" xr:uid="{00000000-0005-0000-0000-0000A1010000}"/>
    <cellStyle name="Normal 21 3" xfId="228" xr:uid="{00000000-0005-0000-0000-0000A2010000}"/>
    <cellStyle name="Normal 22" xfId="229" xr:uid="{00000000-0005-0000-0000-0000A3010000}"/>
    <cellStyle name="Normal 22 2" xfId="230" xr:uid="{00000000-0005-0000-0000-0000A4010000}"/>
    <cellStyle name="Normal 22 3" xfId="231" xr:uid="{00000000-0005-0000-0000-0000A5010000}"/>
    <cellStyle name="Normal 23" xfId="232" xr:uid="{00000000-0005-0000-0000-0000A6010000}"/>
    <cellStyle name="Normal 23 2" xfId="233" xr:uid="{00000000-0005-0000-0000-0000A7010000}"/>
    <cellStyle name="Normal 23 3" xfId="234" xr:uid="{00000000-0005-0000-0000-0000A8010000}"/>
    <cellStyle name="Normal 24" xfId="235" xr:uid="{00000000-0005-0000-0000-0000A9010000}"/>
    <cellStyle name="Normal 24 2" xfId="236" xr:uid="{00000000-0005-0000-0000-0000AA010000}"/>
    <cellStyle name="Normal 24 3" xfId="237" xr:uid="{00000000-0005-0000-0000-0000AB010000}"/>
    <cellStyle name="Normal 25" xfId="238" xr:uid="{00000000-0005-0000-0000-0000AC010000}"/>
    <cellStyle name="Normal 25 2" xfId="239" xr:uid="{00000000-0005-0000-0000-0000AD010000}"/>
    <cellStyle name="Normal 25 3" xfId="240" xr:uid="{00000000-0005-0000-0000-0000AE010000}"/>
    <cellStyle name="Normal 26" xfId="241" xr:uid="{00000000-0005-0000-0000-0000AF010000}"/>
    <cellStyle name="Normal 26 2" xfId="242" xr:uid="{00000000-0005-0000-0000-0000B0010000}"/>
    <cellStyle name="Normal 26 3" xfId="243" xr:uid="{00000000-0005-0000-0000-0000B1010000}"/>
    <cellStyle name="Normal 27" xfId="244" xr:uid="{00000000-0005-0000-0000-0000B2010000}"/>
    <cellStyle name="Normal 27 2" xfId="245" xr:uid="{00000000-0005-0000-0000-0000B3010000}"/>
    <cellStyle name="Normal 27 3" xfId="246" xr:uid="{00000000-0005-0000-0000-0000B4010000}"/>
    <cellStyle name="Normal 27 3 2" xfId="247" xr:uid="{00000000-0005-0000-0000-0000B5010000}"/>
    <cellStyle name="Normal 27 3 3" xfId="248" xr:uid="{00000000-0005-0000-0000-0000B6010000}"/>
    <cellStyle name="Normal 27 3 4" xfId="249" xr:uid="{00000000-0005-0000-0000-0000B7010000}"/>
    <cellStyle name="Normal 27 3 4 2" xfId="250" xr:uid="{00000000-0005-0000-0000-0000B8010000}"/>
    <cellStyle name="Normal 27 3 5" xfId="251" xr:uid="{00000000-0005-0000-0000-0000B9010000}"/>
    <cellStyle name="Normal 27 3 6" xfId="252" xr:uid="{00000000-0005-0000-0000-0000BA010000}"/>
    <cellStyle name="Normal 27 3 6 2" xfId="253" xr:uid="{00000000-0005-0000-0000-0000BB010000}"/>
    <cellStyle name="Normal 27 3 7" xfId="254" xr:uid="{00000000-0005-0000-0000-0000BC010000}"/>
    <cellStyle name="Normal 27 4" xfId="255" xr:uid="{00000000-0005-0000-0000-0000BD010000}"/>
    <cellStyle name="Normal 28" xfId="256" xr:uid="{00000000-0005-0000-0000-0000BE010000}"/>
    <cellStyle name="Normal 28 2" xfId="257" xr:uid="{00000000-0005-0000-0000-0000BF010000}"/>
    <cellStyle name="Normal 28 3" xfId="258" xr:uid="{00000000-0005-0000-0000-0000C0010000}"/>
    <cellStyle name="Normal 29" xfId="259" xr:uid="{00000000-0005-0000-0000-0000C1010000}"/>
    <cellStyle name="Normal 29 2" xfId="260" xr:uid="{00000000-0005-0000-0000-0000C2010000}"/>
    <cellStyle name="Normal 3" xfId="261" xr:uid="{00000000-0005-0000-0000-0000C3010000}"/>
    <cellStyle name="Normal 3 10" xfId="262" xr:uid="{00000000-0005-0000-0000-0000C4010000}"/>
    <cellStyle name="Normal 3 10 2" xfId="263" xr:uid="{00000000-0005-0000-0000-0000C5010000}"/>
    <cellStyle name="Normal 3 10 2 2" xfId="663" xr:uid="{00000000-0005-0000-0000-0000C6010000}"/>
    <cellStyle name="Normal 3 10 3" xfId="537" xr:uid="{00000000-0005-0000-0000-0000C7010000}"/>
    <cellStyle name="Normal 3 11" xfId="264" xr:uid="{00000000-0005-0000-0000-0000C8010000}"/>
    <cellStyle name="Normal 3 11 2" xfId="600" xr:uid="{00000000-0005-0000-0000-0000C9010000}"/>
    <cellStyle name="Normal 3 12" xfId="265" xr:uid="{00000000-0005-0000-0000-0000CA010000}"/>
    <cellStyle name="Normal 3 12 2" xfId="730" xr:uid="{00000000-0005-0000-0000-0000CB010000}"/>
    <cellStyle name="Normal 3 13" xfId="738" xr:uid="{00000000-0005-0000-0000-0000CC010000}"/>
    <cellStyle name="Normal 3 14" xfId="750" xr:uid="{00000000-0005-0000-0000-0000CD010000}"/>
    <cellStyle name="Normal 3 15" xfId="485" xr:uid="{00000000-0005-0000-0000-0000CE010000}"/>
    <cellStyle name="Normal 3 16" xfId="764" xr:uid="{00000000-0005-0000-0000-0000CF010000}"/>
    <cellStyle name="Normal 3 2" xfId="266" xr:uid="{00000000-0005-0000-0000-0000D0010000}"/>
    <cellStyle name="Normal 3 2 2" xfId="267" xr:uid="{00000000-0005-0000-0000-0000D1010000}"/>
    <cellStyle name="Normal 3 3" xfId="268" xr:uid="{00000000-0005-0000-0000-0000D2010000}"/>
    <cellStyle name="Normal 3 4" xfId="269" xr:uid="{00000000-0005-0000-0000-0000D3010000}"/>
    <cellStyle name="Normal 3 5" xfId="270" xr:uid="{00000000-0005-0000-0000-0000D4010000}"/>
    <cellStyle name="Normal 3 5 2" xfId="271" xr:uid="{00000000-0005-0000-0000-0000D5010000}"/>
    <cellStyle name="Normal 3 5 2 2" xfId="272" xr:uid="{00000000-0005-0000-0000-0000D6010000}"/>
    <cellStyle name="Normal 3 5 2 2 2" xfId="706" xr:uid="{00000000-0005-0000-0000-0000D7010000}"/>
    <cellStyle name="Normal 3 5 2 3" xfId="580" xr:uid="{00000000-0005-0000-0000-0000D8010000}"/>
    <cellStyle name="Normal 3 5 3" xfId="273" xr:uid="{00000000-0005-0000-0000-0000D9010000}"/>
    <cellStyle name="Normal 3 5 3 2" xfId="643" xr:uid="{00000000-0005-0000-0000-0000DA010000}"/>
    <cellStyle name="Normal 3 5 4" xfId="517" xr:uid="{00000000-0005-0000-0000-0000DB010000}"/>
    <cellStyle name="Normal 3 6" xfId="274" xr:uid="{00000000-0005-0000-0000-0000DC010000}"/>
    <cellStyle name="Normal 3 7" xfId="275" xr:uid="{00000000-0005-0000-0000-0000DD010000}"/>
    <cellStyle name="Normal 3 7 2" xfId="276" xr:uid="{00000000-0005-0000-0000-0000DE010000}"/>
    <cellStyle name="Normal 3 7 2 2" xfId="277" xr:uid="{00000000-0005-0000-0000-0000DF010000}"/>
    <cellStyle name="Normal 3 7 2 2 2" xfId="688" xr:uid="{00000000-0005-0000-0000-0000E0010000}"/>
    <cellStyle name="Normal 3 7 2 3" xfId="562" xr:uid="{00000000-0005-0000-0000-0000E1010000}"/>
    <cellStyle name="Normal 3 7 3" xfId="278" xr:uid="{00000000-0005-0000-0000-0000E2010000}"/>
    <cellStyle name="Normal 3 7 3 2" xfId="625" xr:uid="{00000000-0005-0000-0000-0000E3010000}"/>
    <cellStyle name="Normal 3 7 4" xfId="499" xr:uid="{00000000-0005-0000-0000-0000E4010000}"/>
    <cellStyle name="Normal 3 8" xfId="279" xr:uid="{00000000-0005-0000-0000-0000E5010000}"/>
    <cellStyle name="Normal 3 8 2" xfId="280" xr:uid="{00000000-0005-0000-0000-0000E6010000}"/>
    <cellStyle name="Normal 3 8 2 2" xfId="281" xr:uid="{00000000-0005-0000-0000-0000E7010000}"/>
    <cellStyle name="Normal 3 8 2 2 2" xfId="710" xr:uid="{00000000-0005-0000-0000-0000E8010000}"/>
    <cellStyle name="Normal 3 8 2 3" xfId="584" xr:uid="{00000000-0005-0000-0000-0000E9010000}"/>
    <cellStyle name="Normal 3 8 3" xfId="282" xr:uid="{00000000-0005-0000-0000-0000EA010000}"/>
    <cellStyle name="Normal 3 8 3 2" xfId="647" xr:uid="{00000000-0005-0000-0000-0000EB010000}"/>
    <cellStyle name="Normal 3 8 4" xfId="521" xr:uid="{00000000-0005-0000-0000-0000EC010000}"/>
    <cellStyle name="Normal 3 9" xfId="283" xr:uid="{00000000-0005-0000-0000-0000ED010000}"/>
    <cellStyle name="Normal 3 9 2" xfId="284" xr:uid="{00000000-0005-0000-0000-0000EE010000}"/>
    <cellStyle name="Normal 3 9 2 2" xfId="285" xr:uid="{00000000-0005-0000-0000-0000EF010000}"/>
    <cellStyle name="Normal 3 9 2 2 2" xfId="720" xr:uid="{00000000-0005-0000-0000-0000F0010000}"/>
    <cellStyle name="Normal 3 9 2 3" xfId="594" xr:uid="{00000000-0005-0000-0000-0000F1010000}"/>
    <cellStyle name="Normal 3 9 3" xfId="286" xr:uid="{00000000-0005-0000-0000-0000F2010000}"/>
    <cellStyle name="Normal 3 9 3 2" xfId="657" xr:uid="{00000000-0005-0000-0000-0000F3010000}"/>
    <cellStyle name="Normal 3 9 4" xfId="531" xr:uid="{00000000-0005-0000-0000-0000F4010000}"/>
    <cellStyle name="Normal 30" xfId="287" xr:uid="{00000000-0005-0000-0000-0000F5010000}"/>
    <cellStyle name="Normal 30 10" xfId="288" xr:uid="{00000000-0005-0000-0000-0000F6010000}"/>
    <cellStyle name="Normal 30 10 2" xfId="289" xr:uid="{00000000-0005-0000-0000-0000F7010000}"/>
    <cellStyle name="Normal 30 11" xfId="290" xr:uid="{00000000-0005-0000-0000-0000F8010000}"/>
    <cellStyle name="Normal 30 12" xfId="291" xr:uid="{00000000-0005-0000-0000-0000F9010000}"/>
    <cellStyle name="Normal 30 2" xfId="292" xr:uid="{00000000-0005-0000-0000-0000FA010000}"/>
    <cellStyle name="Normal 30 3" xfId="293" xr:uid="{00000000-0005-0000-0000-0000FB010000}"/>
    <cellStyle name="Normal 30 4" xfId="294" xr:uid="{00000000-0005-0000-0000-0000FC010000}"/>
    <cellStyle name="Normal 30 4 2" xfId="295" xr:uid="{00000000-0005-0000-0000-0000FD010000}"/>
    <cellStyle name="Normal 30 5" xfId="296" xr:uid="{00000000-0005-0000-0000-0000FE010000}"/>
    <cellStyle name="Normal 30 6" xfId="297" xr:uid="{00000000-0005-0000-0000-0000FF010000}"/>
    <cellStyle name="Normal 30 7" xfId="298" xr:uid="{00000000-0005-0000-0000-000000020000}"/>
    <cellStyle name="Normal 30 8" xfId="299" xr:uid="{00000000-0005-0000-0000-000001020000}"/>
    <cellStyle name="Normal 30 9" xfId="300" xr:uid="{00000000-0005-0000-0000-000002020000}"/>
    <cellStyle name="Normal 31" xfId="301" xr:uid="{00000000-0005-0000-0000-000003020000}"/>
    <cellStyle name="Normal 31 2" xfId="302" xr:uid="{00000000-0005-0000-0000-000004020000}"/>
    <cellStyle name="Normal 31 2 2" xfId="303" xr:uid="{00000000-0005-0000-0000-000005020000}"/>
    <cellStyle name="Normal 32" xfId="304" xr:uid="{00000000-0005-0000-0000-000006020000}"/>
    <cellStyle name="Normal 32 2" xfId="305" xr:uid="{00000000-0005-0000-0000-000007020000}"/>
    <cellStyle name="Normal 32 2 2" xfId="306" xr:uid="{00000000-0005-0000-0000-000008020000}"/>
    <cellStyle name="Normal 32 2 3" xfId="307" xr:uid="{00000000-0005-0000-0000-000009020000}"/>
    <cellStyle name="Normal 32 3" xfId="308" xr:uid="{00000000-0005-0000-0000-00000A020000}"/>
    <cellStyle name="Normal 32 3 2" xfId="309" xr:uid="{00000000-0005-0000-0000-00000B020000}"/>
    <cellStyle name="Normal 32 4" xfId="310" xr:uid="{00000000-0005-0000-0000-00000C020000}"/>
    <cellStyle name="Normal 32 5" xfId="311" xr:uid="{00000000-0005-0000-0000-00000D020000}"/>
    <cellStyle name="Normal 33" xfId="312" xr:uid="{00000000-0005-0000-0000-00000E020000}"/>
    <cellStyle name="Normal 33 2" xfId="313" xr:uid="{00000000-0005-0000-0000-00000F020000}"/>
    <cellStyle name="Normal 34" xfId="314" xr:uid="{00000000-0005-0000-0000-000010020000}"/>
    <cellStyle name="Normal 34 2" xfId="315" xr:uid="{00000000-0005-0000-0000-000011020000}"/>
    <cellStyle name="Normal 34 2 2" xfId="316" xr:uid="{00000000-0005-0000-0000-000012020000}"/>
    <cellStyle name="Normal 34 2 2 2" xfId="317" xr:uid="{00000000-0005-0000-0000-000013020000}"/>
    <cellStyle name="Normal 34 2 2 2 2" xfId="707" xr:uid="{00000000-0005-0000-0000-000014020000}"/>
    <cellStyle name="Normal 34 2 2 3" xfId="581" xr:uid="{00000000-0005-0000-0000-000015020000}"/>
    <cellStyle name="Normal 34 2 3" xfId="318" xr:uid="{00000000-0005-0000-0000-000016020000}"/>
    <cellStyle name="Normal 34 2 3 2" xfId="644" xr:uid="{00000000-0005-0000-0000-000017020000}"/>
    <cellStyle name="Normal 34 2 4" xfId="518" xr:uid="{00000000-0005-0000-0000-000018020000}"/>
    <cellStyle name="Normal 35" xfId="319" xr:uid="{00000000-0005-0000-0000-000019020000}"/>
    <cellStyle name="Normal 35 2" xfId="320" xr:uid="{00000000-0005-0000-0000-00001A020000}"/>
    <cellStyle name="Normal 35 3" xfId="321" xr:uid="{00000000-0005-0000-0000-00001B020000}"/>
    <cellStyle name="Normal 35 3 2" xfId="322" xr:uid="{00000000-0005-0000-0000-00001C020000}"/>
    <cellStyle name="Normal 35 3 2 2" xfId="700" xr:uid="{00000000-0005-0000-0000-00001D020000}"/>
    <cellStyle name="Normal 35 3 3" xfId="574" xr:uid="{00000000-0005-0000-0000-00001E020000}"/>
    <cellStyle name="Normal 35 4" xfId="323" xr:uid="{00000000-0005-0000-0000-00001F020000}"/>
    <cellStyle name="Normal 35 4 2" xfId="637" xr:uid="{00000000-0005-0000-0000-000020020000}"/>
    <cellStyle name="Normal 35 5" xfId="511" xr:uid="{00000000-0005-0000-0000-000021020000}"/>
    <cellStyle name="Normal 36" xfId="324" xr:uid="{00000000-0005-0000-0000-000022020000}"/>
    <cellStyle name="Normal 37" xfId="325" xr:uid="{00000000-0005-0000-0000-000023020000}"/>
    <cellStyle name="Normal 37 2" xfId="326" xr:uid="{00000000-0005-0000-0000-000024020000}"/>
    <cellStyle name="Normal 37 2 2" xfId="327" xr:uid="{00000000-0005-0000-0000-000025020000}"/>
    <cellStyle name="Normal 37 2 2 2" xfId="687" xr:uid="{00000000-0005-0000-0000-000026020000}"/>
    <cellStyle name="Normal 37 2 3" xfId="561" xr:uid="{00000000-0005-0000-0000-000027020000}"/>
    <cellStyle name="Normal 37 3" xfId="328" xr:uid="{00000000-0005-0000-0000-000028020000}"/>
    <cellStyle name="Normal 37 3 2" xfId="624" xr:uid="{00000000-0005-0000-0000-000029020000}"/>
    <cellStyle name="Normal 37 4" xfId="498" xr:uid="{00000000-0005-0000-0000-00002A020000}"/>
    <cellStyle name="Normal 38" xfId="329" xr:uid="{00000000-0005-0000-0000-00002B020000}"/>
    <cellStyle name="Normal 38 2" xfId="330" xr:uid="{00000000-0005-0000-0000-00002C020000}"/>
    <cellStyle name="Normal 39" xfId="331" xr:uid="{00000000-0005-0000-0000-00002D020000}"/>
    <cellStyle name="Normal 4" xfId="332" xr:uid="{00000000-0005-0000-0000-00002E020000}"/>
    <cellStyle name="Normal 4 10" xfId="333" xr:uid="{00000000-0005-0000-0000-00002F020000}"/>
    <cellStyle name="Normal 4 10 2" xfId="334" xr:uid="{00000000-0005-0000-0000-000030020000}"/>
    <cellStyle name="Normal 4 10 2 2" xfId="335" xr:uid="{00000000-0005-0000-0000-000031020000}"/>
    <cellStyle name="Normal 4 10 2 2 2" xfId="721" xr:uid="{00000000-0005-0000-0000-000032020000}"/>
    <cellStyle name="Normal 4 10 2 3" xfId="595" xr:uid="{00000000-0005-0000-0000-000033020000}"/>
    <cellStyle name="Normal 4 10 3" xfId="336" xr:uid="{00000000-0005-0000-0000-000034020000}"/>
    <cellStyle name="Normal 4 10 3 2" xfId="658" xr:uid="{00000000-0005-0000-0000-000035020000}"/>
    <cellStyle name="Normal 4 10 4" xfId="532" xr:uid="{00000000-0005-0000-0000-000036020000}"/>
    <cellStyle name="Normal 4 11" xfId="337" xr:uid="{00000000-0005-0000-0000-000037020000}"/>
    <cellStyle name="Normal 4 11 2" xfId="338" xr:uid="{00000000-0005-0000-0000-000038020000}"/>
    <cellStyle name="Normal 4 11 2 2" xfId="666" xr:uid="{00000000-0005-0000-0000-000039020000}"/>
    <cellStyle name="Normal 4 11 3" xfId="540" xr:uid="{00000000-0005-0000-0000-00003A020000}"/>
    <cellStyle name="Normal 4 12" xfId="339" xr:uid="{00000000-0005-0000-0000-00003B020000}"/>
    <cellStyle name="Normal 4 12 2" xfId="603" xr:uid="{00000000-0005-0000-0000-00003C020000}"/>
    <cellStyle name="Normal 4 13" xfId="739" xr:uid="{00000000-0005-0000-0000-00003D020000}"/>
    <cellStyle name="Normal 4 14" xfId="751" xr:uid="{00000000-0005-0000-0000-00003E020000}"/>
    <cellStyle name="Normal 4 15" xfId="488" xr:uid="{00000000-0005-0000-0000-00003F020000}"/>
    <cellStyle name="Normal 4 16" xfId="766" xr:uid="{00000000-0005-0000-0000-000040020000}"/>
    <cellStyle name="Normal 4 2" xfId="340" xr:uid="{00000000-0005-0000-0000-000041020000}"/>
    <cellStyle name="Normal 4 2 2" xfId="341" xr:uid="{00000000-0005-0000-0000-000042020000}"/>
    <cellStyle name="Normal 4 2 2 2" xfId="342" xr:uid="{00000000-0005-0000-0000-000043020000}"/>
    <cellStyle name="Normal 4 2 2 2 2" xfId="343" xr:uid="{00000000-0005-0000-0000-000044020000}"/>
    <cellStyle name="Normal 4 2 2 2 2 2" xfId="711" xr:uid="{00000000-0005-0000-0000-000045020000}"/>
    <cellStyle name="Normal 4 2 2 2 3" xfId="585" xr:uid="{00000000-0005-0000-0000-000046020000}"/>
    <cellStyle name="Normal 4 2 2 3" xfId="344" xr:uid="{00000000-0005-0000-0000-000047020000}"/>
    <cellStyle name="Normal 4 2 2 3 2" xfId="648" xr:uid="{00000000-0005-0000-0000-000048020000}"/>
    <cellStyle name="Normal 4 2 2 4" xfId="522" xr:uid="{00000000-0005-0000-0000-000049020000}"/>
    <cellStyle name="Normal 4 2 3" xfId="345" xr:uid="{00000000-0005-0000-0000-00004A020000}"/>
    <cellStyle name="Normal 4 2 3 2" xfId="731" xr:uid="{00000000-0005-0000-0000-00004B020000}"/>
    <cellStyle name="Normal 4 2 4" xfId="346" xr:uid="{00000000-0005-0000-0000-00004C020000}"/>
    <cellStyle name="Normal 4 3" xfId="347" xr:uid="{00000000-0005-0000-0000-00004D020000}"/>
    <cellStyle name="Normal 4 4" xfId="348" xr:uid="{00000000-0005-0000-0000-00004E020000}"/>
    <cellStyle name="Normal 4 5" xfId="349" xr:uid="{00000000-0005-0000-0000-00004F020000}"/>
    <cellStyle name="Normal 4 6" xfId="350" xr:uid="{00000000-0005-0000-0000-000050020000}"/>
    <cellStyle name="Normal 4 6 2" xfId="351" xr:uid="{00000000-0005-0000-0000-000051020000}"/>
    <cellStyle name="Normal 4 7" xfId="352" xr:uid="{00000000-0005-0000-0000-000052020000}"/>
    <cellStyle name="Normal 4 7 2" xfId="353" xr:uid="{00000000-0005-0000-0000-000053020000}"/>
    <cellStyle name="Normal 4 8" xfId="354" xr:uid="{00000000-0005-0000-0000-000054020000}"/>
    <cellStyle name="Normal 4 8 2" xfId="355" xr:uid="{00000000-0005-0000-0000-000055020000}"/>
    <cellStyle name="Normal 4 8 2 2" xfId="356" xr:uid="{00000000-0005-0000-0000-000056020000}"/>
    <cellStyle name="Normal 4 8 2 2 2" xfId="691" xr:uid="{00000000-0005-0000-0000-000057020000}"/>
    <cellStyle name="Normal 4 8 2 3" xfId="565" xr:uid="{00000000-0005-0000-0000-000058020000}"/>
    <cellStyle name="Normal 4 8 3" xfId="357" xr:uid="{00000000-0005-0000-0000-000059020000}"/>
    <cellStyle name="Normal 4 8 3 2" xfId="628" xr:uid="{00000000-0005-0000-0000-00005A020000}"/>
    <cellStyle name="Normal 4 8 4" xfId="502" xr:uid="{00000000-0005-0000-0000-00005B020000}"/>
    <cellStyle name="Normal 4 9" xfId="358" xr:uid="{00000000-0005-0000-0000-00005C020000}"/>
    <cellStyle name="Normal 40" xfId="4" xr:uid="{00000000-0005-0000-0000-00005D020000}"/>
    <cellStyle name="Normal 40 2" xfId="756" xr:uid="{00000000-0005-0000-0000-00005E020000}"/>
    <cellStyle name="Normal 41" xfId="484" xr:uid="{00000000-0005-0000-0000-00005F020000}"/>
    <cellStyle name="Normal 42" xfId="759" xr:uid="{00000000-0005-0000-0000-000060020000}"/>
    <cellStyle name="Normal 43" xfId="763" xr:uid="{00000000-0005-0000-0000-000061020000}"/>
    <cellStyle name="Normal 5" xfId="359" xr:uid="{00000000-0005-0000-0000-000062020000}"/>
    <cellStyle name="Normal 5 2" xfId="360" xr:uid="{00000000-0005-0000-0000-000063020000}"/>
    <cellStyle name="Normal 5 3" xfId="361" xr:uid="{00000000-0005-0000-0000-000064020000}"/>
    <cellStyle name="Normal 5 4" xfId="362" xr:uid="{00000000-0005-0000-0000-000065020000}"/>
    <cellStyle name="Normal 6" xfId="363" xr:uid="{00000000-0005-0000-0000-000066020000}"/>
    <cellStyle name="Normal 6 10" xfId="740" xr:uid="{00000000-0005-0000-0000-000067020000}"/>
    <cellStyle name="Normal 6 11" xfId="752" xr:uid="{00000000-0005-0000-0000-000068020000}"/>
    <cellStyle name="Normal 6 12" xfId="491" xr:uid="{00000000-0005-0000-0000-000069020000}"/>
    <cellStyle name="Normal 6 2" xfId="364" xr:uid="{00000000-0005-0000-0000-00006A020000}"/>
    <cellStyle name="Normal 6 2 2" xfId="365" xr:uid="{00000000-0005-0000-0000-00006B020000}"/>
    <cellStyle name="Normal 6 2 3" xfId="366" xr:uid="{00000000-0005-0000-0000-00006C020000}"/>
    <cellStyle name="Normal 6 2 3 2" xfId="367" xr:uid="{00000000-0005-0000-0000-00006D020000}"/>
    <cellStyle name="Normal 6 2 3 2 2" xfId="368" xr:uid="{00000000-0005-0000-0000-00006E020000}"/>
    <cellStyle name="Normal 6 2 3 2 2 2" xfId="698" xr:uid="{00000000-0005-0000-0000-00006F020000}"/>
    <cellStyle name="Normal 6 2 3 2 3" xfId="572" xr:uid="{00000000-0005-0000-0000-000070020000}"/>
    <cellStyle name="Normal 6 2 3 3" xfId="369" xr:uid="{00000000-0005-0000-0000-000071020000}"/>
    <cellStyle name="Normal 6 2 3 3 2" xfId="635" xr:uid="{00000000-0005-0000-0000-000072020000}"/>
    <cellStyle name="Normal 6 2 3 4" xfId="509" xr:uid="{00000000-0005-0000-0000-000073020000}"/>
    <cellStyle name="Normal 6 2 4" xfId="370" xr:uid="{00000000-0005-0000-0000-000074020000}"/>
    <cellStyle name="Normal 6 2 4 2" xfId="371" xr:uid="{00000000-0005-0000-0000-000075020000}"/>
    <cellStyle name="Normal 6 2 4 2 2" xfId="372" xr:uid="{00000000-0005-0000-0000-000076020000}"/>
    <cellStyle name="Normal 6 2 4 2 2 2" xfId="723" xr:uid="{00000000-0005-0000-0000-000077020000}"/>
    <cellStyle name="Normal 6 2 4 2 3" xfId="597" xr:uid="{00000000-0005-0000-0000-000078020000}"/>
    <cellStyle name="Normal 6 2 4 3" xfId="373" xr:uid="{00000000-0005-0000-0000-000079020000}"/>
    <cellStyle name="Normal 6 2 4 3 2" xfId="660" xr:uid="{00000000-0005-0000-0000-00007A020000}"/>
    <cellStyle name="Normal 6 2 4 4" xfId="534" xr:uid="{00000000-0005-0000-0000-00007B020000}"/>
    <cellStyle name="Normal 6 2 5" xfId="374" xr:uid="{00000000-0005-0000-0000-00007C020000}"/>
    <cellStyle name="Normal 6 2 5 2" xfId="375" xr:uid="{00000000-0005-0000-0000-00007D020000}"/>
    <cellStyle name="Normal 6 2 5 2 2" xfId="673" xr:uid="{00000000-0005-0000-0000-00007E020000}"/>
    <cellStyle name="Normal 6 2 5 3" xfId="547" xr:uid="{00000000-0005-0000-0000-00007F020000}"/>
    <cellStyle name="Normal 6 2 6" xfId="376" xr:uid="{00000000-0005-0000-0000-000080020000}"/>
    <cellStyle name="Normal 6 2 6 2" xfId="610" xr:uid="{00000000-0005-0000-0000-000081020000}"/>
    <cellStyle name="Normal 6 2 7" xfId="741" xr:uid="{00000000-0005-0000-0000-000082020000}"/>
    <cellStyle name="Normal 6 2 8" xfId="753" xr:uid="{00000000-0005-0000-0000-000083020000}"/>
    <cellStyle name="Normal 6 2 9" xfId="495" xr:uid="{00000000-0005-0000-0000-000084020000}"/>
    <cellStyle name="Normal 6 3" xfId="377" xr:uid="{00000000-0005-0000-0000-000085020000}"/>
    <cellStyle name="Normal 6 4" xfId="378" xr:uid="{00000000-0005-0000-0000-000086020000}"/>
    <cellStyle name="Normal 6 5" xfId="379" xr:uid="{00000000-0005-0000-0000-000087020000}"/>
    <cellStyle name="Normal 6 5 2" xfId="380" xr:uid="{00000000-0005-0000-0000-000088020000}"/>
    <cellStyle name="Normal 6 5 2 2" xfId="381" xr:uid="{00000000-0005-0000-0000-000089020000}"/>
    <cellStyle name="Normal 6 5 2 2 2" xfId="703" xr:uid="{00000000-0005-0000-0000-00008A020000}"/>
    <cellStyle name="Normal 6 5 2 3" xfId="577" xr:uid="{00000000-0005-0000-0000-00008B020000}"/>
    <cellStyle name="Normal 6 5 3" xfId="382" xr:uid="{00000000-0005-0000-0000-00008C020000}"/>
    <cellStyle name="Normal 6 5 3 2" xfId="640" xr:uid="{00000000-0005-0000-0000-00008D020000}"/>
    <cellStyle name="Normal 6 5 4" xfId="514" xr:uid="{00000000-0005-0000-0000-00008E020000}"/>
    <cellStyle name="Normal 6 6" xfId="383" xr:uid="{00000000-0005-0000-0000-00008F020000}"/>
    <cellStyle name="Normal 6 6 2" xfId="384" xr:uid="{00000000-0005-0000-0000-000090020000}"/>
    <cellStyle name="Normal 6 6 2 2" xfId="385" xr:uid="{00000000-0005-0000-0000-000091020000}"/>
    <cellStyle name="Normal 6 6 2 2 2" xfId="694" xr:uid="{00000000-0005-0000-0000-000092020000}"/>
    <cellStyle name="Normal 6 6 2 3" xfId="568" xr:uid="{00000000-0005-0000-0000-000093020000}"/>
    <cellStyle name="Normal 6 6 3" xfId="386" xr:uid="{00000000-0005-0000-0000-000094020000}"/>
    <cellStyle name="Normal 6 6 3 2" xfId="631" xr:uid="{00000000-0005-0000-0000-000095020000}"/>
    <cellStyle name="Normal 6 6 4" xfId="505" xr:uid="{00000000-0005-0000-0000-000096020000}"/>
    <cellStyle name="Normal 6 7" xfId="387" xr:uid="{00000000-0005-0000-0000-000097020000}"/>
    <cellStyle name="Normal 6 7 2" xfId="388" xr:uid="{00000000-0005-0000-0000-000098020000}"/>
    <cellStyle name="Normal 6 7 2 2" xfId="389" xr:uid="{00000000-0005-0000-0000-000099020000}"/>
    <cellStyle name="Normal 6 7 2 2 2" xfId="722" xr:uid="{00000000-0005-0000-0000-00009A020000}"/>
    <cellStyle name="Normal 6 7 2 3" xfId="596" xr:uid="{00000000-0005-0000-0000-00009B020000}"/>
    <cellStyle name="Normal 6 7 3" xfId="390" xr:uid="{00000000-0005-0000-0000-00009C020000}"/>
    <cellStyle name="Normal 6 7 3 2" xfId="659" xr:uid="{00000000-0005-0000-0000-00009D020000}"/>
    <cellStyle name="Normal 6 7 4" xfId="533" xr:uid="{00000000-0005-0000-0000-00009E020000}"/>
    <cellStyle name="Normal 6 8" xfId="391" xr:uid="{00000000-0005-0000-0000-00009F020000}"/>
    <cellStyle name="Normal 6 8 2" xfId="392" xr:uid="{00000000-0005-0000-0000-0000A0020000}"/>
    <cellStyle name="Normal 6 8 2 2" xfId="669" xr:uid="{00000000-0005-0000-0000-0000A1020000}"/>
    <cellStyle name="Normal 6 8 3" xfId="543" xr:uid="{00000000-0005-0000-0000-0000A2020000}"/>
    <cellStyle name="Normal 6 9" xfId="393" xr:uid="{00000000-0005-0000-0000-0000A3020000}"/>
    <cellStyle name="Normal 6 9 2" xfId="606" xr:uid="{00000000-0005-0000-0000-0000A4020000}"/>
    <cellStyle name="Normal 7" xfId="394" xr:uid="{00000000-0005-0000-0000-0000A5020000}"/>
    <cellStyle name="Normal 7 2" xfId="395" xr:uid="{00000000-0005-0000-0000-0000A6020000}"/>
    <cellStyle name="Normal 7 3" xfId="396" xr:uid="{00000000-0005-0000-0000-0000A7020000}"/>
    <cellStyle name="Normal 8" xfId="397" xr:uid="{00000000-0005-0000-0000-0000A8020000}"/>
    <cellStyle name="Normal 8 2" xfId="398" xr:uid="{00000000-0005-0000-0000-0000A9020000}"/>
    <cellStyle name="Normal 8 3" xfId="399" xr:uid="{00000000-0005-0000-0000-0000AA020000}"/>
    <cellStyle name="Normal 8 4" xfId="400" xr:uid="{00000000-0005-0000-0000-0000AB020000}"/>
    <cellStyle name="Normal 8 5" xfId="401" xr:uid="{00000000-0005-0000-0000-0000AC020000}"/>
    <cellStyle name="Normal 9" xfId="402" xr:uid="{00000000-0005-0000-0000-0000AD020000}"/>
    <cellStyle name="Normal 9 10" xfId="754" xr:uid="{00000000-0005-0000-0000-0000AE020000}"/>
    <cellStyle name="Normal 9 11" xfId="492" xr:uid="{00000000-0005-0000-0000-0000AF020000}"/>
    <cellStyle name="Normal 9 2" xfId="403" xr:uid="{00000000-0005-0000-0000-0000B0020000}"/>
    <cellStyle name="Normal 9 2 2" xfId="404" xr:uid="{00000000-0005-0000-0000-0000B1020000}"/>
    <cellStyle name="Normal 9 2 3" xfId="405" xr:uid="{00000000-0005-0000-0000-0000B2020000}"/>
    <cellStyle name="Normal 9 2 3 2" xfId="406" xr:uid="{00000000-0005-0000-0000-0000B3020000}"/>
    <cellStyle name="Normal 9 2 3 2 2" xfId="407" xr:uid="{00000000-0005-0000-0000-0000B4020000}"/>
    <cellStyle name="Normal 9 2 3 2 2 2" xfId="696" xr:uid="{00000000-0005-0000-0000-0000B5020000}"/>
    <cellStyle name="Normal 9 2 3 2 3" xfId="570" xr:uid="{00000000-0005-0000-0000-0000B6020000}"/>
    <cellStyle name="Normal 9 2 3 3" xfId="408" xr:uid="{00000000-0005-0000-0000-0000B7020000}"/>
    <cellStyle name="Normal 9 2 3 3 2" xfId="633" xr:uid="{00000000-0005-0000-0000-0000B8020000}"/>
    <cellStyle name="Normal 9 2 3 4" xfId="507" xr:uid="{00000000-0005-0000-0000-0000B9020000}"/>
    <cellStyle name="Normal 9 2 4" xfId="409" xr:uid="{00000000-0005-0000-0000-0000BA020000}"/>
    <cellStyle name="Normal 9 2 4 2" xfId="410" xr:uid="{00000000-0005-0000-0000-0000BB020000}"/>
    <cellStyle name="Normal 9 2 4 2 2" xfId="411" xr:uid="{00000000-0005-0000-0000-0000BC020000}"/>
    <cellStyle name="Normal 9 2 4 2 2 2" xfId="725" xr:uid="{00000000-0005-0000-0000-0000BD020000}"/>
    <cellStyle name="Normal 9 2 4 2 3" xfId="599" xr:uid="{00000000-0005-0000-0000-0000BE020000}"/>
    <cellStyle name="Normal 9 2 4 3" xfId="412" xr:uid="{00000000-0005-0000-0000-0000BF020000}"/>
    <cellStyle name="Normal 9 2 4 3 2" xfId="662" xr:uid="{00000000-0005-0000-0000-0000C0020000}"/>
    <cellStyle name="Normal 9 2 4 4" xfId="536" xr:uid="{00000000-0005-0000-0000-0000C1020000}"/>
    <cellStyle name="Normal 9 2 5" xfId="413" xr:uid="{00000000-0005-0000-0000-0000C2020000}"/>
    <cellStyle name="Normal 9 2 5 2" xfId="414" xr:uid="{00000000-0005-0000-0000-0000C3020000}"/>
    <cellStyle name="Normal 9 2 5 2 2" xfId="671" xr:uid="{00000000-0005-0000-0000-0000C4020000}"/>
    <cellStyle name="Normal 9 2 5 3" xfId="545" xr:uid="{00000000-0005-0000-0000-0000C5020000}"/>
    <cellStyle name="Normal 9 2 6" xfId="415" xr:uid="{00000000-0005-0000-0000-0000C6020000}"/>
    <cellStyle name="Normal 9 2 6 2" xfId="608" xr:uid="{00000000-0005-0000-0000-0000C7020000}"/>
    <cellStyle name="Normal 9 2 7" xfId="743" xr:uid="{00000000-0005-0000-0000-0000C8020000}"/>
    <cellStyle name="Normal 9 2 8" xfId="755" xr:uid="{00000000-0005-0000-0000-0000C9020000}"/>
    <cellStyle name="Normal 9 2 9" xfId="493" xr:uid="{00000000-0005-0000-0000-0000CA020000}"/>
    <cellStyle name="Normal 9 3" xfId="416" xr:uid="{00000000-0005-0000-0000-0000CB020000}"/>
    <cellStyle name="Normal 9 4" xfId="417" xr:uid="{00000000-0005-0000-0000-0000CC020000}"/>
    <cellStyle name="Normal 9 5" xfId="418" xr:uid="{00000000-0005-0000-0000-0000CD020000}"/>
    <cellStyle name="Normal 9 5 2" xfId="419" xr:uid="{00000000-0005-0000-0000-0000CE020000}"/>
    <cellStyle name="Normal 9 5 2 2" xfId="420" xr:uid="{00000000-0005-0000-0000-0000CF020000}"/>
    <cellStyle name="Normal 9 5 2 2 2" xfId="695" xr:uid="{00000000-0005-0000-0000-0000D0020000}"/>
    <cellStyle name="Normal 9 5 2 3" xfId="569" xr:uid="{00000000-0005-0000-0000-0000D1020000}"/>
    <cellStyle name="Normal 9 5 3" xfId="421" xr:uid="{00000000-0005-0000-0000-0000D2020000}"/>
    <cellStyle name="Normal 9 5 3 2" xfId="632" xr:uid="{00000000-0005-0000-0000-0000D3020000}"/>
    <cellStyle name="Normal 9 5 4" xfId="506" xr:uid="{00000000-0005-0000-0000-0000D4020000}"/>
    <cellStyle name="Normal 9 6" xfId="422" xr:uid="{00000000-0005-0000-0000-0000D5020000}"/>
    <cellStyle name="Normal 9 6 2" xfId="423" xr:uid="{00000000-0005-0000-0000-0000D6020000}"/>
    <cellStyle name="Normal 9 6 2 2" xfId="424" xr:uid="{00000000-0005-0000-0000-0000D7020000}"/>
    <cellStyle name="Normal 9 6 2 2 2" xfId="724" xr:uid="{00000000-0005-0000-0000-0000D8020000}"/>
    <cellStyle name="Normal 9 6 2 3" xfId="598" xr:uid="{00000000-0005-0000-0000-0000D9020000}"/>
    <cellStyle name="Normal 9 6 3" xfId="425" xr:uid="{00000000-0005-0000-0000-0000DA020000}"/>
    <cellStyle name="Normal 9 6 3 2" xfId="661" xr:uid="{00000000-0005-0000-0000-0000DB020000}"/>
    <cellStyle name="Normal 9 6 4" xfId="535" xr:uid="{00000000-0005-0000-0000-0000DC020000}"/>
    <cellStyle name="Normal 9 7" xfId="426" xr:uid="{00000000-0005-0000-0000-0000DD020000}"/>
    <cellStyle name="Normal 9 7 2" xfId="427" xr:uid="{00000000-0005-0000-0000-0000DE020000}"/>
    <cellStyle name="Normal 9 7 2 2" xfId="670" xr:uid="{00000000-0005-0000-0000-0000DF020000}"/>
    <cellStyle name="Normal 9 7 3" xfId="544" xr:uid="{00000000-0005-0000-0000-0000E0020000}"/>
    <cellStyle name="Normal 9 8" xfId="428" xr:uid="{00000000-0005-0000-0000-0000E1020000}"/>
    <cellStyle name="Normal 9 8 2" xfId="607" xr:uid="{00000000-0005-0000-0000-0000E2020000}"/>
    <cellStyle name="Normal 9 9" xfId="742" xr:uid="{00000000-0005-0000-0000-0000E3020000}"/>
    <cellStyle name="Note 2" xfId="429" xr:uid="{00000000-0005-0000-0000-0000E4020000}"/>
    <cellStyle name="Note 2 2" xfId="430" xr:uid="{00000000-0005-0000-0000-0000E5020000}"/>
    <cellStyle name="Note 2 3" xfId="431" xr:uid="{00000000-0005-0000-0000-0000E6020000}"/>
    <cellStyle name="Note 2 3 2" xfId="432" xr:uid="{00000000-0005-0000-0000-0000E7020000}"/>
    <cellStyle name="Note 2 3 2 2" xfId="705" xr:uid="{00000000-0005-0000-0000-0000E8020000}"/>
    <cellStyle name="Note 2 3 3" xfId="579" xr:uid="{00000000-0005-0000-0000-0000E9020000}"/>
    <cellStyle name="Note 2 4" xfId="433" xr:uid="{00000000-0005-0000-0000-0000EA020000}"/>
    <cellStyle name="Note 2 4 2" xfId="642" xr:uid="{00000000-0005-0000-0000-0000EB020000}"/>
    <cellStyle name="Note 2 5" xfId="434" xr:uid="{00000000-0005-0000-0000-0000EC020000}"/>
    <cellStyle name="Note 2 6" xfId="516" xr:uid="{00000000-0005-0000-0000-0000ED020000}"/>
    <cellStyle name="Output" xfId="453" builtinId="21" customBuiltin="1"/>
    <cellStyle name="Output 2" xfId="435" xr:uid="{00000000-0005-0000-0000-0000EF020000}"/>
    <cellStyle name="Percent 2" xfId="2" xr:uid="{00000000-0005-0000-0000-0000F0020000}"/>
    <cellStyle name="Percent 2 2" xfId="436" xr:uid="{00000000-0005-0000-0000-0000F1020000}"/>
    <cellStyle name="Percent 3" xfId="437" xr:uid="{00000000-0005-0000-0000-0000F2020000}"/>
    <cellStyle name="Percent 3 2" xfId="438" xr:uid="{00000000-0005-0000-0000-0000F3020000}"/>
    <cellStyle name="Percent 3 2 2" xfId="439" xr:uid="{00000000-0005-0000-0000-0000F4020000}"/>
    <cellStyle name="Percent 3 2 2 2" xfId="702" xr:uid="{00000000-0005-0000-0000-0000F5020000}"/>
    <cellStyle name="Percent 3 2 3" xfId="576" xr:uid="{00000000-0005-0000-0000-0000F6020000}"/>
    <cellStyle name="Percent 3 3" xfId="440" xr:uid="{00000000-0005-0000-0000-0000F7020000}"/>
    <cellStyle name="Percent 3 3 2" xfId="639" xr:uid="{00000000-0005-0000-0000-0000F8020000}"/>
    <cellStyle name="Percent 3 4" xfId="513" xr:uid="{00000000-0005-0000-0000-0000F9020000}"/>
    <cellStyle name="Percent 4" xfId="441" xr:uid="{00000000-0005-0000-0000-0000FA020000}"/>
    <cellStyle name="Title 2" xfId="442" xr:uid="{00000000-0005-0000-0000-0000FB020000}"/>
    <cellStyle name="Title 3" xfId="497" xr:uid="{00000000-0005-0000-0000-0000FC020000}"/>
    <cellStyle name="Total" xfId="459" builtinId="25" customBuiltin="1"/>
    <cellStyle name="Total 2" xfId="443" xr:uid="{00000000-0005-0000-0000-0000FE020000}"/>
    <cellStyle name="Warning Text" xfId="457" builtinId="11" customBuiltin="1"/>
    <cellStyle name="Warning Text 2" xfId="444" xr:uid="{00000000-0005-0000-0000-000000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zoomScale="80" workbookViewId="0">
      <selection activeCell="B32" sqref="B32:Q32"/>
    </sheetView>
  </sheetViews>
  <sheetFormatPr defaultColWidth="9.140625" defaultRowHeight="12.75" x14ac:dyDescent="0.2"/>
  <cols>
    <col min="1" max="1" width="2" style="57" customWidth="1"/>
    <col min="2" max="2" width="43" style="54" bestFit="1" customWidth="1"/>
    <col min="3" max="3" width="16" style="55" bestFit="1" customWidth="1"/>
    <col min="4" max="4" width="17.42578125" style="2" bestFit="1" customWidth="1"/>
    <col min="5" max="5" width="15.140625" style="2" bestFit="1" customWidth="1"/>
    <col min="6" max="6" width="14.85546875" style="2" bestFit="1" customWidth="1"/>
    <col min="7" max="7" width="14.85546875" style="2" customWidth="1"/>
    <col min="8" max="8" width="14.5703125" style="2" bestFit="1" customWidth="1"/>
    <col min="9" max="9" width="17.85546875" style="43" bestFit="1" customWidth="1"/>
    <col min="10" max="10" width="15.140625" style="2" bestFit="1" customWidth="1"/>
    <col min="11" max="11" width="12" style="2" bestFit="1" customWidth="1"/>
    <col min="12" max="12" width="14.5703125" style="2" bestFit="1" customWidth="1"/>
    <col min="13" max="13" width="9.140625" style="2" bestFit="1" customWidth="1"/>
    <col min="14" max="14" width="5.5703125" style="2" customWidth="1"/>
    <col min="15" max="15" width="19.85546875" style="43" bestFit="1" customWidth="1"/>
    <col min="16" max="16" width="13.5703125" style="43" bestFit="1" customWidth="1"/>
    <col min="17" max="17" width="9.140625" style="43"/>
    <col min="18" max="16384" width="9.140625" style="2"/>
  </cols>
  <sheetData>
    <row r="1" spans="2:17" ht="18.75" x14ac:dyDescent="0.3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7" s="57" customFormat="1" x14ac:dyDescent="0.2">
      <c r="B2" s="5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121" t="s">
        <v>39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5" spans="2:17" s="10" customFormat="1" x14ac:dyDescent="0.2">
      <c r="B5" s="3"/>
      <c r="C5" s="3"/>
      <c r="D5" s="3" t="s">
        <v>1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4" t="s">
        <v>1</v>
      </c>
      <c r="K5" s="5" t="s">
        <v>5</v>
      </c>
      <c r="L5" s="6" t="s">
        <v>6</v>
      </c>
      <c r="M5" s="7" t="s">
        <v>7</v>
      </c>
      <c r="N5" s="8"/>
      <c r="O5" s="3" t="s">
        <v>5</v>
      </c>
      <c r="P5" s="9" t="s">
        <v>8</v>
      </c>
      <c r="Q5" s="9" t="s">
        <v>7</v>
      </c>
    </row>
    <row r="6" spans="2:17" s="10" customFormat="1" x14ac:dyDescent="0.2">
      <c r="B6" s="11"/>
      <c r="C6" s="11" t="s">
        <v>34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2" t="s">
        <v>5</v>
      </c>
      <c r="K6" s="13" t="s">
        <v>16</v>
      </c>
      <c r="L6" s="14" t="s">
        <v>17</v>
      </c>
      <c r="M6" s="15" t="s">
        <v>18</v>
      </c>
      <c r="N6" s="16"/>
      <c r="O6" s="11" t="s">
        <v>19</v>
      </c>
      <c r="P6" s="17" t="s">
        <v>17</v>
      </c>
      <c r="Q6" s="17" t="s">
        <v>18</v>
      </c>
    </row>
    <row r="7" spans="2:17" s="10" customFormat="1" x14ac:dyDescent="0.2">
      <c r="B7" s="18" t="s">
        <v>5</v>
      </c>
      <c r="C7" s="18"/>
      <c r="D7" s="18" t="s">
        <v>20</v>
      </c>
      <c r="E7" s="18" t="s">
        <v>21</v>
      </c>
      <c r="F7" s="18"/>
      <c r="G7" s="18" t="s">
        <v>22</v>
      </c>
      <c r="H7" s="18" t="s">
        <v>20</v>
      </c>
      <c r="I7" s="18" t="s">
        <v>23</v>
      </c>
      <c r="J7" s="19" t="s">
        <v>24</v>
      </c>
      <c r="K7" s="20" t="s">
        <v>18</v>
      </c>
      <c r="L7" s="21" t="s">
        <v>23</v>
      </c>
      <c r="M7" s="22" t="s">
        <v>25</v>
      </c>
      <c r="N7" s="23"/>
      <c r="O7" s="18" t="s">
        <v>18</v>
      </c>
      <c r="P7" s="24" t="s">
        <v>23</v>
      </c>
      <c r="Q7" s="24" t="s">
        <v>25</v>
      </c>
    </row>
    <row r="8" spans="2:17" s="10" customFormat="1" x14ac:dyDescent="0.2">
      <c r="B8" s="11"/>
      <c r="C8" s="11"/>
      <c r="D8" s="11"/>
      <c r="E8" s="11"/>
      <c r="F8" s="11"/>
      <c r="G8" s="11"/>
      <c r="H8" s="11"/>
      <c r="I8" s="11"/>
      <c r="J8" s="12"/>
      <c r="K8" s="25"/>
      <c r="L8" s="26"/>
      <c r="M8" s="27"/>
      <c r="N8" s="28"/>
      <c r="O8" s="29"/>
      <c r="P8" s="30"/>
      <c r="Q8" s="31"/>
    </row>
    <row r="9" spans="2:17" x14ac:dyDescent="0.2">
      <c r="B9" s="32" t="s">
        <v>26</v>
      </c>
      <c r="C9" s="88">
        <v>3397</v>
      </c>
      <c r="D9" s="88">
        <v>420638.68</v>
      </c>
      <c r="E9" s="109">
        <v>4042845.69</v>
      </c>
      <c r="F9" s="109">
        <v>1226717.3999999999</v>
      </c>
      <c r="G9" s="34">
        <v>24.31</v>
      </c>
      <c r="H9" s="88">
        <v>5810889</v>
      </c>
      <c r="I9" s="109">
        <v>727237.54</v>
      </c>
      <c r="J9" s="111">
        <v>2509799.9</v>
      </c>
      <c r="K9" s="108">
        <f>(J9/H9)</f>
        <v>0.43191324081392707</v>
      </c>
      <c r="L9" s="35">
        <f>(J9+I9)/H9</f>
        <v>0.55706406369145922</v>
      </c>
      <c r="M9" s="36">
        <v>2.367</v>
      </c>
      <c r="N9" s="28"/>
      <c r="O9" s="37">
        <f>(E9-F9)/H9</f>
        <v>0.48462951021779971</v>
      </c>
      <c r="P9" s="38">
        <f>(E9-F9+I9)/H9</f>
        <v>0.60978033309533186</v>
      </c>
      <c r="Q9" s="39">
        <v>1.88</v>
      </c>
    </row>
    <row r="10" spans="2:17" ht="13.5" thickBot="1" x14ac:dyDescent="0.25">
      <c r="B10" s="32" t="s">
        <v>27</v>
      </c>
      <c r="C10" s="33">
        <v>336</v>
      </c>
      <c r="D10" s="33">
        <v>345999</v>
      </c>
      <c r="E10" s="109">
        <v>2428353</v>
      </c>
      <c r="F10" s="109">
        <v>880895</v>
      </c>
      <c r="G10" s="34">
        <v>19.71</v>
      </c>
      <c r="H10" s="33">
        <v>4326806</v>
      </c>
      <c r="I10" s="109">
        <v>1044109</v>
      </c>
      <c r="J10" s="111">
        <v>908818.17</v>
      </c>
      <c r="K10" s="108">
        <f>(J10/H10)</f>
        <v>0.21004366038135291</v>
      </c>
      <c r="L10" s="35">
        <f>(J10+I10)/H10</f>
        <v>0.45135538085137167</v>
      </c>
      <c r="M10" s="36">
        <v>2.351</v>
      </c>
      <c r="N10" s="28"/>
      <c r="O10" s="120">
        <f>(E10-F10)/H10</f>
        <v>0.357644414840878</v>
      </c>
      <c r="P10" s="95">
        <f>(E10-F10+I10)/H10</f>
        <v>0.59895613531089675</v>
      </c>
      <c r="Q10" s="39">
        <v>1.5740000000000001</v>
      </c>
    </row>
    <row r="11" spans="2:17" x14ac:dyDescent="0.2">
      <c r="B11" s="104" t="s">
        <v>1</v>
      </c>
      <c r="C11" s="105">
        <f>SUM(C9:C10)</f>
        <v>3733</v>
      </c>
      <c r="D11" s="105">
        <f>SUM(D9:D10)</f>
        <v>766637.67999999993</v>
      </c>
      <c r="E11" s="110">
        <f>SUM(E9:E10)</f>
        <v>6471198.6899999995</v>
      </c>
      <c r="F11" s="110">
        <f>SUM(F9:F10)</f>
        <v>2107612.4</v>
      </c>
      <c r="G11" s="106">
        <f>SUMPRODUCT(G9:G10,D9:D10)/SUM(D9:D10)</f>
        <v>22.233927506406939</v>
      </c>
      <c r="H11" s="105">
        <f>SUM(H9:H10)</f>
        <v>10137695</v>
      </c>
      <c r="I11" s="110">
        <f>SUM(I9:I10)</f>
        <v>1771346.54</v>
      </c>
      <c r="J11" s="112">
        <f>SUM(J9:J10)</f>
        <v>3418618.07</v>
      </c>
      <c r="K11" s="98">
        <f>J11/H11</f>
        <v>0.33721847717849074</v>
      </c>
      <c r="L11" s="98">
        <f>(J11+I11)/H11</f>
        <v>0.51194720397486804</v>
      </c>
      <c r="M11" s="99">
        <f>(M9*($D$9/$D$11))+(M10*($D$10/$D$11))</f>
        <v>2.359778878283155</v>
      </c>
      <c r="N11" s="107"/>
      <c r="O11" s="101">
        <f>(E11-F11)/H11</f>
        <v>0.43043179835258399</v>
      </c>
      <c r="P11" s="101">
        <f>(E11-F11+I11)/H11</f>
        <v>0.60516052514896124</v>
      </c>
      <c r="Q11" s="102">
        <f>(Q9*($D$9/$D$11))+(Q10*($D$10/$D$11))</f>
        <v>1.7418960471653313</v>
      </c>
    </row>
    <row r="12" spans="2:17" x14ac:dyDescent="0.2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7" x14ac:dyDescent="0.2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7" s="10" customFormat="1" x14ac:dyDescent="0.2">
      <c r="B14" s="3"/>
      <c r="C14" s="3"/>
      <c r="D14" s="3" t="s">
        <v>1</v>
      </c>
      <c r="E14" s="3" t="s">
        <v>1</v>
      </c>
      <c r="F14" s="3" t="s">
        <v>2</v>
      </c>
      <c r="G14" s="3" t="s">
        <v>3</v>
      </c>
      <c r="H14" s="115" t="s">
        <v>4</v>
      </c>
      <c r="I14" s="3" t="s">
        <v>5</v>
      </c>
      <c r="J14" s="4" t="s">
        <v>1</v>
      </c>
      <c r="K14" s="5" t="s">
        <v>5</v>
      </c>
      <c r="L14" s="6" t="s">
        <v>6</v>
      </c>
      <c r="M14" s="7" t="s">
        <v>7</v>
      </c>
      <c r="N14" s="8"/>
      <c r="O14" s="3" t="s">
        <v>5</v>
      </c>
      <c r="P14" s="9" t="s">
        <v>8</v>
      </c>
      <c r="Q14" s="9" t="s">
        <v>7</v>
      </c>
    </row>
    <row r="15" spans="2:17" s="10" customFormat="1" x14ac:dyDescent="0.2">
      <c r="B15" s="11"/>
      <c r="C15" s="11" t="s">
        <v>28</v>
      </c>
      <c r="D15" s="11" t="s">
        <v>10</v>
      </c>
      <c r="E15" s="11" t="s">
        <v>37</v>
      </c>
      <c r="F15" s="11" t="s">
        <v>12</v>
      </c>
      <c r="G15" s="11" t="s">
        <v>13</v>
      </c>
      <c r="H15" s="11" t="s">
        <v>14</v>
      </c>
      <c r="I15" s="11" t="s">
        <v>15</v>
      </c>
      <c r="J15" s="12" t="s">
        <v>5</v>
      </c>
      <c r="K15" s="13" t="s">
        <v>16</v>
      </c>
      <c r="L15" s="14" t="s">
        <v>17</v>
      </c>
      <c r="M15" s="15" t="s">
        <v>18</v>
      </c>
      <c r="N15" s="16"/>
      <c r="O15" s="11" t="s">
        <v>19</v>
      </c>
      <c r="P15" s="17" t="s">
        <v>17</v>
      </c>
      <c r="Q15" s="17" t="s">
        <v>18</v>
      </c>
    </row>
    <row r="16" spans="2:17" s="10" customFormat="1" x14ac:dyDescent="0.2">
      <c r="B16" s="44" t="s">
        <v>5</v>
      </c>
      <c r="C16" s="18"/>
      <c r="D16" s="18" t="s">
        <v>20</v>
      </c>
      <c r="E16" s="18" t="s">
        <v>21</v>
      </c>
      <c r="F16" s="18"/>
      <c r="G16" s="18" t="s">
        <v>22</v>
      </c>
      <c r="H16" s="18" t="s">
        <v>20</v>
      </c>
      <c r="I16" s="18" t="s">
        <v>23</v>
      </c>
      <c r="J16" s="19" t="s">
        <v>24</v>
      </c>
      <c r="K16" s="20" t="s">
        <v>18</v>
      </c>
      <c r="L16" s="21" t="s">
        <v>23</v>
      </c>
      <c r="M16" s="22" t="s">
        <v>25</v>
      </c>
      <c r="N16" s="23"/>
      <c r="O16" s="18" t="s">
        <v>18</v>
      </c>
      <c r="P16" s="24" t="s">
        <v>23</v>
      </c>
      <c r="Q16" s="24" t="s">
        <v>25</v>
      </c>
    </row>
    <row r="17" spans="2:19" x14ac:dyDescent="0.2">
      <c r="B17" s="45" t="s">
        <v>29</v>
      </c>
      <c r="C17" s="46">
        <v>91</v>
      </c>
      <c r="D17" s="46">
        <v>5180.55</v>
      </c>
      <c r="E17" s="113">
        <v>247256.84</v>
      </c>
      <c r="F17" s="113">
        <v>20646</v>
      </c>
      <c r="G17" s="47">
        <v>41.54</v>
      </c>
      <c r="H17" s="46">
        <v>86447</v>
      </c>
      <c r="I17" s="113">
        <v>64675</v>
      </c>
      <c r="J17" s="113">
        <v>234667.46</v>
      </c>
      <c r="K17" s="101">
        <f>+J17/H17</f>
        <v>2.7145818825407475</v>
      </c>
      <c r="L17" s="40">
        <f>+(J17+I17)/H17</f>
        <v>3.4627281455689607</v>
      </c>
      <c r="M17" s="41">
        <v>0.64800000000000002</v>
      </c>
      <c r="N17" s="41"/>
      <c r="O17" s="40">
        <f>+(E17-F17)/H17</f>
        <v>2.6213846634353999</v>
      </c>
      <c r="P17" s="40">
        <f>+(E17-F17+I17)/H17</f>
        <v>3.3695309264636131</v>
      </c>
      <c r="Q17" s="41">
        <v>0.55500000000000005</v>
      </c>
    </row>
    <row r="18" spans="2:19" x14ac:dyDescent="0.2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9" s="50" customFormat="1" x14ac:dyDescent="0.2">
      <c r="B19" s="48" t="s">
        <v>30</v>
      </c>
      <c r="C19" s="49">
        <v>4.4299999999999999E-2</v>
      </c>
      <c r="F19" s="51"/>
      <c r="G19" s="51"/>
      <c r="K19" s="51"/>
      <c r="N19" s="51"/>
      <c r="P19" s="51"/>
      <c r="Q19" s="51"/>
    </row>
    <row r="20" spans="2:19" s="50" customFormat="1" x14ac:dyDescent="0.2">
      <c r="B20" s="48" t="s">
        <v>31</v>
      </c>
      <c r="C20" s="49">
        <v>0.02</v>
      </c>
      <c r="F20" s="52"/>
      <c r="G20" s="52"/>
      <c r="K20" s="51"/>
      <c r="N20" s="51"/>
      <c r="P20" s="51"/>
      <c r="Q20" s="51"/>
    </row>
    <row r="21" spans="2:19" s="50" customFormat="1" x14ac:dyDescent="0.2">
      <c r="B21" s="48" t="s">
        <v>32</v>
      </c>
      <c r="C21" s="49">
        <v>4.4299999999999999E-2</v>
      </c>
      <c r="F21" s="53"/>
      <c r="G21" s="52"/>
      <c r="K21" s="51"/>
      <c r="N21" s="51"/>
      <c r="P21" s="51"/>
      <c r="Q21" s="51"/>
      <c r="R21"/>
      <c r="S21"/>
    </row>
    <row r="22" spans="2:19" s="50" customFormat="1" x14ac:dyDescent="0.2">
      <c r="B22" s="117" t="s">
        <v>35</v>
      </c>
      <c r="C22" s="119">
        <v>452211</v>
      </c>
      <c r="F22" s="52"/>
      <c r="G22" s="52"/>
      <c r="K22" s="51"/>
      <c r="N22" s="51"/>
      <c r="P22" s="51"/>
      <c r="Q22" s="51"/>
      <c r="R22"/>
      <c r="S22"/>
    </row>
    <row r="23" spans="2:19" s="50" customFormat="1" x14ac:dyDescent="0.2">
      <c r="B23" s="117" t="s">
        <v>36</v>
      </c>
      <c r="C23" s="119">
        <v>20893</v>
      </c>
      <c r="F23" s="52"/>
      <c r="G23" s="52"/>
      <c r="K23" s="51"/>
      <c r="N23" s="51"/>
      <c r="P23" s="51"/>
      <c r="Q23" s="51"/>
      <c r="R23"/>
      <c r="S23"/>
    </row>
    <row r="24" spans="2:19" x14ac:dyDescent="0.2"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2:19" x14ac:dyDescent="0.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9" ht="18" customHeight="1" x14ac:dyDescent="0.2">
      <c r="B26" s="125" t="s">
        <v>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2:19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2:19" x14ac:dyDescent="0.2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2:19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9" x14ac:dyDescent="0.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2" spans="2:19" ht="18.75" x14ac:dyDescent="0.3">
      <c r="B32" s="121" t="s">
        <v>40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57"/>
      <c r="S32" s="57"/>
    </row>
    <row r="33" spans="2:19" x14ac:dyDescent="0.2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8"/>
      <c r="Q33" s="58"/>
      <c r="R33" s="57"/>
      <c r="S33" s="57"/>
    </row>
    <row r="34" spans="2:19" x14ac:dyDescent="0.2">
      <c r="B34" s="59"/>
      <c r="C34" s="59"/>
      <c r="D34" s="59" t="s">
        <v>1</v>
      </c>
      <c r="E34" s="59" t="s">
        <v>1</v>
      </c>
      <c r="F34" s="59" t="s">
        <v>2</v>
      </c>
      <c r="G34" s="59" t="s">
        <v>3</v>
      </c>
      <c r="H34" s="59" t="s">
        <v>4</v>
      </c>
      <c r="I34" s="59" t="s">
        <v>5</v>
      </c>
      <c r="J34" s="60" t="s">
        <v>1</v>
      </c>
      <c r="K34" s="61" t="s">
        <v>5</v>
      </c>
      <c r="L34" s="62" t="s">
        <v>6</v>
      </c>
      <c r="M34" s="63" t="s">
        <v>7</v>
      </c>
      <c r="N34" s="64"/>
      <c r="O34" s="59" t="s">
        <v>5</v>
      </c>
      <c r="P34" s="65" t="s">
        <v>8</v>
      </c>
      <c r="Q34" s="65" t="s">
        <v>7</v>
      </c>
      <c r="R34" s="57"/>
      <c r="S34" s="57"/>
    </row>
    <row r="35" spans="2:19" x14ac:dyDescent="0.2">
      <c r="B35" s="66"/>
      <c r="C35" s="66" t="s">
        <v>9</v>
      </c>
      <c r="D35" s="66" t="s">
        <v>10</v>
      </c>
      <c r="E35" s="66" t="s">
        <v>11</v>
      </c>
      <c r="F35" s="66" t="s">
        <v>12</v>
      </c>
      <c r="G35" s="66" t="s">
        <v>13</v>
      </c>
      <c r="H35" s="66" t="s">
        <v>14</v>
      </c>
      <c r="I35" s="66" t="s">
        <v>15</v>
      </c>
      <c r="J35" s="67" t="s">
        <v>5</v>
      </c>
      <c r="K35" s="68" t="s">
        <v>16</v>
      </c>
      <c r="L35" s="69" t="s">
        <v>17</v>
      </c>
      <c r="M35" s="70" t="s">
        <v>18</v>
      </c>
      <c r="N35" s="71"/>
      <c r="O35" s="66" t="s">
        <v>19</v>
      </c>
      <c r="P35" s="72" t="s">
        <v>17</v>
      </c>
      <c r="Q35" s="72" t="s">
        <v>18</v>
      </c>
      <c r="R35" s="57"/>
      <c r="S35" s="57"/>
    </row>
    <row r="36" spans="2:19" x14ac:dyDescent="0.2">
      <c r="B36" s="73" t="s">
        <v>5</v>
      </c>
      <c r="C36" s="73"/>
      <c r="D36" s="73" t="s">
        <v>20</v>
      </c>
      <c r="E36" s="73" t="s">
        <v>21</v>
      </c>
      <c r="F36" s="73"/>
      <c r="G36" s="73" t="s">
        <v>22</v>
      </c>
      <c r="H36" s="73" t="s">
        <v>20</v>
      </c>
      <c r="I36" s="73" t="s">
        <v>33</v>
      </c>
      <c r="J36" s="74" t="s">
        <v>24</v>
      </c>
      <c r="K36" s="75" t="s">
        <v>18</v>
      </c>
      <c r="L36" s="76" t="s">
        <v>23</v>
      </c>
      <c r="M36" s="77" t="s">
        <v>25</v>
      </c>
      <c r="N36" s="78"/>
      <c r="O36" s="73" t="s">
        <v>18</v>
      </c>
      <c r="P36" s="79" t="s">
        <v>23</v>
      </c>
      <c r="Q36" s="79" t="s">
        <v>25</v>
      </c>
      <c r="R36" s="57"/>
      <c r="S36" s="57"/>
    </row>
    <row r="37" spans="2:19" x14ac:dyDescent="0.2">
      <c r="B37" s="66"/>
      <c r="C37" s="66"/>
      <c r="D37" s="66"/>
      <c r="E37" s="66"/>
      <c r="F37" s="66"/>
      <c r="G37" s="66"/>
      <c r="H37" s="66"/>
      <c r="I37" s="66"/>
      <c r="J37" s="67"/>
      <c r="K37" s="80"/>
      <c r="L37" s="81"/>
      <c r="M37" s="82"/>
      <c r="N37" s="83"/>
      <c r="O37" s="84"/>
      <c r="P37" s="85"/>
      <c r="Q37" s="86"/>
      <c r="R37" s="57"/>
      <c r="S37" s="57"/>
    </row>
    <row r="38" spans="2:19" x14ac:dyDescent="0.2">
      <c r="B38" s="87" t="s">
        <v>26</v>
      </c>
      <c r="C38" s="88">
        <f>C9</f>
        <v>3397</v>
      </c>
      <c r="D38" s="88">
        <f t="shared" ref="D38:E38" si="0">D9</f>
        <v>420638.68</v>
      </c>
      <c r="E38" s="114">
        <f t="shared" si="0"/>
        <v>4042845.69</v>
      </c>
      <c r="F38" s="114">
        <f t="shared" ref="F38:J38" si="1">F9</f>
        <v>1226717.3999999999</v>
      </c>
      <c r="G38" s="88">
        <f t="shared" si="1"/>
        <v>24.31</v>
      </c>
      <c r="H38" s="88">
        <f t="shared" si="1"/>
        <v>5810889</v>
      </c>
      <c r="I38" s="114">
        <f>I9+C23</f>
        <v>748130.54</v>
      </c>
      <c r="J38" s="114">
        <f t="shared" si="1"/>
        <v>2509799.9</v>
      </c>
      <c r="K38" s="108">
        <f>(J38/H38)</f>
        <v>0.43191324081392707</v>
      </c>
      <c r="L38" s="89">
        <f>(J38+I38)/H38</f>
        <v>0.56065955484608287</v>
      </c>
      <c r="M38" s="90">
        <v>2.3519999999999999</v>
      </c>
      <c r="N38" s="83"/>
      <c r="O38" s="91">
        <f>(E38-F38)/H38</f>
        <v>0.48462951021779971</v>
      </c>
      <c r="P38" s="92">
        <f>(E38-F38+I38)/H38</f>
        <v>0.61337582424995563</v>
      </c>
      <c r="Q38" s="93">
        <v>1.869</v>
      </c>
      <c r="R38" s="57"/>
      <c r="S38" s="57"/>
    </row>
    <row r="39" spans="2:19" ht="13.5" thickBot="1" x14ac:dyDescent="0.25">
      <c r="B39" s="87" t="s">
        <v>27</v>
      </c>
      <c r="C39" s="88">
        <f t="shared" ref="C39:E40" si="2">C10</f>
        <v>336</v>
      </c>
      <c r="D39" s="88">
        <f t="shared" si="2"/>
        <v>345999</v>
      </c>
      <c r="E39" s="114">
        <f t="shared" si="2"/>
        <v>2428353</v>
      </c>
      <c r="F39" s="114">
        <f t="shared" ref="F39:J39" si="3">F10</f>
        <v>880895</v>
      </c>
      <c r="G39" s="88">
        <f t="shared" si="3"/>
        <v>19.71</v>
      </c>
      <c r="H39" s="88">
        <f t="shared" si="3"/>
        <v>4326806</v>
      </c>
      <c r="I39" s="114">
        <f t="shared" si="3"/>
        <v>1044109</v>
      </c>
      <c r="J39" s="114">
        <f t="shared" si="3"/>
        <v>908818.17</v>
      </c>
      <c r="K39" s="108">
        <f>(J39/H39)</f>
        <v>0.21004366038135291</v>
      </c>
      <c r="L39" s="89">
        <f>(J39+I39)/H39</f>
        <v>0.45135538085137167</v>
      </c>
      <c r="M39" s="90">
        <f>M10</f>
        <v>2.351</v>
      </c>
      <c r="N39" s="83"/>
      <c r="O39" s="94">
        <f>(E39-F39)/H39</f>
        <v>0.357644414840878</v>
      </c>
      <c r="P39" s="95">
        <f>(E39-F39+I39)/H39</f>
        <v>0.59895613531089675</v>
      </c>
      <c r="Q39" s="93">
        <f>Q10</f>
        <v>1.5740000000000001</v>
      </c>
      <c r="R39" s="57"/>
      <c r="S39" s="57"/>
    </row>
    <row r="40" spans="2:19" s="57" customFormat="1" x14ac:dyDescent="0.2">
      <c r="B40" s="96" t="s">
        <v>1</v>
      </c>
      <c r="C40" s="97">
        <f t="shared" si="2"/>
        <v>3733</v>
      </c>
      <c r="D40" s="97">
        <f t="shared" si="2"/>
        <v>766637.67999999993</v>
      </c>
      <c r="E40" s="118">
        <f t="shared" si="2"/>
        <v>6471198.6899999995</v>
      </c>
      <c r="F40" s="118">
        <f t="shared" ref="F40:J40" si="4">F11</f>
        <v>2107612.4</v>
      </c>
      <c r="G40" s="97">
        <f t="shared" si="4"/>
        <v>22.233927506406939</v>
      </c>
      <c r="H40" s="97">
        <f t="shared" si="4"/>
        <v>10137695</v>
      </c>
      <c r="I40" s="118">
        <f>I11+C22</f>
        <v>2223557.54</v>
      </c>
      <c r="J40" s="118">
        <f t="shared" si="4"/>
        <v>3418618.07</v>
      </c>
      <c r="K40" s="98">
        <f>J40/H40</f>
        <v>0.33721847717849074</v>
      </c>
      <c r="L40" s="98">
        <f>(J40+I40)/H40</f>
        <v>0.55655408946511009</v>
      </c>
      <c r="M40" s="99">
        <f>(1.408*($D$38/$D$40))+(1.067*($D$39/$D$40))</f>
        <v>1.2540998434097317</v>
      </c>
      <c r="N40" s="100"/>
      <c r="O40" s="101">
        <f>(E40-F40)/H40</f>
        <v>0.43043179835258399</v>
      </c>
      <c r="P40" s="101">
        <f>(E40-F40+I40)/H40</f>
        <v>0.6497674106392034</v>
      </c>
      <c r="Q40" s="102">
        <f>(0.89*($D$9/$D$11))+(0.827*($D$10/$D$11))</f>
        <v>0.86156683323992111</v>
      </c>
    </row>
  </sheetData>
  <mergeCells count="5">
    <mergeCell ref="B1:Q1"/>
    <mergeCell ref="B3:Q3"/>
    <mergeCell ref="B24:Q24"/>
    <mergeCell ref="B32:Q32"/>
    <mergeCell ref="B26:Q26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ignoredErrors>
    <ignoredError sqref="G1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2543365C312E43B002BDA2893BC779" ma:contentTypeVersion="92" ma:contentTypeDescription="" ma:contentTypeScope="" ma:versionID="cc8ff497bfad692a85ea789ea17416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171159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AA9D83-D3A7-4275-A6A3-59B0B8AF63DC}"/>
</file>

<file path=customXml/itemProps2.xml><?xml version="1.0" encoding="utf-8"?>
<ds:datastoreItem xmlns:ds="http://schemas.openxmlformats.org/officeDocument/2006/customXml" ds:itemID="{19ED92B4-F2DF-4D65-9CB9-BB9BD80E2683}"/>
</file>

<file path=customXml/itemProps3.xml><?xml version="1.0" encoding="utf-8"?>
<ds:datastoreItem xmlns:ds="http://schemas.openxmlformats.org/officeDocument/2006/customXml" ds:itemID="{D3AFF050-5431-4B61-95A7-23182A6620D1}"/>
</file>

<file path=customXml/itemProps4.xml><?xml version="1.0" encoding="utf-8"?>
<ds:datastoreItem xmlns:ds="http://schemas.openxmlformats.org/officeDocument/2006/customXml" ds:itemID="{3A05898E-4F30-4C2A-A01A-01AB2E250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SUMMARY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Cowlishaw, Monica</cp:lastModifiedBy>
  <cp:lastPrinted>2016-06-29T22:54:47Z</cp:lastPrinted>
  <dcterms:created xsi:type="dcterms:W3CDTF">2015-06-30T16:46:36Z</dcterms:created>
  <dcterms:modified xsi:type="dcterms:W3CDTF">2019-05-29T03:32:05Z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0x0101006E56B4D1795A2E4DB2F0B01679ED314A00A92543365C312E43B002BDA2893BC779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