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380" windowHeight="11895"/>
  </bookViews>
  <sheets>
    <sheet name="Murrey's BS" sheetId="4" r:id="rId1"/>
  </sheets>
  <externalReferences>
    <externalReference r:id="rId2"/>
  </externalReferences>
  <definedNames>
    <definedName name="District">'Murrey''s BS'!$K$1</definedName>
    <definedName name="DistrictName" localSheetId="0">'Murrey''s BS'!#REF!</definedName>
    <definedName name="ExcludeIC">'Murrey''s BS'!#REF!</definedName>
    <definedName name="_xlnm.Print_Area" localSheetId="0">'Murrey''s BS'!$A$1:$AE$233</definedName>
    <definedName name="_xlnm.Print_Titles" localSheetId="0">'Murrey''s BS'!$1:$6</definedName>
    <definedName name="ReportNames">[1]ControlPanel!$S$2:$S$16</definedName>
    <definedName name="System">'Murrey''s BS'!#REF!</definedName>
    <definedName name="YearMonth">'Murrey''s BS'!$A$3</definedName>
  </definedNames>
  <calcPr calcId="125725" concurrentManualCount="4"/>
</workbook>
</file>

<file path=xl/calcChain.xml><?xml version="1.0" encoding="utf-8"?>
<calcChain xmlns="http://schemas.openxmlformats.org/spreadsheetml/2006/main">
  <c r="G20" i="4"/>
  <c r="I20"/>
  <c r="K20"/>
  <c r="M20"/>
  <c r="O20"/>
  <c r="Q20"/>
  <c r="S20"/>
  <c r="U20"/>
  <c r="W20"/>
  <c r="Y20"/>
  <c r="AA20"/>
  <c r="AC20"/>
  <c r="G30"/>
  <c r="I30"/>
  <c r="K30"/>
  <c r="M30"/>
  <c r="O30"/>
  <c r="Q30"/>
  <c r="S30"/>
  <c r="U30"/>
  <c r="W30"/>
  <c r="Y30"/>
  <c r="AA30"/>
  <c r="AC30"/>
  <c r="G37"/>
  <c r="I37"/>
  <c r="K37"/>
  <c r="M37"/>
  <c r="O37"/>
  <c r="Q37"/>
  <c r="S37"/>
  <c r="U37"/>
  <c r="W37"/>
  <c r="Y37"/>
  <c r="AA37"/>
  <c r="AC37"/>
  <c r="G45"/>
  <c r="I45"/>
  <c r="K45"/>
  <c r="M45"/>
  <c r="O45"/>
  <c r="Q45"/>
  <c r="S45"/>
  <c r="U45"/>
  <c r="W45"/>
  <c r="Y45"/>
  <c r="AA45"/>
  <c r="AC45"/>
  <c r="G48"/>
  <c r="I48"/>
  <c r="K48"/>
  <c r="M48"/>
  <c r="O48"/>
  <c r="Q48"/>
  <c r="S48"/>
  <c r="U48"/>
  <c r="W48"/>
  <c r="Y48"/>
  <c r="AA48"/>
  <c r="AC48"/>
  <c r="G50"/>
  <c r="I50"/>
  <c r="K50"/>
  <c r="M50"/>
  <c r="O50"/>
  <c r="Q50"/>
  <c r="S50"/>
  <c r="U50"/>
  <c r="W50"/>
  <c r="Y50"/>
  <c r="AA50"/>
  <c r="AC50"/>
  <c r="G117"/>
  <c r="I117"/>
  <c r="K117"/>
  <c r="M117"/>
  <c r="O117"/>
  <c r="Q117"/>
  <c r="S117"/>
  <c r="U117"/>
  <c r="W117"/>
  <c r="Y117"/>
  <c r="AA117"/>
  <c r="AC117"/>
  <c r="G120"/>
  <c r="I120"/>
  <c r="K120"/>
  <c r="M120"/>
  <c r="O120"/>
  <c r="Q120"/>
  <c r="S120"/>
  <c r="U120"/>
  <c r="W120"/>
  <c r="Y120"/>
  <c r="AA120"/>
  <c r="AC120"/>
  <c r="G124"/>
  <c r="I124"/>
  <c r="K124"/>
  <c r="M124"/>
  <c r="O124"/>
  <c r="Q124"/>
  <c r="S124"/>
  <c r="U124"/>
  <c r="W124"/>
  <c r="Y124"/>
  <c r="AA124"/>
  <c r="AC124"/>
  <c r="G133"/>
  <c r="I133"/>
  <c r="K133"/>
  <c r="M133"/>
  <c r="O133"/>
  <c r="Q133"/>
  <c r="S133"/>
  <c r="U133"/>
  <c r="W133"/>
  <c r="Y133"/>
  <c r="AA133"/>
  <c r="AC133"/>
  <c r="G136"/>
  <c r="I136"/>
  <c r="K136"/>
  <c r="M136"/>
  <c r="O136"/>
  <c r="Q136"/>
  <c r="S136"/>
  <c r="U136"/>
  <c r="W136"/>
  <c r="Y136"/>
  <c r="AA136"/>
  <c r="AC136"/>
  <c r="G139"/>
  <c r="I139"/>
  <c r="K139"/>
  <c r="M139"/>
  <c r="O139"/>
  <c r="Q139"/>
  <c r="S139"/>
  <c r="U139"/>
  <c r="W139"/>
  <c r="Y139"/>
  <c r="AA139"/>
  <c r="AC139"/>
  <c r="G142"/>
  <c r="I142"/>
  <c r="K142"/>
  <c r="M142"/>
  <c r="O142"/>
  <c r="Q142"/>
  <c r="S142"/>
  <c r="U142"/>
  <c r="W142"/>
  <c r="Y142"/>
  <c r="AA142"/>
  <c r="AC142"/>
  <c r="G145"/>
  <c r="I145"/>
  <c r="K145"/>
  <c r="M145"/>
  <c r="O145"/>
  <c r="Q145"/>
  <c r="S145"/>
  <c r="U145"/>
  <c r="W145"/>
  <c r="Y145"/>
  <c r="AA145"/>
  <c r="AC145"/>
  <c r="G149"/>
  <c r="I149"/>
  <c r="K149"/>
  <c r="M149"/>
  <c r="O149"/>
  <c r="Q149"/>
  <c r="Q151" s="1"/>
  <c r="S149"/>
  <c r="U149"/>
  <c r="W149"/>
  <c r="Y149"/>
  <c r="AA149"/>
  <c r="AC149"/>
  <c r="G151"/>
  <c r="I151"/>
  <c r="K151"/>
  <c r="M151"/>
  <c r="O151"/>
  <c r="S151"/>
  <c r="W151"/>
  <c r="Y151"/>
  <c r="AA151"/>
  <c r="G156"/>
  <c r="I156"/>
  <c r="K156"/>
  <c r="M156"/>
  <c r="O156"/>
  <c r="Q156"/>
  <c r="S156"/>
  <c r="U156"/>
  <c r="W156"/>
  <c r="Y156"/>
  <c r="AA156"/>
  <c r="AC156"/>
  <c r="G167"/>
  <c r="I167"/>
  <c r="K167"/>
  <c r="M167"/>
  <c r="O167"/>
  <c r="Q167"/>
  <c r="S167"/>
  <c r="U167"/>
  <c r="W167"/>
  <c r="Y167"/>
  <c r="AA167"/>
  <c r="AC167"/>
  <c r="G170"/>
  <c r="I170"/>
  <c r="K170"/>
  <c r="M170"/>
  <c r="O170"/>
  <c r="Q170"/>
  <c r="S170"/>
  <c r="U170"/>
  <c r="W170"/>
  <c r="Y170"/>
  <c r="AA170"/>
  <c r="AC170"/>
  <c r="G179"/>
  <c r="G181" s="1"/>
  <c r="G200" s="1"/>
  <c r="I179"/>
  <c r="K179"/>
  <c r="M179"/>
  <c r="O179"/>
  <c r="O181" s="1"/>
  <c r="Q179"/>
  <c r="S179"/>
  <c r="U179"/>
  <c r="W179"/>
  <c r="Y179"/>
  <c r="AA179"/>
  <c r="AC179"/>
  <c r="I181"/>
  <c r="K181"/>
  <c r="M181"/>
  <c r="Q181"/>
  <c r="S181"/>
  <c r="U181"/>
  <c r="W181"/>
  <c r="Y181"/>
  <c r="AA181"/>
  <c r="AC181"/>
  <c r="G186"/>
  <c r="I186"/>
  <c r="K186"/>
  <c r="M186"/>
  <c r="O186"/>
  <c r="Q186"/>
  <c r="S186"/>
  <c r="U186"/>
  <c r="W186"/>
  <c r="Y186"/>
  <c r="AA186"/>
  <c r="AC186"/>
  <c r="G189"/>
  <c r="I189"/>
  <c r="K189"/>
  <c r="M189"/>
  <c r="O189"/>
  <c r="Q189"/>
  <c r="S189"/>
  <c r="U189"/>
  <c r="W189"/>
  <c r="Y189"/>
  <c r="AA189"/>
  <c r="AC189"/>
  <c r="G192"/>
  <c r="I192"/>
  <c r="K192"/>
  <c r="M192"/>
  <c r="O192"/>
  <c r="Q192"/>
  <c r="S192"/>
  <c r="U192"/>
  <c r="W192"/>
  <c r="Y192"/>
  <c r="AA192"/>
  <c r="AC192"/>
  <c r="G195"/>
  <c r="I195"/>
  <c r="K195"/>
  <c r="M195"/>
  <c r="O195"/>
  <c r="Q195"/>
  <c r="S195"/>
  <c r="U195"/>
  <c r="W195"/>
  <c r="Y195"/>
  <c r="AA195"/>
  <c r="AC195"/>
  <c r="G198"/>
  <c r="I198"/>
  <c r="K198"/>
  <c r="M198"/>
  <c r="O198"/>
  <c r="Q198"/>
  <c r="S198"/>
  <c r="S200" s="1"/>
  <c r="U198"/>
  <c r="W198"/>
  <c r="W200" s="1"/>
  <c r="Y198"/>
  <c r="AA198"/>
  <c r="AC198"/>
  <c r="I200"/>
  <c r="K200"/>
  <c r="M200"/>
  <c r="Q200"/>
  <c r="U200"/>
  <c r="AA200"/>
  <c r="AC200"/>
  <c r="G204"/>
  <c r="I204"/>
  <c r="K204"/>
  <c r="M204"/>
  <c r="O204"/>
  <c r="Q204"/>
  <c r="S204"/>
  <c r="U204"/>
  <c r="U224" s="1"/>
  <c r="U226" s="1"/>
  <c r="W204"/>
  <c r="Y204"/>
  <c r="AA204"/>
  <c r="AC204"/>
  <c r="G207"/>
  <c r="I207"/>
  <c r="K207"/>
  <c r="M207"/>
  <c r="O207"/>
  <c r="Q207"/>
  <c r="S207"/>
  <c r="U207"/>
  <c r="W207"/>
  <c r="Y207"/>
  <c r="AA207"/>
  <c r="AC207"/>
  <c r="G210"/>
  <c r="I210"/>
  <c r="K210"/>
  <c r="M210"/>
  <c r="O210"/>
  <c r="Q210"/>
  <c r="S210"/>
  <c r="U210"/>
  <c r="W210"/>
  <c r="Y210"/>
  <c r="AA210"/>
  <c r="AC210"/>
  <c r="G213"/>
  <c r="I213"/>
  <c r="K213"/>
  <c r="M213"/>
  <c r="O213"/>
  <c r="Q213"/>
  <c r="S213"/>
  <c r="U213"/>
  <c r="W213"/>
  <c r="Y213"/>
  <c r="AA213"/>
  <c r="AC213"/>
  <c r="G216"/>
  <c r="I216"/>
  <c r="K216"/>
  <c r="M216"/>
  <c r="O216"/>
  <c r="Q216"/>
  <c r="S216"/>
  <c r="U216"/>
  <c r="W216"/>
  <c r="Y216"/>
  <c r="AA216"/>
  <c r="AC216"/>
  <c r="G219"/>
  <c r="I219"/>
  <c r="K219"/>
  <c r="M219"/>
  <c r="O219"/>
  <c r="Q219"/>
  <c r="S219"/>
  <c r="U219"/>
  <c r="W219"/>
  <c r="Y219"/>
  <c r="AA219"/>
  <c r="AC219"/>
  <c r="G222"/>
  <c r="I222"/>
  <c r="K222"/>
  <c r="M222"/>
  <c r="O222"/>
  <c r="Q222"/>
  <c r="S222"/>
  <c r="U222"/>
  <c r="W222"/>
  <c r="Y222"/>
  <c r="AA222"/>
  <c r="AC222"/>
  <c r="G224"/>
  <c r="I224"/>
  <c r="K224"/>
  <c r="K226" s="1"/>
  <c r="K228" s="1"/>
  <c r="M224"/>
  <c r="M226" s="1"/>
  <c r="M228" s="1"/>
  <c r="O224"/>
  <c r="Y224"/>
  <c r="I226"/>
  <c r="I228" s="1"/>
  <c r="G232"/>
  <c r="I232"/>
  <c r="K232"/>
  <c r="M232"/>
  <c r="O232"/>
  <c r="Q232"/>
  <c r="S232"/>
  <c r="U232"/>
  <c r="W232"/>
  <c r="Y232"/>
  <c r="AA232"/>
  <c r="AC232"/>
  <c r="AA224" l="1"/>
  <c r="AA226" s="1"/>
  <c r="AA228" s="1"/>
  <c r="S224"/>
  <c r="S226" s="1"/>
  <c r="S228" s="1"/>
  <c r="O200"/>
  <c r="O226" s="1"/>
  <c r="O228" s="1"/>
  <c r="Y200"/>
  <c r="AC224"/>
  <c r="AC226" s="1"/>
  <c r="AC151"/>
  <c r="U151"/>
  <c r="U228" s="1"/>
  <c r="Y226"/>
  <c r="Y228" s="1"/>
  <c r="W224"/>
  <c r="W226" s="1"/>
  <c r="W228" s="1"/>
  <c r="G226"/>
  <c r="G228" s="1"/>
  <c r="Q224"/>
  <c r="Q226" s="1"/>
  <c r="Q228" s="1"/>
  <c r="AC228" l="1"/>
</calcChain>
</file>

<file path=xl/sharedStrings.xml><?xml version="1.0" encoding="utf-8"?>
<sst xmlns="http://schemas.openxmlformats.org/spreadsheetml/2006/main" count="162" uniqueCount="154">
  <si>
    <t>Cash</t>
  </si>
  <si>
    <t>A/R</t>
  </si>
  <si>
    <t>Inventory</t>
  </si>
  <si>
    <t>Prepaids</t>
  </si>
  <si>
    <t>Curr Deferred</t>
  </si>
  <si>
    <t>Current Assets</t>
  </si>
  <si>
    <t>Fixed Assets</t>
  </si>
  <si>
    <t>Notes Rec.</t>
  </si>
  <si>
    <t>Goodwill</t>
  </si>
  <si>
    <t>Intangibles</t>
  </si>
  <si>
    <t>Deposits</t>
  </si>
  <si>
    <t>Restricted Funds</t>
  </si>
  <si>
    <t>Other Assets</t>
  </si>
  <si>
    <t>Loan Fees</t>
  </si>
  <si>
    <t>Intercompany</t>
  </si>
  <si>
    <t>Total Assets</t>
  </si>
  <si>
    <t>Curr Portion LTD</t>
  </si>
  <si>
    <t>A/P</t>
  </si>
  <si>
    <t>Unearned Rev</t>
  </si>
  <si>
    <t>Accrued Liab</t>
  </si>
  <si>
    <t>Current Liab</t>
  </si>
  <si>
    <t>LTD</t>
  </si>
  <si>
    <t>Overdraft</t>
  </si>
  <si>
    <t>Other LTD</t>
  </si>
  <si>
    <t>Deferred Taxes</t>
  </si>
  <si>
    <t>Minority Int</t>
  </si>
  <si>
    <t>Total Liabilities</t>
  </si>
  <si>
    <t>Common Stock</t>
  </si>
  <si>
    <t>Other Equity</t>
  </si>
  <si>
    <t>Deferred Comp</t>
  </si>
  <si>
    <t>Unrealized Swap Val</t>
  </si>
  <si>
    <t>APIC</t>
  </si>
  <si>
    <t>Treasury</t>
  </si>
  <si>
    <t>Retained Earnings</t>
  </si>
  <si>
    <t>Total Liab &amp; Equity</t>
  </si>
  <si>
    <t>BS Balance</t>
  </si>
  <si>
    <t>Data Not Included</t>
  </si>
  <si>
    <t>Accrued Liabilities Wages Commissions</t>
  </si>
  <si>
    <t>Accrued Liabilities Ins. - Workers Comp</t>
  </si>
  <si>
    <t>AP - Accrued</t>
  </si>
  <si>
    <t>Intercompany Corporate</t>
  </si>
  <si>
    <t>Investment Corporate</t>
  </si>
  <si>
    <t>Cap Ex Trucks</t>
  </si>
  <si>
    <t>Transfer/Reclass Trucks</t>
  </si>
  <si>
    <t>Depre Exp Trucks</t>
  </si>
  <si>
    <t>Depre Exp Container</t>
  </si>
  <si>
    <t>Depr Exp Shop Equipment</t>
  </si>
  <si>
    <t>Provision for Bad Debts</t>
  </si>
  <si>
    <t>Bad Debt Write Offs</t>
  </si>
  <si>
    <t>Accrued Liabilities - Property Tax</t>
  </si>
  <si>
    <t>Vacation Accrual</t>
  </si>
  <si>
    <t>Accrued Liabilities Safety Bonus</t>
  </si>
  <si>
    <t>AP - Accrued Procurement Card</t>
  </si>
  <si>
    <t>AP - Sales Tax</t>
  </si>
  <si>
    <t>AP - Other</t>
  </si>
  <si>
    <t>Cap Ex Container</t>
  </si>
  <si>
    <t>Transfer/Reclass Container</t>
  </si>
  <si>
    <t>Transfer/Reclass AD Container</t>
  </si>
  <si>
    <t>Cap Ex Shop Equipment</t>
  </si>
  <si>
    <t>Cap Ex Building</t>
  </si>
  <si>
    <t>Depr Expense Building</t>
  </si>
  <si>
    <t>Cap Ex Construction in Process</t>
  </si>
  <si>
    <t>Prepaid Property Tax</t>
  </si>
  <si>
    <t>Prepaid Advertising</t>
  </si>
  <si>
    <t>Unbilled Trade A/R</t>
  </si>
  <si>
    <t>Bad Debt Collected</t>
  </si>
  <si>
    <t>Pay ICT Inter District Receipts</t>
  </si>
  <si>
    <t>AP - Franchise Tax Payable</t>
  </si>
  <si>
    <t>Transfer/Reclass Shop Equipment</t>
  </si>
  <si>
    <t>Transfer/Reclass AD Shop Equipment</t>
  </si>
  <si>
    <t>Prepaid Licenses and Permits</t>
  </si>
  <si>
    <t>Cap Ex Office Equipment</t>
  </si>
  <si>
    <t>Depr Expense Office Equipment</t>
  </si>
  <si>
    <t>Prepaid Insurance</t>
  </si>
  <si>
    <t>Accrued Liabilities Other</t>
  </si>
  <si>
    <t>Accrued Liabilities - UP Tracker</t>
  </si>
  <si>
    <t>Unearned Revenue</t>
  </si>
  <si>
    <t>AP - Accrued CAPEX</t>
  </si>
  <si>
    <t>Pass Thru Taxes</t>
  </si>
  <si>
    <t>WUTC Tax Payable</t>
  </si>
  <si>
    <t>AP - Other Taxes</t>
  </si>
  <si>
    <t>Other Intangibles</t>
  </si>
  <si>
    <t>Transfer/Reclass Other</t>
  </si>
  <si>
    <t>Amort Other Itangible</t>
  </si>
  <si>
    <t>Amort Exp Other</t>
  </si>
  <si>
    <t>Transfer/Reclasss Indefinite Lived Itangibles</t>
  </si>
  <si>
    <t>Amortization Transfer/Reclass Indefinite Lived Intangibles</t>
  </si>
  <si>
    <t>Goodwill Amortization</t>
  </si>
  <si>
    <t>Land</t>
  </si>
  <si>
    <t>Cap Ex Land</t>
  </si>
  <si>
    <t>Sale/Disposition Land</t>
  </si>
  <si>
    <t>Cap Ex Land Improvement</t>
  </si>
  <si>
    <t>Depre Expense Land Improv</t>
  </si>
  <si>
    <t>Cap Ex Heavy Equipment</t>
  </si>
  <si>
    <t>Transfer/Reclass Heavy Equipment</t>
  </si>
  <si>
    <t>Sale/Disposition Heavy Equipment</t>
  </si>
  <si>
    <t>Depre Exp Heavy Equipment</t>
  </si>
  <si>
    <t>Truck</t>
  </si>
  <si>
    <t>Sale/Disposition Trucks</t>
  </si>
  <si>
    <t>A/D Truck</t>
  </si>
  <si>
    <t>Container</t>
  </si>
  <si>
    <t>Sale/Disposition Container</t>
  </si>
  <si>
    <t>A/D Container</t>
  </si>
  <si>
    <t>Sale/Disposition AD Container</t>
  </si>
  <si>
    <t>Shop Equipment</t>
  </si>
  <si>
    <t>Sale/Disposition Shop Equipment</t>
  </si>
  <si>
    <t>A/D Shop Equipment</t>
  </si>
  <si>
    <t>Sale/Disposition AD Shop Equipment</t>
  </si>
  <si>
    <t>Building</t>
  </si>
  <si>
    <t>Sale/Disposition Building</t>
  </si>
  <si>
    <t>A/D Building</t>
  </si>
  <si>
    <t>Sale/Disposition</t>
  </si>
  <si>
    <t>Cap Ex Leasehold Improv</t>
  </si>
  <si>
    <t>Sale/Disposition Leasehold Improvement</t>
  </si>
  <si>
    <t>Depre Expense Leasehold Improvements</t>
  </si>
  <si>
    <t>Sale/Disposition AD Leasehold Improvements</t>
  </si>
  <si>
    <t>Office Equipment</t>
  </si>
  <si>
    <t>Transfer/Reclass Office Equipment</t>
  </si>
  <si>
    <t>Sale/Disposition Office Equipment</t>
  </si>
  <si>
    <t>A/D Office Equipment</t>
  </si>
  <si>
    <t>Transfer/Reclass AD Office Equipment</t>
  </si>
  <si>
    <t>Sale/Disposition AD Office Equipment</t>
  </si>
  <si>
    <t>Computer Equipment and Software</t>
  </si>
  <si>
    <t>Cap Ex Computer Equipment</t>
  </si>
  <si>
    <t>Transfer/Reclass Computer Equipment</t>
  </si>
  <si>
    <t>Sale/Disposition Computer Equipment</t>
  </si>
  <si>
    <t>A/D Computer Equipment and Software</t>
  </si>
  <si>
    <t>Depre Exp Computer Equipment</t>
  </si>
  <si>
    <t>Transfer/Reclass AD Computer Equipment</t>
  </si>
  <si>
    <t>Sale/Disposition AD Computer Equipment</t>
  </si>
  <si>
    <t>Cap Ex Accruals</t>
  </si>
  <si>
    <t>Prepaid Vehicle Use Tax</t>
  </si>
  <si>
    <t>Prepaid Other</t>
  </si>
  <si>
    <t>Inventory Parts</t>
  </si>
  <si>
    <t>Inventory Diesel</t>
  </si>
  <si>
    <t>Inventory Oil and Lube</t>
  </si>
  <si>
    <t>Inventory Container</t>
  </si>
  <si>
    <t>Inventory Tires</t>
  </si>
  <si>
    <t>Trade A/R Desert Micro</t>
  </si>
  <si>
    <t>A/R Refund Clearing Acct</t>
  </si>
  <si>
    <t>Other A/R</t>
  </si>
  <si>
    <t>Allow For Doubtful Accounts</t>
  </si>
  <si>
    <t>Local Depository Account</t>
  </si>
  <si>
    <t>Local Petty Cash Account</t>
  </si>
  <si>
    <t>Proceeds from Sale of Assets</t>
  </si>
  <si>
    <t>Contra Proceeds from Sale of Assets</t>
  </si>
  <si>
    <t>Pay</t>
  </si>
  <si>
    <t>Credit Card Pymt Clearing</t>
  </si>
  <si>
    <t>Check &amp; Cash Pymt Clearing</t>
  </si>
  <si>
    <t>Pay IC - KUBRA Payments</t>
  </si>
  <si>
    <t>EFT Pymt Clearning</t>
  </si>
  <si>
    <t>Murrey's Disposal Company, Inc.</t>
  </si>
  <si>
    <t>Balance Sheet</t>
  </si>
  <si>
    <t>As of December 31, 2015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</si>
</sst>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8"/>
      <color indexed="8"/>
      <name val="Arial"/>
      <family val="2"/>
    </font>
    <font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37" fontId="2" fillId="2" borderId="0" applyFill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1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37" fontId="3" fillId="0" borderId="0" xfId="1" applyFont="1" applyFill="1"/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quotePrefix="1" applyFont="1" applyAlignment="1">
      <alignment horizontal="left"/>
    </xf>
    <xf numFmtId="164" fontId="4" fillId="3" borderId="0" xfId="3" applyNumberFormat="1" applyFont="1" applyFill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49" fontId="7" fillId="0" borderId="0" xfId="2" applyNumberFormat="1" applyFont="1" applyAlignment="1">
      <alignment horizontal="left"/>
    </xf>
    <xf numFmtId="0" fontId="4" fillId="0" borderId="0" xfId="2" applyNumberFormat="1" applyFont="1"/>
    <xf numFmtId="0" fontId="10" fillId="0" borderId="0" xfId="2" applyNumberFormat="1" applyFont="1"/>
    <xf numFmtId="0" fontId="4" fillId="0" borderId="0" xfId="2" applyNumberFormat="1" applyFont="1" applyAlignment="1">
      <alignment horizontal="center"/>
    </xf>
    <xf numFmtId="0" fontId="3" fillId="0" borderId="0" xfId="4"/>
    <xf numFmtId="0" fontId="4" fillId="0" borderId="1" xfId="2" applyFont="1" applyBorder="1"/>
    <xf numFmtId="164" fontId="4" fillId="4" borderId="0" xfId="3" applyNumberFormat="1" applyFont="1" applyFill="1" applyBorder="1"/>
    <xf numFmtId="164" fontId="4" fillId="0" borderId="1" xfId="3" applyNumberFormat="1" applyFont="1" applyBorder="1"/>
    <xf numFmtId="164" fontId="4" fillId="0" borderId="0" xfId="3" applyNumberFormat="1" applyFont="1"/>
    <xf numFmtId="0" fontId="8" fillId="0" borderId="0" xfId="2" applyFont="1" applyAlignment="1">
      <alignment horizontal="left"/>
    </xf>
    <xf numFmtId="164" fontId="4" fillId="4" borderId="3" xfId="3" applyNumberFormat="1" applyFont="1" applyFill="1" applyBorder="1"/>
    <xf numFmtId="0" fontId="4" fillId="0" borderId="0" xfId="2" quotePrefix="1" applyFont="1"/>
    <xf numFmtId="0" fontId="8" fillId="0" borderId="0" xfId="2" applyFont="1"/>
    <xf numFmtId="164" fontId="4" fillId="4" borderId="4" xfId="3" applyNumberFormat="1" applyFont="1" applyFill="1" applyBorder="1"/>
    <xf numFmtId="0" fontId="11" fillId="0" borderId="0" xfId="2" applyFont="1"/>
    <xf numFmtId="164" fontId="11" fillId="0" borderId="0" xfId="3" applyNumberFormat="1" applyFont="1"/>
    <xf numFmtId="164" fontId="3" fillId="0" borderId="0" xfId="6" applyNumberFormat="1" applyFont="1" applyFill="1"/>
    <xf numFmtId="0" fontId="1" fillId="0" borderId="0" xfId="7"/>
    <xf numFmtId="164" fontId="3" fillId="0" borderId="0" xfId="3" applyNumberFormat="1" applyFont="1" applyFill="1"/>
    <xf numFmtId="164" fontId="4" fillId="5" borderId="0" xfId="3" applyNumberFormat="1" applyFont="1" applyFill="1" applyBorder="1"/>
    <xf numFmtId="0" fontId="4" fillId="5" borderId="0" xfId="2" applyFont="1" applyFill="1"/>
    <xf numFmtId="37" fontId="3" fillId="5" borderId="0" xfId="1" applyFont="1" applyFill="1" applyBorder="1"/>
    <xf numFmtId="37" fontId="3" fillId="5" borderId="0" xfId="1" applyFont="1" applyFill="1"/>
    <xf numFmtId="17" fontId="9" fillId="0" borderId="2" xfId="6" applyNumberFormat="1" applyFont="1" applyFill="1" applyBorder="1" applyAlignment="1">
      <alignment horizontal="centerContinuous"/>
    </xf>
    <xf numFmtId="0" fontId="5" fillId="0" borderId="0" xfId="2" applyNumberFormat="1" applyFont="1" applyAlignment="1">
      <alignment horizontal="centerContinuous"/>
    </xf>
    <xf numFmtId="0" fontId="7" fillId="0" borderId="0" xfId="2" applyNumberFormat="1" applyFont="1" applyAlignment="1">
      <alignment horizontal="left"/>
    </xf>
  </cellXfs>
  <cellStyles count="23">
    <cellStyle name="Accounting" xfId="8"/>
    <cellStyle name="Comma 2" xfId="3"/>
    <cellStyle name="Comma 3" xfId="6"/>
    <cellStyle name="Comma 3 2" xfId="9"/>
    <cellStyle name="Comma 4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2" xfId="4"/>
    <cellStyle name="Normal 2 2" xfId="5"/>
    <cellStyle name="Normal 2 2 2" xfId="16"/>
    <cellStyle name="Normal 2 2_IS210PL" xfId="17"/>
    <cellStyle name="Normal 2 3" xfId="18"/>
    <cellStyle name="Normal 2_AfterChange" xfId="19"/>
    <cellStyle name="Normal 3" xfId="20"/>
    <cellStyle name="Normal_IS210PL" xfId="7"/>
    <cellStyle name="Normal_Report" xfId="1"/>
    <cellStyle name="Normal_TheTool_Jeff_v5" xfId="2"/>
    <cellStyle name="Percent 2" xfId="21"/>
    <cellStyle name="Percent 3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20112206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E233"/>
  <sheetViews>
    <sheetView showGridLines="0" tabSelected="1" zoomScale="80" zoomScaleNormal="80" workbookViewId="0">
      <selection activeCell="AH27" sqref="AH27"/>
    </sheetView>
  </sheetViews>
  <sheetFormatPr defaultColWidth="13.85546875" defaultRowHeight="12.75" outlineLevelRow="1"/>
  <cols>
    <col min="1" max="1" width="6.85546875" style="1" customWidth="1"/>
    <col min="2" max="3" width="2.28515625" style="1" customWidth="1"/>
    <col min="4" max="4" width="26.42578125" style="1" customWidth="1"/>
    <col min="5" max="5" width="3.85546875" style="1" customWidth="1"/>
    <col min="6" max="6" width="2" style="1" customWidth="1"/>
    <col min="7" max="7" width="13" style="1" bestFit="1" customWidth="1"/>
    <col min="8" max="8" width="1.85546875" style="1" customWidth="1"/>
    <col min="9" max="9" width="13" style="1" bestFit="1" customWidth="1"/>
    <col min="10" max="10" width="1.85546875" style="1" customWidth="1"/>
    <col min="11" max="11" width="13" style="1" bestFit="1" customWidth="1"/>
    <col min="12" max="12" width="1.85546875" style="1" customWidth="1"/>
    <col min="13" max="13" width="13" style="1" bestFit="1" customWidth="1"/>
    <col min="14" max="14" width="1.85546875" style="1" customWidth="1"/>
    <col min="15" max="15" width="13" style="1" bestFit="1" customWidth="1"/>
    <col min="16" max="16" width="1.85546875" style="1" customWidth="1"/>
    <col min="17" max="17" width="13" style="1" bestFit="1" customWidth="1"/>
    <col min="18" max="18" width="1.85546875" style="1" customWidth="1"/>
    <col min="19" max="19" width="13" style="1" bestFit="1" customWidth="1"/>
    <col min="20" max="20" width="1.85546875" style="1" customWidth="1"/>
    <col min="21" max="21" width="12.28515625" style="1" bestFit="1" customWidth="1"/>
    <col min="22" max="22" width="1.85546875" style="1" customWidth="1"/>
    <col min="23" max="23" width="12.28515625" style="1" bestFit="1" customWidth="1"/>
    <col min="24" max="24" width="1.85546875" style="1" customWidth="1"/>
    <col min="25" max="25" width="12.28515625" style="1" bestFit="1" customWidth="1"/>
    <col min="26" max="26" width="1.85546875" style="1" customWidth="1"/>
    <col min="27" max="27" width="12.28515625" style="1" bestFit="1" customWidth="1"/>
    <col min="28" max="28" width="1.85546875" style="1" customWidth="1"/>
    <col min="29" max="29" width="12.28515625" style="1" bestFit="1" customWidth="1"/>
    <col min="30" max="30" width="1.85546875" style="1" customWidth="1"/>
    <col min="31" max="31" width="3.140625" style="1" customWidth="1"/>
    <col min="32" max="32" width="2.85546875" style="1" customWidth="1"/>
    <col min="33" max="265" width="13.85546875" style="1"/>
    <col min="266" max="266" width="7" style="1" customWidth="1"/>
    <col min="267" max="267" width="16.5703125" style="1" customWidth="1"/>
    <col min="268" max="268" width="4.28515625" style="1" customWidth="1"/>
    <col min="269" max="269" width="6.85546875" style="1" customWidth="1"/>
    <col min="270" max="271" width="2.28515625" style="1" customWidth="1"/>
    <col min="272" max="272" width="10.85546875" style="1" customWidth="1"/>
    <col min="273" max="273" width="3.85546875" style="1" customWidth="1"/>
    <col min="274" max="274" width="2" style="1" customWidth="1"/>
    <col min="275" max="275" width="15.5703125" style="1" customWidth="1"/>
    <col min="276" max="276" width="1.85546875" style="1" customWidth="1"/>
    <col min="277" max="277" width="15.5703125" style="1" customWidth="1"/>
    <col min="278" max="278" width="1.85546875" style="1" customWidth="1"/>
    <col min="279" max="279" width="15.5703125" style="1" customWidth="1"/>
    <col min="280" max="280" width="1.85546875" style="1" customWidth="1"/>
    <col min="281" max="281" width="15.5703125" style="1" customWidth="1"/>
    <col min="282" max="282" width="3.140625" style="1" customWidth="1"/>
    <col min="283" max="283" width="15.5703125" style="1" customWidth="1"/>
    <col min="284" max="284" width="14.28515625" style="1" customWidth="1"/>
    <col min="285" max="285" width="15.5703125" style="1" customWidth="1"/>
    <col min="286" max="286" width="1.85546875" style="1" customWidth="1"/>
    <col min="287" max="287" width="15.5703125" style="1" customWidth="1"/>
    <col min="288" max="288" width="2.85546875" style="1" customWidth="1"/>
    <col min="289" max="521" width="13.85546875" style="1"/>
    <col min="522" max="522" width="7" style="1" customWidth="1"/>
    <col min="523" max="523" width="16.5703125" style="1" customWidth="1"/>
    <col min="524" max="524" width="4.28515625" style="1" customWidth="1"/>
    <col min="525" max="525" width="6.85546875" style="1" customWidth="1"/>
    <col min="526" max="527" width="2.28515625" style="1" customWidth="1"/>
    <col min="528" max="528" width="10.85546875" style="1" customWidth="1"/>
    <col min="529" max="529" width="3.85546875" style="1" customWidth="1"/>
    <col min="530" max="530" width="2" style="1" customWidth="1"/>
    <col min="531" max="531" width="15.5703125" style="1" customWidth="1"/>
    <col min="532" max="532" width="1.85546875" style="1" customWidth="1"/>
    <col min="533" max="533" width="15.5703125" style="1" customWidth="1"/>
    <col min="534" max="534" width="1.85546875" style="1" customWidth="1"/>
    <col min="535" max="535" width="15.5703125" style="1" customWidth="1"/>
    <col min="536" max="536" width="1.85546875" style="1" customWidth="1"/>
    <col min="537" max="537" width="15.5703125" style="1" customWidth="1"/>
    <col min="538" max="538" width="3.140625" style="1" customWidth="1"/>
    <col min="539" max="539" width="15.5703125" style="1" customWidth="1"/>
    <col min="540" max="540" width="14.28515625" style="1" customWidth="1"/>
    <col min="541" max="541" width="15.5703125" style="1" customWidth="1"/>
    <col min="542" max="542" width="1.85546875" style="1" customWidth="1"/>
    <col min="543" max="543" width="15.5703125" style="1" customWidth="1"/>
    <col min="544" max="544" width="2.85546875" style="1" customWidth="1"/>
    <col min="545" max="777" width="13.85546875" style="1"/>
    <col min="778" max="778" width="7" style="1" customWidth="1"/>
    <col min="779" max="779" width="16.5703125" style="1" customWidth="1"/>
    <col min="780" max="780" width="4.28515625" style="1" customWidth="1"/>
    <col min="781" max="781" width="6.85546875" style="1" customWidth="1"/>
    <col min="782" max="783" width="2.28515625" style="1" customWidth="1"/>
    <col min="784" max="784" width="10.85546875" style="1" customWidth="1"/>
    <col min="785" max="785" width="3.85546875" style="1" customWidth="1"/>
    <col min="786" max="786" width="2" style="1" customWidth="1"/>
    <col min="787" max="787" width="15.5703125" style="1" customWidth="1"/>
    <col min="788" max="788" width="1.85546875" style="1" customWidth="1"/>
    <col min="789" max="789" width="15.5703125" style="1" customWidth="1"/>
    <col min="790" max="790" width="1.85546875" style="1" customWidth="1"/>
    <col min="791" max="791" width="15.5703125" style="1" customWidth="1"/>
    <col min="792" max="792" width="1.85546875" style="1" customWidth="1"/>
    <col min="793" max="793" width="15.5703125" style="1" customWidth="1"/>
    <col min="794" max="794" width="3.140625" style="1" customWidth="1"/>
    <col min="795" max="795" width="15.5703125" style="1" customWidth="1"/>
    <col min="796" max="796" width="14.28515625" style="1" customWidth="1"/>
    <col min="797" max="797" width="15.5703125" style="1" customWidth="1"/>
    <col min="798" max="798" width="1.85546875" style="1" customWidth="1"/>
    <col min="799" max="799" width="15.5703125" style="1" customWidth="1"/>
    <col min="800" max="800" width="2.85546875" style="1" customWidth="1"/>
    <col min="801" max="1033" width="13.85546875" style="1"/>
    <col min="1034" max="1034" width="7" style="1" customWidth="1"/>
    <col min="1035" max="1035" width="16.5703125" style="1" customWidth="1"/>
    <col min="1036" max="1036" width="4.28515625" style="1" customWidth="1"/>
    <col min="1037" max="1037" width="6.85546875" style="1" customWidth="1"/>
    <col min="1038" max="1039" width="2.28515625" style="1" customWidth="1"/>
    <col min="1040" max="1040" width="10.85546875" style="1" customWidth="1"/>
    <col min="1041" max="1041" width="3.85546875" style="1" customWidth="1"/>
    <col min="1042" max="1042" width="2" style="1" customWidth="1"/>
    <col min="1043" max="1043" width="15.5703125" style="1" customWidth="1"/>
    <col min="1044" max="1044" width="1.85546875" style="1" customWidth="1"/>
    <col min="1045" max="1045" width="15.5703125" style="1" customWidth="1"/>
    <col min="1046" max="1046" width="1.85546875" style="1" customWidth="1"/>
    <col min="1047" max="1047" width="15.5703125" style="1" customWidth="1"/>
    <col min="1048" max="1048" width="1.85546875" style="1" customWidth="1"/>
    <col min="1049" max="1049" width="15.5703125" style="1" customWidth="1"/>
    <col min="1050" max="1050" width="3.140625" style="1" customWidth="1"/>
    <col min="1051" max="1051" width="15.5703125" style="1" customWidth="1"/>
    <col min="1052" max="1052" width="14.28515625" style="1" customWidth="1"/>
    <col min="1053" max="1053" width="15.5703125" style="1" customWidth="1"/>
    <col min="1054" max="1054" width="1.85546875" style="1" customWidth="1"/>
    <col min="1055" max="1055" width="15.5703125" style="1" customWidth="1"/>
    <col min="1056" max="1056" width="2.85546875" style="1" customWidth="1"/>
    <col min="1057" max="1289" width="13.85546875" style="1"/>
    <col min="1290" max="1290" width="7" style="1" customWidth="1"/>
    <col min="1291" max="1291" width="16.5703125" style="1" customWidth="1"/>
    <col min="1292" max="1292" width="4.28515625" style="1" customWidth="1"/>
    <col min="1293" max="1293" width="6.85546875" style="1" customWidth="1"/>
    <col min="1294" max="1295" width="2.28515625" style="1" customWidth="1"/>
    <col min="1296" max="1296" width="10.85546875" style="1" customWidth="1"/>
    <col min="1297" max="1297" width="3.85546875" style="1" customWidth="1"/>
    <col min="1298" max="1298" width="2" style="1" customWidth="1"/>
    <col min="1299" max="1299" width="15.5703125" style="1" customWidth="1"/>
    <col min="1300" max="1300" width="1.85546875" style="1" customWidth="1"/>
    <col min="1301" max="1301" width="15.5703125" style="1" customWidth="1"/>
    <col min="1302" max="1302" width="1.85546875" style="1" customWidth="1"/>
    <col min="1303" max="1303" width="15.5703125" style="1" customWidth="1"/>
    <col min="1304" max="1304" width="1.85546875" style="1" customWidth="1"/>
    <col min="1305" max="1305" width="15.5703125" style="1" customWidth="1"/>
    <col min="1306" max="1306" width="3.140625" style="1" customWidth="1"/>
    <col min="1307" max="1307" width="15.5703125" style="1" customWidth="1"/>
    <col min="1308" max="1308" width="14.28515625" style="1" customWidth="1"/>
    <col min="1309" max="1309" width="15.5703125" style="1" customWidth="1"/>
    <col min="1310" max="1310" width="1.85546875" style="1" customWidth="1"/>
    <col min="1311" max="1311" width="15.5703125" style="1" customWidth="1"/>
    <col min="1312" max="1312" width="2.85546875" style="1" customWidth="1"/>
    <col min="1313" max="1545" width="13.85546875" style="1"/>
    <col min="1546" max="1546" width="7" style="1" customWidth="1"/>
    <col min="1547" max="1547" width="16.5703125" style="1" customWidth="1"/>
    <col min="1548" max="1548" width="4.28515625" style="1" customWidth="1"/>
    <col min="1549" max="1549" width="6.85546875" style="1" customWidth="1"/>
    <col min="1550" max="1551" width="2.28515625" style="1" customWidth="1"/>
    <col min="1552" max="1552" width="10.85546875" style="1" customWidth="1"/>
    <col min="1553" max="1553" width="3.85546875" style="1" customWidth="1"/>
    <col min="1554" max="1554" width="2" style="1" customWidth="1"/>
    <col min="1555" max="1555" width="15.5703125" style="1" customWidth="1"/>
    <col min="1556" max="1556" width="1.85546875" style="1" customWidth="1"/>
    <col min="1557" max="1557" width="15.5703125" style="1" customWidth="1"/>
    <col min="1558" max="1558" width="1.85546875" style="1" customWidth="1"/>
    <col min="1559" max="1559" width="15.5703125" style="1" customWidth="1"/>
    <col min="1560" max="1560" width="1.85546875" style="1" customWidth="1"/>
    <col min="1561" max="1561" width="15.5703125" style="1" customWidth="1"/>
    <col min="1562" max="1562" width="3.140625" style="1" customWidth="1"/>
    <col min="1563" max="1563" width="15.5703125" style="1" customWidth="1"/>
    <col min="1564" max="1564" width="14.28515625" style="1" customWidth="1"/>
    <col min="1565" max="1565" width="15.5703125" style="1" customWidth="1"/>
    <col min="1566" max="1566" width="1.85546875" style="1" customWidth="1"/>
    <col min="1567" max="1567" width="15.5703125" style="1" customWidth="1"/>
    <col min="1568" max="1568" width="2.85546875" style="1" customWidth="1"/>
    <col min="1569" max="1801" width="13.85546875" style="1"/>
    <col min="1802" max="1802" width="7" style="1" customWidth="1"/>
    <col min="1803" max="1803" width="16.5703125" style="1" customWidth="1"/>
    <col min="1804" max="1804" width="4.28515625" style="1" customWidth="1"/>
    <col min="1805" max="1805" width="6.85546875" style="1" customWidth="1"/>
    <col min="1806" max="1807" width="2.28515625" style="1" customWidth="1"/>
    <col min="1808" max="1808" width="10.85546875" style="1" customWidth="1"/>
    <col min="1809" max="1809" width="3.85546875" style="1" customWidth="1"/>
    <col min="1810" max="1810" width="2" style="1" customWidth="1"/>
    <col min="1811" max="1811" width="15.5703125" style="1" customWidth="1"/>
    <col min="1812" max="1812" width="1.85546875" style="1" customWidth="1"/>
    <col min="1813" max="1813" width="15.5703125" style="1" customWidth="1"/>
    <col min="1814" max="1814" width="1.85546875" style="1" customWidth="1"/>
    <col min="1815" max="1815" width="15.5703125" style="1" customWidth="1"/>
    <col min="1816" max="1816" width="1.85546875" style="1" customWidth="1"/>
    <col min="1817" max="1817" width="15.5703125" style="1" customWidth="1"/>
    <col min="1818" max="1818" width="3.140625" style="1" customWidth="1"/>
    <col min="1819" max="1819" width="15.5703125" style="1" customWidth="1"/>
    <col min="1820" max="1820" width="14.28515625" style="1" customWidth="1"/>
    <col min="1821" max="1821" width="15.5703125" style="1" customWidth="1"/>
    <col min="1822" max="1822" width="1.85546875" style="1" customWidth="1"/>
    <col min="1823" max="1823" width="15.5703125" style="1" customWidth="1"/>
    <col min="1824" max="1824" width="2.85546875" style="1" customWidth="1"/>
    <col min="1825" max="2057" width="13.85546875" style="1"/>
    <col min="2058" max="2058" width="7" style="1" customWidth="1"/>
    <col min="2059" max="2059" width="16.5703125" style="1" customWidth="1"/>
    <col min="2060" max="2060" width="4.28515625" style="1" customWidth="1"/>
    <col min="2061" max="2061" width="6.85546875" style="1" customWidth="1"/>
    <col min="2062" max="2063" width="2.28515625" style="1" customWidth="1"/>
    <col min="2064" max="2064" width="10.85546875" style="1" customWidth="1"/>
    <col min="2065" max="2065" width="3.85546875" style="1" customWidth="1"/>
    <col min="2066" max="2066" width="2" style="1" customWidth="1"/>
    <col min="2067" max="2067" width="15.5703125" style="1" customWidth="1"/>
    <col min="2068" max="2068" width="1.85546875" style="1" customWidth="1"/>
    <col min="2069" max="2069" width="15.5703125" style="1" customWidth="1"/>
    <col min="2070" max="2070" width="1.85546875" style="1" customWidth="1"/>
    <col min="2071" max="2071" width="15.5703125" style="1" customWidth="1"/>
    <col min="2072" max="2072" width="1.85546875" style="1" customWidth="1"/>
    <col min="2073" max="2073" width="15.5703125" style="1" customWidth="1"/>
    <col min="2074" max="2074" width="3.140625" style="1" customWidth="1"/>
    <col min="2075" max="2075" width="15.5703125" style="1" customWidth="1"/>
    <col min="2076" max="2076" width="14.28515625" style="1" customWidth="1"/>
    <col min="2077" max="2077" width="15.5703125" style="1" customWidth="1"/>
    <col min="2078" max="2078" width="1.85546875" style="1" customWidth="1"/>
    <col min="2079" max="2079" width="15.5703125" style="1" customWidth="1"/>
    <col min="2080" max="2080" width="2.85546875" style="1" customWidth="1"/>
    <col min="2081" max="2313" width="13.85546875" style="1"/>
    <col min="2314" max="2314" width="7" style="1" customWidth="1"/>
    <col min="2315" max="2315" width="16.5703125" style="1" customWidth="1"/>
    <col min="2316" max="2316" width="4.28515625" style="1" customWidth="1"/>
    <col min="2317" max="2317" width="6.85546875" style="1" customWidth="1"/>
    <col min="2318" max="2319" width="2.28515625" style="1" customWidth="1"/>
    <col min="2320" max="2320" width="10.85546875" style="1" customWidth="1"/>
    <col min="2321" max="2321" width="3.85546875" style="1" customWidth="1"/>
    <col min="2322" max="2322" width="2" style="1" customWidth="1"/>
    <col min="2323" max="2323" width="15.5703125" style="1" customWidth="1"/>
    <col min="2324" max="2324" width="1.85546875" style="1" customWidth="1"/>
    <col min="2325" max="2325" width="15.5703125" style="1" customWidth="1"/>
    <col min="2326" max="2326" width="1.85546875" style="1" customWidth="1"/>
    <col min="2327" max="2327" width="15.5703125" style="1" customWidth="1"/>
    <col min="2328" max="2328" width="1.85546875" style="1" customWidth="1"/>
    <col min="2329" max="2329" width="15.5703125" style="1" customWidth="1"/>
    <col min="2330" max="2330" width="3.140625" style="1" customWidth="1"/>
    <col min="2331" max="2331" width="15.5703125" style="1" customWidth="1"/>
    <col min="2332" max="2332" width="14.28515625" style="1" customWidth="1"/>
    <col min="2333" max="2333" width="15.5703125" style="1" customWidth="1"/>
    <col min="2334" max="2334" width="1.85546875" style="1" customWidth="1"/>
    <col min="2335" max="2335" width="15.5703125" style="1" customWidth="1"/>
    <col min="2336" max="2336" width="2.85546875" style="1" customWidth="1"/>
    <col min="2337" max="2569" width="13.85546875" style="1"/>
    <col min="2570" max="2570" width="7" style="1" customWidth="1"/>
    <col min="2571" max="2571" width="16.5703125" style="1" customWidth="1"/>
    <col min="2572" max="2572" width="4.28515625" style="1" customWidth="1"/>
    <col min="2573" max="2573" width="6.85546875" style="1" customWidth="1"/>
    <col min="2574" max="2575" width="2.28515625" style="1" customWidth="1"/>
    <col min="2576" max="2576" width="10.85546875" style="1" customWidth="1"/>
    <col min="2577" max="2577" width="3.85546875" style="1" customWidth="1"/>
    <col min="2578" max="2578" width="2" style="1" customWidth="1"/>
    <col min="2579" max="2579" width="15.5703125" style="1" customWidth="1"/>
    <col min="2580" max="2580" width="1.85546875" style="1" customWidth="1"/>
    <col min="2581" max="2581" width="15.5703125" style="1" customWidth="1"/>
    <col min="2582" max="2582" width="1.85546875" style="1" customWidth="1"/>
    <col min="2583" max="2583" width="15.5703125" style="1" customWidth="1"/>
    <col min="2584" max="2584" width="1.85546875" style="1" customWidth="1"/>
    <col min="2585" max="2585" width="15.5703125" style="1" customWidth="1"/>
    <col min="2586" max="2586" width="3.140625" style="1" customWidth="1"/>
    <col min="2587" max="2587" width="15.5703125" style="1" customWidth="1"/>
    <col min="2588" max="2588" width="14.28515625" style="1" customWidth="1"/>
    <col min="2589" max="2589" width="15.5703125" style="1" customWidth="1"/>
    <col min="2590" max="2590" width="1.85546875" style="1" customWidth="1"/>
    <col min="2591" max="2591" width="15.5703125" style="1" customWidth="1"/>
    <col min="2592" max="2592" width="2.85546875" style="1" customWidth="1"/>
    <col min="2593" max="2825" width="13.85546875" style="1"/>
    <col min="2826" max="2826" width="7" style="1" customWidth="1"/>
    <col min="2827" max="2827" width="16.5703125" style="1" customWidth="1"/>
    <col min="2828" max="2828" width="4.28515625" style="1" customWidth="1"/>
    <col min="2829" max="2829" width="6.85546875" style="1" customWidth="1"/>
    <col min="2830" max="2831" width="2.28515625" style="1" customWidth="1"/>
    <col min="2832" max="2832" width="10.85546875" style="1" customWidth="1"/>
    <col min="2833" max="2833" width="3.85546875" style="1" customWidth="1"/>
    <col min="2834" max="2834" width="2" style="1" customWidth="1"/>
    <col min="2835" max="2835" width="15.5703125" style="1" customWidth="1"/>
    <col min="2836" max="2836" width="1.85546875" style="1" customWidth="1"/>
    <col min="2837" max="2837" width="15.5703125" style="1" customWidth="1"/>
    <col min="2838" max="2838" width="1.85546875" style="1" customWidth="1"/>
    <col min="2839" max="2839" width="15.5703125" style="1" customWidth="1"/>
    <col min="2840" max="2840" width="1.85546875" style="1" customWidth="1"/>
    <col min="2841" max="2841" width="15.5703125" style="1" customWidth="1"/>
    <col min="2842" max="2842" width="3.140625" style="1" customWidth="1"/>
    <col min="2843" max="2843" width="15.5703125" style="1" customWidth="1"/>
    <col min="2844" max="2844" width="14.28515625" style="1" customWidth="1"/>
    <col min="2845" max="2845" width="15.5703125" style="1" customWidth="1"/>
    <col min="2846" max="2846" width="1.85546875" style="1" customWidth="1"/>
    <col min="2847" max="2847" width="15.5703125" style="1" customWidth="1"/>
    <col min="2848" max="2848" width="2.85546875" style="1" customWidth="1"/>
    <col min="2849" max="3081" width="13.85546875" style="1"/>
    <col min="3082" max="3082" width="7" style="1" customWidth="1"/>
    <col min="3083" max="3083" width="16.5703125" style="1" customWidth="1"/>
    <col min="3084" max="3084" width="4.28515625" style="1" customWidth="1"/>
    <col min="3085" max="3085" width="6.85546875" style="1" customWidth="1"/>
    <col min="3086" max="3087" width="2.28515625" style="1" customWidth="1"/>
    <col min="3088" max="3088" width="10.85546875" style="1" customWidth="1"/>
    <col min="3089" max="3089" width="3.85546875" style="1" customWidth="1"/>
    <col min="3090" max="3090" width="2" style="1" customWidth="1"/>
    <col min="3091" max="3091" width="15.5703125" style="1" customWidth="1"/>
    <col min="3092" max="3092" width="1.85546875" style="1" customWidth="1"/>
    <col min="3093" max="3093" width="15.5703125" style="1" customWidth="1"/>
    <col min="3094" max="3094" width="1.85546875" style="1" customWidth="1"/>
    <col min="3095" max="3095" width="15.5703125" style="1" customWidth="1"/>
    <col min="3096" max="3096" width="1.85546875" style="1" customWidth="1"/>
    <col min="3097" max="3097" width="15.5703125" style="1" customWidth="1"/>
    <col min="3098" max="3098" width="3.140625" style="1" customWidth="1"/>
    <col min="3099" max="3099" width="15.5703125" style="1" customWidth="1"/>
    <col min="3100" max="3100" width="14.28515625" style="1" customWidth="1"/>
    <col min="3101" max="3101" width="15.5703125" style="1" customWidth="1"/>
    <col min="3102" max="3102" width="1.85546875" style="1" customWidth="1"/>
    <col min="3103" max="3103" width="15.5703125" style="1" customWidth="1"/>
    <col min="3104" max="3104" width="2.85546875" style="1" customWidth="1"/>
    <col min="3105" max="3337" width="13.85546875" style="1"/>
    <col min="3338" max="3338" width="7" style="1" customWidth="1"/>
    <col min="3339" max="3339" width="16.5703125" style="1" customWidth="1"/>
    <col min="3340" max="3340" width="4.28515625" style="1" customWidth="1"/>
    <col min="3341" max="3341" width="6.85546875" style="1" customWidth="1"/>
    <col min="3342" max="3343" width="2.28515625" style="1" customWidth="1"/>
    <col min="3344" max="3344" width="10.85546875" style="1" customWidth="1"/>
    <col min="3345" max="3345" width="3.85546875" style="1" customWidth="1"/>
    <col min="3346" max="3346" width="2" style="1" customWidth="1"/>
    <col min="3347" max="3347" width="15.5703125" style="1" customWidth="1"/>
    <col min="3348" max="3348" width="1.85546875" style="1" customWidth="1"/>
    <col min="3349" max="3349" width="15.5703125" style="1" customWidth="1"/>
    <col min="3350" max="3350" width="1.85546875" style="1" customWidth="1"/>
    <col min="3351" max="3351" width="15.5703125" style="1" customWidth="1"/>
    <col min="3352" max="3352" width="1.85546875" style="1" customWidth="1"/>
    <col min="3353" max="3353" width="15.5703125" style="1" customWidth="1"/>
    <col min="3354" max="3354" width="3.140625" style="1" customWidth="1"/>
    <col min="3355" max="3355" width="15.5703125" style="1" customWidth="1"/>
    <col min="3356" max="3356" width="14.28515625" style="1" customWidth="1"/>
    <col min="3357" max="3357" width="15.5703125" style="1" customWidth="1"/>
    <col min="3358" max="3358" width="1.85546875" style="1" customWidth="1"/>
    <col min="3359" max="3359" width="15.5703125" style="1" customWidth="1"/>
    <col min="3360" max="3360" width="2.85546875" style="1" customWidth="1"/>
    <col min="3361" max="3593" width="13.85546875" style="1"/>
    <col min="3594" max="3594" width="7" style="1" customWidth="1"/>
    <col min="3595" max="3595" width="16.5703125" style="1" customWidth="1"/>
    <col min="3596" max="3596" width="4.28515625" style="1" customWidth="1"/>
    <col min="3597" max="3597" width="6.85546875" style="1" customWidth="1"/>
    <col min="3598" max="3599" width="2.28515625" style="1" customWidth="1"/>
    <col min="3600" max="3600" width="10.85546875" style="1" customWidth="1"/>
    <col min="3601" max="3601" width="3.85546875" style="1" customWidth="1"/>
    <col min="3602" max="3602" width="2" style="1" customWidth="1"/>
    <col min="3603" max="3603" width="15.5703125" style="1" customWidth="1"/>
    <col min="3604" max="3604" width="1.85546875" style="1" customWidth="1"/>
    <col min="3605" max="3605" width="15.5703125" style="1" customWidth="1"/>
    <col min="3606" max="3606" width="1.85546875" style="1" customWidth="1"/>
    <col min="3607" max="3607" width="15.5703125" style="1" customWidth="1"/>
    <col min="3608" max="3608" width="1.85546875" style="1" customWidth="1"/>
    <col min="3609" max="3609" width="15.5703125" style="1" customWidth="1"/>
    <col min="3610" max="3610" width="3.140625" style="1" customWidth="1"/>
    <col min="3611" max="3611" width="15.5703125" style="1" customWidth="1"/>
    <col min="3612" max="3612" width="14.28515625" style="1" customWidth="1"/>
    <col min="3613" max="3613" width="15.5703125" style="1" customWidth="1"/>
    <col min="3614" max="3614" width="1.85546875" style="1" customWidth="1"/>
    <col min="3615" max="3615" width="15.5703125" style="1" customWidth="1"/>
    <col min="3616" max="3616" width="2.85546875" style="1" customWidth="1"/>
    <col min="3617" max="3849" width="13.85546875" style="1"/>
    <col min="3850" max="3850" width="7" style="1" customWidth="1"/>
    <col min="3851" max="3851" width="16.5703125" style="1" customWidth="1"/>
    <col min="3852" max="3852" width="4.28515625" style="1" customWidth="1"/>
    <col min="3853" max="3853" width="6.85546875" style="1" customWidth="1"/>
    <col min="3854" max="3855" width="2.28515625" style="1" customWidth="1"/>
    <col min="3856" max="3856" width="10.85546875" style="1" customWidth="1"/>
    <col min="3857" max="3857" width="3.85546875" style="1" customWidth="1"/>
    <col min="3858" max="3858" width="2" style="1" customWidth="1"/>
    <col min="3859" max="3859" width="15.5703125" style="1" customWidth="1"/>
    <col min="3860" max="3860" width="1.85546875" style="1" customWidth="1"/>
    <col min="3861" max="3861" width="15.5703125" style="1" customWidth="1"/>
    <col min="3862" max="3862" width="1.85546875" style="1" customWidth="1"/>
    <col min="3863" max="3863" width="15.5703125" style="1" customWidth="1"/>
    <col min="3864" max="3864" width="1.85546875" style="1" customWidth="1"/>
    <col min="3865" max="3865" width="15.5703125" style="1" customWidth="1"/>
    <col min="3866" max="3866" width="3.140625" style="1" customWidth="1"/>
    <col min="3867" max="3867" width="15.5703125" style="1" customWidth="1"/>
    <col min="3868" max="3868" width="14.28515625" style="1" customWidth="1"/>
    <col min="3869" max="3869" width="15.5703125" style="1" customWidth="1"/>
    <col min="3870" max="3870" width="1.85546875" style="1" customWidth="1"/>
    <col min="3871" max="3871" width="15.5703125" style="1" customWidth="1"/>
    <col min="3872" max="3872" width="2.85546875" style="1" customWidth="1"/>
    <col min="3873" max="4105" width="13.85546875" style="1"/>
    <col min="4106" max="4106" width="7" style="1" customWidth="1"/>
    <col min="4107" max="4107" width="16.5703125" style="1" customWidth="1"/>
    <col min="4108" max="4108" width="4.28515625" style="1" customWidth="1"/>
    <col min="4109" max="4109" width="6.85546875" style="1" customWidth="1"/>
    <col min="4110" max="4111" width="2.28515625" style="1" customWidth="1"/>
    <col min="4112" max="4112" width="10.85546875" style="1" customWidth="1"/>
    <col min="4113" max="4113" width="3.85546875" style="1" customWidth="1"/>
    <col min="4114" max="4114" width="2" style="1" customWidth="1"/>
    <col min="4115" max="4115" width="15.5703125" style="1" customWidth="1"/>
    <col min="4116" max="4116" width="1.85546875" style="1" customWidth="1"/>
    <col min="4117" max="4117" width="15.5703125" style="1" customWidth="1"/>
    <col min="4118" max="4118" width="1.85546875" style="1" customWidth="1"/>
    <col min="4119" max="4119" width="15.5703125" style="1" customWidth="1"/>
    <col min="4120" max="4120" width="1.85546875" style="1" customWidth="1"/>
    <col min="4121" max="4121" width="15.5703125" style="1" customWidth="1"/>
    <col min="4122" max="4122" width="3.140625" style="1" customWidth="1"/>
    <col min="4123" max="4123" width="15.5703125" style="1" customWidth="1"/>
    <col min="4124" max="4124" width="14.28515625" style="1" customWidth="1"/>
    <col min="4125" max="4125" width="15.5703125" style="1" customWidth="1"/>
    <col min="4126" max="4126" width="1.85546875" style="1" customWidth="1"/>
    <col min="4127" max="4127" width="15.5703125" style="1" customWidth="1"/>
    <col min="4128" max="4128" width="2.85546875" style="1" customWidth="1"/>
    <col min="4129" max="4361" width="13.85546875" style="1"/>
    <col min="4362" max="4362" width="7" style="1" customWidth="1"/>
    <col min="4363" max="4363" width="16.5703125" style="1" customWidth="1"/>
    <col min="4364" max="4364" width="4.28515625" style="1" customWidth="1"/>
    <col min="4365" max="4365" width="6.85546875" style="1" customWidth="1"/>
    <col min="4366" max="4367" width="2.28515625" style="1" customWidth="1"/>
    <col min="4368" max="4368" width="10.85546875" style="1" customWidth="1"/>
    <col min="4369" max="4369" width="3.85546875" style="1" customWidth="1"/>
    <col min="4370" max="4370" width="2" style="1" customWidth="1"/>
    <col min="4371" max="4371" width="15.5703125" style="1" customWidth="1"/>
    <col min="4372" max="4372" width="1.85546875" style="1" customWidth="1"/>
    <col min="4373" max="4373" width="15.5703125" style="1" customWidth="1"/>
    <col min="4374" max="4374" width="1.85546875" style="1" customWidth="1"/>
    <col min="4375" max="4375" width="15.5703125" style="1" customWidth="1"/>
    <col min="4376" max="4376" width="1.85546875" style="1" customWidth="1"/>
    <col min="4377" max="4377" width="15.5703125" style="1" customWidth="1"/>
    <col min="4378" max="4378" width="3.140625" style="1" customWidth="1"/>
    <col min="4379" max="4379" width="15.5703125" style="1" customWidth="1"/>
    <col min="4380" max="4380" width="14.28515625" style="1" customWidth="1"/>
    <col min="4381" max="4381" width="15.5703125" style="1" customWidth="1"/>
    <col min="4382" max="4382" width="1.85546875" style="1" customWidth="1"/>
    <col min="4383" max="4383" width="15.5703125" style="1" customWidth="1"/>
    <col min="4384" max="4384" width="2.85546875" style="1" customWidth="1"/>
    <col min="4385" max="4617" width="13.85546875" style="1"/>
    <col min="4618" max="4618" width="7" style="1" customWidth="1"/>
    <col min="4619" max="4619" width="16.5703125" style="1" customWidth="1"/>
    <col min="4620" max="4620" width="4.28515625" style="1" customWidth="1"/>
    <col min="4621" max="4621" width="6.85546875" style="1" customWidth="1"/>
    <col min="4622" max="4623" width="2.28515625" style="1" customWidth="1"/>
    <col min="4624" max="4624" width="10.85546875" style="1" customWidth="1"/>
    <col min="4625" max="4625" width="3.85546875" style="1" customWidth="1"/>
    <col min="4626" max="4626" width="2" style="1" customWidth="1"/>
    <col min="4627" max="4627" width="15.5703125" style="1" customWidth="1"/>
    <col min="4628" max="4628" width="1.85546875" style="1" customWidth="1"/>
    <col min="4629" max="4629" width="15.5703125" style="1" customWidth="1"/>
    <col min="4630" max="4630" width="1.85546875" style="1" customWidth="1"/>
    <col min="4631" max="4631" width="15.5703125" style="1" customWidth="1"/>
    <col min="4632" max="4632" width="1.85546875" style="1" customWidth="1"/>
    <col min="4633" max="4633" width="15.5703125" style="1" customWidth="1"/>
    <col min="4634" max="4634" width="3.140625" style="1" customWidth="1"/>
    <col min="4635" max="4635" width="15.5703125" style="1" customWidth="1"/>
    <col min="4636" max="4636" width="14.28515625" style="1" customWidth="1"/>
    <col min="4637" max="4637" width="15.5703125" style="1" customWidth="1"/>
    <col min="4638" max="4638" width="1.85546875" style="1" customWidth="1"/>
    <col min="4639" max="4639" width="15.5703125" style="1" customWidth="1"/>
    <col min="4640" max="4640" width="2.85546875" style="1" customWidth="1"/>
    <col min="4641" max="4873" width="13.85546875" style="1"/>
    <col min="4874" max="4874" width="7" style="1" customWidth="1"/>
    <col min="4875" max="4875" width="16.5703125" style="1" customWidth="1"/>
    <col min="4876" max="4876" width="4.28515625" style="1" customWidth="1"/>
    <col min="4877" max="4877" width="6.85546875" style="1" customWidth="1"/>
    <col min="4878" max="4879" width="2.28515625" style="1" customWidth="1"/>
    <col min="4880" max="4880" width="10.85546875" style="1" customWidth="1"/>
    <col min="4881" max="4881" width="3.85546875" style="1" customWidth="1"/>
    <col min="4882" max="4882" width="2" style="1" customWidth="1"/>
    <col min="4883" max="4883" width="15.5703125" style="1" customWidth="1"/>
    <col min="4884" max="4884" width="1.85546875" style="1" customWidth="1"/>
    <col min="4885" max="4885" width="15.5703125" style="1" customWidth="1"/>
    <col min="4886" max="4886" width="1.85546875" style="1" customWidth="1"/>
    <col min="4887" max="4887" width="15.5703125" style="1" customWidth="1"/>
    <col min="4888" max="4888" width="1.85546875" style="1" customWidth="1"/>
    <col min="4889" max="4889" width="15.5703125" style="1" customWidth="1"/>
    <col min="4890" max="4890" width="3.140625" style="1" customWidth="1"/>
    <col min="4891" max="4891" width="15.5703125" style="1" customWidth="1"/>
    <col min="4892" max="4892" width="14.28515625" style="1" customWidth="1"/>
    <col min="4893" max="4893" width="15.5703125" style="1" customWidth="1"/>
    <col min="4894" max="4894" width="1.85546875" style="1" customWidth="1"/>
    <col min="4895" max="4895" width="15.5703125" style="1" customWidth="1"/>
    <col min="4896" max="4896" width="2.85546875" style="1" customWidth="1"/>
    <col min="4897" max="5129" width="13.85546875" style="1"/>
    <col min="5130" max="5130" width="7" style="1" customWidth="1"/>
    <col min="5131" max="5131" width="16.5703125" style="1" customWidth="1"/>
    <col min="5132" max="5132" width="4.28515625" style="1" customWidth="1"/>
    <col min="5133" max="5133" width="6.85546875" style="1" customWidth="1"/>
    <col min="5134" max="5135" width="2.28515625" style="1" customWidth="1"/>
    <col min="5136" max="5136" width="10.85546875" style="1" customWidth="1"/>
    <col min="5137" max="5137" width="3.85546875" style="1" customWidth="1"/>
    <col min="5138" max="5138" width="2" style="1" customWidth="1"/>
    <col min="5139" max="5139" width="15.5703125" style="1" customWidth="1"/>
    <col min="5140" max="5140" width="1.85546875" style="1" customWidth="1"/>
    <col min="5141" max="5141" width="15.5703125" style="1" customWidth="1"/>
    <col min="5142" max="5142" width="1.85546875" style="1" customWidth="1"/>
    <col min="5143" max="5143" width="15.5703125" style="1" customWidth="1"/>
    <col min="5144" max="5144" width="1.85546875" style="1" customWidth="1"/>
    <col min="5145" max="5145" width="15.5703125" style="1" customWidth="1"/>
    <col min="5146" max="5146" width="3.140625" style="1" customWidth="1"/>
    <col min="5147" max="5147" width="15.5703125" style="1" customWidth="1"/>
    <col min="5148" max="5148" width="14.28515625" style="1" customWidth="1"/>
    <col min="5149" max="5149" width="15.5703125" style="1" customWidth="1"/>
    <col min="5150" max="5150" width="1.85546875" style="1" customWidth="1"/>
    <col min="5151" max="5151" width="15.5703125" style="1" customWidth="1"/>
    <col min="5152" max="5152" width="2.85546875" style="1" customWidth="1"/>
    <col min="5153" max="5385" width="13.85546875" style="1"/>
    <col min="5386" max="5386" width="7" style="1" customWidth="1"/>
    <col min="5387" max="5387" width="16.5703125" style="1" customWidth="1"/>
    <col min="5388" max="5388" width="4.28515625" style="1" customWidth="1"/>
    <col min="5389" max="5389" width="6.85546875" style="1" customWidth="1"/>
    <col min="5390" max="5391" width="2.28515625" style="1" customWidth="1"/>
    <col min="5392" max="5392" width="10.85546875" style="1" customWidth="1"/>
    <col min="5393" max="5393" width="3.85546875" style="1" customWidth="1"/>
    <col min="5394" max="5394" width="2" style="1" customWidth="1"/>
    <col min="5395" max="5395" width="15.5703125" style="1" customWidth="1"/>
    <col min="5396" max="5396" width="1.85546875" style="1" customWidth="1"/>
    <col min="5397" max="5397" width="15.5703125" style="1" customWidth="1"/>
    <col min="5398" max="5398" width="1.85546875" style="1" customWidth="1"/>
    <col min="5399" max="5399" width="15.5703125" style="1" customWidth="1"/>
    <col min="5400" max="5400" width="1.85546875" style="1" customWidth="1"/>
    <col min="5401" max="5401" width="15.5703125" style="1" customWidth="1"/>
    <col min="5402" max="5402" width="3.140625" style="1" customWidth="1"/>
    <col min="5403" max="5403" width="15.5703125" style="1" customWidth="1"/>
    <col min="5404" max="5404" width="14.28515625" style="1" customWidth="1"/>
    <col min="5405" max="5405" width="15.5703125" style="1" customWidth="1"/>
    <col min="5406" max="5406" width="1.85546875" style="1" customWidth="1"/>
    <col min="5407" max="5407" width="15.5703125" style="1" customWidth="1"/>
    <col min="5408" max="5408" width="2.85546875" style="1" customWidth="1"/>
    <col min="5409" max="5641" width="13.85546875" style="1"/>
    <col min="5642" max="5642" width="7" style="1" customWidth="1"/>
    <col min="5643" max="5643" width="16.5703125" style="1" customWidth="1"/>
    <col min="5644" max="5644" width="4.28515625" style="1" customWidth="1"/>
    <col min="5645" max="5645" width="6.85546875" style="1" customWidth="1"/>
    <col min="5646" max="5647" width="2.28515625" style="1" customWidth="1"/>
    <col min="5648" max="5648" width="10.85546875" style="1" customWidth="1"/>
    <col min="5649" max="5649" width="3.85546875" style="1" customWidth="1"/>
    <col min="5650" max="5650" width="2" style="1" customWidth="1"/>
    <col min="5651" max="5651" width="15.5703125" style="1" customWidth="1"/>
    <col min="5652" max="5652" width="1.85546875" style="1" customWidth="1"/>
    <col min="5653" max="5653" width="15.5703125" style="1" customWidth="1"/>
    <col min="5654" max="5654" width="1.85546875" style="1" customWidth="1"/>
    <col min="5655" max="5655" width="15.5703125" style="1" customWidth="1"/>
    <col min="5656" max="5656" width="1.85546875" style="1" customWidth="1"/>
    <col min="5657" max="5657" width="15.5703125" style="1" customWidth="1"/>
    <col min="5658" max="5658" width="3.140625" style="1" customWidth="1"/>
    <col min="5659" max="5659" width="15.5703125" style="1" customWidth="1"/>
    <col min="5660" max="5660" width="14.28515625" style="1" customWidth="1"/>
    <col min="5661" max="5661" width="15.5703125" style="1" customWidth="1"/>
    <col min="5662" max="5662" width="1.85546875" style="1" customWidth="1"/>
    <col min="5663" max="5663" width="15.5703125" style="1" customWidth="1"/>
    <col min="5664" max="5664" width="2.85546875" style="1" customWidth="1"/>
    <col min="5665" max="5897" width="13.85546875" style="1"/>
    <col min="5898" max="5898" width="7" style="1" customWidth="1"/>
    <col min="5899" max="5899" width="16.5703125" style="1" customWidth="1"/>
    <col min="5900" max="5900" width="4.28515625" style="1" customWidth="1"/>
    <col min="5901" max="5901" width="6.85546875" style="1" customWidth="1"/>
    <col min="5902" max="5903" width="2.28515625" style="1" customWidth="1"/>
    <col min="5904" max="5904" width="10.85546875" style="1" customWidth="1"/>
    <col min="5905" max="5905" width="3.85546875" style="1" customWidth="1"/>
    <col min="5906" max="5906" width="2" style="1" customWidth="1"/>
    <col min="5907" max="5907" width="15.5703125" style="1" customWidth="1"/>
    <col min="5908" max="5908" width="1.85546875" style="1" customWidth="1"/>
    <col min="5909" max="5909" width="15.5703125" style="1" customWidth="1"/>
    <col min="5910" max="5910" width="1.85546875" style="1" customWidth="1"/>
    <col min="5911" max="5911" width="15.5703125" style="1" customWidth="1"/>
    <col min="5912" max="5912" width="1.85546875" style="1" customWidth="1"/>
    <col min="5913" max="5913" width="15.5703125" style="1" customWidth="1"/>
    <col min="5914" max="5914" width="3.140625" style="1" customWidth="1"/>
    <col min="5915" max="5915" width="15.5703125" style="1" customWidth="1"/>
    <col min="5916" max="5916" width="14.28515625" style="1" customWidth="1"/>
    <col min="5917" max="5917" width="15.5703125" style="1" customWidth="1"/>
    <col min="5918" max="5918" width="1.85546875" style="1" customWidth="1"/>
    <col min="5919" max="5919" width="15.5703125" style="1" customWidth="1"/>
    <col min="5920" max="5920" width="2.85546875" style="1" customWidth="1"/>
    <col min="5921" max="6153" width="13.85546875" style="1"/>
    <col min="6154" max="6154" width="7" style="1" customWidth="1"/>
    <col min="6155" max="6155" width="16.5703125" style="1" customWidth="1"/>
    <col min="6156" max="6156" width="4.28515625" style="1" customWidth="1"/>
    <col min="6157" max="6157" width="6.85546875" style="1" customWidth="1"/>
    <col min="6158" max="6159" width="2.28515625" style="1" customWidth="1"/>
    <col min="6160" max="6160" width="10.85546875" style="1" customWidth="1"/>
    <col min="6161" max="6161" width="3.85546875" style="1" customWidth="1"/>
    <col min="6162" max="6162" width="2" style="1" customWidth="1"/>
    <col min="6163" max="6163" width="15.5703125" style="1" customWidth="1"/>
    <col min="6164" max="6164" width="1.85546875" style="1" customWidth="1"/>
    <col min="6165" max="6165" width="15.5703125" style="1" customWidth="1"/>
    <col min="6166" max="6166" width="1.85546875" style="1" customWidth="1"/>
    <col min="6167" max="6167" width="15.5703125" style="1" customWidth="1"/>
    <col min="6168" max="6168" width="1.85546875" style="1" customWidth="1"/>
    <col min="6169" max="6169" width="15.5703125" style="1" customWidth="1"/>
    <col min="6170" max="6170" width="3.140625" style="1" customWidth="1"/>
    <col min="6171" max="6171" width="15.5703125" style="1" customWidth="1"/>
    <col min="6172" max="6172" width="14.28515625" style="1" customWidth="1"/>
    <col min="6173" max="6173" width="15.5703125" style="1" customWidth="1"/>
    <col min="6174" max="6174" width="1.85546875" style="1" customWidth="1"/>
    <col min="6175" max="6175" width="15.5703125" style="1" customWidth="1"/>
    <col min="6176" max="6176" width="2.85546875" style="1" customWidth="1"/>
    <col min="6177" max="6409" width="13.85546875" style="1"/>
    <col min="6410" max="6410" width="7" style="1" customWidth="1"/>
    <col min="6411" max="6411" width="16.5703125" style="1" customWidth="1"/>
    <col min="6412" max="6412" width="4.28515625" style="1" customWidth="1"/>
    <col min="6413" max="6413" width="6.85546875" style="1" customWidth="1"/>
    <col min="6414" max="6415" width="2.28515625" style="1" customWidth="1"/>
    <col min="6416" max="6416" width="10.85546875" style="1" customWidth="1"/>
    <col min="6417" max="6417" width="3.85546875" style="1" customWidth="1"/>
    <col min="6418" max="6418" width="2" style="1" customWidth="1"/>
    <col min="6419" max="6419" width="15.5703125" style="1" customWidth="1"/>
    <col min="6420" max="6420" width="1.85546875" style="1" customWidth="1"/>
    <col min="6421" max="6421" width="15.5703125" style="1" customWidth="1"/>
    <col min="6422" max="6422" width="1.85546875" style="1" customWidth="1"/>
    <col min="6423" max="6423" width="15.5703125" style="1" customWidth="1"/>
    <col min="6424" max="6424" width="1.85546875" style="1" customWidth="1"/>
    <col min="6425" max="6425" width="15.5703125" style="1" customWidth="1"/>
    <col min="6426" max="6426" width="3.140625" style="1" customWidth="1"/>
    <col min="6427" max="6427" width="15.5703125" style="1" customWidth="1"/>
    <col min="6428" max="6428" width="14.28515625" style="1" customWidth="1"/>
    <col min="6429" max="6429" width="15.5703125" style="1" customWidth="1"/>
    <col min="6430" max="6430" width="1.85546875" style="1" customWidth="1"/>
    <col min="6431" max="6431" width="15.5703125" style="1" customWidth="1"/>
    <col min="6432" max="6432" width="2.85546875" style="1" customWidth="1"/>
    <col min="6433" max="6665" width="13.85546875" style="1"/>
    <col min="6666" max="6666" width="7" style="1" customWidth="1"/>
    <col min="6667" max="6667" width="16.5703125" style="1" customWidth="1"/>
    <col min="6668" max="6668" width="4.28515625" style="1" customWidth="1"/>
    <col min="6669" max="6669" width="6.85546875" style="1" customWidth="1"/>
    <col min="6670" max="6671" width="2.28515625" style="1" customWidth="1"/>
    <col min="6672" max="6672" width="10.85546875" style="1" customWidth="1"/>
    <col min="6673" max="6673" width="3.85546875" style="1" customWidth="1"/>
    <col min="6674" max="6674" width="2" style="1" customWidth="1"/>
    <col min="6675" max="6675" width="15.5703125" style="1" customWidth="1"/>
    <col min="6676" max="6676" width="1.85546875" style="1" customWidth="1"/>
    <col min="6677" max="6677" width="15.5703125" style="1" customWidth="1"/>
    <col min="6678" max="6678" width="1.85546875" style="1" customWidth="1"/>
    <col min="6679" max="6679" width="15.5703125" style="1" customWidth="1"/>
    <col min="6680" max="6680" width="1.85546875" style="1" customWidth="1"/>
    <col min="6681" max="6681" width="15.5703125" style="1" customWidth="1"/>
    <col min="6682" max="6682" width="3.140625" style="1" customWidth="1"/>
    <col min="6683" max="6683" width="15.5703125" style="1" customWidth="1"/>
    <col min="6684" max="6684" width="14.28515625" style="1" customWidth="1"/>
    <col min="6685" max="6685" width="15.5703125" style="1" customWidth="1"/>
    <col min="6686" max="6686" width="1.85546875" style="1" customWidth="1"/>
    <col min="6687" max="6687" width="15.5703125" style="1" customWidth="1"/>
    <col min="6688" max="6688" width="2.85546875" style="1" customWidth="1"/>
    <col min="6689" max="6921" width="13.85546875" style="1"/>
    <col min="6922" max="6922" width="7" style="1" customWidth="1"/>
    <col min="6923" max="6923" width="16.5703125" style="1" customWidth="1"/>
    <col min="6924" max="6924" width="4.28515625" style="1" customWidth="1"/>
    <col min="6925" max="6925" width="6.85546875" style="1" customWidth="1"/>
    <col min="6926" max="6927" width="2.28515625" style="1" customWidth="1"/>
    <col min="6928" max="6928" width="10.85546875" style="1" customWidth="1"/>
    <col min="6929" max="6929" width="3.85546875" style="1" customWidth="1"/>
    <col min="6930" max="6930" width="2" style="1" customWidth="1"/>
    <col min="6931" max="6931" width="15.5703125" style="1" customWidth="1"/>
    <col min="6932" max="6932" width="1.85546875" style="1" customWidth="1"/>
    <col min="6933" max="6933" width="15.5703125" style="1" customWidth="1"/>
    <col min="6934" max="6934" width="1.85546875" style="1" customWidth="1"/>
    <col min="6935" max="6935" width="15.5703125" style="1" customWidth="1"/>
    <col min="6936" max="6936" width="1.85546875" style="1" customWidth="1"/>
    <col min="6937" max="6937" width="15.5703125" style="1" customWidth="1"/>
    <col min="6938" max="6938" width="3.140625" style="1" customWidth="1"/>
    <col min="6939" max="6939" width="15.5703125" style="1" customWidth="1"/>
    <col min="6940" max="6940" width="14.28515625" style="1" customWidth="1"/>
    <col min="6941" max="6941" width="15.5703125" style="1" customWidth="1"/>
    <col min="6942" max="6942" width="1.85546875" style="1" customWidth="1"/>
    <col min="6943" max="6943" width="15.5703125" style="1" customWidth="1"/>
    <col min="6944" max="6944" width="2.85546875" style="1" customWidth="1"/>
    <col min="6945" max="7177" width="13.85546875" style="1"/>
    <col min="7178" max="7178" width="7" style="1" customWidth="1"/>
    <col min="7179" max="7179" width="16.5703125" style="1" customWidth="1"/>
    <col min="7180" max="7180" width="4.28515625" style="1" customWidth="1"/>
    <col min="7181" max="7181" width="6.85546875" style="1" customWidth="1"/>
    <col min="7182" max="7183" width="2.28515625" style="1" customWidth="1"/>
    <col min="7184" max="7184" width="10.85546875" style="1" customWidth="1"/>
    <col min="7185" max="7185" width="3.85546875" style="1" customWidth="1"/>
    <col min="7186" max="7186" width="2" style="1" customWidth="1"/>
    <col min="7187" max="7187" width="15.5703125" style="1" customWidth="1"/>
    <col min="7188" max="7188" width="1.85546875" style="1" customWidth="1"/>
    <col min="7189" max="7189" width="15.5703125" style="1" customWidth="1"/>
    <col min="7190" max="7190" width="1.85546875" style="1" customWidth="1"/>
    <col min="7191" max="7191" width="15.5703125" style="1" customWidth="1"/>
    <col min="7192" max="7192" width="1.85546875" style="1" customWidth="1"/>
    <col min="7193" max="7193" width="15.5703125" style="1" customWidth="1"/>
    <col min="7194" max="7194" width="3.140625" style="1" customWidth="1"/>
    <col min="7195" max="7195" width="15.5703125" style="1" customWidth="1"/>
    <col min="7196" max="7196" width="14.28515625" style="1" customWidth="1"/>
    <col min="7197" max="7197" width="15.5703125" style="1" customWidth="1"/>
    <col min="7198" max="7198" width="1.85546875" style="1" customWidth="1"/>
    <col min="7199" max="7199" width="15.5703125" style="1" customWidth="1"/>
    <col min="7200" max="7200" width="2.85546875" style="1" customWidth="1"/>
    <col min="7201" max="7433" width="13.85546875" style="1"/>
    <col min="7434" max="7434" width="7" style="1" customWidth="1"/>
    <col min="7435" max="7435" width="16.5703125" style="1" customWidth="1"/>
    <col min="7436" max="7436" width="4.28515625" style="1" customWidth="1"/>
    <col min="7437" max="7437" width="6.85546875" style="1" customWidth="1"/>
    <col min="7438" max="7439" width="2.28515625" style="1" customWidth="1"/>
    <col min="7440" max="7440" width="10.85546875" style="1" customWidth="1"/>
    <col min="7441" max="7441" width="3.85546875" style="1" customWidth="1"/>
    <col min="7442" max="7442" width="2" style="1" customWidth="1"/>
    <col min="7443" max="7443" width="15.5703125" style="1" customWidth="1"/>
    <col min="7444" max="7444" width="1.85546875" style="1" customWidth="1"/>
    <col min="7445" max="7445" width="15.5703125" style="1" customWidth="1"/>
    <col min="7446" max="7446" width="1.85546875" style="1" customWidth="1"/>
    <col min="7447" max="7447" width="15.5703125" style="1" customWidth="1"/>
    <col min="7448" max="7448" width="1.85546875" style="1" customWidth="1"/>
    <col min="7449" max="7449" width="15.5703125" style="1" customWidth="1"/>
    <col min="7450" max="7450" width="3.140625" style="1" customWidth="1"/>
    <col min="7451" max="7451" width="15.5703125" style="1" customWidth="1"/>
    <col min="7452" max="7452" width="14.28515625" style="1" customWidth="1"/>
    <col min="7453" max="7453" width="15.5703125" style="1" customWidth="1"/>
    <col min="7454" max="7454" width="1.85546875" style="1" customWidth="1"/>
    <col min="7455" max="7455" width="15.5703125" style="1" customWidth="1"/>
    <col min="7456" max="7456" width="2.85546875" style="1" customWidth="1"/>
    <col min="7457" max="7689" width="13.85546875" style="1"/>
    <col min="7690" max="7690" width="7" style="1" customWidth="1"/>
    <col min="7691" max="7691" width="16.5703125" style="1" customWidth="1"/>
    <col min="7692" max="7692" width="4.28515625" style="1" customWidth="1"/>
    <col min="7693" max="7693" width="6.85546875" style="1" customWidth="1"/>
    <col min="7694" max="7695" width="2.28515625" style="1" customWidth="1"/>
    <col min="7696" max="7696" width="10.85546875" style="1" customWidth="1"/>
    <col min="7697" max="7697" width="3.85546875" style="1" customWidth="1"/>
    <col min="7698" max="7698" width="2" style="1" customWidth="1"/>
    <col min="7699" max="7699" width="15.5703125" style="1" customWidth="1"/>
    <col min="7700" max="7700" width="1.85546875" style="1" customWidth="1"/>
    <col min="7701" max="7701" width="15.5703125" style="1" customWidth="1"/>
    <col min="7702" max="7702" width="1.85546875" style="1" customWidth="1"/>
    <col min="7703" max="7703" width="15.5703125" style="1" customWidth="1"/>
    <col min="7704" max="7704" width="1.85546875" style="1" customWidth="1"/>
    <col min="7705" max="7705" width="15.5703125" style="1" customWidth="1"/>
    <col min="7706" max="7706" width="3.140625" style="1" customWidth="1"/>
    <col min="7707" max="7707" width="15.5703125" style="1" customWidth="1"/>
    <col min="7708" max="7708" width="14.28515625" style="1" customWidth="1"/>
    <col min="7709" max="7709" width="15.5703125" style="1" customWidth="1"/>
    <col min="7710" max="7710" width="1.85546875" style="1" customWidth="1"/>
    <col min="7711" max="7711" width="15.5703125" style="1" customWidth="1"/>
    <col min="7712" max="7712" width="2.85546875" style="1" customWidth="1"/>
    <col min="7713" max="7945" width="13.85546875" style="1"/>
    <col min="7946" max="7946" width="7" style="1" customWidth="1"/>
    <col min="7947" max="7947" width="16.5703125" style="1" customWidth="1"/>
    <col min="7948" max="7948" width="4.28515625" style="1" customWidth="1"/>
    <col min="7949" max="7949" width="6.85546875" style="1" customWidth="1"/>
    <col min="7950" max="7951" width="2.28515625" style="1" customWidth="1"/>
    <col min="7952" max="7952" width="10.85546875" style="1" customWidth="1"/>
    <col min="7953" max="7953" width="3.85546875" style="1" customWidth="1"/>
    <col min="7954" max="7954" width="2" style="1" customWidth="1"/>
    <col min="7955" max="7955" width="15.5703125" style="1" customWidth="1"/>
    <col min="7956" max="7956" width="1.85546875" style="1" customWidth="1"/>
    <col min="7957" max="7957" width="15.5703125" style="1" customWidth="1"/>
    <col min="7958" max="7958" width="1.85546875" style="1" customWidth="1"/>
    <col min="7959" max="7959" width="15.5703125" style="1" customWidth="1"/>
    <col min="7960" max="7960" width="1.85546875" style="1" customWidth="1"/>
    <col min="7961" max="7961" width="15.5703125" style="1" customWidth="1"/>
    <col min="7962" max="7962" width="3.140625" style="1" customWidth="1"/>
    <col min="7963" max="7963" width="15.5703125" style="1" customWidth="1"/>
    <col min="7964" max="7964" width="14.28515625" style="1" customWidth="1"/>
    <col min="7965" max="7965" width="15.5703125" style="1" customWidth="1"/>
    <col min="7966" max="7966" width="1.85546875" style="1" customWidth="1"/>
    <col min="7967" max="7967" width="15.5703125" style="1" customWidth="1"/>
    <col min="7968" max="7968" width="2.85546875" style="1" customWidth="1"/>
    <col min="7969" max="8201" width="13.85546875" style="1"/>
    <col min="8202" max="8202" width="7" style="1" customWidth="1"/>
    <col min="8203" max="8203" width="16.5703125" style="1" customWidth="1"/>
    <col min="8204" max="8204" width="4.28515625" style="1" customWidth="1"/>
    <col min="8205" max="8205" width="6.85546875" style="1" customWidth="1"/>
    <col min="8206" max="8207" width="2.28515625" style="1" customWidth="1"/>
    <col min="8208" max="8208" width="10.85546875" style="1" customWidth="1"/>
    <col min="8209" max="8209" width="3.85546875" style="1" customWidth="1"/>
    <col min="8210" max="8210" width="2" style="1" customWidth="1"/>
    <col min="8211" max="8211" width="15.5703125" style="1" customWidth="1"/>
    <col min="8212" max="8212" width="1.85546875" style="1" customWidth="1"/>
    <col min="8213" max="8213" width="15.5703125" style="1" customWidth="1"/>
    <col min="8214" max="8214" width="1.85546875" style="1" customWidth="1"/>
    <col min="8215" max="8215" width="15.5703125" style="1" customWidth="1"/>
    <col min="8216" max="8216" width="1.85546875" style="1" customWidth="1"/>
    <col min="8217" max="8217" width="15.5703125" style="1" customWidth="1"/>
    <col min="8218" max="8218" width="3.140625" style="1" customWidth="1"/>
    <col min="8219" max="8219" width="15.5703125" style="1" customWidth="1"/>
    <col min="8220" max="8220" width="14.28515625" style="1" customWidth="1"/>
    <col min="8221" max="8221" width="15.5703125" style="1" customWidth="1"/>
    <col min="8222" max="8222" width="1.85546875" style="1" customWidth="1"/>
    <col min="8223" max="8223" width="15.5703125" style="1" customWidth="1"/>
    <col min="8224" max="8224" width="2.85546875" style="1" customWidth="1"/>
    <col min="8225" max="8457" width="13.85546875" style="1"/>
    <col min="8458" max="8458" width="7" style="1" customWidth="1"/>
    <col min="8459" max="8459" width="16.5703125" style="1" customWidth="1"/>
    <col min="8460" max="8460" width="4.28515625" style="1" customWidth="1"/>
    <col min="8461" max="8461" width="6.85546875" style="1" customWidth="1"/>
    <col min="8462" max="8463" width="2.28515625" style="1" customWidth="1"/>
    <col min="8464" max="8464" width="10.85546875" style="1" customWidth="1"/>
    <col min="8465" max="8465" width="3.85546875" style="1" customWidth="1"/>
    <col min="8466" max="8466" width="2" style="1" customWidth="1"/>
    <col min="8467" max="8467" width="15.5703125" style="1" customWidth="1"/>
    <col min="8468" max="8468" width="1.85546875" style="1" customWidth="1"/>
    <col min="8469" max="8469" width="15.5703125" style="1" customWidth="1"/>
    <col min="8470" max="8470" width="1.85546875" style="1" customWidth="1"/>
    <col min="8471" max="8471" width="15.5703125" style="1" customWidth="1"/>
    <col min="8472" max="8472" width="1.85546875" style="1" customWidth="1"/>
    <col min="8473" max="8473" width="15.5703125" style="1" customWidth="1"/>
    <col min="8474" max="8474" width="3.140625" style="1" customWidth="1"/>
    <col min="8475" max="8475" width="15.5703125" style="1" customWidth="1"/>
    <col min="8476" max="8476" width="14.28515625" style="1" customWidth="1"/>
    <col min="8477" max="8477" width="15.5703125" style="1" customWidth="1"/>
    <col min="8478" max="8478" width="1.85546875" style="1" customWidth="1"/>
    <col min="8479" max="8479" width="15.5703125" style="1" customWidth="1"/>
    <col min="8480" max="8480" width="2.85546875" style="1" customWidth="1"/>
    <col min="8481" max="8713" width="13.85546875" style="1"/>
    <col min="8714" max="8714" width="7" style="1" customWidth="1"/>
    <col min="8715" max="8715" width="16.5703125" style="1" customWidth="1"/>
    <col min="8716" max="8716" width="4.28515625" style="1" customWidth="1"/>
    <col min="8717" max="8717" width="6.85546875" style="1" customWidth="1"/>
    <col min="8718" max="8719" width="2.28515625" style="1" customWidth="1"/>
    <col min="8720" max="8720" width="10.85546875" style="1" customWidth="1"/>
    <col min="8721" max="8721" width="3.85546875" style="1" customWidth="1"/>
    <col min="8722" max="8722" width="2" style="1" customWidth="1"/>
    <col min="8723" max="8723" width="15.5703125" style="1" customWidth="1"/>
    <col min="8724" max="8724" width="1.85546875" style="1" customWidth="1"/>
    <col min="8725" max="8725" width="15.5703125" style="1" customWidth="1"/>
    <col min="8726" max="8726" width="1.85546875" style="1" customWidth="1"/>
    <col min="8727" max="8727" width="15.5703125" style="1" customWidth="1"/>
    <col min="8728" max="8728" width="1.85546875" style="1" customWidth="1"/>
    <col min="8729" max="8729" width="15.5703125" style="1" customWidth="1"/>
    <col min="8730" max="8730" width="3.140625" style="1" customWidth="1"/>
    <col min="8731" max="8731" width="15.5703125" style="1" customWidth="1"/>
    <col min="8732" max="8732" width="14.28515625" style="1" customWidth="1"/>
    <col min="8733" max="8733" width="15.5703125" style="1" customWidth="1"/>
    <col min="8734" max="8734" width="1.85546875" style="1" customWidth="1"/>
    <col min="8735" max="8735" width="15.5703125" style="1" customWidth="1"/>
    <col min="8736" max="8736" width="2.85546875" style="1" customWidth="1"/>
    <col min="8737" max="8969" width="13.85546875" style="1"/>
    <col min="8970" max="8970" width="7" style="1" customWidth="1"/>
    <col min="8971" max="8971" width="16.5703125" style="1" customWidth="1"/>
    <col min="8972" max="8972" width="4.28515625" style="1" customWidth="1"/>
    <col min="8973" max="8973" width="6.85546875" style="1" customWidth="1"/>
    <col min="8974" max="8975" width="2.28515625" style="1" customWidth="1"/>
    <col min="8976" max="8976" width="10.85546875" style="1" customWidth="1"/>
    <col min="8977" max="8977" width="3.85546875" style="1" customWidth="1"/>
    <col min="8978" max="8978" width="2" style="1" customWidth="1"/>
    <col min="8979" max="8979" width="15.5703125" style="1" customWidth="1"/>
    <col min="8980" max="8980" width="1.85546875" style="1" customWidth="1"/>
    <col min="8981" max="8981" width="15.5703125" style="1" customWidth="1"/>
    <col min="8982" max="8982" width="1.85546875" style="1" customWidth="1"/>
    <col min="8983" max="8983" width="15.5703125" style="1" customWidth="1"/>
    <col min="8984" max="8984" width="1.85546875" style="1" customWidth="1"/>
    <col min="8985" max="8985" width="15.5703125" style="1" customWidth="1"/>
    <col min="8986" max="8986" width="3.140625" style="1" customWidth="1"/>
    <col min="8987" max="8987" width="15.5703125" style="1" customWidth="1"/>
    <col min="8988" max="8988" width="14.28515625" style="1" customWidth="1"/>
    <col min="8989" max="8989" width="15.5703125" style="1" customWidth="1"/>
    <col min="8990" max="8990" width="1.85546875" style="1" customWidth="1"/>
    <col min="8991" max="8991" width="15.5703125" style="1" customWidth="1"/>
    <col min="8992" max="8992" width="2.85546875" style="1" customWidth="1"/>
    <col min="8993" max="9225" width="13.85546875" style="1"/>
    <col min="9226" max="9226" width="7" style="1" customWidth="1"/>
    <col min="9227" max="9227" width="16.5703125" style="1" customWidth="1"/>
    <col min="9228" max="9228" width="4.28515625" style="1" customWidth="1"/>
    <col min="9229" max="9229" width="6.85546875" style="1" customWidth="1"/>
    <col min="9230" max="9231" width="2.28515625" style="1" customWidth="1"/>
    <col min="9232" max="9232" width="10.85546875" style="1" customWidth="1"/>
    <col min="9233" max="9233" width="3.85546875" style="1" customWidth="1"/>
    <col min="9234" max="9234" width="2" style="1" customWidth="1"/>
    <col min="9235" max="9235" width="15.5703125" style="1" customWidth="1"/>
    <col min="9236" max="9236" width="1.85546875" style="1" customWidth="1"/>
    <col min="9237" max="9237" width="15.5703125" style="1" customWidth="1"/>
    <col min="9238" max="9238" width="1.85546875" style="1" customWidth="1"/>
    <col min="9239" max="9239" width="15.5703125" style="1" customWidth="1"/>
    <col min="9240" max="9240" width="1.85546875" style="1" customWidth="1"/>
    <col min="9241" max="9241" width="15.5703125" style="1" customWidth="1"/>
    <col min="9242" max="9242" width="3.140625" style="1" customWidth="1"/>
    <col min="9243" max="9243" width="15.5703125" style="1" customWidth="1"/>
    <col min="9244" max="9244" width="14.28515625" style="1" customWidth="1"/>
    <col min="9245" max="9245" width="15.5703125" style="1" customWidth="1"/>
    <col min="9246" max="9246" width="1.85546875" style="1" customWidth="1"/>
    <col min="9247" max="9247" width="15.5703125" style="1" customWidth="1"/>
    <col min="9248" max="9248" width="2.85546875" style="1" customWidth="1"/>
    <col min="9249" max="9481" width="13.85546875" style="1"/>
    <col min="9482" max="9482" width="7" style="1" customWidth="1"/>
    <col min="9483" max="9483" width="16.5703125" style="1" customWidth="1"/>
    <col min="9484" max="9484" width="4.28515625" style="1" customWidth="1"/>
    <col min="9485" max="9485" width="6.85546875" style="1" customWidth="1"/>
    <col min="9486" max="9487" width="2.28515625" style="1" customWidth="1"/>
    <col min="9488" max="9488" width="10.85546875" style="1" customWidth="1"/>
    <col min="9489" max="9489" width="3.85546875" style="1" customWidth="1"/>
    <col min="9490" max="9490" width="2" style="1" customWidth="1"/>
    <col min="9491" max="9491" width="15.5703125" style="1" customWidth="1"/>
    <col min="9492" max="9492" width="1.85546875" style="1" customWidth="1"/>
    <col min="9493" max="9493" width="15.5703125" style="1" customWidth="1"/>
    <col min="9494" max="9494" width="1.85546875" style="1" customWidth="1"/>
    <col min="9495" max="9495" width="15.5703125" style="1" customWidth="1"/>
    <col min="9496" max="9496" width="1.85546875" style="1" customWidth="1"/>
    <col min="9497" max="9497" width="15.5703125" style="1" customWidth="1"/>
    <col min="9498" max="9498" width="3.140625" style="1" customWidth="1"/>
    <col min="9499" max="9499" width="15.5703125" style="1" customWidth="1"/>
    <col min="9500" max="9500" width="14.28515625" style="1" customWidth="1"/>
    <col min="9501" max="9501" width="15.5703125" style="1" customWidth="1"/>
    <col min="9502" max="9502" width="1.85546875" style="1" customWidth="1"/>
    <col min="9503" max="9503" width="15.5703125" style="1" customWidth="1"/>
    <col min="9504" max="9504" width="2.85546875" style="1" customWidth="1"/>
    <col min="9505" max="9737" width="13.85546875" style="1"/>
    <col min="9738" max="9738" width="7" style="1" customWidth="1"/>
    <col min="9739" max="9739" width="16.5703125" style="1" customWidth="1"/>
    <col min="9740" max="9740" width="4.28515625" style="1" customWidth="1"/>
    <col min="9741" max="9741" width="6.85546875" style="1" customWidth="1"/>
    <col min="9742" max="9743" width="2.28515625" style="1" customWidth="1"/>
    <col min="9744" max="9744" width="10.85546875" style="1" customWidth="1"/>
    <col min="9745" max="9745" width="3.85546875" style="1" customWidth="1"/>
    <col min="9746" max="9746" width="2" style="1" customWidth="1"/>
    <col min="9747" max="9747" width="15.5703125" style="1" customWidth="1"/>
    <col min="9748" max="9748" width="1.85546875" style="1" customWidth="1"/>
    <col min="9749" max="9749" width="15.5703125" style="1" customWidth="1"/>
    <col min="9750" max="9750" width="1.85546875" style="1" customWidth="1"/>
    <col min="9751" max="9751" width="15.5703125" style="1" customWidth="1"/>
    <col min="9752" max="9752" width="1.85546875" style="1" customWidth="1"/>
    <col min="9753" max="9753" width="15.5703125" style="1" customWidth="1"/>
    <col min="9754" max="9754" width="3.140625" style="1" customWidth="1"/>
    <col min="9755" max="9755" width="15.5703125" style="1" customWidth="1"/>
    <col min="9756" max="9756" width="14.28515625" style="1" customWidth="1"/>
    <col min="9757" max="9757" width="15.5703125" style="1" customWidth="1"/>
    <col min="9758" max="9758" width="1.85546875" style="1" customWidth="1"/>
    <col min="9759" max="9759" width="15.5703125" style="1" customWidth="1"/>
    <col min="9760" max="9760" width="2.85546875" style="1" customWidth="1"/>
    <col min="9761" max="9993" width="13.85546875" style="1"/>
    <col min="9994" max="9994" width="7" style="1" customWidth="1"/>
    <col min="9995" max="9995" width="16.5703125" style="1" customWidth="1"/>
    <col min="9996" max="9996" width="4.28515625" style="1" customWidth="1"/>
    <col min="9997" max="9997" width="6.85546875" style="1" customWidth="1"/>
    <col min="9998" max="9999" width="2.28515625" style="1" customWidth="1"/>
    <col min="10000" max="10000" width="10.85546875" style="1" customWidth="1"/>
    <col min="10001" max="10001" width="3.85546875" style="1" customWidth="1"/>
    <col min="10002" max="10002" width="2" style="1" customWidth="1"/>
    <col min="10003" max="10003" width="15.5703125" style="1" customWidth="1"/>
    <col min="10004" max="10004" width="1.85546875" style="1" customWidth="1"/>
    <col min="10005" max="10005" width="15.5703125" style="1" customWidth="1"/>
    <col min="10006" max="10006" width="1.85546875" style="1" customWidth="1"/>
    <col min="10007" max="10007" width="15.5703125" style="1" customWidth="1"/>
    <col min="10008" max="10008" width="1.85546875" style="1" customWidth="1"/>
    <col min="10009" max="10009" width="15.5703125" style="1" customWidth="1"/>
    <col min="10010" max="10010" width="3.140625" style="1" customWidth="1"/>
    <col min="10011" max="10011" width="15.5703125" style="1" customWidth="1"/>
    <col min="10012" max="10012" width="14.28515625" style="1" customWidth="1"/>
    <col min="10013" max="10013" width="15.5703125" style="1" customWidth="1"/>
    <col min="10014" max="10014" width="1.85546875" style="1" customWidth="1"/>
    <col min="10015" max="10015" width="15.5703125" style="1" customWidth="1"/>
    <col min="10016" max="10016" width="2.85546875" style="1" customWidth="1"/>
    <col min="10017" max="10249" width="13.85546875" style="1"/>
    <col min="10250" max="10250" width="7" style="1" customWidth="1"/>
    <col min="10251" max="10251" width="16.5703125" style="1" customWidth="1"/>
    <col min="10252" max="10252" width="4.28515625" style="1" customWidth="1"/>
    <col min="10253" max="10253" width="6.85546875" style="1" customWidth="1"/>
    <col min="10254" max="10255" width="2.28515625" style="1" customWidth="1"/>
    <col min="10256" max="10256" width="10.85546875" style="1" customWidth="1"/>
    <col min="10257" max="10257" width="3.85546875" style="1" customWidth="1"/>
    <col min="10258" max="10258" width="2" style="1" customWidth="1"/>
    <col min="10259" max="10259" width="15.5703125" style="1" customWidth="1"/>
    <col min="10260" max="10260" width="1.85546875" style="1" customWidth="1"/>
    <col min="10261" max="10261" width="15.5703125" style="1" customWidth="1"/>
    <col min="10262" max="10262" width="1.85546875" style="1" customWidth="1"/>
    <col min="10263" max="10263" width="15.5703125" style="1" customWidth="1"/>
    <col min="10264" max="10264" width="1.85546875" style="1" customWidth="1"/>
    <col min="10265" max="10265" width="15.5703125" style="1" customWidth="1"/>
    <col min="10266" max="10266" width="3.140625" style="1" customWidth="1"/>
    <col min="10267" max="10267" width="15.5703125" style="1" customWidth="1"/>
    <col min="10268" max="10268" width="14.28515625" style="1" customWidth="1"/>
    <col min="10269" max="10269" width="15.5703125" style="1" customWidth="1"/>
    <col min="10270" max="10270" width="1.85546875" style="1" customWidth="1"/>
    <col min="10271" max="10271" width="15.5703125" style="1" customWidth="1"/>
    <col min="10272" max="10272" width="2.85546875" style="1" customWidth="1"/>
    <col min="10273" max="10505" width="13.85546875" style="1"/>
    <col min="10506" max="10506" width="7" style="1" customWidth="1"/>
    <col min="10507" max="10507" width="16.5703125" style="1" customWidth="1"/>
    <col min="10508" max="10508" width="4.28515625" style="1" customWidth="1"/>
    <col min="10509" max="10509" width="6.85546875" style="1" customWidth="1"/>
    <col min="10510" max="10511" width="2.28515625" style="1" customWidth="1"/>
    <col min="10512" max="10512" width="10.85546875" style="1" customWidth="1"/>
    <col min="10513" max="10513" width="3.85546875" style="1" customWidth="1"/>
    <col min="10514" max="10514" width="2" style="1" customWidth="1"/>
    <col min="10515" max="10515" width="15.5703125" style="1" customWidth="1"/>
    <col min="10516" max="10516" width="1.85546875" style="1" customWidth="1"/>
    <col min="10517" max="10517" width="15.5703125" style="1" customWidth="1"/>
    <col min="10518" max="10518" width="1.85546875" style="1" customWidth="1"/>
    <col min="10519" max="10519" width="15.5703125" style="1" customWidth="1"/>
    <col min="10520" max="10520" width="1.85546875" style="1" customWidth="1"/>
    <col min="10521" max="10521" width="15.5703125" style="1" customWidth="1"/>
    <col min="10522" max="10522" width="3.140625" style="1" customWidth="1"/>
    <col min="10523" max="10523" width="15.5703125" style="1" customWidth="1"/>
    <col min="10524" max="10524" width="14.28515625" style="1" customWidth="1"/>
    <col min="10525" max="10525" width="15.5703125" style="1" customWidth="1"/>
    <col min="10526" max="10526" width="1.85546875" style="1" customWidth="1"/>
    <col min="10527" max="10527" width="15.5703125" style="1" customWidth="1"/>
    <col min="10528" max="10528" width="2.85546875" style="1" customWidth="1"/>
    <col min="10529" max="10761" width="13.85546875" style="1"/>
    <col min="10762" max="10762" width="7" style="1" customWidth="1"/>
    <col min="10763" max="10763" width="16.5703125" style="1" customWidth="1"/>
    <col min="10764" max="10764" width="4.28515625" style="1" customWidth="1"/>
    <col min="10765" max="10765" width="6.85546875" style="1" customWidth="1"/>
    <col min="10766" max="10767" width="2.28515625" style="1" customWidth="1"/>
    <col min="10768" max="10768" width="10.85546875" style="1" customWidth="1"/>
    <col min="10769" max="10769" width="3.85546875" style="1" customWidth="1"/>
    <col min="10770" max="10770" width="2" style="1" customWidth="1"/>
    <col min="10771" max="10771" width="15.5703125" style="1" customWidth="1"/>
    <col min="10772" max="10772" width="1.85546875" style="1" customWidth="1"/>
    <col min="10773" max="10773" width="15.5703125" style="1" customWidth="1"/>
    <col min="10774" max="10774" width="1.85546875" style="1" customWidth="1"/>
    <col min="10775" max="10775" width="15.5703125" style="1" customWidth="1"/>
    <col min="10776" max="10776" width="1.85546875" style="1" customWidth="1"/>
    <col min="10777" max="10777" width="15.5703125" style="1" customWidth="1"/>
    <col min="10778" max="10778" width="3.140625" style="1" customWidth="1"/>
    <col min="10779" max="10779" width="15.5703125" style="1" customWidth="1"/>
    <col min="10780" max="10780" width="14.28515625" style="1" customWidth="1"/>
    <col min="10781" max="10781" width="15.5703125" style="1" customWidth="1"/>
    <col min="10782" max="10782" width="1.85546875" style="1" customWidth="1"/>
    <col min="10783" max="10783" width="15.5703125" style="1" customWidth="1"/>
    <col min="10784" max="10784" width="2.85546875" style="1" customWidth="1"/>
    <col min="10785" max="11017" width="13.85546875" style="1"/>
    <col min="11018" max="11018" width="7" style="1" customWidth="1"/>
    <col min="11019" max="11019" width="16.5703125" style="1" customWidth="1"/>
    <col min="11020" max="11020" width="4.28515625" style="1" customWidth="1"/>
    <col min="11021" max="11021" width="6.85546875" style="1" customWidth="1"/>
    <col min="11022" max="11023" width="2.28515625" style="1" customWidth="1"/>
    <col min="11024" max="11024" width="10.85546875" style="1" customWidth="1"/>
    <col min="11025" max="11025" width="3.85546875" style="1" customWidth="1"/>
    <col min="11026" max="11026" width="2" style="1" customWidth="1"/>
    <col min="11027" max="11027" width="15.5703125" style="1" customWidth="1"/>
    <col min="11028" max="11028" width="1.85546875" style="1" customWidth="1"/>
    <col min="11029" max="11029" width="15.5703125" style="1" customWidth="1"/>
    <col min="11030" max="11030" width="1.85546875" style="1" customWidth="1"/>
    <col min="11031" max="11031" width="15.5703125" style="1" customWidth="1"/>
    <col min="11032" max="11032" width="1.85546875" style="1" customWidth="1"/>
    <col min="11033" max="11033" width="15.5703125" style="1" customWidth="1"/>
    <col min="11034" max="11034" width="3.140625" style="1" customWidth="1"/>
    <col min="11035" max="11035" width="15.5703125" style="1" customWidth="1"/>
    <col min="11036" max="11036" width="14.28515625" style="1" customWidth="1"/>
    <col min="11037" max="11037" width="15.5703125" style="1" customWidth="1"/>
    <col min="11038" max="11038" width="1.85546875" style="1" customWidth="1"/>
    <col min="11039" max="11039" width="15.5703125" style="1" customWidth="1"/>
    <col min="11040" max="11040" width="2.85546875" style="1" customWidth="1"/>
    <col min="11041" max="11273" width="13.85546875" style="1"/>
    <col min="11274" max="11274" width="7" style="1" customWidth="1"/>
    <col min="11275" max="11275" width="16.5703125" style="1" customWidth="1"/>
    <col min="11276" max="11276" width="4.28515625" style="1" customWidth="1"/>
    <col min="11277" max="11277" width="6.85546875" style="1" customWidth="1"/>
    <col min="11278" max="11279" width="2.28515625" style="1" customWidth="1"/>
    <col min="11280" max="11280" width="10.85546875" style="1" customWidth="1"/>
    <col min="11281" max="11281" width="3.85546875" style="1" customWidth="1"/>
    <col min="11282" max="11282" width="2" style="1" customWidth="1"/>
    <col min="11283" max="11283" width="15.5703125" style="1" customWidth="1"/>
    <col min="11284" max="11284" width="1.85546875" style="1" customWidth="1"/>
    <col min="11285" max="11285" width="15.5703125" style="1" customWidth="1"/>
    <col min="11286" max="11286" width="1.85546875" style="1" customWidth="1"/>
    <col min="11287" max="11287" width="15.5703125" style="1" customWidth="1"/>
    <col min="11288" max="11288" width="1.85546875" style="1" customWidth="1"/>
    <col min="11289" max="11289" width="15.5703125" style="1" customWidth="1"/>
    <col min="11290" max="11290" width="3.140625" style="1" customWidth="1"/>
    <col min="11291" max="11291" width="15.5703125" style="1" customWidth="1"/>
    <col min="11292" max="11292" width="14.28515625" style="1" customWidth="1"/>
    <col min="11293" max="11293" width="15.5703125" style="1" customWidth="1"/>
    <col min="11294" max="11294" width="1.85546875" style="1" customWidth="1"/>
    <col min="11295" max="11295" width="15.5703125" style="1" customWidth="1"/>
    <col min="11296" max="11296" width="2.85546875" style="1" customWidth="1"/>
    <col min="11297" max="11529" width="13.85546875" style="1"/>
    <col min="11530" max="11530" width="7" style="1" customWidth="1"/>
    <col min="11531" max="11531" width="16.5703125" style="1" customWidth="1"/>
    <col min="11532" max="11532" width="4.28515625" style="1" customWidth="1"/>
    <col min="11533" max="11533" width="6.85546875" style="1" customWidth="1"/>
    <col min="11534" max="11535" width="2.28515625" style="1" customWidth="1"/>
    <col min="11536" max="11536" width="10.85546875" style="1" customWidth="1"/>
    <col min="11537" max="11537" width="3.85546875" style="1" customWidth="1"/>
    <col min="11538" max="11538" width="2" style="1" customWidth="1"/>
    <col min="11539" max="11539" width="15.5703125" style="1" customWidth="1"/>
    <col min="11540" max="11540" width="1.85546875" style="1" customWidth="1"/>
    <col min="11541" max="11541" width="15.5703125" style="1" customWidth="1"/>
    <col min="11542" max="11542" width="1.85546875" style="1" customWidth="1"/>
    <col min="11543" max="11543" width="15.5703125" style="1" customWidth="1"/>
    <col min="11544" max="11544" width="1.85546875" style="1" customWidth="1"/>
    <col min="11545" max="11545" width="15.5703125" style="1" customWidth="1"/>
    <col min="11546" max="11546" width="3.140625" style="1" customWidth="1"/>
    <col min="11547" max="11547" width="15.5703125" style="1" customWidth="1"/>
    <col min="11548" max="11548" width="14.28515625" style="1" customWidth="1"/>
    <col min="11549" max="11549" width="15.5703125" style="1" customWidth="1"/>
    <col min="11550" max="11550" width="1.85546875" style="1" customWidth="1"/>
    <col min="11551" max="11551" width="15.5703125" style="1" customWidth="1"/>
    <col min="11552" max="11552" width="2.85546875" style="1" customWidth="1"/>
    <col min="11553" max="11785" width="13.85546875" style="1"/>
    <col min="11786" max="11786" width="7" style="1" customWidth="1"/>
    <col min="11787" max="11787" width="16.5703125" style="1" customWidth="1"/>
    <col min="11788" max="11788" width="4.28515625" style="1" customWidth="1"/>
    <col min="11789" max="11789" width="6.85546875" style="1" customWidth="1"/>
    <col min="11790" max="11791" width="2.28515625" style="1" customWidth="1"/>
    <col min="11792" max="11792" width="10.85546875" style="1" customWidth="1"/>
    <col min="11793" max="11793" width="3.85546875" style="1" customWidth="1"/>
    <col min="11794" max="11794" width="2" style="1" customWidth="1"/>
    <col min="11795" max="11795" width="15.5703125" style="1" customWidth="1"/>
    <col min="11796" max="11796" width="1.85546875" style="1" customWidth="1"/>
    <col min="11797" max="11797" width="15.5703125" style="1" customWidth="1"/>
    <col min="11798" max="11798" width="1.85546875" style="1" customWidth="1"/>
    <col min="11799" max="11799" width="15.5703125" style="1" customWidth="1"/>
    <col min="11800" max="11800" width="1.85546875" style="1" customWidth="1"/>
    <col min="11801" max="11801" width="15.5703125" style="1" customWidth="1"/>
    <col min="11802" max="11802" width="3.140625" style="1" customWidth="1"/>
    <col min="11803" max="11803" width="15.5703125" style="1" customWidth="1"/>
    <col min="11804" max="11804" width="14.28515625" style="1" customWidth="1"/>
    <col min="11805" max="11805" width="15.5703125" style="1" customWidth="1"/>
    <col min="11806" max="11806" width="1.85546875" style="1" customWidth="1"/>
    <col min="11807" max="11807" width="15.5703125" style="1" customWidth="1"/>
    <col min="11808" max="11808" width="2.85546875" style="1" customWidth="1"/>
    <col min="11809" max="12041" width="13.85546875" style="1"/>
    <col min="12042" max="12042" width="7" style="1" customWidth="1"/>
    <col min="12043" max="12043" width="16.5703125" style="1" customWidth="1"/>
    <col min="12044" max="12044" width="4.28515625" style="1" customWidth="1"/>
    <col min="12045" max="12045" width="6.85546875" style="1" customWidth="1"/>
    <col min="12046" max="12047" width="2.28515625" style="1" customWidth="1"/>
    <col min="12048" max="12048" width="10.85546875" style="1" customWidth="1"/>
    <col min="12049" max="12049" width="3.85546875" style="1" customWidth="1"/>
    <col min="12050" max="12050" width="2" style="1" customWidth="1"/>
    <col min="12051" max="12051" width="15.5703125" style="1" customWidth="1"/>
    <col min="12052" max="12052" width="1.85546875" style="1" customWidth="1"/>
    <col min="12053" max="12053" width="15.5703125" style="1" customWidth="1"/>
    <col min="12054" max="12054" width="1.85546875" style="1" customWidth="1"/>
    <col min="12055" max="12055" width="15.5703125" style="1" customWidth="1"/>
    <col min="12056" max="12056" width="1.85546875" style="1" customWidth="1"/>
    <col min="12057" max="12057" width="15.5703125" style="1" customWidth="1"/>
    <col min="12058" max="12058" width="3.140625" style="1" customWidth="1"/>
    <col min="12059" max="12059" width="15.5703125" style="1" customWidth="1"/>
    <col min="12060" max="12060" width="14.28515625" style="1" customWidth="1"/>
    <col min="12061" max="12061" width="15.5703125" style="1" customWidth="1"/>
    <col min="12062" max="12062" width="1.85546875" style="1" customWidth="1"/>
    <col min="12063" max="12063" width="15.5703125" style="1" customWidth="1"/>
    <col min="12064" max="12064" width="2.85546875" style="1" customWidth="1"/>
    <col min="12065" max="12297" width="13.85546875" style="1"/>
    <col min="12298" max="12298" width="7" style="1" customWidth="1"/>
    <col min="12299" max="12299" width="16.5703125" style="1" customWidth="1"/>
    <col min="12300" max="12300" width="4.28515625" style="1" customWidth="1"/>
    <col min="12301" max="12301" width="6.85546875" style="1" customWidth="1"/>
    <col min="12302" max="12303" width="2.28515625" style="1" customWidth="1"/>
    <col min="12304" max="12304" width="10.85546875" style="1" customWidth="1"/>
    <col min="12305" max="12305" width="3.85546875" style="1" customWidth="1"/>
    <col min="12306" max="12306" width="2" style="1" customWidth="1"/>
    <col min="12307" max="12307" width="15.5703125" style="1" customWidth="1"/>
    <col min="12308" max="12308" width="1.85546875" style="1" customWidth="1"/>
    <col min="12309" max="12309" width="15.5703125" style="1" customWidth="1"/>
    <col min="12310" max="12310" width="1.85546875" style="1" customWidth="1"/>
    <col min="12311" max="12311" width="15.5703125" style="1" customWidth="1"/>
    <col min="12312" max="12312" width="1.85546875" style="1" customWidth="1"/>
    <col min="12313" max="12313" width="15.5703125" style="1" customWidth="1"/>
    <col min="12314" max="12314" width="3.140625" style="1" customWidth="1"/>
    <col min="12315" max="12315" width="15.5703125" style="1" customWidth="1"/>
    <col min="12316" max="12316" width="14.28515625" style="1" customWidth="1"/>
    <col min="12317" max="12317" width="15.5703125" style="1" customWidth="1"/>
    <col min="12318" max="12318" width="1.85546875" style="1" customWidth="1"/>
    <col min="12319" max="12319" width="15.5703125" style="1" customWidth="1"/>
    <col min="12320" max="12320" width="2.85546875" style="1" customWidth="1"/>
    <col min="12321" max="12553" width="13.85546875" style="1"/>
    <col min="12554" max="12554" width="7" style="1" customWidth="1"/>
    <col min="12555" max="12555" width="16.5703125" style="1" customWidth="1"/>
    <col min="12556" max="12556" width="4.28515625" style="1" customWidth="1"/>
    <col min="12557" max="12557" width="6.85546875" style="1" customWidth="1"/>
    <col min="12558" max="12559" width="2.28515625" style="1" customWidth="1"/>
    <col min="12560" max="12560" width="10.85546875" style="1" customWidth="1"/>
    <col min="12561" max="12561" width="3.85546875" style="1" customWidth="1"/>
    <col min="12562" max="12562" width="2" style="1" customWidth="1"/>
    <col min="12563" max="12563" width="15.5703125" style="1" customWidth="1"/>
    <col min="12564" max="12564" width="1.85546875" style="1" customWidth="1"/>
    <col min="12565" max="12565" width="15.5703125" style="1" customWidth="1"/>
    <col min="12566" max="12566" width="1.85546875" style="1" customWidth="1"/>
    <col min="12567" max="12567" width="15.5703125" style="1" customWidth="1"/>
    <col min="12568" max="12568" width="1.85546875" style="1" customWidth="1"/>
    <col min="12569" max="12569" width="15.5703125" style="1" customWidth="1"/>
    <col min="12570" max="12570" width="3.140625" style="1" customWidth="1"/>
    <col min="12571" max="12571" width="15.5703125" style="1" customWidth="1"/>
    <col min="12572" max="12572" width="14.28515625" style="1" customWidth="1"/>
    <col min="12573" max="12573" width="15.5703125" style="1" customWidth="1"/>
    <col min="12574" max="12574" width="1.85546875" style="1" customWidth="1"/>
    <col min="12575" max="12575" width="15.5703125" style="1" customWidth="1"/>
    <col min="12576" max="12576" width="2.85546875" style="1" customWidth="1"/>
    <col min="12577" max="12809" width="13.85546875" style="1"/>
    <col min="12810" max="12810" width="7" style="1" customWidth="1"/>
    <col min="12811" max="12811" width="16.5703125" style="1" customWidth="1"/>
    <col min="12812" max="12812" width="4.28515625" style="1" customWidth="1"/>
    <col min="12813" max="12813" width="6.85546875" style="1" customWidth="1"/>
    <col min="12814" max="12815" width="2.28515625" style="1" customWidth="1"/>
    <col min="12816" max="12816" width="10.85546875" style="1" customWidth="1"/>
    <col min="12817" max="12817" width="3.85546875" style="1" customWidth="1"/>
    <col min="12818" max="12818" width="2" style="1" customWidth="1"/>
    <col min="12819" max="12819" width="15.5703125" style="1" customWidth="1"/>
    <col min="12820" max="12820" width="1.85546875" style="1" customWidth="1"/>
    <col min="12821" max="12821" width="15.5703125" style="1" customWidth="1"/>
    <col min="12822" max="12822" width="1.85546875" style="1" customWidth="1"/>
    <col min="12823" max="12823" width="15.5703125" style="1" customWidth="1"/>
    <col min="12824" max="12824" width="1.85546875" style="1" customWidth="1"/>
    <col min="12825" max="12825" width="15.5703125" style="1" customWidth="1"/>
    <col min="12826" max="12826" width="3.140625" style="1" customWidth="1"/>
    <col min="12827" max="12827" width="15.5703125" style="1" customWidth="1"/>
    <col min="12828" max="12828" width="14.28515625" style="1" customWidth="1"/>
    <col min="12829" max="12829" width="15.5703125" style="1" customWidth="1"/>
    <col min="12830" max="12830" width="1.85546875" style="1" customWidth="1"/>
    <col min="12831" max="12831" width="15.5703125" style="1" customWidth="1"/>
    <col min="12832" max="12832" width="2.85546875" style="1" customWidth="1"/>
    <col min="12833" max="13065" width="13.85546875" style="1"/>
    <col min="13066" max="13066" width="7" style="1" customWidth="1"/>
    <col min="13067" max="13067" width="16.5703125" style="1" customWidth="1"/>
    <col min="13068" max="13068" width="4.28515625" style="1" customWidth="1"/>
    <col min="13069" max="13069" width="6.85546875" style="1" customWidth="1"/>
    <col min="13070" max="13071" width="2.28515625" style="1" customWidth="1"/>
    <col min="13072" max="13072" width="10.85546875" style="1" customWidth="1"/>
    <col min="13073" max="13073" width="3.85546875" style="1" customWidth="1"/>
    <col min="13074" max="13074" width="2" style="1" customWidth="1"/>
    <col min="13075" max="13075" width="15.5703125" style="1" customWidth="1"/>
    <col min="13076" max="13076" width="1.85546875" style="1" customWidth="1"/>
    <col min="13077" max="13077" width="15.5703125" style="1" customWidth="1"/>
    <col min="13078" max="13078" width="1.85546875" style="1" customWidth="1"/>
    <col min="13079" max="13079" width="15.5703125" style="1" customWidth="1"/>
    <col min="13080" max="13080" width="1.85546875" style="1" customWidth="1"/>
    <col min="13081" max="13081" width="15.5703125" style="1" customWidth="1"/>
    <col min="13082" max="13082" width="3.140625" style="1" customWidth="1"/>
    <col min="13083" max="13083" width="15.5703125" style="1" customWidth="1"/>
    <col min="13084" max="13084" width="14.28515625" style="1" customWidth="1"/>
    <col min="13085" max="13085" width="15.5703125" style="1" customWidth="1"/>
    <col min="13086" max="13086" width="1.85546875" style="1" customWidth="1"/>
    <col min="13087" max="13087" width="15.5703125" style="1" customWidth="1"/>
    <col min="13088" max="13088" width="2.85546875" style="1" customWidth="1"/>
    <col min="13089" max="13321" width="13.85546875" style="1"/>
    <col min="13322" max="13322" width="7" style="1" customWidth="1"/>
    <col min="13323" max="13323" width="16.5703125" style="1" customWidth="1"/>
    <col min="13324" max="13324" width="4.28515625" style="1" customWidth="1"/>
    <col min="13325" max="13325" width="6.85546875" style="1" customWidth="1"/>
    <col min="13326" max="13327" width="2.28515625" style="1" customWidth="1"/>
    <col min="13328" max="13328" width="10.85546875" style="1" customWidth="1"/>
    <col min="13329" max="13329" width="3.85546875" style="1" customWidth="1"/>
    <col min="13330" max="13330" width="2" style="1" customWidth="1"/>
    <col min="13331" max="13331" width="15.5703125" style="1" customWidth="1"/>
    <col min="13332" max="13332" width="1.85546875" style="1" customWidth="1"/>
    <col min="13333" max="13333" width="15.5703125" style="1" customWidth="1"/>
    <col min="13334" max="13334" width="1.85546875" style="1" customWidth="1"/>
    <col min="13335" max="13335" width="15.5703125" style="1" customWidth="1"/>
    <col min="13336" max="13336" width="1.85546875" style="1" customWidth="1"/>
    <col min="13337" max="13337" width="15.5703125" style="1" customWidth="1"/>
    <col min="13338" max="13338" width="3.140625" style="1" customWidth="1"/>
    <col min="13339" max="13339" width="15.5703125" style="1" customWidth="1"/>
    <col min="13340" max="13340" width="14.28515625" style="1" customWidth="1"/>
    <col min="13341" max="13341" width="15.5703125" style="1" customWidth="1"/>
    <col min="13342" max="13342" width="1.85546875" style="1" customWidth="1"/>
    <col min="13343" max="13343" width="15.5703125" style="1" customWidth="1"/>
    <col min="13344" max="13344" width="2.85546875" style="1" customWidth="1"/>
    <col min="13345" max="13577" width="13.85546875" style="1"/>
    <col min="13578" max="13578" width="7" style="1" customWidth="1"/>
    <col min="13579" max="13579" width="16.5703125" style="1" customWidth="1"/>
    <col min="13580" max="13580" width="4.28515625" style="1" customWidth="1"/>
    <col min="13581" max="13581" width="6.85546875" style="1" customWidth="1"/>
    <col min="13582" max="13583" width="2.28515625" style="1" customWidth="1"/>
    <col min="13584" max="13584" width="10.85546875" style="1" customWidth="1"/>
    <col min="13585" max="13585" width="3.85546875" style="1" customWidth="1"/>
    <col min="13586" max="13586" width="2" style="1" customWidth="1"/>
    <col min="13587" max="13587" width="15.5703125" style="1" customWidth="1"/>
    <col min="13588" max="13588" width="1.85546875" style="1" customWidth="1"/>
    <col min="13589" max="13589" width="15.5703125" style="1" customWidth="1"/>
    <col min="13590" max="13590" width="1.85546875" style="1" customWidth="1"/>
    <col min="13591" max="13591" width="15.5703125" style="1" customWidth="1"/>
    <col min="13592" max="13592" width="1.85546875" style="1" customWidth="1"/>
    <col min="13593" max="13593" width="15.5703125" style="1" customWidth="1"/>
    <col min="13594" max="13594" width="3.140625" style="1" customWidth="1"/>
    <col min="13595" max="13595" width="15.5703125" style="1" customWidth="1"/>
    <col min="13596" max="13596" width="14.28515625" style="1" customWidth="1"/>
    <col min="13597" max="13597" width="15.5703125" style="1" customWidth="1"/>
    <col min="13598" max="13598" width="1.85546875" style="1" customWidth="1"/>
    <col min="13599" max="13599" width="15.5703125" style="1" customWidth="1"/>
    <col min="13600" max="13600" width="2.85546875" style="1" customWidth="1"/>
    <col min="13601" max="13833" width="13.85546875" style="1"/>
    <col min="13834" max="13834" width="7" style="1" customWidth="1"/>
    <col min="13835" max="13835" width="16.5703125" style="1" customWidth="1"/>
    <col min="13836" max="13836" width="4.28515625" style="1" customWidth="1"/>
    <col min="13837" max="13837" width="6.85546875" style="1" customWidth="1"/>
    <col min="13838" max="13839" width="2.28515625" style="1" customWidth="1"/>
    <col min="13840" max="13840" width="10.85546875" style="1" customWidth="1"/>
    <col min="13841" max="13841" width="3.85546875" style="1" customWidth="1"/>
    <col min="13842" max="13842" width="2" style="1" customWidth="1"/>
    <col min="13843" max="13843" width="15.5703125" style="1" customWidth="1"/>
    <col min="13844" max="13844" width="1.85546875" style="1" customWidth="1"/>
    <col min="13845" max="13845" width="15.5703125" style="1" customWidth="1"/>
    <col min="13846" max="13846" width="1.85546875" style="1" customWidth="1"/>
    <col min="13847" max="13847" width="15.5703125" style="1" customWidth="1"/>
    <col min="13848" max="13848" width="1.85546875" style="1" customWidth="1"/>
    <col min="13849" max="13849" width="15.5703125" style="1" customWidth="1"/>
    <col min="13850" max="13850" width="3.140625" style="1" customWidth="1"/>
    <col min="13851" max="13851" width="15.5703125" style="1" customWidth="1"/>
    <col min="13852" max="13852" width="14.28515625" style="1" customWidth="1"/>
    <col min="13853" max="13853" width="15.5703125" style="1" customWidth="1"/>
    <col min="13854" max="13854" width="1.85546875" style="1" customWidth="1"/>
    <col min="13855" max="13855" width="15.5703125" style="1" customWidth="1"/>
    <col min="13856" max="13856" width="2.85546875" style="1" customWidth="1"/>
    <col min="13857" max="14089" width="13.85546875" style="1"/>
    <col min="14090" max="14090" width="7" style="1" customWidth="1"/>
    <col min="14091" max="14091" width="16.5703125" style="1" customWidth="1"/>
    <col min="14092" max="14092" width="4.28515625" style="1" customWidth="1"/>
    <col min="14093" max="14093" width="6.85546875" style="1" customWidth="1"/>
    <col min="14094" max="14095" width="2.28515625" style="1" customWidth="1"/>
    <col min="14096" max="14096" width="10.85546875" style="1" customWidth="1"/>
    <col min="14097" max="14097" width="3.85546875" style="1" customWidth="1"/>
    <col min="14098" max="14098" width="2" style="1" customWidth="1"/>
    <col min="14099" max="14099" width="15.5703125" style="1" customWidth="1"/>
    <col min="14100" max="14100" width="1.85546875" style="1" customWidth="1"/>
    <col min="14101" max="14101" width="15.5703125" style="1" customWidth="1"/>
    <col min="14102" max="14102" width="1.85546875" style="1" customWidth="1"/>
    <col min="14103" max="14103" width="15.5703125" style="1" customWidth="1"/>
    <col min="14104" max="14104" width="1.85546875" style="1" customWidth="1"/>
    <col min="14105" max="14105" width="15.5703125" style="1" customWidth="1"/>
    <col min="14106" max="14106" width="3.140625" style="1" customWidth="1"/>
    <col min="14107" max="14107" width="15.5703125" style="1" customWidth="1"/>
    <col min="14108" max="14108" width="14.28515625" style="1" customWidth="1"/>
    <col min="14109" max="14109" width="15.5703125" style="1" customWidth="1"/>
    <col min="14110" max="14110" width="1.85546875" style="1" customWidth="1"/>
    <col min="14111" max="14111" width="15.5703125" style="1" customWidth="1"/>
    <col min="14112" max="14112" width="2.85546875" style="1" customWidth="1"/>
    <col min="14113" max="14345" width="13.85546875" style="1"/>
    <col min="14346" max="14346" width="7" style="1" customWidth="1"/>
    <col min="14347" max="14347" width="16.5703125" style="1" customWidth="1"/>
    <col min="14348" max="14348" width="4.28515625" style="1" customWidth="1"/>
    <col min="14349" max="14349" width="6.85546875" style="1" customWidth="1"/>
    <col min="14350" max="14351" width="2.28515625" style="1" customWidth="1"/>
    <col min="14352" max="14352" width="10.85546875" style="1" customWidth="1"/>
    <col min="14353" max="14353" width="3.85546875" style="1" customWidth="1"/>
    <col min="14354" max="14354" width="2" style="1" customWidth="1"/>
    <col min="14355" max="14355" width="15.5703125" style="1" customWidth="1"/>
    <col min="14356" max="14356" width="1.85546875" style="1" customWidth="1"/>
    <col min="14357" max="14357" width="15.5703125" style="1" customWidth="1"/>
    <col min="14358" max="14358" width="1.85546875" style="1" customWidth="1"/>
    <col min="14359" max="14359" width="15.5703125" style="1" customWidth="1"/>
    <col min="14360" max="14360" width="1.85546875" style="1" customWidth="1"/>
    <col min="14361" max="14361" width="15.5703125" style="1" customWidth="1"/>
    <col min="14362" max="14362" width="3.140625" style="1" customWidth="1"/>
    <col min="14363" max="14363" width="15.5703125" style="1" customWidth="1"/>
    <col min="14364" max="14364" width="14.28515625" style="1" customWidth="1"/>
    <col min="14365" max="14365" width="15.5703125" style="1" customWidth="1"/>
    <col min="14366" max="14366" width="1.85546875" style="1" customWidth="1"/>
    <col min="14367" max="14367" width="15.5703125" style="1" customWidth="1"/>
    <col min="14368" max="14368" width="2.85546875" style="1" customWidth="1"/>
    <col min="14369" max="14601" width="13.85546875" style="1"/>
    <col min="14602" max="14602" width="7" style="1" customWidth="1"/>
    <col min="14603" max="14603" width="16.5703125" style="1" customWidth="1"/>
    <col min="14604" max="14604" width="4.28515625" style="1" customWidth="1"/>
    <col min="14605" max="14605" width="6.85546875" style="1" customWidth="1"/>
    <col min="14606" max="14607" width="2.28515625" style="1" customWidth="1"/>
    <col min="14608" max="14608" width="10.85546875" style="1" customWidth="1"/>
    <col min="14609" max="14609" width="3.85546875" style="1" customWidth="1"/>
    <col min="14610" max="14610" width="2" style="1" customWidth="1"/>
    <col min="14611" max="14611" width="15.5703125" style="1" customWidth="1"/>
    <col min="14612" max="14612" width="1.85546875" style="1" customWidth="1"/>
    <col min="14613" max="14613" width="15.5703125" style="1" customWidth="1"/>
    <col min="14614" max="14614" width="1.85546875" style="1" customWidth="1"/>
    <col min="14615" max="14615" width="15.5703125" style="1" customWidth="1"/>
    <col min="14616" max="14616" width="1.85546875" style="1" customWidth="1"/>
    <col min="14617" max="14617" width="15.5703125" style="1" customWidth="1"/>
    <col min="14618" max="14618" width="3.140625" style="1" customWidth="1"/>
    <col min="14619" max="14619" width="15.5703125" style="1" customWidth="1"/>
    <col min="14620" max="14620" width="14.28515625" style="1" customWidth="1"/>
    <col min="14621" max="14621" width="15.5703125" style="1" customWidth="1"/>
    <col min="14622" max="14622" width="1.85546875" style="1" customWidth="1"/>
    <col min="14623" max="14623" width="15.5703125" style="1" customWidth="1"/>
    <col min="14624" max="14624" width="2.85546875" style="1" customWidth="1"/>
    <col min="14625" max="14857" width="13.85546875" style="1"/>
    <col min="14858" max="14858" width="7" style="1" customWidth="1"/>
    <col min="14859" max="14859" width="16.5703125" style="1" customWidth="1"/>
    <col min="14860" max="14860" width="4.28515625" style="1" customWidth="1"/>
    <col min="14861" max="14861" width="6.85546875" style="1" customWidth="1"/>
    <col min="14862" max="14863" width="2.28515625" style="1" customWidth="1"/>
    <col min="14864" max="14864" width="10.85546875" style="1" customWidth="1"/>
    <col min="14865" max="14865" width="3.85546875" style="1" customWidth="1"/>
    <col min="14866" max="14866" width="2" style="1" customWidth="1"/>
    <col min="14867" max="14867" width="15.5703125" style="1" customWidth="1"/>
    <col min="14868" max="14868" width="1.85546875" style="1" customWidth="1"/>
    <col min="14869" max="14869" width="15.5703125" style="1" customWidth="1"/>
    <col min="14870" max="14870" width="1.85546875" style="1" customWidth="1"/>
    <col min="14871" max="14871" width="15.5703125" style="1" customWidth="1"/>
    <col min="14872" max="14872" width="1.85546875" style="1" customWidth="1"/>
    <col min="14873" max="14873" width="15.5703125" style="1" customWidth="1"/>
    <col min="14874" max="14874" width="3.140625" style="1" customWidth="1"/>
    <col min="14875" max="14875" width="15.5703125" style="1" customWidth="1"/>
    <col min="14876" max="14876" width="14.28515625" style="1" customWidth="1"/>
    <col min="14877" max="14877" width="15.5703125" style="1" customWidth="1"/>
    <col min="14878" max="14878" width="1.85546875" style="1" customWidth="1"/>
    <col min="14879" max="14879" width="15.5703125" style="1" customWidth="1"/>
    <col min="14880" max="14880" width="2.85546875" style="1" customWidth="1"/>
    <col min="14881" max="15113" width="13.85546875" style="1"/>
    <col min="15114" max="15114" width="7" style="1" customWidth="1"/>
    <col min="15115" max="15115" width="16.5703125" style="1" customWidth="1"/>
    <col min="15116" max="15116" width="4.28515625" style="1" customWidth="1"/>
    <col min="15117" max="15117" width="6.85546875" style="1" customWidth="1"/>
    <col min="15118" max="15119" width="2.28515625" style="1" customWidth="1"/>
    <col min="15120" max="15120" width="10.85546875" style="1" customWidth="1"/>
    <col min="15121" max="15121" width="3.85546875" style="1" customWidth="1"/>
    <col min="15122" max="15122" width="2" style="1" customWidth="1"/>
    <col min="15123" max="15123" width="15.5703125" style="1" customWidth="1"/>
    <col min="15124" max="15124" width="1.85546875" style="1" customWidth="1"/>
    <col min="15125" max="15125" width="15.5703125" style="1" customWidth="1"/>
    <col min="15126" max="15126" width="1.85546875" style="1" customWidth="1"/>
    <col min="15127" max="15127" width="15.5703125" style="1" customWidth="1"/>
    <col min="15128" max="15128" width="1.85546875" style="1" customWidth="1"/>
    <col min="15129" max="15129" width="15.5703125" style="1" customWidth="1"/>
    <col min="15130" max="15130" width="3.140625" style="1" customWidth="1"/>
    <col min="15131" max="15131" width="15.5703125" style="1" customWidth="1"/>
    <col min="15132" max="15132" width="14.28515625" style="1" customWidth="1"/>
    <col min="15133" max="15133" width="15.5703125" style="1" customWidth="1"/>
    <col min="15134" max="15134" width="1.85546875" style="1" customWidth="1"/>
    <col min="15135" max="15135" width="15.5703125" style="1" customWidth="1"/>
    <col min="15136" max="15136" width="2.85546875" style="1" customWidth="1"/>
    <col min="15137" max="15369" width="13.85546875" style="1"/>
    <col min="15370" max="15370" width="7" style="1" customWidth="1"/>
    <col min="15371" max="15371" width="16.5703125" style="1" customWidth="1"/>
    <col min="15372" max="15372" width="4.28515625" style="1" customWidth="1"/>
    <col min="15373" max="15373" width="6.85546875" style="1" customWidth="1"/>
    <col min="15374" max="15375" width="2.28515625" style="1" customWidth="1"/>
    <col min="15376" max="15376" width="10.85546875" style="1" customWidth="1"/>
    <col min="15377" max="15377" width="3.85546875" style="1" customWidth="1"/>
    <col min="15378" max="15378" width="2" style="1" customWidth="1"/>
    <col min="15379" max="15379" width="15.5703125" style="1" customWidth="1"/>
    <col min="15380" max="15380" width="1.85546875" style="1" customWidth="1"/>
    <col min="15381" max="15381" width="15.5703125" style="1" customWidth="1"/>
    <col min="15382" max="15382" width="1.85546875" style="1" customWidth="1"/>
    <col min="15383" max="15383" width="15.5703125" style="1" customWidth="1"/>
    <col min="15384" max="15384" width="1.85546875" style="1" customWidth="1"/>
    <col min="15385" max="15385" width="15.5703125" style="1" customWidth="1"/>
    <col min="15386" max="15386" width="3.140625" style="1" customWidth="1"/>
    <col min="15387" max="15387" width="15.5703125" style="1" customWidth="1"/>
    <col min="15388" max="15388" width="14.28515625" style="1" customWidth="1"/>
    <col min="15389" max="15389" width="15.5703125" style="1" customWidth="1"/>
    <col min="15390" max="15390" width="1.85546875" style="1" customWidth="1"/>
    <col min="15391" max="15391" width="15.5703125" style="1" customWidth="1"/>
    <col min="15392" max="15392" width="2.85546875" style="1" customWidth="1"/>
    <col min="15393" max="15625" width="13.85546875" style="1"/>
    <col min="15626" max="15626" width="7" style="1" customWidth="1"/>
    <col min="15627" max="15627" width="16.5703125" style="1" customWidth="1"/>
    <col min="15628" max="15628" width="4.28515625" style="1" customWidth="1"/>
    <col min="15629" max="15629" width="6.85546875" style="1" customWidth="1"/>
    <col min="15630" max="15631" width="2.28515625" style="1" customWidth="1"/>
    <col min="15632" max="15632" width="10.85546875" style="1" customWidth="1"/>
    <col min="15633" max="15633" width="3.85546875" style="1" customWidth="1"/>
    <col min="15634" max="15634" width="2" style="1" customWidth="1"/>
    <col min="15635" max="15635" width="15.5703125" style="1" customWidth="1"/>
    <col min="15636" max="15636" width="1.85546875" style="1" customWidth="1"/>
    <col min="15637" max="15637" width="15.5703125" style="1" customWidth="1"/>
    <col min="15638" max="15638" width="1.85546875" style="1" customWidth="1"/>
    <col min="15639" max="15639" width="15.5703125" style="1" customWidth="1"/>
    <col min="15640" max="15640" width="1.85546875" style="1" customWidth="1"/>
    <col min="15641" max="15641" width="15.5703125" style="1" customWidth="1"/>
    <col min="15642" max="15642" width="3.140625" style="1" customWidth="1"/>
    <col min="15643" max="15643" width="15.5703125" style="1" customWidth="1"/>
    <col min="15644" max="15644" width="14.28515625" style="1" customWidth="1"/>
    <col min="15645" max="15645" width="15.5703125" style="1" customWidth="1"/>
    <col min="15646" max="15646" width="1.85546875" style="1" customWidth="1"/>
    <col min="15647" max="15647" width="15.5703125" style="1" customWidth="1"/>
    <col min="15648" max="15648" width="2.85546875" style="1" customWidth="1"/>
    <col min="15649" max="15881" width="13.85546875" style="1"/>
    <col min="15882" max="15882" width="7" style="1" customWidth="1"/>
    <col min="15883" max="15883" width="16.5703125" style="1" customWidth="1"/>
    <col min="15884" max="15884" width="4.28515625" style="1" customWidth="1"/>
    <col min="15885" max="15885" width="6.85546875" style="1" customWidth="1"/>
    <col min="15886" max="15887" width="2.28515625" style="1" customWidth="1"/>
    <col min="15888" max="15888" width="10.85546875" style="1" customWidth="1"/>
    <col min="15889" max="15889" width="3.85546875" style="1" customWidth="1"/>
    <col min="15890" max="15890" width="2" style="1" customWidth="1"/>
    <col min="15891" max="15891" width="15.5703125" style="1" customWidth="1"/>
    <col min="15892" max="15892" width="1.85546875" style="1" customWidth="1"/>
    <col min="15893" max="15893" width="15.5703125" style="1" customWidth="1"/>
    <col min="15894" max="15894" width="1.85546875" style="1" customWidth="1"/>
    <col min="15895" max="15895" width="15.5703125" style="1" customWidth="1"/>
    <col min="15896" max="15896" width="1.85546875" style="1" customWidth="1"/>
    <col min="15897" max="15897" width="15.5703125" style="1" customWidth="1"/>
    <col min="15898" max="15898" width="3.140625" style="1" customWidth="1"/>
    <col min="15899" max="15899" width="15.5703125" style="1" customWidth="1"/>
    <col min="15900" max="15900" width="14.28515625" style="1" customWidth="1"/>
    <col min="15901" max="15901" width="15.5703125" style="1" customWidth="1"/>
    <col min="15902" max="15902" width="1.85546875" style="1" customWidth="1"/>
    <col min="15903" max="15903" width="15.5703125" style="1" customWidth="1"/>
    <col min="15904" max="15904" width="2.85546875" style="1" customWidth="1"/>
    <col min="15905" max="16137" width="13.85546875" style="1"/>
    <col min="16138" max="16138" width="7" style="1" customWidth="1"/>
    <col min="16139" max="16139" width="16.5703125" style="1" customWidth="1"/>
    <col min="16140" max="16140" width="4.28515625" style="1" customWidth="1"/>
    <col min="16141" max="16141" width="6.85546875" style="1" customWidth="1"/>
    <col min="16142" max="16143" width="2.28515625" style="1" customWidth="1"/>
    <col min="16144" max="16144" width="10.85546875" style="1" customWidth="1"/>
    <col min="16145" max="16145" width="3.85546875" style="1" customWidth="1"/>
    <col min="16146" max="16146" width="2" style="1" customWidth="1"/>
    <col min="16147" max="16147" width="15.5703125" style="1" customWidth="1"/>
    <col min="16148" max="16148" width="1.85546875" style="1" customWidth="1"/>
    <col min="16149" max="16149" width="15.5703125" style="1" customWidth="1"/>
    <col min="16150" max="16150" width="1.85546875" style="1" customWidth="1"/>
    <col min="16151" max="16151" width="15.5703125" style="1" customWidth="1"/>
    <col min="16152" max="16152" width="1.85546875" style="1" customWidth="1"/>
    <col min="16153" max="16153" width="15.5703125" style="1" customWidth="1"/>
    <col min="16154" max="16154" width="3.140625" style="1" customWidth="1"/>
    <col min="16155" max="16155" width="15.5703125" style="1" customWidth="1"/>
    <col min="16156" max="16156" width="14.28515625" style="1" customWidth="1"/>
    <col min="16157" max="16157" width="15.5703125" style="1" customWidth="1"/>
    <col min="16158" max="16158" width="1.85546875" style="1" customWidth="1"/>
    <col min="16159" max="16159" width="15.5703125" style="1" customWidth="1"/>
    <col min="16160" max="16160" width="2.85546875" style="1" customWidth="1"/>
    <col min="16161" max="16384" width="13.85546875" style="1"/>
  </cols>
  <sheetData>
    <row r="1" spans="1:32" s="6" customFormat="1" ht="15.75">
      <c r="A1" s="7" t="s">
        <v>151</v>
      </c>
      <c r="I1" s="8"/>
      <c r="K1" s="9"/>
      <c r="M1" s="8"/>
      <c r="N1" s="33"/>
      <c r="O1" s="34"/>
    </row>
    <row r="2" spans="1:32" s="6" customFormat="1" ht="15.75">
      <c r="A2" s="7" t="s">
        <v>152</v>
      </c>
      <c r="M2" s="8"/>
      <c r="O2" s="9"/>
    </row>
    <row r="3" spans="1:32" s="6" customFormat="1" ht="15.75">
      <c r="A3" s="7" t="s">
        <v>153</v>
      </c>
    </row>
    <row r="4" spans="1:32" s="10" customFormat="1" ht="15">
      <c r="AE4" s="6"/>
      <c r="AF4" s="6"/>
    </row>
    <row r="5" spans="1:32" s="10" customFormat="1" ht="15">
      <c r="AE5" s="6"/>
      <c r="AF5" s="6"/>
    </row>
    <row r="6" spans="1:32" s="10" customFormat="1" ht="15.75" thickBot="1">
      <c r="G6" s="32">
        <v>42005</v>
      </c>
      <c r="H6" s="2"/>
      <c r="I6" s="32">
        <v>42037</v>
      </c>
      <c r="J6" s="2"/>
      <c r="K6" s="32">
        <v>42066</v>
      </c>
      <c r="L6" s="2"/>
      <c r="M6" s="32">
        <v>42098</v>
      </c>
      <c r="N6" s="2"/>
      <c r="O6" s="32">
        <v>42129</v>
      </c>
      <c r="P6" s="2"/>
      <c r="Q6" s="32">
        <v>42161</v>
      </c>
      <c r="R6" s="2"/>
      <c r="S6" s="32">
        <v>42192</v>
      </c>
      <c r="T6" s="2"/>
      <c r="U6" s="32">
        <v>42224</v>
      </c>
      <c r="V6" s="2"/>
      <c r="W6" s="32">
        <v>42256</v>
      </c>
      <c r="X6" s="2"/>
      <c r="Y6" s="32">
        <v>42287</v>
      </c>
      <c r="Z6" s="2"/>
      <c r="AA6" s="32">
        <v>42319</v>
      </c>
      <c r="AB6" s="2"/>
      <c r="AC6" s="32">
        <v>42350</v>
      </c>
      <c r="AE6" s="6"/>
    </row>
    <row r="7" spans="1:32" s="10" customFormat="1" ht="5.25" customHeight="1">
      <c r="C7" s="11"/>
      <c r="G7" s="12"/>
      <c r="I7" s="12"/>
      <c r="K7" s="12"/>
      <c r="M7" s="12"/>
      <c r="O7" s="12"/>
      <c r="Q7" s="12"/>
      <c r="S7" s="12"/>
      <c r="U7" s="12"/>
      <c r="W7" s="12"/>
      <c r="Y7" s="12"/>
      <c r="AA7" s="12"/>
      <c r="AC7" s="12"/>
      <c r="AE7" s="6"/>
    </row>
    <row r="8" spans="1:32" s="2" customFormat="1" ht="4.5" customHeight="1">
      <c r="AE8" s="6"/>
    </row>
    <row r="9" spans="1:32" s="2" customFormat="1" outlineLevel="1">
      <c r="A9" s="3">
        <v>10050</v>
      </c>
      <c r="B9" s="3" t="s">
        <v>142</v>
      </c>
      <c r="C9" s="4"/>
      <c r="D9" s="4"/>
      <c r="G9" s="5">
        <v>65.37</v>
      </c>
      <c r="I9" s="5">
        <v>101.29</v>
      </c>
      <c r="K9" s="5">
        <v>0</v>
      </c>
      <c r="M9" s="5">
        <v>118.14</v>
      </c>
      <c r="O9" s="5">
        <v>423.61</v>
      </c>
      <c r="Q9" s="5">
        <v>346.15</v>
      </c>
      <c r="S9" s="5">
        <v>623.54</v>
      </c>
      <c r="U9" s="5">
        <v>407.45</v>
      </c>
      <c r="W9" s="5">
        <v>453.61</v>
      </c>
      <c r="Y9" s="5">
        <v>988.74</v>
      </c>
      <c r="AA9" s="5">
        <v>461.85</v>
      </c>
      <c r="AC9" s="5">
        <v>72.48</v>
      </c>
    </row>
    <row r="10" spans="1:32" s="2" customFormat="1" outlineLevel="1">
      <c r="A10" s="3">
        <v>10051</v>
      </c>
      <c r="B10" s="3" t="s">
        <v>143</v>
      </c>
      <c r="C10" s="4"/>
      <c r="D10" s="4"/>
      <c r="G10" s="5">
        <v>900</v>
      </c>
      <c r="I10" s="5">
        <v>900</v>
      </c>
      <c r="K10" s="5">
        <v>900</v>
      </c>
      <c r="M10" s="5">
        <v>900</v>
      </c>
      <c r="O10" s="5">
        <v>900</v>
      </c>
      <c r="Q10" s="5">
        <v>900</v>
      </c>
      <c r="S10" s="5">
        <v>900</v>
      </c>
      <c r="U10" s="5">
        <v>900</v>
      </c>
      <c r="W10" s="5">
        <v>900</v>
      </c>
      <c r="Y10" s="5">
        <v>900</v>
      </c>
      <c r="AA10" s="5">
        <v>900</v>
      </c>
      <c r="AC10" s="5">
        <v>900</v>
      </c>
    </row>
    <row r="11" spans="1:32" s="2" customFormat="1" outlineLevel="1">
      <c r="A11" s="3">
        <v>10070</v>
      </c>
      <c r="B11" s="3" t="s">
        <v>144</v>
      </c>
      <c r="C11" s="4"/>
      <c r="D11" s="4"/>
      <c r="G11" s="5">
        <v>-308722.67</v>
      </c>
      <c r="I11" s="5">
        <v>-308722.67</v>
      </c>
      <c r="K11" s="5">
        <v>-308722.67</v>
      </c>
      <c r="M11" s="5">
        <v>-312056</v>
      </c>
      <c r="O11" s="5">
        <v>-312056</v>
      </c>
      <c r="Q11" s="5">
        <v>-312056</v>
      </c>
      <c r="S11" s="5">
        <v>-312056</v>
      </c>
      <c r="U11" s="5">
        <v>-312056</v>
      </c>
      <c r="W11" s="5">
        <v>-312056</v>
      </c>
      <c r="Y11" s="5">
        <v>-316556</v>
      </c>
      <c r="AA11" s="5">
        <v>-316556</v>
      </c>
      <c r="AC11" s="5">
        <v>-317556</v>
      </c>
    </row>
    <row r="12" spans="1:32" s="2" customFormat="1" outlineLevel="1">
      <c r="A12" s="3">
        <v>10071</v>
      </c>
      <c r="B12" s="3" t="s">
        <v>145</v>
      </c>
      <c r="C12" s="4"/>
      <c r="D12" s="4"/>
      <c r="G12" s="5">
        <v>308722.67</v>
      </c>
      <c r="I12" s="5">
        <v>308722.67</v>
      </c>
      <c r="K12" s="5">
        <v>308722.67</v>
      </c>
      <c r="M12" s="5">
        <v>312056</v>
      </c>
      <c r="O12" s="5">
        <v>312056</v>
      </c>
      <c r="Q12" s="5">
        <v>312056</v>
      </c>
      <c r="S12" s="5">
        <v>312056</v>
      </c>
      <c r="U12" s="5">
        <v>312056</v>
      </c>
      <c r="W12" s="5">
        <v>312056</v>
      </c>
      <c r="Y12" s="5">
        <v>316556</v>
      </c>
      <c r="AA12" s="5">
        <v>316556</v>
      </c>
      <c r="AC12" s="5">
        <v>317556</v>
      </c>
    </row>
    <row r="13" spans="1:32" s="2" customFormat="1" outlineLevel="1">
      <c r="A13" s="3">
        <v>10092</v>
      </c>
      <c r="B13" s="3" t="s">
        <v>146</v>
      </c>
      <c r="C13" s="4"/>
      <c r="D13" s="4"/>
      <c r="G13" s="5">
        <v>-105.63</v>
      </c>
      <c r="I13" s="5">
        <v>-65.63</v>
      </c>
      <c r="K13" s="5">
        <v>0</v>
      </c>
      <c r="M13" s="5">
        <v>-105.63</v>
      </c>
      <c r="O13" s="5">
        <v>-45.63</v>
      </c>
      <c r="Q13" s="5">
        <v>-45.63</v>
      </c>
      <c r="S13" s="5">
        <v>-45.63</v>
      </c>
      <c r="U13" s="5">
        <v>-11.26</v>
      </c>
      <c r="W13" s="5">
        <v>0</v>
      </c>
      <c r="Y13" s="5">
        <v>-11.26</v>
      </c>
      <c r="AA13" s="5">
        <v>28.74</v>
      </c>
      <c r="AC13" s="5">
        <v>49.46</v>
      </c>
    </row>
    <row r="14" spans="1:32" s="2" customFormat="1" outlineLevel="1">
      <c r="A14" s="3">
        <v>10093</v>
      </c>
      <c r="B14" s="3" t="s">
        <v>149</v>
      </c>
      <c r="C14" s="4"/>
      <c r="D14" s="4"/>
      <c r="G14" s="5">
        <v>0</v>
      </c>
      <c r="I14" s="5">
        <v>0</v>
      </c>
      <c r="K14" s="5">
        <v>0</v>
      </c>
      <c r="M14" s="5">
        <v>-63.8</v>
      </c>
      <c r="O14" s="5">
        <v>-63.8</v>
      </c>
      <c r="Q14" s="5">
        <v>-63.8</v>
      </c>
      <c r="S14" s="5">
        <v>-63.8</v>
      </c>
      <c r="U14" s="5">
        <v>0</v>
      </c>
      <c r="W14" s="5">
        <v>0</v>
      </c>
      <c r="Y14" s="5">
        <v>0</v>
      </c>
      <c r="AA14" s="5">
        <v>0</v>
      </c>
      <c r="AC14" s="5">
        <v>0</v>
      </c>
    </row>
    <row r="15" spans="1:32" s="2" customFormat="1" outlineLevel="1">
      <c r="A15" s="3">
        <v>10095</v>
      </c>
      <c r="B15" s="3" t="s">
        <v>66</v>
      </c>
      <c r="C15" s="4"/>
      <c r="D15" s="4"/>
      <c r="G15" s="5">
        <v>787.5</v>
      </c>
      <c r="I15" s="5">
        <v>787.5</v>
      </c>
      <c r="K15" s="5">
        <v>0</v>
      </c>
      <c r="M15" s="5">
        <v>2919.5</v>
      </c>
      <c r="O15" s="5">
        <v>1866.3</v>
      </c>
      <c r="Q15" s="5">
        <v>871.01</v>
      </c>
      <c r="S15" s="5">
        <v>1866.3</v>
      </c>
      <c r="U15" s="5">
        <v>45.97</v>
      </c>
      <c r="W15" s="5">
        <v>45.97</v>
      </c>
      <c r="Y15" s="5">
        <v>45.97</v>
      </c>
      <c r="AA15" s="5">
        <v>45.97</v>
      </c>
      <c r="AC15" s="5">
        <v>0</v>
      </c>
    </row>
    <row r="16" spans="1:32" s="2" customFormat="1" outlineLevel="1">
      <c r="A16" s="3">
        <v>10097</v>
      </c>
      <c r="B16" s="3" t="s">
        <v>150</v>
      </c>
      <c r="C16" s="4"/>
      <c r="D16" s="4"/>
      <c r="G16" s="5">
        <v>0</v>
      </c>
      <c r="I16" s="5">
        <v>0</v>
      </c>
      <c r="K16" s="5">
        <v>0</v>
      </c>
      <c r="M16" s="5">
        <v>-28.16</v>
      </c>
      <c r="O16" s="5">
        <v>-28.16</v>
      </c>
      <c r="Q16" s="5">
        <v>0</v>
      </c>
      <c r="S16" s="5">
        <v>0</v>
      </c>
      <c r="U16" s="5">
        <v>0</v>
      </c>
      <c r="W16" s="5">
        <v>0</v>
      </c>
      <c r="Y16" s="5">
        <v>0</v>
      </c>
      <c r="AA16" s="5">
        <v>0</v>
      </c>
      <c r="AC16" s="5">
        <v>0</v>
      </c>
    </row>
    <row r="17" spans="1:29" s="2" customFormat="1" outlineLevel="1">
      <c r="A17" s="3">
        <v>10098</v>
      </c>
      <c r="B17" s="3" t="s">
        <v>147</v>
      </c>
      <c r="C17" s="4"/>
      <c r="D17" s="4"/>
      <c r="G17" s="5">
        <v>670</v>
      </c>
      <c r="I17" s="5">
        <v>670</v>
      </c>
      <c r="K17" s="5">
        <v>0</v>
      </c>
      <c r="M17" s="5">
        <v>0</v>
      </c>
      <c r="O17" s="5">
        <v>-1610</v>
      </c>
      <c r="Q17" s="5">
        <v>-1610</v>
      </c>
      <c r="S17" s="5">
        <v>-1610</v>
      </c>
      <c r="U17" s="5">
        <v>0</v>
      </c>
      <c r="W17" s="5">
        <v>0</v>
      </c>
      <c r="Y17" s="5">
        <v>0</v>
      </c>
      <c r="AA17" s="5">
        <v>0</v>
      </c>
      <c r="AC17" s="5">
        <v>0</v>
      </c>
    </row>
    <row r="18" spans="1:29" s="2" customFormat="1" outlineLevel="1">
      <c r="A18" s="3">
        <v>10099</v>
      </c>
      <c r="B18" s="3" t="s">
        <v>148</v>
      </c>
      <c r="C18" s="4"/>
      <c r="D18" s="4"/>
      <c r="G18" s="5">
        <v>-648</v>
      </c>
      <c r="I18" s="5">
        <v>-648</v>
      </c>
      <c r="K18" s="5">
        <v>0</v>
      </c>
      <c r="M18" s="5">
        <v>-995.29</v>
      </c>
      <c r="O18" s="5">
        <v>-995.29</v>
      </c>
      <c r="Q18" s="5">
        <v>0</v>
      </c>
      <c r="S18" s="5">
        <v>-995.29</v>
      </c>
      <c r="U18" s="5">
        <v>0</v>
      </c>
      <c r="W18" s="5">
        <v>0</v>
      </c>
      <c r="Y18" s="5">
        <v>0</v>
      </c>
      <c r="AA18" s="5">
        <v>0</v>
      </c>
      <c r="AC18" s="5">
        <v>0</v>
      </c>
    </row>
    <row r="19" spans="1:29" s="2" customFormat="1" ht="4.5" customHeight="1" outlineLevel="1">
      <c r="G19" s="14"/>
      <c r="I19" s="14"/>
      <c r="K19" s="14"/>
      <c r="M19" s="14"/>
      <c r="O19" s="14"/>
      <c r="Q19" s="14"/>
      <c r="S19" s="14"/>
      <c r="U19" s="14"/>
      <c r="W19" s="14"/>
      <c r="Y19" s="14"/>
      <c r="AA19" s="14"/>
      <c r="AC19" s="14"/>
    </row>
    <row r="20" spans="1:29" s="2" customFormat="1">
      <c r="C20" s="2" t="s">
        <v>0</v>
      </c>
      <c r="G20" s="15">
        <f>SUM(G9:G19)</f>
        <v>1669.2399999999952</v>
      </c>
      <c r="I20" s="15">
        <f>SUM(I9:I19)</f>
        <v>1745.1599999999789</v>
      </c>
      <c r="K20" s="15">
        <f>SUM(K9:K19)</f>
        <v>900</v>
      </c>
      <c r="M20" s="15">
        <f>SUM(M9:M19)</f>
        <v>2744.7600000000143</v>
      </c>
      <c r="O20" s="15">
        <f>SUM(O9:O19)</f>
        <v>447.0299999999861</v>
      </c>
      <c r="Q20" s="15">
        <f>SUM(Q9:Q19)</f>
        <v>397.73000000002321</v>
      </c>
      <c r="S20" s="15">
        <f>SUM(S9:S19)</f>
        <v>675.11999999997897</v>
      </c>
      <c r="U20" s="15">
        <f>SUM(U9:U19)</f>
        <v>1342.1600000000117</v>
      </c>
      <c r="W20" s="15">
        <f>SUM(W9:W19)</f>
        <v>1399.5799999999861</v>
      </c>
      <c r="Y20" s="15">
        <f>SUM(Y9:Y19)</f>
        <v>1923.4499999999907</v>
      </c>
      <c r="AA20" s="15">
        <f>SUM(AA9:AA19)</f>
        <v>1436.5599999999768</v>
      </c>
      <c r="AC20" s="15">
        <f>SUM(AC9:AC19)</f>
        <v>1021.9399999999814</v>
      </c>
    </row>
    <row r="21" spans="1:29" s="2" customFormat="1" outlineLevel="1">
      <c r="A21" s="3">
        <v>11501</v>
      </c>
      <c r="B21" s="3" t="s">
        <v>138</v>
      </c>
      <c r="C21" s="4"/>
      <c r="D21" s="4"/>
      <c r="G21" s="5">
        <v>1845901.19</v>
      </c>
      <c r="I21" s="5">
        <v>1876731.48</v>
      </c>
      <c r="K21" s="5">
        <v>1805273.15</v>
      </c>
      <c r="M21" s="5">
        <v>1918742.26</v>
      </c>
      <c r="O21" s="5">
        <v>1949847.04</v>
      </c>
      <c r="Q21" s="5">
        <v>1885774.1</v>
      </c>
      <c r="S21" s="5">
        <v>1931351.86</v>
      </c>
      <c r="U21" s="5">
        <v>1929939.65</v>
      </c>
      <c r="W21" s="5">
        <v>1958047.87</v>
      </c>
      <c r="Y21" s="5">
        <v>1979863.76</v>
      </c>
      <c r="AA21" s="5">
        <v>2101882.71</v>
      </c>
      <c r="AC21" s="5">
        <v>2254535.7200000002</v>
      </c>
    </row>
    <row r="22" spans="1:29" s="2" customFormat="1" outlineLevel="1">
      <c r="A22" s="3">
        <v>11510</v>
      </c>
      <c r="B22" s="3" t="s">
        <v>64</v>
      </c>
      <c r="C22" s="4"/>
      <c r="D22" s="4"/>
      <c r="G22" s="5">
        <v>22359.88</v>
      </c>
      <c r="I22" s="5">
        <v>20013.93</v>
      </c>
      <c r="K22" s="5">
        <v>55961.17</v>
      </c>
      <c r="M22" s="5">
        <v>21657.52</v>
      </c>
      <c r="O22" s="5">
        <v>20347.22</v>
      </c>
      <c r="Q22" s="5">
        <v>15965.24</v>
      </c>
      <c r="S22" s="5">
        <v>19607.73</v>
      </c>
      <c r="U22" s="5">
        <v>23211.75</v>
      </c>
      <c r="W22" s="5">
        <v>21720.44</v>
      </c>
      <c r="Y22" s="5">
        <v>28349.13</v>
      </c>
      <c r="AA22" s="5">
        <v>18862.87</v>
      </c>
      <c r="AC22" s="5">
        <v>30908.42</v>
      </c>
    </row>
    <row r="23" spans="1:29" s="2" customFormat="1" outlineLevel="1">
      <c r="A23" s="3">
        <v>11599</v>
      </c>
      <c r="B23" s="3" t="s">
        <v>139</v>
      </c>
      <c r="C23" s="4"/>
      <c r="D23" s="4"/>
      <c r="G23" s="5">
        <v>466.15</v>
      </c>
      <c r="I23" s="5">
        <v>2.14</v>
      </c>
      <c r="K23" s="5">
        <v>235.19</v>
      </c>
      <c r="M23" s="5">
        <v>285.70999999999998</v>
      </c>
      <c r="O23" s="5">
        <v>25.81</v>
      </c>
      <c r="Q23" s="5">
        <v>25.81</v>
      </c>
      <c r="S23" s="5">
        <v>25.81</v>
      </c>
      <c r="U23" s="5">
        <v>84.29</v>
      </c>
      <c r="W23" s="5">
        <v>25.81</v>
      </c>
      <c r="Y23" s="5">
        <v>281.06</v>
      </c>
      <c r="AA23" s="5">
        <v>216.89</v>
      </c>
      <c r="AC23" s="5">
        <v>216.89</v>
      </c>
    </row>
    <row r="24" spans="1:29" s="2" customFormat="1" outlineLevel="1">
      <c r="A24" s="3">
        <v>11800</v>
      </c>
      <c r="B24" s="3" t="s">
        <v>140</v>
      </c>
      <c r="C24" s="4"/>
      <c r="D24" s="4"/>
      <c r="G24" s="5">
        <v>535597.59</v>
      </c>
      <c r="I24" s="5">
        <v>570368.18000000005</v>
      </c>
      <c r="K24" s="5">
        <v>553496.39</v>
      </c>
      <c r="M24" s="5">
        <v>533728.89</v>
      </c>
      <c r="O24" s="5">
        <v>511145.79</v>
      </c>
      <c r="Q24" s="5">
        <v>487409.17</v>
      </c>
      <c r="S24" s="5">
        <v>461151.32</v>
      </c>
      <c r="U24" s="5">
        <v>445321.88</v>
      </c>
      <c r="W24" s="5">
        <v>425613.27</v>
      </c>
      <c r="Y24" s="5">
        <v>406270.18</v>
      </c>
      <c r="AA24" s="5">
        <v>386593.77</v>
      </c>
      <c r="AC24" s="5">
        <v>373603.35</v>
      </c>
    </row>
    <row r="25" spans="1:29" s="2" customFormat="1" outlineLevel="1">
      <c r="A25" s="3">
        <v>11900</v>
      </c>
      <c r="B25" s="3" t="s">
        <v>141</v>
      </c>
      <c r="C25" s="4"/>
      <c r="D25" s="4"/>
      <c r="G25" s="5">
        <v>-217321.44</v>
      </c>
      <c r="I25" s="5">
        <v>-217321.44</v>
      </c>
      <c r="K25" s="5">
        <v>-217321.44</v>
      </c>
      <c r="M25" s="5">
        <v>-217321.44</v>
      </c>
      <c r="O25" s="5">
        <v>-217321.44</v>
      </c>
      <c r="Q25" s="5">
        <v>-217321.44</v>
      </c>
      <c r="S25" s="5">
        <v>-217321.44</v>
      </c>
      <c r="U25" s="5">
        <v>-217321.44</v>
      </c>
      <c r="W25" s="5">
        <v>-217321.44</v>
      </c>
      <c r="Y25" s="5">
        <v>-217321.44</v>
      </c>
      <c r="AA25" s="5">
        <v>-217321.44</v>
      </c>
      <c r="AC25" s="5">
        <v>-217321.44</v>
      </c>
    </row>
    <row r="26" spans="1:29" s="2" customFormat="1" outlineLevel="1">
      <c r="A26" s="3">
        <v>11901</v>
      </c>
      <c r="B26" s="3" t="s">
        <v>47</v>
      </c>
      <c r="C26" s="4"/>
      <c r="D26" s="4"/>
      <c r="G26" s="5">
        <v>-939474.12</v>
      </c>
      <c r="I26" s="5">
        <v>-942125.03</v>
      </c>
      <c r="K26" s="5">
        <v>-942062.33</v>
      </c>
      <c r="M26" s="5">
        <v>-942116.1</v>
      </c>
      <c r="O26" s="5">
        <v>-949229.39</v>
      </c>
      <c r="Q26" s="5">
        <v>-953916.63</v>
      </c>
      <c r="S26" s="5">
        <v>-961769.51</v>
      </c>
      <c r="U26" s="5">
        <v>-965846.77</v>
      </c>
      <c r="W26" s="5">
        <v>-970980.48</v>
      </c>
      <c r="Y26" s="5">
        <v>-975413.92</v>
      </c>
      <c r="AA26" s="5">
        <v>-978220.26</v>
      </c>
      <c r="AC26" s="5">
        <v>-989895.38</v>
      </c>
    </row>
    <row r="27" spans="1:29" s="2" customFormat="1" outlineLevel="1">
      <c r="A27" s="3">
        <v>11902</v>
      </c>
      <c r="B27" s="3" t="s">
        <v>48</v>
      </c>
      <c r="C27" s="4"/>
      <c r="D27" s="4"/>
      <c r="G27" s="5">
        <v>1477150.02</v>
      </c>
      <c r="I27" s="5">
        <v>1484553.78</v>
      </c>
      <c r="K27" s="5">
        <v>1492680.73</v>
      </c>
      <c r="M27" s="5">
        <v>1499457.05</v>
      </c>
      <c r="O27" s="5">
        <v>1504077.68</v>
      </c>
      <c r="Q27" s="5">
        <v>1508158.85</v>
      </c>
      <c r="S27" s="5">
        <v>1513941.77</v>
      </c>
      <c r="U27" s="5">
        <v>1521919.28</v>
      </c>
      <c r="W27" s="5">
        <v>1523110.69</v>
      </c>
      <c r="Y27" s="5">
        <v>1531139.03</v>
      </c>
      <c r="AA27" s="5">
        <v>1542008.49</v>
      </c>
      <c r="AC27" s="5">
        <v>1552416.19</v>
      </c>
    </row>
    <row r="28" spans="1:29" s="2" customFormat="1" outlineLevel="1">
      <c r="A28" s="3">
        <v>11903</v>
      </c>
      <c r="B28" s="3" t="s">
        <v>65</v>
      </c>
      <c r="C28" s="4"/>
      <c r="D28" s="4"/>
      <c r="G28" s="5">
        <v>-342770.82</v>
      </c>
      <c r="I28" s="5">
        <v>-346440.82</v>
      </c>
      <c r="K28" s="5">
        <v>-351401.51</v>
      </c>
      <c r="M28" s="5">
        <v>-354416.34</v>
      </c>
      <c r="O28" s="5">
        <v>-356338.43</v>
      </c>
      <c r="Q28" s="5">
        <v>-356831.54</v>
      </c>
      <c r="S28" s="5">
        <v>-359722.43</v>
      </c>
      <c r="U28" s="5">
        <v>-360977.21</v>
      </c>
      <c r="W28" s="5">
        <v>-363280.01</v>
      </c>
      <c r="Y28" s="5">
        <v>-367089.72</v>
      </c>
      <c r="AA28" s="5">
        <v>-368527.32</v>
      </c>
      <c r="AC28" s="5">
        <v>-370687.28</v>
      </c>
    </row>
    <row r="29" spans="1:29" s="2" customFormat="1" ht="5.0999999999999996" customHeight="1" outlineLevel="1">
      <c r="A29" s="4"/>
      <c r="B29" s="4"/>
      <c r="C29" s="4"/>
      <c r="D29" s="4"/>
      <c r="G29" s="16"/>
      <c r="I29" s="16"/>
      <c r="K29" s="16"/>
      <c r="M29" s="16"/>
      <c r="O29" s="16"/>
      <c r="Q29" s="16"/>
      <c r="S29" s="16"/>
      <c r="U29" s="16"/>
      <c r="W29" s="16"/>
      <c r="Y29" s="16"/>
      <c r="AA29" s="16"/>
      <c r="AC29" s="16"/>
    </row>
    <row r="30" spans="1:29" s="2" customFormat="1">
      <c r="C30" s="3" t="s">
        <v>1</v>
      </c>
      <c r="G30" s="15">
        <f>SUM(G21:G29)</f>
        <v>2381908.4499999997</v>
      </c>
      <c r="I30" s="15">
        <f>SUM(I21:I29)</f>
        <v>2445782.2200000002</v>
      </c>
      <c r="K30" s="15">
        <f>SUM(K21:K29)</f>
        <v>2396861.3499999996</v>
      </c>
      <c r="M30" s="15">
        <f>SUM(M21:M29)</f>
        <v>2460017.5499999998</v>
      </c>
      <c r="O30" s="15">
        <f>SUM(O21:O29)</f>
        <v>2462554.2799999998</v>
      </c>
      <c r="Q30" s="15">
        <f>SUM(Q21:Q29)</f>
        <v>2369263.5600000005</v>
      </c>
      <c r="S30" s="15">
        <f>SUM(S21:S29)</f>
        <v>2387265.11</v>
      </c>
      <c r="U30" s="15">
        <f>SUM(U21:U29)</f>
        <v>2376331.4299999997</v>
      </c>
      <c r="W30" s="15">
        <f>SUM(W21:W29)</f>
        <v>2376936.1500000004</v>
      </c>
      <c r="Y30" s="15">
        <f>SUM(Y21:Y29)</f>
        <v>2386078.08</v>
      </c>
      <c r="AA30" s="15">
        <f>SUM(AA21:AA29)</f>
        <v>2485495.7100000004</v>
      </c>
      <c r="AC30" s="15">
        <f>SUM(AC21:AC29)</f>
        <v>2633776.4700000007</v>
      </c>
    </row>
    <row r="31" spans="1:29" s="2" customFormat="1" outlineLevel="1">
      <c r="A31" s="3">
        <v>12001</v>
      </c>
      <c r="B31" s="3" t="s">
        <v>133</v>
      </c>
      <c r="C31" s="4"/>
      <c r="D31" s="4"/>
      <c r="G31" s="5">
        <v>91844.79</v>
      </c>
      <c r="I31" s="5">
        <v>91844.79</v>
      </c>
      <c r="K31" s="5">
        <v>91844.79</v>
      </c>
      <c r="M31" s="5">
        <v>91844.79</v>
      </c>
      <c r="O31" s="5">
        <v>91844.79</v>
      </c>
      <c r="Q31" s="5">
        <v>91844.79</v>
      </c>
      <c r="S31" s="5">
        <v>91844.79</v>
      </c>
      <c r="U31" s="5">
        <v>91844.79</v>
      </c>
      <c r="W31" s="5">
        <v>127141.45</v>
      </c>
      <c r="Y31" s="5">
        <v>127141.45</v>
      </c>
      <c r="AA31" s="5">
        <v>127141.45</v>
      </c>
      <c r="AC31" s="5">
        <v>127141.45</v>
      </c>
    </row>
    <row r="32" spans="1:29" s="2" customFormat="1" outlineLevel="1">
      <c r="A32" s="3">
        <v>12002</v>
      </c>
      <c r="B32" s="3" t="s">
        <v>134</v>
      </c>
      <c r="C32" s="4"/>
      <c r="D32" s="4"/>
      <c r="G32" s="5">
        <v>9961.73</v>
      </c>
      <c r="I32" s="5">
        <v>14339.83</v>
      </c>
      <c r="K32" s="5">
        <v>8232.01</v>
      </c>
      <c r="M32" s="5">
        <v>13590.94</v>
      </c>
      <c r="O32" s="5">
        <v>14241.49</v>
      </c>
      <c r="Q32" s="5">
        <v>11368.28</v>
      </c>
      <c r="S32" s="5">
        <v>10019.59</v>
      </c>
      <c r="U32" s="5">
        <v>11495.56</v>
      </c>
      <c r="W32" s="5">
        <v>9790.9</v>
      </c>
      <c r="Y32" s="5">
        <v>14554.05</v>
      </c>
      <c r="AA32" s="5">
        <v>14154.16</v>
      </c>
      <c r="AC32" s="5">
        <v>8669.76</v>
      </c>
    </row>
    <row r="33" spans="1:29" s="2" customFormat="1" outlineLevel="1">
      <c r="A33" s="3">
        <v>12003</v>
      </c>
      <c r="B33" s="3" t="s">
        <v>135</v>
      </c>
      <c r="C33" s="4"/>
      <c r="D33" s="4"/>
      <c r="G33" s="5">
        <v>12492.63</v>
      </c>
      <c r="I33" s="5">
        <v>12492.63</v>
      </c>
      <c r="K33" s="5">
        <v>12492.63</v>
      </c>
      <c r="M33" s="5">
        <v>12492.63</v>
      </c>
      <c r="O33" s="5">
        <v>12492.63</v>
      </c>
      <c r="Q33" s="5">
        <v>12492.63</v>
      </c>
      <c r="S33" s="5">
        <v>12492.63</v>
      </c>
      <c r="U33" s="5">
        <v>12492.63</v>
      </c>
      <c r="W33" s="5">
        <v>14145.94</v>
      </c>
      <c r="Y33" s="5">
        <v>14145.94</v>
      </c>
      <c r="AA33" s="5">
        <v>14145.94</v>
      </c>
      <c r="AC33" s="5">
        <v>14145.94</v>
      </c>
    </row>
    <row r="34" spans="1:29" s="2" customFormat="1" outlineLevel="1">
      <c r="A34" s="3">
        <v>12004</v>
      </c>
      <c r="B34" s="3" t="s">
        <v>136</v>
      </c>
      <c r="C34" s="4"/>
      <c r="D34" s="4"/>
      <c r="G34" s="5">
        <v>14048.7</v>
      </c>
      <c r="I34" s="5">
        <v>14048.7</v>
      </c>
      <c r="K34" s="5">
        <v>14048.7</v>
      </c>
      <c r="M34" s="5">
        <v>14048.7</v>
      </c>
      <c r="O34" s="5">
        <v>14048.7</v>
      </c>
      <c r="Q34" s="5">
        <v>14048.7</v>
      </c>
      <c r="S34" s="5">
        <v>14048.7</v>
      </c>
      <c r="U34" s="5">
        <v>14048.7</v>
      </c>
      <c r="W34" s="5">
        <v>37097.089999999997</v>
      </c>
      <c r="Y34" s="5">
        <v>37097.089999999997</v>
      </c>
      <c r="AA34" s="5">
        <v>37097.089999999997</v>
      </c>
      <c r="AC34" s="5">
        <v>37097.089999999997</v>
      </c>
    </row>
    <row r="35" spans="1:29" s="2" customFormat="1" outlineLevel="1">
      <c r="A35" s="3">
        <v>12005</v>
      </c>
      <c r="B35" s="3" t="s">
        <v>137</v>
      </c>
      <c r="C35" s="4"/>
      <c r="D35" s="4"/>
      <c r="G35" s="5">
        <v>29989.73</v>
      </c>
      <c r="I35" s="5">
        <v>29989.73</v>
      </c>
      <c r="K35" s="5">
        <v>29989.73</v>
      </c>
      <c r="M35" s="5">
        <v>29989.73</v>
      </c>
      <c r="O35" s="5">
        <v>29989.73</v>
      </c>
      <c r="Q35" s="5">
        <v>29989.73</v>
      </c>
      <c r="S35" s="5">
        <v>29989.73</v>
      </c>
      <c r="U35" s="5">
        <v>29989.73</v>
      </c>
      <c r="W35" s="5">
        <v>36176.1</v>
      </c>
      <c r="Y35" s="5">
        <v>36176.1</v>
      </c>
      <c r="AA35" s="5">
        <v>36176.1</v>
      </c>
      <c r="AC35" s="5">
        <v>36176.1</v>
      </c>
    </row>
    <row r="36" spans="1:29" s="2" customFormat="1" ht="5.0999999999999996" customHeight="1" outlineLevel="1">
      <c r="A36" s="4"/>
      <c r="B36" s="4"/>
      <c r="C36" s="4"/>
      <c r="D36" s="4"/>
      <c r="G36" s="16"/>
      <c r="I36" s="16"/>
      <c r="K36" s="16"/>
      <c r="M36" s="16"/>
      <c r="O36" s="16"/>
      <c r="Q36" s="16"/>
      <c r="S36" s="16"/>
      <c r="U36" s="16"/>
      <c r="W36" s="16"/>
      <c r="Y36" s="16"/>
      <c r="AA36" s="16"/>
      <c r="AC36" s="16"/>
    </row>
    <row r="37" spans="1:29" s="2" customFormat="1">
      <c r="C37" s="3" t="s">
        <v>2</v>
      </c>
      <c r="G37" s="15">
        <f>SUM(G31:G36)</f>
        <v>158337.57999999999</v>
      </c>
      <c r="I37" s="15">
        <f>SUM(I31:I36)</f>
        <v>162715.68000000002</v>
      </c>
      <c r="K37" s="15">
        <f>SUM(K31:K36)</f>
        <v>156607.85999999999</v>
      </c>
      <c r="M37" s="15">
        <f>SUM(M31:M36)</f>
        <v>161966.79</v>
      </c>
      <c r="O37" s="15">
        <f>SUM(O31:O36)</f>
        <v>162617.34000000003</v>
      </c>
      <c r="Q37" s="15">
        <f>SUM(Q31:Q36)</f>
        <v>159744.13</v>
      </c>
      <c r="S37" s="15">
        <f>SUM(S31:S36)</f>
        <v>158395.44</v>
      </c>
      <c r="U37" s="15">
        <f>SUM(U31:U36)</f>
        <v>159871.41</v>
      </c>
      <c r="W37" s="15">
        <f>SUM(W31:W36)</f>
        <v>224351.48</v>
      </c>
      <c r="Y37" s="15">
        <f>SUM(Y31:Y36)</f>
        <v>229114.63</v>
      </c>
      <c r="AA37" s="15">
        <f>SUM(AA31:AA36)</f>
        <v>228714.74</v>
      </c>
      <c r="AC37" s="15">
        <f>SUM(AC31:AC36)</f>
        <v>223230.34</v>
      </c>
    </row>
    <row r="38" spans="1:29" s="2" customFormat="1" outlineLevel="1">
      <c r="A38" s="3">
        <v>13001</v>
      </c>
      <c r="B38" s="3" t="s">
        <v>70</v>
      </c>
      <c r="C38" s="4"/>
      <c r="D38" s="4"/>
      <c r="G38" s="5">
        <v>72165.2</v>
      </c>
      <c r="I38" s="5">
        <v>64345.63</v>
      </c>
      <c r="K38" s="5">
        <v>57911.07</v>
      </c>
      <c r="M38" s="5">
        <v>53745.760000000002</v>
      </c>
      <c r="O38" s="5">
        <v>55369.1</v>
      </c>
      <c r="Q38" s="5">
        <v>38607.39</v>
      </c>
      <c r="S38" s="5">
        <v>32172.83</v>
      </c>
      <c r="U38" s="5">
        <v>25738.27</v>
      </c>
      <c r="W38" s="5">
        <v>19303.71</v>
      </c>
      <c r="Y38" s="5">
        <v>12869.13</v>
      </c>
      <c r="AA38" s="5">
        <v>8087.97</v>
      </c>
      <c r="AC38" s="5">
        <v>92187.16</v>
      </c>
    </row>
    <row r="39" spans="1:29" s="2" customFormat="1" outlineLevel="1">
      <c r="A39" s="3">
        <v>13002</v>
      </c>
      <c r="B39" s="3" t="s">
        <v>73</v>
      </c>
      <c r="C39" s="4"/>
      <c r="D39" s="4"/>
      <c r="G39" s="5">
        <v>10255.83</v>
      </c>
      <c r="I39" s="5">
        <v>9230.24</v>
      </c>
      <c r="K39" s="5">
        <v>8204.65</v>
      </c>
      <c r="M39" s="5">
        <v>7179.06</v>
      </c>
      <c r="O39" s="5">
        <v>6153.47</v>
      </c>
      <c r="Q39" s="5">
        <v>5127.88</v>
      </c>
      <c r="S39" s="5">
        <v>4102.33</v>
      </c>
      <c r="U39" s="5">
        <v>3076.78</v>
      </c>
      <c r="W39" s="5">
        <v>2051.17</v>
      </c>
      <c r="Y39" s="5">
        <v>1025.58</v>
      </c>
      <c r="AA39" s="5">
        <v>0</v>
      </c>
      <c r="AC39" s="5">
        <v>0</v>
      </c>
    </row>
    <row r="40" spans="1:29" s="2" customFormat="1" outlineLevel="1">
      <c r="A40" s="3">
        <v>13003</v>
      </c>
      <c r="B40" s="3" t="s">
        <v>131</v>
      </c>
      <c r="C40" s="4"/>
      <c r="D40" s="4"/>
      <c r="G40" s="5">
        <v>3002.5</v>
      </c>
      <c r="I40" s="5">
        <v>2402</v>
      </c>
      <c r="K40" s="5">
        <v>1801.5</v>
      </c>
      <c r="M40" s="5">
        <v>1201</v>
      </c>
      <c r="O40" s="5">
        <v>600.5</v>
      </c>
      <c r="Q40" s="5">
        <v>0</v>
      </c>
      <c r="S40" s="5">
        <v>0</v>
      </c>
      <c r="U40" s="5">
        <v>7390.17</v>
      </c>
      <c r="W40" s="5">
        <v>6718.34</v>
      </c>
      <c r="Y40" s="5">
        <v>6046.5</v>
      </c>
      <c r="AA40" s="5">
        <v>5374.66</v>
      </c>
      <c r="AC40" s="5">
        <v>4702.83</v>
      </c>
    </row>
    <row r="41" spans="1:29" s="2" customFormat="1" outlineLevel="1">
      <c r="A41" s="3">
        <v>13004</v>
      </c>
      <c r="B41" s="3" t="s">
        <v>62</v>
      </c>
      <c r="C41" s="4"/>
      <c r="D41" s="4"/>
      <c r="G41" s="5">
        <v>0</v>
      </c>
      <c r="I41" s="5">
        <v>0</v>
      </c>
      <c r="K41" s="5">
        <v>0</v>
      </c>
      <c r="M41" s="5">
        <v>16383.39</v>
      </c>
      <c r="O41" s="5">
        <v>8314.5300000000007</v>
      </c>
      <c r="Q41" s="5">
        <v>245.67</v>
      </c>
      <c r="S41" s="5">
        <v>204.72</v>
      </c>
      <c r="U41" s="5">
        <v>163.78</v>
      </c>
      <c r="W41" s="5">
        <v>122.83</v>
      </c>
      <c r="Y41" s="5">
        <v>16137.73</v>
      </c>
      <c r="AA41" s="5">
        <v>8068.86</v>
      </c>
      <c r="AC41" s="5">
        <v>0</v>
      </c>
    </row>
    <row r="42" spans="1:29" s="2" customFormat="1" outlineLevel="1">
      <c r="A42" s="3">
        <v>13007</v>
      </c>
      <c r="B42" s="3" t="s">
        <v>63</v>
      </c>
      <c r="C42" s="4"/>
      <c r="D42" s="4"/>
      <c r="G42" s="5">
        <v>0</v>
      </c>
      <c r="I42" s="5">
        <v>-2478</v>
      </c>
      <c r="K42" s="5">
        <v>0</v>
      </c>
      <c r="M42" s="5">
        <v>0</v>
      </c>
      <c r="O42" s="5">
        <v>0</v>
      </c>
      <c r="Q42" s="5">
        <v>0</v>
      </c>
      <c r="S42" s="5">
        <v>0</v>
      </c>
      <c r="U42" s="5">
        <v>0</v>
      </c>
      <c r="W42" s="5">
        <v>0</v>
      </c>
      <c r="Y42" s="5">
        <v>0</v>
      </c>
      <c r="AA42" s="5">
        <v>0</v>
      </c>
      <c r="AC42" s="5">
        <v>0</v>
      </c>
    </row>
    <row r="43" spans="1:29" s="2" customFormat="1" outlineLevel="1">
      <c r="A43" s="3">
        <v>13008</v>
      </c>
      <c r="B43" s="3" t="s">
        <v>132</v>
      </c>
      <c r="C43" s="4"/>
      <c r="D43" s="4"/>
      <c r="G43" s="5">
        <v>9232.61</v>
      </c>
      <c r="I43" s="5">
        <v>16168.41</v>
      </c>
      <c r="K43" s="5">
        <v>16193.11</v>
      </c>
      <c r="M43" s="5">
        <v>15014.81</v>
      </c>
      <c r="O43" s="5">
        <v>20720.73</v>
      </c>
      <c r="Q43" s="5">
        <v>17388.93</v>
      </c>
      <c r="S43" s="5">
        <v>13018.38</v>
      </c>
      <c r="U43" s="5">
        <v>11990.83</v>
      </c>
      <c r="W43" s="5">
        <v>10955.6</v>
      </c>
      <c r="Y43" s="5">
        <v>34077.51</v>
      </c>
      <c r="AA43" s="5">
        <v>30226.44</v>
      </c>
      <c r="AC43" s="5">
        <v>43332.04</v>
      </c>
    </row>
    <row r="44" spans="1:29" s="2" customFormat="1" ht="3.75" customHeight="1" outlineLevel="1">
      <c r="A44" s="4"/>
      <c r="B44" s="4"/>
      <c r="C44" s="4"/>
      <c r="D44" s="4"/>
      <c r="G44" s="16"/>
      <c r="I44" s="16"/>
      <c r="K44" s="16"/>
      <c r="M44" s="16"/>
      <c r="O44" s="16"/>
      <c r="Q44" s="16"/>
      <c r="S44" s="16"/>
      <c r="U44" s="16"/>
      <c r="W44" s="16"/>
      <c r="Y44" s="16"/>
      <c r="AA44" s="16"/>
      <c r="AC44" s="16"/>
    </row>
    <row r="45" spans="1:29" s="2" customFormat="1">
      <c r="C45" s="3" t="s">
        <v>3</v>
      </c>
      <c r="G45" s="15">
        <f>SUM(G38:G44)</f>
        <v>94656.14</v>
      </c>
      <c r="I45" s="15">
        <f>SUM(I38:I44)</f>
        <v>89668.28</v>
      </c>
      <c r="K45" s="15">
        <f>SUM(K38:K44)</f>
        <v>84110.33</v>
      </c>
      <c r="M45" s="15">
        <f>SUM(M38:M44)</f>
        <v>93524.01999999999</v>
      </c>
      <c r="O45" s="15">
        <f>SUM(O38:O44)</f>
        <v>91158.33</v>
      </c>
      <c r="Q45" s="15">
        <f>SUM(Q38:Q44)</f>
        <v>61369.869999999995</v>
      </c>
      <c r="S45" s="15">
        <f>SUM(S38:S44)</f>
        <v>49498.26</v>
      </c>
      <c r="U45" s="15">
        <f>SUM(U38:U44)</f>
        <v>48359.83</v>
      </c>
      <c r="W45" s="15">
        <f>SUM(W38:W44)</f>
        <v>39151.65</v>
      </c>
      <c r="Y45" s="15">
        <f>SUM(Y38:Y44)</f>
        <v>70156.450000000012</v>
      </c>
      <c r="AA45" s="15">
        <f>SUM(AA38:AA44)</f>
        <v>51757.93</v>
      </c>
      <c r="AC45" s="15">
        <f>SUM(AC38:AC44)</f>
        <v>140222.03</v>
      </c>
    </row>
    <row r="46" spans="1:29" s="13" customFormat="1" outlineLevel="1"/>
    <row r="47" spans="1:29" s="2" customFormat="1" ht="3.75" customHeight="1" outlineLevel="1">
      <c r="A47" s="4"/>
      <c r="B47" s="4"/>
      <c r="C47" s="4"/>
      <c r="D47" s="4"/>
      <c r="G47" s="16"/>
      <c r="I47" s="16"/>
      <c r="K47" s="16"/>
      <c r="M47" s="16"/>
      <c r="O47" s="16"/>
      <c r="Q47" s="16"/>
      <c r="S47" s="16"/>
      <c r="U47" s="16"/>
      <c r="W47" s="16"/>
      <c r="Y47" s="16"/>
      <c r="AA47" s="16"/>
      <c r="AC47" s="16"/>
    </row>
    <row r="48" spans="1:29" s="2" customFormat="1">
      <c r="C48" s="3" t="s">
        <v>4</v>
      </c>
      <c r="G48" s="15">
        <f>SUM(G46:G47)</f>
        <v>0</v>
      </c>
      <c r="I48" s="15">
        <f>SUM(I46:I47)</f>
        <v>0</v>
      </c>
      <c r="K48" s="15">
        <f>SUM(K46:K47)</f>
        <v>0</v>
      </c>
      <c r="M48" s="15">
        <f>SUM(M46:M47)</f>
        <v>0</v>
      </c>
      <c r="O48" s="15">
        <f>SUM(O46:O47)</f>
        <v>0</v>
      </c>
      <c r="Q48" s="15">
        <f>SUM(Q46:Q47)</f>
        <v>0</v>
      </c>
      <c r="S48" s="15">
        <f>SUM(S46:S47)</f>
        <v>0</v>
      </c>
      <c r="U48" s="15">
        <f>SUM(U46:U47)</f>
        <v>0</v>
      </c>
      <c r="W48" s="15">
        <f>SUM(W46:W47)</f>
        <v>0</v>
      </c>
      <c r="Y48" s="15">
        <f>SUM(Y46:Y47)</f>
        <v>0</v>
      </c>
      <c r="AA48" s="15">
        <f>SUM(AA46:AA47)</f>
        <v>0</v>
      </c>
      <c r="AC48" s="15">
        <f>SUM(AC46:AC47)</f>
        <v>0</v>
      </c>
    </row>
    <row r="49" spans="1:29" s="2" customFormat="1" ht="7.5" customHeight="1">
      <c r="G49" s="17"/>
      <c r="I49" s="17"/>
      <c r="K49" s="17"/>
      <c r="M49" s="17"/>
      <c r="O49" s="17"/>
      <c r="Q49" s="17"/>
      <c r="S49" s="17"/>
      <c r="U49" s="17"/>
      <c r="W49" s="17"/>
      <c r="Y49" s="17"/>
      <c r="AA49" s="17"/>
      <c r="AC49" s="17"/>
    </row>
    <row r="50" spans="1:29" s="2" customFormat="1">
      <c r="B50" s="18" t="s">
        <v>5</v>
      </c>
      <c r="G50" s="19">
        <f>SUM(G20,G30,G37,G45,G48)</f>
        <v>2636571.41</v>
      </c>
      <c r="I50" s="19">
        <f>SUM(I20,I30,I37,I45,I48)</f>
        <v>2699911.3400000003</v>
      </c>
      <c r="K50" s="19">
        <f>SUM(K20,K30,K37,K45,K48)</f>
        <v>2638479.5399999996</v>
      </c>
      <c r="M50" s="19">
        <f>SUM(M20,M30,M37,M45,M48)</f>
        <v>2718253.12</v>
      </c>
      <c r="O50" s="19">
        <f>SUM(O20,O30,O37,O45,O48)</f>
        <v>2716776.9799999995</v>
      </c>
      <c r="Q50" s="19">
        <f>SUM(Q20,Q30,Q37,Q45,Q48)</f>
        <v>2590775.2900000005</v>
      </c>
      <c r="S50" s="19">
        <f>SUM(S20,S30,S37,S45,S48)</f>
        <v>2595833.9299999997</v>
      </c>
      <c r="U50" s="19">
        <f>SUM(U20,U30,U37,U45,U48)</f>
        <v>2585904.83</v>
      </c>
      <c r="W50" s="19">
        <f>SUM(W20,W30,W37,W45,W48)</f>
        <v>2641838.8600000003</v>
      </c>
      <c r="Y50" s="19">
        <f>SUM(Y20,Y30,Y37,Y45,Y48)</f>
        <v>2687272.6100000003</v>
      </c>
      <c r="AA50" s="19">
        <f>SUM(AA20,AA30,AA37,AA45,AA48)</f>
        <v>2767404.9400000009</v>
      </c>
      <c r="AC50" s="19">
        <f>SUM(AC20,AC30,AC37,AC45,AC48)</f>
        <v>2998250.7800000003</v>
      </c>
    </row>
    <row r="51" spans="1:29" s="2" customFormat="1" ht="7.5" customHeight="1">
      <c r="G51" s="17"/>
      <c r="I51" s="17"/>
      <c r="K51" s="17"/>
      <c r="M51" s="17"/>
      <c r="O51" s="17"/>
      <c r="Q51" s="17"/>
      <c r="S51" s="17"/>
      <c r="U51" s="17"/>
      <c r="W51" s="17"/>
      <c r="Y51" s="17"/>
      <c r="AA51" s="17"/>
      <c r="AC51" s="17"/>
    </row>
    <row r="52" spans="1:29" s="2" customFormat="1" outlineLevel="1">
      <c r="G52" s="17"/>
      <c r="I52" s="17"/>
      <c r="K52" s="17"/>
      <c r="M52" s="17"/>
      <c r="O52" s="17"/>
      <c r="Q52" s="17"/>
      <c r="S52" s="17"/>
      <c r="U52" s="17"/>
      <c r="W52" s="17"/>
      <c r="Y52" s="17"/>
      <c r="AA52" s="17"/>
      <c r="AC52" s="17"/>
    </row>
    <row r="53" spans="1:29" s="2" customFormat="1" outlineLevel="1">
      <c r="A53" s="3">
        <v>14000</v>
      </c>
      <c r="B53" s="3" t="s">
        <v>88</v>
      </c>
      <c r="C53" s="4"/>
      <c r="D53" s="4"/>
      <c r="G53" s="5">
        <v>541372.53</v>
      </c>
      <c r="I53" s="5">
        <v>541372.53</v>
      </c>
      <c r="K53" s="5">
        <v>541372.53</v>
      </c>
      <c r="M53" s="5">
        <v>541372.53</v>
      </c>
      <c r="O53" s="5">
        <v>541372.53</v>
      </c>
      <c r="Q53" s="5">
        <v>541372.53</v>
      </c>
      <c r="S53" s="5">
        <v>541372.53</v>
      </c>
      <c r="U53" s="5">
        <v>541372.53</v>
      </c>
      <c r="W53" s="5">
        <v>541372.53</v>
      </c>
      <c r="Y53" s="5">
        <v>541372.53</v>
      </c>
      <c r="AA53" s="5">
        <v>541372.53</v>
      </c>
      <c r="AC53" s="5">
        <v>541372.53</v>
      </c>
    </row>
    <row r="54" spans="1:29" s="2" customFormat="1" outlineLevel="1">
      <c r="A54" s="3">
        <v>14001</v>
      </c>
      <c r="B54" s="3" t="s">
        <v>89</v>
      </c>
      <c r="C54" s="4"/>
      <c r="D54" s="4"/>
      <c r="G54" s="5">
        <v>178988.17</v>
      </c>
      <c r="I54" s="5">
        <v>178988.17</v>
      </c>
      <c r="K54" s="5">
        <v>178988.17</v>
      </c>
      <c r="M54" s="5">
        <v>178988.17</v>
      </c>
      <c r="O54" s="5">
        <v>178988.17</v>
      </c>
      <c r="Q54" s="5">
        <v>178988.17</v>
      </c>
      <c r="S54" s="5">
        <v>178988.17</v>
      </c>
      <c r="U54" s="5">
        <v>178988.17</v>
      </c>
      <c r="W54" s="5">
        <v>178988.17</v>
      </c>
      <c r="Y54" s="5">
        <v>178988.17</v>
      </c>
      <c r="AA54" s="5">
        <v>178988.17</v>
      </c>
      <c r="AC54" s="5">
        <v>178988.17</v>
      </c>
    </row>
    <row r="55" spans="1:29" s="2" customFormat="1" outlineLevel="1">
      <c r="A55" s="3">
        <v>14004</v>
      </c>
      <c r="B55" s="3" t="s">
        <v>90</v>
      </c>
      <c r="C55" s="4"/>
      <c r="D55" s="4"/>
      <c r="G55" s="5">
        <v>-12786.87</v>
      </c>
      <c r="I55" s="5">
        <v>-12786.87</v>
      </c>
      <c r="K55" s="5">
        <v>-12786.87</v>
      </c>
      <c r="M55" s="5">
        <v>-12786.87</v>
      </c>
      <c r="O55" s="5">
        <v>-12786.87</v>
      </c>
      <c r="Q55" s="5">
        <v>-12786.87</v>
      </c>
      <c r="S55" s="5">
        <v>-12786.87</v>
      </c>
      <c r="U55" s="5">
        <v>-12786.87</v>
      </c>
      <c r="W55" s="5">
        <v>-12786.87</v>
      </c>
      <c r="Y55" s="5">
        <v>-12786.87</v>
      </c>
      <c r="AA55" s="5">
        <v>-12786.87</v>
      </c>
      <c r="AC55" s="5">
        <v>-12786.87</v>
      </c>
    </row>
    <row r="56" spans="1:29" s="2" customFormat="1" outlineLevel="1">
      <c r="A56" s="3">
        <v>14011</v>
      </c>
      <c r="B56" s="3" t="s">
        <v>91</v>
      </c>
      <c r="C56" s="4"/>
      <c r="D56" s="4"/>
      <c r="G56" s="5">
        <v>1627628.58</v>
      </c>
      <c r="I56" s="5">
        <v>1627628.58</v>
      </c>
      <c r="K56" s="5">
        <v>1627628.58</v>
      </c>
      <c r="M56" s="5">
        <v>1627628.58</v>
      </c>
      <c r="O56" s="5">
        <v>1627628.58</v>
      </c>
      <c r="Q56" s="5">
        <v>1627628.58</v>
      </c>
      <c r="S56" s="5">
        <v>1627628.58</v>
      </c>
      <c r="U56" s="5">
        <v>1627628.58</v>
      </c>
      <c r="W56" s="5">
        <v>1627628.58</v>
      </c>
      <c r="Y56" s="5">
        <v>1627628.58</v>
      </c>
      <c r="AA56" s="5">
        <v>1627628.58</v>
      </c>
      <c r="AC56" s="5">
        <v>1627628.58</v>
      </c>
    </row>
    <row r="57" spans="1:29" s="2" customFormat="1" outlineLevel="1">
      <c r="A57" s="3">
        <v>14016</v>
      </c>
      <c r="B57" s="3" t="s">
        <v>92</v>
      </c>
      <c r="C57" s="4"/>
      <c r="D57" s="4"/>
      <c r="G57" s="5">
        <v>-827066.28</v>
      </c>
      <c r="I57" s="5">
        <v>-840591.93</v>
      </c>
      <c r="K57" s="5">
        <v>-854117.6</v>
      </c>
      <c r="M57" s="5">
        <v>-867643.27</v>
      </c>
      <c r="O57" s="5">
        <v>-881168.92</v>
      </c>
      <c r="Q57" s="5">
        <v>-894694.59</v>
      </c>
      <c r="S57" s="5">
        <v>-908220.26</v>
      </c>
      <c r="U57" s="5">
        <v>-921745.91</v>
      </c>
      <c r="W57" s="5">
        <v>-935271.58</v>
      </c>
      <c r="Y57" s="5">
        <v>-948797.25</v>
      </c>
      <c r="AA57" s="5">
        <v>-962322.9</v>
      </c>
      <c r="AC57" s="5">
        <v>-975848.57</v>
      </c>
    </row>
    <row r="58" spans="1:29" s="2" customFormat="1" outlineLevel="1">
      <c r="A58" s="3">
        <v>14031</v>
      </c>
      <c r="B58" s="3" t="s">
        <v>93</v>
      </c>
      <c r="C58" s="4"/>
      <c r="D58" s="4"/>
      <c r="G58" s="5">
        <v>190243.34</v>
      </c>
      <c r="I58" s="5">
        <v>190243.34</v>
      </c>
      <c r="K58" s="5">
        <v>190243.34</v>
      </c>
      <c r="M58" s="5">
        <v>190243.34</v>
      </c>
      <c r="O58" s="5">
        <v>190243.34</v>
      </c>
      <c r="Q58" s="5">
        <v>190243.34</v>
      </c>
      <c r="S58" s="5">
        <v>190243.34</v>
      </c>
      <c r="U58" s="5">
        <v>190243.34</v>
      </c>
      <c r="W58" s="5">
        <v>190243.34</v>
      </c>
      <c r="Y58" s="5">
        <v>190243.34</v>
      </c>
      <c r="AA58" s="5">
        <v>190243.34</v>
      </c>
      <c r="AC58" s="5">
        <v>190243.34</v>
      </c>
    </row>
    <row r="59" spans="1:29" s="2" customFormat="1" outlineLevel="1">
      <c r="A59" s="3">
        <v>14033</v>
      </c>
      <c r="B59" s="3" t="s">
        <v>94</v>
      </c>
      <c r="C59" s="4"/>
      <c r="D59" s="4"/>
      <c r="G59" s="5">
        <v>366435.94</v>
      </c>
      <c r="I59" s="5">
        <v>366435.94</v>
      </c>
      <c r="K59" s="5">
        <v>366435.94</v>
      </c>
      <c r="M59" s="5">
        <v>366435.94</v>
      </c>
      <c r="O59" s="5">
        <v>366435.94</v>
      </c>
      <c r="Q59" s="5">
        <v>366435.94</v>
      </c>
      <c r="S59" s="5">
        <v>366435.94</v>
      </c>
      <c r="U59" s="5">
        <v>366435.94</v>
      </c>
      <c r="W59" s="5">
        <v>366435.94</v>
      </c>
      <c r="Y59" s="5">
        <v>366435.94</v>
      </c>
      <c r="AA59" s="5">
        <v>366435.94</v>
      </c>
      <c r="AC59" s="5">
        <v>366435.94</v>
      </c>
    </row>
    <row r="60" spans="1:29" s="2" customFormat="1" outlineLevel="1">
      <c r="A60" s="3">
        <v>14034</v>
      </c>
      <c r="B60" s="3" t="s">
        <v>95</v>
      </c>
      <c r="C60" s="4"/>
      <c r="D60" s="4"/>
      <c r="G60" s="5">
        <v>-55609.96</v>
      </c>
      <c r="I60" s="5">
        <v>-55609.96</v>
      </c>
      <c r="K60" s="5">
        <v>-55609.96</v>
      </c>
      <c r="M60" s="5">
        <v>-55609.96</v>
      </c>
      <c r="O60" s="5">
        <v>-55609.96</v>
      </c>
      <c r="Q60" s="5">
        <v>-55609.96</v>
      </c>
      <c r="S60" s="5">
        <v>-55609.96</v>
      </c>
      <c r="U60" s="5">
        <v>-55609.96</v>
      </c>
      <c r="W60" s="5">
        <v>-55609.96</v>
      </c>
      <c r="Y60" s="5">
        <v>-55609.96</v>
      </c>
      <c r="AA60" s="5">
        <v>-70569.960000000006</v>
      </c>
      <c r="AC60" s="5">
        <v>-70569.960000000006</v>
      </c>
    </row>
    <row r="61" spans="1:29" s="2" customFormat="1" outlineLevel="1">
      <c r="A61" s="3">
        <v>14036</v>
      </c>
      <c r="B61" s="3" t="s">
        <v>96</v>
      </c>
      <c r="C61" s="4"/>
      <c r="D61" s="4"/>
      <c r="G61" s="5">
        <v>-170171.42</v>
      </c>
      <c r="I61" s="5">
        <v>-174029.93</v>
      </c>
      <c r="K61" s="5">
        <v>-177888.4</v>
      </c>
      <c r="M61" s="5">
        <v>-181746.87</v>
      </c>
      <c r="O61" s="5">
        <v>-185605.38</v>
      </c>
      <c r="Q61" s="5">
        <v>-189463.87</v>
      </c>
      <c r="S61" s="5">
        <v>-193322.33</v>
      </c>
      <c r="U61" s="5">
        <v>-197180.83</v>
      </c>
      <c r="W61" s="5">
        <v>-201039.35</v>
      </c>
      <c r="Y61" s="5">
        <v>-204072.29</v>
      </c>
      <c r="AA61" s="5">
        <v>-207105.31</v>
      </c>
      <c r="AC61" s="5">
        <v>-210138.27</v>
      </c>
    </row>
    <row r="62" spans="1:29" s="2" customFormat="1" outlineLevel="1">
      <c r="A62" s="3">
        <v>14037</v>
      </c>
      <c r="B62" s="3" t="s">
        <v>94</v>
      </c>
      <c r="C62" s="4"/>
      <c r="D62" s="4"/>
      <c r="G62" s="5">
        <v>-259139.73</v>
      </c>
      <c r="I62" s="5">
        <v>-259139.73</v>
      </c>
      <c r="K62" s="5">
        <v>-259139.73</v>
      </c>
      <c r="M62" s="5">
        <v>-259139.73</v>
      </c>
      <c r="O62" s="5">
        <v>-259139.73</v>
      </c>
      <c r="Q62" s="5">
        <v>-259139.73</v>
      </c>
      <c r="S62" s="5">
        <v>-259139.73</v>
      </c>
      <c r="U62" s="5">
        <v>-259139.73</v>
      </c>
      <c r="W62" s="5">
        <v>-259139.73</v>
      </c>
      <c r="Y62" s="5">
        <v>-259139.73</v>
      </c>
      <c r="AA62" s="5">
        <v>-259139.73</v>
      </c>
      <c r="AC62" s="5">
        <v>-259139.73</v>
      </c>
    </row>
    <row r="63" spans="1:29" s="2" customFormat="1" outlineLevel="1">
      <c r="A63" s="3">
        <v>14038</v>
      </c>
      <c r="B63" s="3" t="s">
        <v>95</v>
      </c>
      <c r="C63" s="4"/>
      <c r="D63" s="4"/>
      <c r="G63" s="5">
        <v>55557.22</v>
      </c>
      <c r="I63" s="5">
        <v>55557.22</v>
      </c>
      <c r="K63" s="5">
        <v>55557.22</v>
      </c>
      <c r="M63" s="5">
        <v>55557.22</v>
      </c>
      <c r="O63" s="5">
        <v>55557.22</v>
      </c>
      <c r="Q63" s="5">
        <v>55557.22</v>
      </c>
      <c r="S63" s="5">
        <v>55557.22</v>
      </c>
      <c r="U63" s="5">
        <v>55557.22</v>
      </c>
      <c r="W63" s="5">
        <v>55557.22</v>
      </c>
      <c r="Y63" s="5">
        <v>55557.22</v>
      </c>
      <c r="AA63" s="5">
        <v>70517.22</v>
      </c>
      <c r="AC63" s="5">
        <v>70517.22</v>
      </c>
    </row>
    <row r="64" spans="1:29" s="2" customFormat="1" outlineLevel="1">
      <c r="A64" s="3">
        <v>14040</v>
      </c>
      <c r="B64" s="3" t="s">
        <v>97</v>
      </c>
      <c r="C64" s="4"/>
      <c r="D64" s="4"/>
      <c r="G64" s="5">
        <v>5001039.6500000004</v>
      </c>
      <c r="I64" s="5">
        <v>5001039.6500000004</v>
      </c>
      <c r="K64" s="5">
        <v>5001039.6500000004</v>
      </c>
      <c r="M64" s="5">
        <v>5001039.6500000004</v>
      </c>
      <c r="O64" s="5">
        <v>5001039.6500000004</v>
      </c>
      <c r="Q64" s="5">
        <v>5001039.6500000004</v>
      </c>
      <c r="S64" s="5">
        <v>5001039.6500000004</v>
      </c>
      <c r="U64" s="5">
        <v>5001039.6500000004</v>
      </c>
      <c r="W64" s="5">
        <v>5001039.6500000004</v>
      </c>
      <c r="Y64" s="5">
        <v>5001039.6500000004</v>
      </c>
      <c r="AA64" s="5">
        <v>5001039.6500000004</v>
      </c>
      <c r="AC64" s="5">
        <v>5001039.6500000004</v>
      </c>
    </row>
    <row r="65" spans="1:29" s="2" customFormat="1" outlineLevel="1">
      <c r="A65" s="3">
        <v>14041</v>
      </c>
      <c r="B65" s="3" t="s">
        <v>42</v>
      </c>
      <c r="C65" s="4"/>
      <c r="D65" s="4"/>
      <c r="G65" s="5">
        <v>11110605.25</v>
      </c>
      <c r="I65" s="5">
        <v>11110605.25</v>
      </c>
      <c r="K65" s="5">
        <v>11117969.539999999</v>
      </c>
      <c r="M65" s="5">
        <v>11125020.380000001</v>
      </c>
      <c r="O65" s="5">
        <v>11451357.16</v>
      </c>
      <c r="Q65" s="5">
        <v>11559445.060000001</v>
      </c>
      <c r="S65" s="5">
        <v>11559445.060000001</v>
      </c>
      <c r="U65" s="5">
        <v>11559445.060000001</v>
      </c>
      <c r="W65" s="5">
        <v>11559445.060000001</v>
      </c>
      <c r="Y65" s="5">
        <v>11559445.060000001</v>
      </c>
      <c r="AA65" s="5">
        <v>11559445.060000001</v>
      </c>
      <c r="AC65" s="5">
        <v>11559445.060000001</v>
      </c>
    </row>
    <row r="66" spans="1:29" s="2" customFormat="1" outlineLevel="1">
      <c r="A66" s="3">
        <v>14043</v>
      </c>
      <c r="B66" s="3" t="s">
        <v>43</v>
      </c>
      <c r="C66" s="4"/>
      <c r="D66" s="4"/>
      <c r="G66" s="5">
        <v>-2574948.7799999998</v>
      </c>
      <c r="I66" s="5">
        <v>-2269599.06</v>
      </c>
      <c r="K66" s="5">
        <v>-2269599.06</v>
      </c>
      <c r="M66" s="5">
        <v>-2269599.06</v>
      </c>
      <c r="O66" s="5">
        <v>-2269599.06</v>
      </c>
      <c r="Q66" s="5">
        <v>-2269599.06</v>
      </c>
      <c r="S66" s="5">
        <v>-2269599.06</v>
      </c>
      <c r="U66" s="5">
        <v>-2269599.06</v>
      </c>
      <c r="W66" s="5">
        <v>-2269599.06</v>
      </c>
      <c r="Y66" s="5">
        <v>-2498272.02</v>
      </c>
      <c r="AA66" s="5">
        <v>-2517364.52</v>
      </c>
      <c r="AC66" s="5">
        <v>-2396779.46</v>
      </c>
    </row>
    <row r="67" spans="1:29" s="2" customFormat="1" outlineLevel="1">
      <c r="A67" s="3">
        <v>14044</v>
      </c>
      <c r="B67" s="3" t="s">
        <v>98</v>
      </c>
      <c r="C67" s="4"/>
      <c r="D67" s="4"/>
      <c r="G67" s="5">
        <v>-3972500.07</v>
      </c>
      <c r="I67" s="5">
        <v>-3972500.07</v>
      </c>
      <c r="K67" s="5">
        <v>-3972500.07</v>
      </c>
      <c r="M67" s="5">
        <v>-4069963.11</v>
      </c>
      <c r="O67" s="5">
        <v>-4069963.11</v>
      </c>
      <c r="Q67" s="5">
        <v>-4069963.11</v>
      </c>
      <c r="S67" s="5">
        <v>-4069963.11</v>
      </c>
      <c r="U67" s="5">
        <v>-4069963.11</v>
      </c>
      <c r="W67" s="5">
        <v>-4069963.11</v>
      </c>
      <c r="Y67" s="5">
        <v>-4069963.11</v>
      </c>
      <c r="AA67" s="5">
        <v>-4112423.14</v>
      </c>
      <c r="AC67" s="5">
        <v>-4123353.14</v>
      </c>
    </row>
    <row r="68" spans="1:29" s="2" customFormat="1" outlineLevel="1">
      <c r="A68" s="3">
        <v>14045</v>
      </c>
      <c r="B68" s="3" t="s">
        <v>99</v>
      </c>
      <c r="C68" s="4"/>
      <c r="D68" s="4"/>
      <c r="G68" s="5">
        <v>-2687676.74</v>
      </c>
      <c r="I68" s="5">
        <v>-2687676.74</v>
      </c>
      <c r="K68" s="5">
        <v>-2687676.74</v>
      </c>
      <c r="M68" s="5">
        <v>-2687676.74</v>
      </c>
      <c r="O68" s="5">
        <v>-2687676.74</v>
      </c>
      <c r="Q68" s="5">
        <v>-2687676.74</v>
      </c>
      <c r="S68" s="5">
        <v>-2687676.74</v>
      </c>
      <c r="U68" s="5">
        <v>-2687676.74</v>
      </c>
      <c r="W68" s="5">
        <v>-2687676.74</v>
      </c>
      <c r="Y68" s="5">
        <v>-2687676.74</v>
      </c>
      <c r="AA68" s="5">
        <v>-2687676.74</v>
      </c>
      <c r="AC68" s="5">
        <v>-2687676.74</v>
      </c>
    </row>
    <row r="69" spans="1:29" s="2" customFormat="1" outlineLevel="1">
      <c r="A69" s="3">
        <v>14046</v>
      </c>
      <c r="B69" s="3" t="s">
        <v>44</v>
      </c>
      <c r="C69" s="4"/>
      <c r="D69" s="4"/>
      <c r="G69" s="5">
        <v>-8506346.4800000004</v>
      </c>
      <c r="I69" s="5">
        <v>-8559646.5600000005</v>
      </c>
      <c r="K69" s="5">
        <v>-8613151.0999999996</v>
      </c>
      <c r="M69" s="5">
        <v>-8666800.1799999997</v>
      </c>
      <c r="O69" s="5">
        <v>-8719857.6699999999</v>
      </c>
      <c r="Q69" s="5">
        <v>-8776188.2100000009</v>
      </c>
      <c r="S69" s="5">
        <v>-8832206.4399999995</v>
      </c>
      <c r="U69" s="5">
        <v>-8887381.7599999998</v>
      </c>
      <c r="W69" s="5">
        <v>-8942557.1400000006</v>
      </c>
      <c r="Y69" s="5">
        <v>-8996189.25</v>
      </c>
      <c r="AA69" s="5">
        <v>-9049821.25</v>
      </c>
      <c r="AC69" s="5">
        <v>-9103649.1799999997</v>
      </c>
    </row>
    <row r="70" spans="1:29" s="2" customFormat="1" outlineLevel="1">
      <c r="A70" s="3">
        <v>14047</v>
      </c>
      <c r="B70" s="3" t="s">
        <v>43</v>
      </c>
      <c r="C70" s="4"/>
      <c r="D70" s="4"/>
      <c r="G70" s="5">
        <v>821455.02</v>
      </c>
      <c r="I70" s="5">
        <v>757840.48</v>
      </c>
      <c r="K70" s="5">
        <v>757840.48</v>
      </c>
      <c r="M70" s="5">
        <v>757840.48</v>
      </c>
      <c r="O70" s="5">
        <v>757840.48</v>
      </c>
      <c r="Q70" s="5">
        <v>757840.48</v>
      </c>
      <c r="S70" s="5">
        <v>757840.48</v>
      </c>
      <c r="U70" s="5">
        <v>757840.48</v>
      </c>
      <c r="W70" s="5">
        <v>757840.48</v>
      </c>
      <c r="Y70" s="5">
        <v>877696.88</v>
      </c>
      <c r="AA70" s="5">
        <v>896789.38</v>
      </c>
      <c r="AC70" s="5">
        <v>781688.31</v>
      </c>
    </row>
    <row r="71" spans="1:29" s="2" customFormat="1" outlineLevel="1">
      <c r="A71" s="3">
        <v>14048</v>
      </c>
      <c r="B71" s="3" t="s">
        <v>98</v>
      </c>
      <c r="C71" s="4"/>
      <c r="D71" s="4"/>
      <c r="G71" s="5">
        <v>3661549.29</v>
      </c>
      <c r="I71" s="5">
        <v>3661549.29</v>
      </c>
      <c r="K71" s="5">
        <v>3661549.29</v>
      </c>
      <c r="M71" s="5">
        <v>3759012.33</v>
      </c>
      <c r="O71" s="5">
        <v>3759012.33</v>
      </c>
      <c r="Q71" s="5">
        <v>3759012.33</v>
      </c>
      <c r="S71" s="5">
        <v>3759012.33</v>
      </c>
      <c r="U71" s="5">
        <v>3759012.33</v>
      </c>
      <c r="W71" s="5">
        <v>3759012.33</v>
      </c>
      <c r="Y71" s="5">
        <v>3759012.33</v>
      </c>
      <c r="AA71" s="5">
        <v>3801472.36</v>
      </c>
      <c r="AC71" s="5">
        <v>3812402.36</v>
      </c>
    </row>
    <row r="72" spans="1:29" s="2" customFormat="1" outlineLevel="1">
      <c r="A72" s="3">
        <v>14050</v>
      </c>
      <c r="B72" s="3" t="s">
        <v>100</v>
      </c>
      <c r="C72" s="4"/>
      <c r="D72" s="4"/>
      <c r="G72" s="5">
        <v>1637814.45</v>
      </c>
      <c r="I72" s="5">
        <v>1637814.45</v>
      </c>
      <c r="K72" s="5">
        <v>1637814.45</v>
      </c>
      <c r="M72" s="5">
        <v>1637814.45</v>
      </c>
      <c r="O72" s="5">
        <v>1637814.45</v>
      </c>
      <c r="Q72" s="5">
        <v>1637814.45</v>
      </c>
      <c r="S72" s="5">
        <v>1637814.45</v>
      </c>
      <c r="U72" s="5">
        <v>1637814.45</v>
      </c>
      <c r="W72" s="5">
        <v>1637814.45</v>
      </c>
      <c r="Y72" s="5">
        <v>1637814.45</v>
      </c>
      <c r="AA72" s="5">
        <v>1637814.45</v>
      </c>
      <c r="AC72" s="5">
        <v>1637814.45</v>
      </c>
    </row>
    <row r="73" spans="1:29" s="2" customFormat="1" outlineLevel="1">
      <c r="A73" s="3">
        <v>14051</v>
      </c>
      <c r="B73" s="3" t="s">
        <v>55</v>
      </c>
      <c r="C73" s="4"/>
      <c r="D73" s="4"/>
      <c r="G73" s="5">
        <v>3687341.41</v>
      </c>
      <c r="I73" s="5">
        <v>3687341.41</v>
      </c>
      <c r="K73" s="5">
        <v>3721685.32</v>
      </c>
      <c r="M73" s="5">
        <v>3721685.32</v>
      </c>
      <c r="O73" s="5">
        <v>3788083.9</v>
      </c>
      <c r="Q73" s="5">
        <v>3788083.9</v>
      </c>
      <c r="S73" s="5">
        <v>3821113.95</v>
      </c>
      <c r="U73" s="5">
        <v>3831792.7</v>
      </c>
      <c r="W73" s="5">
        <v>3869991.08</v>
      </c>
      <c r="Y73" s="5">
        <v>3869991.08</v>
      </c>
      <c r="AA73" s="5">
        <v>3869991.08</v>
      </c>
      <c r="AC73" s="5">
        <v>3869991.08</v>
      </c>
    </row>
    <row r="74" spans="1:29" s="2" customFormat="1" outlineLevel="1">
      <c r="A74" s="3">
        <v>14053</v>
      </c>
      <c r="B74" s="3" t="s">
        <v>56</v>
      </c>
      <c r="C74" s="4"/>
      <c r="D74" s="4"/>
      <c r="G74" s="5">
        <v>392505.49</v>
      </c>
      <c r="I74" s="5">
        <v>392505.49</v>
      </c>
      <c r="K74" s="5">
        <v>392505.49</v>
      </c>
      <c r="M74" s="5">
        <v>392505.49</v>
      </c>
      <c r="O74" s="5">
        <v>392505.49</v>
      </c>
      <c r="Q74" s="5">
        <v>392505.49</v>
      </c>
      <c r="S74" s="5">
        <v>392505.49</v>
      </c>
      <c r="U74" s="5">
        <v>392505.49</v>
      </c>
      <c r="W74" s="5">
        <v>392505.49</v>
      </c>
      <c r="Y74" s="5">
        <v>413614.24</v>
      </c>
      <c r="AA74" s="5">
        <v>413614.24</v>
      </c>
      <c r="AC74" s="5">
        <v>379068.65</v>
      </c>
    </row>
    <row r="75" spans="1:29" s="2" customFormat="1" outlineLevel="1">
      <c r="A75" s="3">
        <v>14054</v>
      </c>
      <c r="B75" s="3" t="s">
        <v>101</v>
      </c>
      <c r="C75" s="4"/>
      <c r="D75" s="4"/>
      <c r="G75" s="5">
        <v>-259988.27</v>
      </c>
      <c r="I75" s="5">
        <v>-259988.27</v>
      </c>
      <c r="K75" s="5">
        <v>-259988.27</v>
      </c>
      <c r="M75" s="5">
        <v>-259988.27</v>
      </c>
      <c r="O75" s="5">
        <v>-259988.27</v>
      </c>
      <c r="Q75" s="5">
        <v>-259988.27</v>
      </c>
      <c r="S75" s="5">
        <v>-259988.27</v>
      </c>
      <c r="U75" s="5">
        <v>-259988.27</v>
      </c>
      <c r="W75" s="5">
        <v>-259988.27</v>
      </c>
      <c r="Y75" s="5">
        <v>-259988.27</v>
      </c>
      <c r="AA75" s="5">
        <v>-259988.27</v>
      </c>
      <c r="AC75" s="5">
        <v>-259988.27</v>
      </c>
    </row>
    <row r="76" spans="1:29" s="2" customFormat="1" outlineLevel="1">
      <c r="A76" s="3">
        <v>14055</v>
      </c>
      <c r="B76" s="3" t="s">
        <v>102</v>
      </c>
      <c r="C76" s="4"/>
      <c r="D76" s="4"/>
      <c r="G76" s="5">
        <v>-961229.38</v>
      </c>
      <c r="I76" s="5">
        <v>-961229.38</v>
      </c>
      <c r="K76" s="5">
        <v>-961229.38</v>
      </c>
      <c r="M76" s="5">
        <v>-961229.38</v>
      </c>
      <c r="O76" s="5">
        <v>-961229.38</v>
      </c>
      <c r="Q76" s="5">
        <v>-961229.38</v>
      </c>
      <c r="S76" s="5">
        <v>-961229.38</v>
      </c>
      <c r="U76" s="5">
        <v>-961229.38</v>
      </c>
      <c r="W76" s="5">
        <v>-961229.38</v>
      </c>
      <c r="Y76" s="5">
        <v>-961229.38</v>
      </c>
      <c r="AA76" s="5">
        <v>-961229.38</v>
      </c>
      <c r="AC76" s="5">
        <v>-961229.38</v>
      </c>
    </row>
    <row r="77" spans="1:29" s="2" customFormat="1" outlineLevel="1">
      <c r="A77" s="3">
        <v>14056</v>
      </c>
      <c r="B77" s="3" t="s">
        <v>45</v>
      </c>
      <c r="C77" s="4"/>
      <c r="D77" s="4"/>
      <c r="G77" s="5">
        <v>-3940270.11</v>
      </c>
      <c r="I77" s="5">
        <v>-3955331.49</v>
      </c>
      <c r="K77" s="5">
        <v>-3970801.76</v>
      </c>
      <c r="M77" s="5">
        <v>-3985921.18</v>
      </c>
      <c r="O77" s="5">
        <v>-4002751.36</v>
      </c>
      <c r="Q77" s="5">
        <v>-4017424.34</v>
      </c>
      <c r="S77" s="5">
        <v>-4032490.12</v>
      </c>
      <c r="U77" s="5">
        <v>-4047630.17</v>
      </c>
      <c r="W77" s="5">
        <v>-4062217.31</v>
      </c>
      <c r="Y77" s="5">
        <v>-4076732.33</v>
      </c>
      <c r="AA77" s="5">
        <v>-4091247.19</v>
      </c>
      <c r="AC77" s="5">
        <v>-4105744.51</v>
      </c>
    </row>
    <row r="78" spans="1:29" s="2" customFormat="1" outlineLevel="1">
      <c r="A78" s="3">
        <v>14057</v>
      </c>
      <c r="B78" s="3" t="s">
        <v>57</v>
      </c>
      <c r="C78" s="4"/>
      <c r="D78" s="4"/>
      <c r="G78" s="5">
        <v>-77794.11</v>
      </c>
      <c r="I78" s="5">
        <v>-77794.11</v>
      </c>
      <c r="K78" s="5">
        <v>-77794.11</v>
      </c>
      <c r="M78" s="5">
        <v>-77794.11</v>
      </c>
      <c r="O78" s="5">
        <v>-77794.11</v>
      </c>
      <c r="Q78" s="5">
        <v>-77794.11</v>
      </c>
      <c r="S78" s="5">
        <v>-77794.11</v>
      </c>
      <c r="U78" s="5">
        <v>-77794.11</v>
      </c>
      <c r="W78" s="5">
        <v>-77794.11</v>
      </c>
      <c r="Y78" s="5">
        <v>-79029.64</v>
      </c>
      <c r="AA78" s="5">
        <v>-79029.64</v>
      </c>
      <c r="AC78" s="5">
        <v>-47686.99</v>
      </c>
    </row>
    <row r="79" spans="1:29" s="2" customFormat="1" outlineLevel="1">
      <c r="A79" s="3">
        <v>14058</v>
      </c>
      <c r="B79" s="3" t="s">
        <v>103</v>
      </c>
      <c r="C79" s="4"/>
      <c r="D79" s="4"/>
      <c r="G79" s="5">
        <v>258759.87</v>
      </c>
      <c r="I79" s="5">
        <v>258759.87</v>
      </c>
      <c r="K79" s="5">
        <v>258759.87</v>
      </c>
      <c r="M79" s="5">
        <v>258759.87</v>
      </c>
      <c r="O79" s="5">
        <v>258759.87</v>
      </c>
      <c r="Q79" s="5">
        <v>258759.87</v>
      </c>
      <c r="S79" s="5">
        <v>258759.87</v>
      </c>
      <c r="U79" s="5">
        <v>258759.87</v>
      </c>
      <c r="W79" s="5">
        <v>258759.87</v>
      </c>
      <c r="Y79" s="5">
        <v>258759.87</v>
      </c>
      <c r="AA79" s="5">
        <v>258759.87</v>
      </c>
      <c r="AC79" s="5">
        <v>258759.87</v>
      </c>
    </row>
    <row r="80" spans="1:29" s="2" customFormat="1" outlineLevel="1">
      <c r="A80" s="3">
        <v>14070</v>
      </c>
      <c r="B80" s="3" t="s">
        <v>104</v>
      </c>
      <c r="C80" s="4"/>
      <c r="D80" s="4"/>
      <c r="G80" s="5">
        <v>450684.38</v>
      </c>
      <c r="I80" s="5">
        <v>450684.38</v>
      </c>
      <c r="K80" s="5">
        <v>450684.38</v>
      </c>
      <c r="M80" s="5">
        <v>450684.38</v>
      </c>
      <c r="O80" s="5">
        <v>450684.38</v>
      </c>
      <c r="Q80" s="5">
        <v>450684.38</v>
      </c>
      <c r="S80" s="5">
        <v>450684.38</v>
      </c>
      <c r="U80" s="5">
        <v>450684.38</v>
      </c>
      <c r="W80" s="5">
        <v>450684.38</v>
      </c>
      <c r="Y80" s="5">
        <v>450684.38</v>
      </c>
      <c r="AA80" s="5">
        <v>450684.38</v>
      </c>
      <c r="AC80" s="5">
        <v>450684.38</v>
      </c>
    </row>
    <row r="81" spans="1:29" s="2" customFormat="1" outlineLevel="1">
      <c r="A81" s="3">
        <v>14071</v>
      </c>
      <c r="B81" s="3" t="s">
        <v>58</v>
      </c>
      <c r="C81" s="4"/>
      <c r="D81" s="4"/>
      <c r="G81" s="5">
        <v>374354.57</v>
      </c>
      <c r="I81" s="5">
        <v>374354.57</v>
      </c>
      <c r="K81" s="5">
        <v>374354.57</v>
      </c>
      <c r="M81" s="5">
        <v>374354.57</v>
      </c>
      <c r="O81" s="5">
        <v>374354.57</v>
      </c>
      <c r="Q81" s="5">
        <v>374354.57</v>
      </c>
      <c r="S81" s="5">
        <v>374354.57</v>
      </c>
      <c r="U81" s="5">
        <v>374354.57</v>
      </c>
      <c r="W81" s="5">
        <v>374354.57</v>
      </c>
      <c r="Y81" s="5">
        <v>374354.57</v>
      </c>
      <c r="AA81" s="5">
        <v>374354.57</v>
      </c>
      <c r="AC81" s="5">
        <v>384162.39</v>
      </c>
    </row>
    <row r="82" spans="1:29" s="2" customFormat="1" outlineLevel="1">
      <c r="A82" s="3">
        <v>14073</v>
      </c>
      <c r="B82" s="3" t="s">
        <v>68</v>
      </c>
      <c r="C82" s="4"/>
      <c r="D82" s="4"/>
      <c r="G82" s="5">
        <v>-235543.1</v>
      </c>
      <c r="I82" s="5">
        <v>-235543.1</v>
      </c>
      <c r="K82" s="5">
        <v>-235543.1</v>
      </c>
      <c r="M82" s="5">
        <v>-235543.1</v>
      </c>
      <c r="O82" s="5">
        <v>-235543.1</v>
      </c>
      <c r="Q82" s="5">
        <v>-235543.1</v>
      </c>
      <c r="S82" s="5">
        <v>-235543.1</v>
      </c>
      <c r="U82" s="5">
        <v>-235543.1</v>
      </c>
      <c r="W82" s="5">
        <v>-235543.1</v>
      </c>
      <c r="Y82" s="5">
        <v>-235543.1</v>
      </c>
      <c r="AA82" s="5">
        <v>-235543.1</v>
      </c>
      <c r="AC82" s="5">
        <v>-235543.1</v>
      </c>
    </row>
    <row r="83" spans="1:29" s="2" customFormat="1" outlineLevel="1">
      <c r="A83" s="3">
        <v>14074</v>
      </c>
      <c r="B83" s="3" t="s">
        <v>105</v>
      </c>
      <c r="C83" s="4"/>
      <c r="D83" s="4"/>
      <c r="G83" s="5">
        <v>-47217.13</v>
      </c>
      <c r="I83" s="5">
        <v>-47217.13</v>
      </c>
      <c r="K83" s="5">
        <v>-47217.13</v>
      </c>
      <c r="M83" s="5">
        <v>-47217.13</v>
      </c>
      <c r="O83" s="5">
        <v>-47217.13</v>
      </c>
      <c r="Q83" s="5">
        <v>-47217.13</v>
      </c>
      <c r="S83" s="5">
        <v>-47217.13</v>
      </c>
      <c r="U83" s="5">
        <v>-47217.13</v>
      </c>
      <c r="W83" s="5">
        <v>-47217.13</v>
      </c>
      <c r="Y83" s="5">
        <v>-47217.13</v>
      </c>
      <c r="AA83" s="5">
        <v>-47217.13</v>
      </c>
      <c r="AC83" s="5">
        <v>-47217.13</v>
      </c>
    </row>
    <row r="84" spans="1:29" s="2" customFormat="1" outlineLevel="1">
      <c r="A84" s="3">
        <v>14075</v>
      </c>
      <c r="B84" s="3" t="s">
        <v>106</v>
      </c>
      <c r="C84" s="4"/>
      <c r="D84" s="4"/>
      <c r="G84" s="5">
        <v>-313519.59999999998</v>
      </c>
      <c r="I84" s="5">
        <v>-313519.59999999998</v>
      </c>
      <c r="K84" s="5">
        <v>-313519.59999999998</v>
      </c>
      <c r="M84" s="5">
        <v>-313519.59999999998</v>
      </c>
      <c r="O84" s="5">
        <v>-313519.59999999998</v>
      </c>
      <c r="Q84" s="5">
        <v>-313519.59999999998</v>
      </c>
      <c r="S84" s="5">
        <v>-313519.59999999998</v>
      </c>
      <c r="U84" s="5">
        <v>-313519.59999999998</v>
      </c>
      <c r="W84" s="5">
        <v>-313519.59999999998</v>
      </c>
      <c r="Y84" s="5">
        <v>-313519.59999999998</v>
      </c>
      <c r="AA84" s="5">
        <v>-313519.59999999998</v>
      </c>
      <c r="AC84" s="5">
        <v>-313519.59999999998</v>
      </c>
    </row>
    <row r="85" spans="1:29" s="2" customFormat="1" outlineLevel="1">
      <c r="A85" s="3">
        <v>14076</v>
      </c>
      <c r="B85" s="3" t="s">
        <v>46</v>
      </c>
      <c r="C85" s="4"/>
      <c r="D85" s="4"/>
      <c r="G85" s="5">
        <v>-341449.36</v>
      </c>
      <c r="I85" s="5">
        <v>-346299.67</v>
      </c>
      <c r="K85" s="5">
        <v>-351150</v>
      </c>
      <c r="M85" s="5">
        <v>-356000.32</v>
      </c>
      <c r="O85" s="5">
        <v>-360759.53</v>
      </c>
      <c r="Q85" s="5">
        <v>-365518.78</v>
      </c>
      <c r="S85" s="5">
        <v>-370209.09</v>
      </c>
      <c r="U85" s="5">
        <v>-372065.45</v>
      </c>
      <c r="W85" s="5">
        <v>-373921.85</v>
      </c>
      <c r="Y85" s="5">
        <v>-375778.21</v>
      </c>
      <c r="AA85" s="5">
        <v>-377634.59</v>
      </c>
      <c r="AC85" s="5">
        <v>-379526.92</v>
      </c>
    </row>
    <row r="86" spans="1:29" s="2" customFormat="1" outlineLevel="1">
      <c r="A86" s="3">
        <v>14077</v>
      </c>
      <c r="B86" s="3" t="s">
        <v>69</v>
      </c>
      <c r="C86" s="4"/>
      <c r="D86" s="4"/>
      <c r="G86" s="5">
        <v>161499.15</v>
      </c>
      <c r="I86" s="5">
        <v>161499.15</v>
      </c>
      <c r="K86" s="5">
        <v>161499.15</v>
      </c>
      <c r="M86" s="5">
        <v>161499.15</v>
      </c>
      <c r="O86" s="5">
        <v>161499.15</v>
      </c>
      <c r="Q86" s="5">
        <v>161499.15</v>
      </c>
      <c r="S86" s="5">
        <v>161499.15</v>
      </c>
      <c r="U86" s="5">
        <v>161499.15</v>
      </c>
      <c r="W86" s="5">
        <v>161499.15</v>
      </c>
      <c r="Y86" s="5">
        <v>161499.15</v>
      </c>
      <c r="AA86" s="5">
        <v>161499.15</v>
      </c>
      <c r="AC86" s="5">
        <v>161499.15</v>
      </c>
    </row>
    <row r="87" spans="1:29" s="2" customFormat="1" outlineLevel="1">
      <c r="A87" s="3">
        <v>14078</v>
      </c>
      <c r="B87" s="3" t="s">
        <v>107</v>
      </c>
      <c r="C87" s="4"/>
      <c r="D87" s="4"/>
      <c r="G87" s="5">
        <v>47217.13</v>
      </c>
      <c r="I87" s="5">
        <v>47217.13</v>
      </c>
      <c r="K87" s="5">
        <v>47217.13</v>
      </c>
      <c r="M87" s="5">
        <v>47217.13</v>
      </c>
      <c r="O87" s="5">
        <v>47217.13</v>
      </c>
      <c r="Q87" s="5">
        <v>47217.13</v>
      </c>
      <c r="S87" s="5">
        <v>47217.13</v>
      </c>
      <c r="U87" s="5">
        <v>47217.13</v>
      </c>
      <c r="W87" s="5">
        <v>47217.13</v>
      </c>
      <c r="Y87" s="5">
        <v>47217.13</v>
      </c>
      <c r="AA87" s="5">
        <v>47217.13</v>
      </c>
      <c r="AC87" s="5">
        <v>47217.13</v>
      </c>
    </row>
    <row r="88" spans="1:29" s="2" customFormat="1" outlineLevel="1">
      <c r="A88" s="3">
        <v>14080</v>
      </c>
      <c r="B88" s="3" t="s">
        <v>108</v>
      </c>
      <c r="C88" s="4"/>
      <c r="D88" s="4"/>
      <c r="G88" s="5">
        <v>517053.41</v>
      </c>
      <c r="I88" s="5">
        <v>517053.41</v>
      </c>
      <c r="K88" s="5">
        <v>517053.41</v>
      </c>
      <c r="M88" s="5">
        <v>517053.41</v>
      </c>
      <c r="O88" s="5">
        <v>517053.41</v>
      </c>
      <c r="Q88" s="5">
        <v>517053.41</v>
      </c>
      <c r="S88" s="5">
        <v>517053.41</v>
      </c>
      <c r="U88" s="5">
        <v>517053.41</v>
      </c>
      <c r="W88" s="5">
        <v>517053.41</v>
      </c>
      <c r="Y88" s="5">
        <v>517053.41</v>
      </c>
      <c r="AA88" s="5">
        <v>517053.41</v>
      </c>
      <c r="AC88" s="5">
        <v>517053.41</v>
      </c>
    </row>
    <row r="89" spans="1:29" s="2" customFormat="1" outlineLevel="1">
      <c r="A89" s="3">
        <v>14081</v>
      </c>
      <c r="B89" s="3" t="s">
        <v>59</v>
      </c>
      <c r="C89" s="4"/>
      <c r="D89" s="4"/>
      <c r="G89" s="5">
        <v>8923972.4700000007</v>
      </c>
      <c r="I89" s="5">
        <v>8923972.4700000007</v>
      </c>
      <c r="K89" s="5">
        <v>8923972.4700000007</v>
      </c>
      <c r="M89" s="5">
        <v>8923972.4700000007</v>
      </c>
      <c r="O89" s="5">
        <v>8923972.4700000007</v>
      </c>
      <c r="Q89" s="5">
        <v>8923972.4700000007</v>
      </c>
      <c r="S89" s="5">
        <v>8923972.4700000007</v>
      </c>
      <c r="U89" s="5">
        <v>8923972.4700000007</v>
      </c>
      <c r="W89" s="5">
        <v>8923972.4700000007</v>
      </c>
      <c r="Y89" s="5">
        <v>8923972.4700000007</v>
      </c>
      <c r="AA89" s="5">
        <v>8923972.4700000007</v>
      </c>
      <c r="AC89" s="5">
        <v>8923972.4700000007</v>
      </c>
    </row>
    <row r="90" spans="1:29" s="2" customFormat="1" outlineLevel="1">
      <c r="A90" s="3">
        <v>14084</v>
      </c>
      <c r="B90" s="3" t="s">
        <v>109</v>
      </c>
      <c r="C90" s="4"/>
      <c r="D90" s="4"/>
      <c r="G90" s="5">
        <v>-1904.2</v>
      </c>
      <c r="I90" s="5">
        <v>-1904.2</v>
      </c>
      <c r="K90" s="5">
        <v>-1904.2</v>
      </c>
      <c r="M90" s="5">
        <v>-1904.2</v>
      </c>
      <c r="O90" s="5">
        <v>-1904.2</v>
      </c>
      <c r="Q90" s="5">
        <v>-1904.2</v>
      </c>
      <c r="S90" s="5">
        <v>-1904.2</v>
      </c>
      <c r="U90" s="5">
        <v>-1904.2</v>
      </c>
      <c r="W90" s="5">
        <v>-1904.2</v>
      </c>
      <c r="Y90" s="5">
        <v>-1904.2</v>
      </c>
      <c r="AA90" s="5">
        <v>-1904.2</v>
      </c>
      <c r="AC90" s="5">
        <v>-1904.2</v>
      </c>
    </row>
    <row r="91" spans="1:29" s="2" customFormat="1" outlineLevel="1">
      <c r="A91" s="3">
        <v>14085</v>
      </c>
      <c r="B91" s="3" t="s">
        <v>110</v>
      </c>
      <c r="C91" s="4"/>
      <c r="D91" s="4"/>
      <c r="G91" s="5">
        <v>-241286.12</v>
      </c>
      <c r="I91" s="5">
        <v>-241286.12</v>
      </c>
      <c r="K91" s="5">
        <v>-241286.12</v>
      </c>
      <c r="M91" s="5">
        <v>-241286.12</v>
      </c>
      <c r="O91" s="5">
        <v>-241286.12</v>
      </c>
      <c r="Q91" s="5">
        <v>-241286.12</v>
      </c>
      <c r="S91" s="5">
        <v>-241286.12</v>
      </c>
      <c r="U91" s="5">
        <v>-241286.12</v>
      </c>
      <c r="W91" s="5">
        <v>-241286.12</v>
      </c>
      <c r="Y91" s="5">
        <v>-241286.12</v>
      </c>
      <c r="AA91" s="5">
        <v>-241286.12</v>
      </c>
      <c r="AC91" s="5">
        <v>-241286.12</v>
      </c>
    </row>
    <row r="92" spans="1:29" s="2" customFormat="1" outlineLevel="1">
      <c r="A92" s="3">
        <v>14086</v>
      </c>
      <c r="B92" s="3" t="s">
        <v>60</v>
      </c>
      <c r="C92" s="4"/>
      <c r="D92" s="4"/>
      <c r="G92" s="5">
        <v>-1807633.26</v>
      </c>
      <c r="I92" s="5">
        <v>-1850769.38</v>
      </c>
      <c r="K92" s="5">
        <v>-1893905.6</v>
      </c>
      <c r="M92" s="5">
        <v>-1937041.72</v>
      </c>
      <c r="O92" s="5">
        <v>-1980177.8</v>
      </c>
      <c r="Q92" s="5">
        <v>-2023314.06</v>
      </c>
      <c r="S92" s="5">
        <v>-2066450.17</v>
      </c>
      <c r="U92" s="5">
        <v>-2109586.2200000002</v>
      </c>
      <c r="W92" s="5">
        <v>-2152722.4700000002</v>
      </c>
      <c r="Y92" s="5">
        <v>-2195409.2400000002</v>
      </c>
      <c r="AA92" s="5">
        <v>-2238095.9500000002</v>
      </c>
      <c r="AC92" s="5">
        <v>-2280782.71</v>
      </c>
    </row>
    <row r="93" spans="1:29" s="2" customFormat="1" outlineLevel="1">
      <c r="A93" s="3">
        <v>14088</v>
      </c>
      <c r="B93" s="3" t="s">
        <v>111</v>
      </c>
      <c r="C93" s="4"/>
      <c r="D93" s="4"/>
      <c r="G93" s="5">
        <v>1904.2</v>
      </c>
      <c r="I93" s="5">
        <v>1904.2</v>
      </c>
      <c r="K93" s="5">
        <v>1904.2</v>
      </c>
      <c r="M93" s="5">
        <v>1904.2</v>
      </c>
      <c r="O93" s="5">
        <v>1904.2</v>
      </c>
      <c r="Q93" s="5">
        <v>1904.2</v>
      </c>
      <c r="S93" s="5">
        <v>1904.2</v>
      </c>
      <c r="U93" s="5">
        <v>1904.2</v>
      </c>
      <c r="W93" s="5">
        <v>1904.2</v>
      </c>
      <c r="Y93" s="5">
        <v>1904.2</v>
      </c>
      <c r="AA93" s="5">
        <v>1904.2</v>
      </c>
      <c r="AC93" s="5">
        <v>1904.2</v>
      </c>
    </row>
    <row r="94" spans="1:29" s="2" customFormat="1" outlineLevel="1">
      <c r="A94" s="3">
        <v>14091</v>
      </c>
      <c r="B94" s="3" t="s">
        <v>112</v>
      </c>
      <c r="C94" s="4"/>
      <c r="D94" s="4"/>
      <c r="G94" s="5">
        <v>51702.03</v>
      </c>
      <c r="I94" s="5">
        <v>51702.03</v>
      </c>
      <c r="K94" s="5">
        <v>51702.03</v>
      </c>
      <c r="M94" s="5">
        <v>51702.03</v>
      </c>
      <c r="O94" s="5">
        <v>51702.03</v>
      </c>
      <c r="Q94" s="5">
        <v>51702.03</v>
      </c>
      <c r="S94" s="5">
        <v>51702.03</v>
      </c>
      <c r="U94" s="5">
        <v>51702.03</v>
      </c>
      <c r="W94" s="5">
        <v>51702.03</v>
      </c>
      <c r="Y94" s="5">
        <v>51702.03</v>
      </c>
      <c r="AA94" s="5">
        <v>51702.03</v>
      </c>
      <c r="AC94" s="5">
        <v>51702.03</v>
      </c>
    </row>
    <row r="95" spans="1:29" s="2" customFormat="1" outlineLevel="1">
      <c r="A95" s="3">
        <v>14094</v>
      </c>
      <c r="B95" s="3" t="s">
        <v>113</v>
      </c>
      <c r="C95" s="4"/>
      <c r="D95" s="4"/>
      <c r="G95" s="5">
        <v>-12957.54</v>
      </c>
      <c r="I95" s="5">
        <v>-12957.54</v>
      </c>
      <c r="K95" s="5">
        <v>-12957.54</v>
      </c>
      <c r="M95" s="5">
        <v>-12957.54</v>
      </c>
      <c r="O95" s="5">
        <v>-12957.54</v>
      </c>
      <c r="Q95" s="5">
        <v>-12957.54</v>
      </c>
      <c r="S95" s="5">
        <v>-12957.54</v>
      </c>
      <c r="U95" s="5">
        <v>-12957.54</v>
      </c>
      <c r="W95" s="5">
        <v>-12957.54</v>
      </c>
      <c r="Y95" s="5">
        <v>-12957.54</v>
      </c>
      <c r="AA95" s="5">
        <v>-12957.54</v>
      </c>
      <c r="AC95" s="5">
        <v>-12957.54</v>
      </c>
    </row>
    <row r="96" spans="1:29" s="2" customFormat="1" outlineLevel="1">
      <c r="A96" s="3">
        <v>14096</v>
      </c>
      <c r="B96" s="3" t="s">
        <v>114</v>
      </c>
      <c r="C96" s="4"/>
      <c r="D96" s="4"/>
      <c r="G96" s="5">
        <v>-51702.03</v>
      </c>
      <c r="I96" s="5">
        <v>-51702.03</v>
      </c>
      <c r="K96" s="5">
        <v>-51702.03</v>
      </c>
      <c r="M96" s="5">
        <v>-51702.03</v>
      </c>
      <c r="O96" s="5">
        <v>-51702.03</v>
      </c>
      <c r="Q96" s="5">
        <v>-51702.03</v>
      </c>
      <c r="S96" s="5">
        <v>-51702.03</v>
      </c>
      <c r="U96" s="5">
        <v>-51702.03</v>
      </c>
      <c r="W96" s="5">
        <v>-51702.03</v>
      </c>
      <c r="Y96" s="5">
        <v>-51702.03</v>
      </c>
      <c r="AA96" s="5">
        <v>-51702.03</v>
      </c>
      <c r="AC96" s="5">
        <v>-51702.03</v>
      </c>
    </row>
    <row r="97" spans="1:29" s="2" customFormat="1" outlineLevel="1">
      <c r="A97" s="3">
        <v>14098</v>
      </c>
      <c r="B97" s="3" t="s">
        <v>115</v>
      </c>
      <c r="C97" s="4"/>
      <c r="D97" s="4"/>
      <c r="G97" s="5">
        <v>12957.54</v>
      </c>
      <c r="I97" s="5">
        <v>12957.54</v>
      </c>
      <c r="K97" s="5">
        <v>12957.54</v>
      </c>
      <c r="M97" s="5">
        <v>12957.54</v>
      </c>
      <c r="O97" s="5">
        <v>12957.54</v>
      </c>
      <c r="Q97" s="5">
        <v>12957.54</v>
      </c>
      <c r="S97" s="5">
        <v>12957.54</v>
      </c>
      <c r="U97" s="5">
        <v>12957.54</v>
      </c>
      <c r="W97" s="5">
        <v>12957.54</v>
      </c>
      <c r="Y97" s="5">
        <v>12957.54</v>
      </c>
      <c r="AA97" s="5">
        <v>12957.54</v>
      </c>
      <c r="AC97" s="5">
        <v>12957.54</v>
      </c>
    </row>
    <row r="98" spans="1:29" s="2" customFormat="1" outlineLevel="1">
      <c r="A98" s="3">
        <v>14100</v>
      </c>
      <c r="B98" s="3" t="s">
        <v>116</v>
      </c>
      <c r="C98" s="4"/>
      <c r="D98" s="4"/>
      <c r="G98" s="5">
        <v>151113.48000000001</v>
      </c>
      <c r="I98" s="5">
        <v>151113.48000000001</v>
      </c>
      <c r="K98" s="5">
        <v>151113.48000000001</v>
      </c>
      <c r="M98" s="5">
        <v>151113.48000000001</v>
      </c>
      <c r="O98" s="5">
        <v>151113.48000000001</v>
      </c>
      <c r="Q98" s="5">
        <v>151113.48000000001</v>
      </c>
      <c r="S98" s="5">
        <v>151113.48000000001</v>
      </c>
      <c r="U98" s="5">
        <v>151113.48000000001</v>
      </c>
      <c r="W98" s="5">
        <v>151113.48000000001</v>
      </c>
      <c r="Y98" s="5">
        <v>151113.48000000001</v>
      </c>
      <c r="AA98" s="5">
        <v>151113.48000000001</v>
      </c>
      <c r="AC98" s="5">
        <v>151113.48000000001</v>
      </c>
    </row>
    <row r="99" spans="1:29" s="2" customFormat="1" outlineLevel="1">
      <c r="A99" s="3">
        <v>14101</v>
      </c>
      <c r="B99" s="3" t="s">
        <v>71</v>
      </c>
      <c r="C99" s="4"/>
      <c r="D99" s="4"/>
      <c r="G99" s="5">
        <v>75126.38</v>
      </c>
      <c r="I99" s="5">
        <v>75126.38</v>
      </c>
      <c r="K99" s="5">
        <v>75126.38</v>
      </c>
      <c r="M99" s="5">
        <v>75126.38</v>
      </c>
      <c r="O99" s="5">
        <v>75126.38</v>
      </c>
      <c r="Q99" s="5">
        <v>75126.38</v>
      </c>
      <c r="S99" s="5">
        <v>75126.38</v>
      </c>
      <c r="U99" s="5">
        <v>75126.38</v>
      </c>
      <c r="W99" s="5">
        <v>75126.38</v>
      </c>
      <c r="Y99" s="5">
        <v>75126.38</v>
      </c>
      <c r="AA99" s="5">
        <v>75126.38</v>
      </c>
      <c r="AC99" s="5">
        <v>75126.38</v>
      </c>
    </row>
    <row r="100" spans="1:29" s="2" customFormat="1" outlineLevel="1">
      <c r="A100" s="3">
        <v>14103</v>
      </c>
      <c r="B100" s="3" t="s">
        <v>117</v>
      </c>
      <c r="C100" s="4"/>
      <c r="D100" s="4"/>
      <c r="G100" s="5">
        <v>2165</v>
      </c>
      <c r="I100" s="5">
        <v>2165</v>
      </c>
      <c r="K100" s="5">
        <v>2165</v>
      </c>
      <c r="M100" s="5">
        <v>2165</v>
      </c>
      <c r="O100" s="5">
        <v>2165</v>
      </c>
      <c r="Q100" s="5">
        <v>2165</v>
      </c>
      <c r="S100" s="5">
        <v>2165</v>
      </c>
      <c r="U100" s="5">
        <v>2165</v>
      </c>
      <c r="W100" s="5">
        <v>2165</v>
      </c>
      <c r="Y100" s="5">
        <v>2165</v>
      </c>
      <c r="AA100" s="5">
        <v>2165</v>
      </c>
      <c r="AC100" s="5">
        <v>2165</v>
      </c>
    </row>
    <row r="101" spans="1:29" s="2" customFormat="1" outlineLevel="1">
      <c r="A101" s="3">
        <v>14104</v>
      </c>
      <c r="B101" s="3" t="s">
        <v>118</v>
      </c>
      <c r="C101" s="4"/>
      <c r="D101" s="4"/>
      <c r="G101" s="5">
        <v>-82449.61</v>
      </c>
      <c r="I101" s="5">
        <v>-82449.61</v>
      </c>
      <c r="K101" s="5">
        <v>-82449.61</v>
      </c>
      <c r="M101" s="5">
        <v>-82449.61</v>
      </c>
      <c r="O101" s="5">
        <v>-82449.61</v>
      </c>
      <c r="Q101" s="5">
        <v>-82449.61</v>
      </c>
      <c r="S101" s="5">
        <v>-82449.61</v>
      </c>
      <c r="U101" s="5">
        <v>-82449.61</v>
      </c>
      <c r="W101" s="5">
        <v>-82449.61</v>
      </c>
      <c r="Y101" s="5">
        <v>-82449.61</v>
      </c>
      <c r="AA101" s="5">
        <v>-82449.61</v>
      </c>
      <c r="AC101" s="5">
        <v>-82449.61</v>
      </c>
    </row>
    <row r="102" spans="1:29" s="2" customFormat="1" outlineLevel="1">
      <c r="A102" s="3">
        <v>14105</v>
      </c>
      <c r="B102" s="3" t="s">
        <v>119</v>
      </c>
      <c r="C102" s="4"/>
      <c r="D102" s="4"/>
      <c r="G102" s="5">
        <v>-92336.41</v>
      </c>
      <c r="I102" s="5">
        <v>-92336.41</v>
      </c>
      <c r="K102" s="5">
        <v>-92336.41</v>
      </c>
      <c r="M102" s="5">
        <v>-92336.41</v>
      </c>
      <c r="O102" s="5">
        <v>-92336.41</v>
      </c>
      <c r="Q102" s="5">
        <v>-92336.41</v>
      </c>
      <c r="S102" s="5">
        <v>-92336.41</v>
      </c>
      <c r="U102" s="5">
        <v>-92336.41</v>
      </c>
      <c r="W102" s="5">
        <v>-92336.41</v>
      </c>
      <c r="Y102" s="5">
        <v>-92336.41</v>
      </c>
      <c r="AA102" s="5">
        <v>-92336.41</v>
      </c>
      <c r="AC102" s="5">
        <v>-92336.41</v>
      </c>
    </row>
    <row r="103" spans="1:29" s="2" customFormat="1" outlineLevel="1">
      <c r="A103" s="3">
        <v>14106</v>
      </c>
      <c r="B103" s="3" t="s">
        <v>72</v>
      </c>
      <c r="C103" s="4"/>
      <c r="D103" s="4"/>
      <c r="G103" s="5">
        <v>-131315.91</v>
      </c>
      <c r="I103" s="5">
        <v>-132568.01999999999</v>
      </c>
      <c r="K103" s="5">
        <v>-133820.12</v>
      </c>
      <c r="M103" s="5">
        <v>-133903.45000000001</v>
      </c>
      <c r="O103" s="5">
        <v>-133903.45000000001</v>
      </c>
      <c r="Q103" s="5">
        <v>-133903.45000000001</v>
      </c>
      <c r="S103" s="5">
        <v>-133903.45000000001</v>
      </c>
      <c r="U103" s="5">
        <v>-133903.45000000001</v>
      </c>
      <c r="W103" s="5">
        <v>-133903.45000000001</v>
      </c>
      <c r="Y103" s="5">
        <v>-133903.45000000001</v>
      </c>
      <c r="AA103" s="5">
        <v>-133903.45000000001</v>
      </c>
      <c r="AC103" s="5">
        <v>-133903.45000000001</v>
      </c>
    </row>
    <row r="104" spans="1:29" s="2" customFormat="1" outlineLevel="1">
      <c r="A104" s="3">
        <v>14107</v>
      </c>
      <c r="B104" s="3" t="s">
        <v>120</v>
      </c>
      <c r="C104" s="4"/>
      <c r="D104" s="4"/>
      <c r="G104" s="5">
        <v>-2165</v>
      </c>
      <c r="I104" s="5">
        <v>-2165</v>
      </c>
      <c r="K104" s="5">
        <v>-2165</v>
      </c>
      <c r="M104" s="5">
        <v>-2165</v>
      </c>
      <c r="O104" s="5">
        <v>-2165</v>
      </c>
      <c r="Q104" s="5">
        <v>-2165</v>
      </c>
      <c r="S104" s="5">
        <v>-2165</v>
      </c>
      <c r="U104" s="5">
        <v>-2165</v>
      </c>
      <c r="W104" s="5">
        <v>-2165</v>
      </c>
      <c r="Y104" s="5">
        <v>-2165</v>
      </c>
      <c r="AA104" s="5">
        <v>-2165</v>
      </c>
      <c r="AC104" s="5">
        <v>-2165</v>
      </c>
    </row>
    <row r="105" spans="1:29" s="2" customFormat="1" outlineLevel="1">
      <c r="A105" s="3">
        <v>14108</v>
      </c>
      <c r="B105" s="3" t="s">
        <v>121</v>
      </c>
      <c r="C105" s="4"/>
      <c r="D105" s="4"/>
      <c r="G105" s="5">
        <v>82449.61</v>
      </c>
      <c r="I105" s="5">
        <v>82449.61</v>
      </c>
      <c r="K105" s="5">
        <v>82449.61</v>
      </c>
      <c r="M105" s="5">
        <v>82449.61</v>
      </c>
      <c r="O105" s="5">
        <v>82449.61</v>
      </c>
      <c r="Q105" s="5">
        <v>82449.61</v>
      </c>
      <c r="S105" s="5">
        <v>82449.61</v>
      </c>
      <c r="U105" s="5">
        <v>82449.61</v>
      </c>
      <c r="W105" s="5">
        <v>82449.61</v>
      </c>
      <c r="Y105" s="5">
        <v>82449.61</v>
      </c>
      <c r="AA105" s="5">
        <v>82449.61</v>
      </c>
      <c r="AC105" s="5">
        <v>82449.61</v>
      </c>
    </row>
    <row r="106" spans="1:29" s="2" customFormat="1" outlineLevel="1">
      <c r="A106" s="3">
        <v>14110</v>
      </c>
      <c r="B106" s="3" t="s">
        <v>122</v>
      </c>
      <c r="C106" s="4"/>
      <c r="D106" s="4"/>
      <c r="G106" s="5">
        <v>69411.53</v>
      </c>
      <c r="I106" s="5">
        <v>69411.53</v>
      </c>
      <c r="K106" s="5">
        <v>69411.53</v>
      </c>
      <c r="M106" s="5">
        <v>69411.53</v>
      </c>
      <c r="O106" s="5">
        <v>69411.53</v>
      </c>
      <c r="Q106" s="5">
        <v>69411.53</v>
      </c>
      <c r="S106" s="5">
        <v>69411.53</v>
      </c>
      <c r="U106" s="5">
        <v>69411.53</v>
      </c>
      <c r="W106" s="5">
        <v>69411.53</v>
      </c>
      <c r="Y106" s="5">
        <v>69411.53</v>
      </c>
      <c r="AA106" s="5">
        <v>69411.53</v>
      </c>
      <c r="AC106" s="5">
        <v>69411.53</v>
      </c>
    </row>
    <row r="107" spans="1:29" s="2" customFormat="1" outlineLevel="1">
      <c r="A107" s="3">
        <v>14111</v>
      </c>
      <c r="B107" s="3" t="s">
        <v>123</v>
      </c>
      <c r="C107" s="4"/>
      <c r="D107" s="4"/>
      <c r="G107" s="5">
        <v>91324.52</v>
      </c>
      <c r="I107" s="5">
        <v>103436.9</v>
      </c>
      <c r="K107" s="5">
        <v>103436.9</v>
      </c>
      <c r="M107" s="5">
        <v>103436.9</v>
      </c>
      <c r="O107" s="5">
        <v>106563.21</v>
      </c>
      <c r="Q107" s="5">
        <v>106563.21</v>
      </c>
      <c r="S107" s="5">
        <v>106563.21</v>
      </c>
      <c r="U107" s="5">
        <v>106563.21</v>
      </c>
      <c r="W107" s="5">
        <v>106563.21</v>
      </c>
      <c r="Y107" s="5">
        <v>106563.21</v>
      </c>
      <c r="AA107" s="5">
        <v>107427.51</v>
      </c>
      <c r="AC107" s="5">
        <v>108568.64</v>
      </c>
    </row>
    <row r="108" spans="1:29" s="2" customFormat="1" outlineLevel="1">
      <c r="A108" s="3">
        <v>14113</v>
      </c>
      <c r="B108" s="3" t="s">
        <v>124</v>
      </c>
      <c r="C108" s="4"/>
      <c r="D108" s="4"/>
      <c r="G108" s="5">
        <v>49752.46</v>
      </c>
      <c r="I108" s="5">
        <v>49752.46</v>
      </c>
      <c r="K108" s="5">
        <v>49752.46</v>
      </c>
      <c r="M108" s="5">
        <v>49752.46</v>
      </c>
      <c r="O108" s="5">
        <v>49752.46</v>
      </c>
      <c r="Q108" s="5">
        <v>49752.46</v>
      </c>
      <c r="S108" s="5">
        <v>49752.46</v>
      </c>
      <c r="U108" s="5">
        <v>49752.46</v>
      </c>
      <c r="W108" s="5">
        <v>49752.46</v>
      </c>
      <c r="Y108" s="5">
        <v>49752.46</v>
      </c>
      <c r="AA108" s="5">
        <v>49752.46</v>
      </c>
      <c r="AC108" s="5">
        <v>49752.46</v>
      </c>
    </row>
    <row r="109" spans="1:29" s="2" customFormat="1" outlineLevel="1">
      <c r="A109" s="3">
        <v>14114</v>
      </c>
      <c r="B109" s="3" t="s">
        <v>125</v>
      </c>
      <c r="C109" s="4"/>
      <c r="D109" s="4"/>
      <c r="G109" s="5">
        <v>-37800.82</v>
      </c>
      <c r="I109" s="5">
        <v>-37800.82</v>
      </c>
      <c r="K109" s="5">
        <v>-37800.82</v>
      </c>
      <c r="M109" s="5">
        <v>-37800.82</v>
      </c>
      <c r="O109" s="5">
        <v>-37800.82</v>
      </c>
      <c r="Q109" s="5">
        <v>-37800.82</v>
      </c>
      <c r="S109" s="5">
        <v>-37800.82</v>
      </c>
      <c r="U109" s="5">
        <v>-37800.82</v>
      </c>
      <c r="W109" s="5">
        <v>-37800.82</v>
      </c>
      <c r="Y109" s="5">
        <v>-37800.82</v>
      </c>
      <c r="AA109" s="5">
        <v>-37800.82</v>
      </c>
      <c r="AC109" s="5">
        <v>-37800.82</v>
      </c>
    </row>
    <row r="110" spans="1:29" s="2" customFormat="1" outlineLevel="1">
      <c r="A110" s="3">
        <v>14115</v>
      </c>
      <c r="B110" s="3" t="s">
        <v>126</v>
      </c>
      <c r="C110" s="4"/>
      <c r="D110" s="4"/>
      <c r="G110" s="5">
        <v>-21626.79</v>
      </c>
      <c r="I110" s="5">
        <v>-21626.79</v>
      </c>
      <c r="K110" s="5">
        <v>-21626.79</v>
      </c>
      <c r="M110" s="5">
        <v>-21626.79</v>
      </c>
      <c r="O110" s="5">
        <v>-21626.79</v>
      </c>
      <c r="Q110" s="5">
        <v>-21626.79</v>
      </c>
      <c r="S110" s="5">
        <v>-21626.79</v>
      </c>
      <c r="U110" s="5">
        <v>-21626.79</v>
      </c>
      <c r="W110" s="5">
        <v>-21626.79</v>
      </c>
      <c r="Y110" s="5">
        <v>-21626.79</v>
      </c>
      <c r="AA110" s="5">
        <v>-21626.79</v>
      </c>
      <c r="AC110" s="5">
        <v>-21626.79</v>
      </c>
    </row>
    <row r="111" spans="1:29" s="2" customFormat="1" outlineLevel="1">
      <c r="A111" s="3">
        <v>14116</v>
      </c>
      <c r="B111" s="3" t="s">
        <v>127</v>
      </c>
      <c r="C111" s="4"/>
      <c r="D111" s="4"/>
      <c r="G111" s="5">
        <v>-139916.24</v>
      </c>
      <c r="I111" s="5">
        <v>-140279.64000000001</v>
      </c>
      <c r="K111" s="5">
        <v>-140881.87</v>
      </c>
      <c r="M111" s="5">
        <v>-141484.07999999999</v>
      </c>
      <c r="O111" s="5">
        <v>-142134.31</v>
      </c>
      <c r="Q111" s="5">
        <v>-142784.57</v>
      </c>
      <c r="S111" s="5">
        <v>-143416.74</v>
      </c>
      <c r="U111" s="5">
        <v>-144048.95999999999</v>
      </c>
      <c r="W111" s="5">
        <v>-144681.14000000001</v>
      </c>
      <c r="Y111" s="5">
        <v>-145313.32999999999</v>
      </c>
      <c r="AA111" s="5">
        <v>-145945.51999999999</v>
      </c>
      <c r="AC111" s="5">
        <v>-146633.43</v>
      </c>
    </row>
    <row r="112" spans="1:29" s="2" customFormat="1" outlineLevel="1">
      <c r="A112" s="3">
        <v>14117</v>
      </c>
      <c r="B112" s="3" t="s">
        <v>128</v>
      </c>
      <c r="C112" s="4"/>
      <c r="D112" s="4"/>
      <c r="G112" s="5">
        <v>-44163.43</v>
      </c>
      <c r="I112" s="5">
        <v>-44163.43</v>
      </c>
      <c r="K112" s="5">
        <v>-44163.43</v>
      </c>
      <c r="M112" s="5">
        <v>-44163.43</v>
      </c>
      <c r="O112" s="5">
        <v>-44163.43</v>
      </c>
      <c r="Q112" s="5">
        <v>-44163.43</v>
      </c>
      <c r="S112" s="5">
        <v>-44163.43</v>
      </c>
      <c r="U112" s="5">
        <v>-44163.43</v>
      </c>
      <c r="W112" s="5">
        <v>-44163.43</v>
      </c>
      <c r="Y112" s="5">
        <v>-44163.43</v>
      </c>
      <c r="AA112" s="5">
        <v>-44163.43</v>
      </c>
      <c r="AC112" s="5">
        <v>-44163.43</v>
      </c>
    </row>
    <row r="113" spans="1:29" s="2" customFormat="1" outlineLevel="1">
      <c r="A113" s="3">
        <v>14118</v>
      </c>
      <c r="B113" s="3" t="s">
        <v>129</v>
      </c>
      <c r="C113" s="4"/>
      <c r="D113" s="4"/>
      <c r="G113" s="5">
        <v>37622.5</v>
      </c>
      <c r="I113" s="5">
        <v>37622.5</v>
      </c>
      <c r="K113" s="5">
        <v>37622.5</v>
      </c>
      <c r="M113" s="5">
        <v>37622.5</v>
      </c>
      <c r="O113" s="5">
        <v>37622.5</v>
      </c>
      <c r="Q113" s="5">
        <v>37622.5</v>
      </c>
      <c r="S113" s="5">
        <v>37622.5</v>
      </c>
      <c r="U113" s="5">
        <v>37622.5</v>
      </c>
      <c r="W113" s="5">
        <v>37622.5</v>
      </c>
      <c r="Y113" s="5">
        <v>37622.5</v>
      </c>
      <c r="AA113" s="5">
        <v>37622.5</v>
      </c>
      <c r="AC113" s="5">
        <v>37622.5</v>
      </c>
    </row>
    <row r="114" spans="1:29" s="2" customFormat="1" outlineLevel="1">
      <c r="A114" s="3">
        <v>14121</v>
      </c>
      <c r="B114" s="3" t="s">
        <v>130</v>
      </c>
      <c r="C114" s="4"/>
      <c r="D114" s="4"/>
      <c r="G114" s="5">
        <v>0</v>
      </c>
      <c r="I114" s="5">
        <v>0</v>
      </c>
      <c r="K114" s="5">
        <v>71230.34</v>
      </c>
      <c r="M114" s="5">
        <v>0</v>
      </c>
      <c r="O114" s="5">
        <v>0</v>
      </c>
      <c r="Q114" s="5">
        <v>33030.050000000003</v>
      </c>
      <c r="S114" s="5">
        <v>0</v>
      </c>
      <c r="U114" s="5">
        <v>0</v>
      </c>
      <c r="W114" s="5">
        <v>0</v>
      </c>
      <c r="Y114" s="5">
        <v>0</v>
      </c>
      <c r="AA114" s="5">
        <v>0</v>
      </c>
      <c r="AC114" s="5">
        <v>28264.74</v>
      </c>
    </row>
    <row r="115" spans="1:29" s="2" customFormat="1" outlineLevel="1">
      <c r="A115" s="3">
        <v>14201</v>
      </c>
      <c r="B115" s="3" t="s">
        <v>61</v>
      </c>
      <c r="C115" s="4"/>
      <c r="D115" s="4"/>
      <c r="G115" s="5">
        <v>921450.36</v>
      </c>
      <c r="I115" s="5">
        <v>1555350.36</v>
      </c>
      <c r="K115" s="5">
        <v>1988593.48</v>
      </c>
      <c r="M115" s="5">
        <v>1991017.89</v>
      </c>
      <c r="O115" s="5">
        <v>1753562.78</v>
      </c>
      <c r="Q115" s="5">
        <v>1664122.78</v>
      </c>
      <c r="S115" s="5">
        <v>1670390.7</v>
      </c>
      <c r="U115" s="5">
        <v>1672493.95</v>
      </c>
      <c r="W115" s="5">
        <v>1681755.45</v>
      </c>
      <c r="Y115" s="5">
        <v>1687557.52</v>
      </c>
      <c r="AA115" s="5">
        <v>1692898.19</v>
      </c>
      <c r="AC115" s="5">
        <v>1763343.77</v>
      </c>
    </row>
    <row r="116" spans="1:29" s="2" customFormat="1" ht="4.5" customHeight="1" outlineLevel="1">
      <c r="A116" s="20"/>
      <c r="G116" s="16"/>
      <c r="I116" s="16"/>
      <c r="K116" s="16"/>
      <c r="M116" s="16"/>
      <c r="O116" s="16"/>
      <c r="Q116" s="16"/>
      <c r="S116" s="16"/>
      <c r="U116" s="16"/>
      <c r="W116" s="16"/>
      <c r="Y116" s="16"/>
      <c r="AA116" s="16"/>
      <c r="AC116" s="16"/>
    </row>
    <row r="117" spans="1:29" s="2" customFormat="1">
      <c r="C117" s="2" t="s">
        <v>6</v>
      </c>
      <c r="G117" s="15">
        <f>SUM(G53:G116)</f>
        <v>13642542.180000007</v>
      </c>
      <c r="I117" s="15">
        <f>SUM(I53:I116)</f>
        <v>14394942.180000005</v>
      </c>
      <c r="K117" s="15">
        <f>SUM(K53:K116)</f>
        <v>14804924.010000007</v>
      </c>
      <c r="M117" s="15">
        <f>SUM(M53:M116)</f>
        <v>14608344.300000004</v>
      </c>
      <c r="O117" s="15">
        <f>SUM(O53:O116)</f>
        <v>14630933.510000005</v>
      </c>
      <c r="Q117" s="15">
        <f>SUM(Q53:Q116)</f>
        <v>14545678.010000007</v>
      </c>
      <c r="S117" s="15">
        <f>SUM(S53:S116)</f>
        <v>14415019.200000007</v>
      </c>
      <c r="U117" s="15">
        <f>SUM(U53:U116)</f>
        <v>14294477.050000006</v>
      </c>
      <c r="W117" s="15">
        <f>SUM(W53:W116)</f>
        <v>14209165.390000004</v>
      </c>
      <c r="Y117" s="15">
        <f>SUM(Y53:Y116)</f>
        <v>13996143.060000008</v>
      </c>
      <c r="AA117" s="15">
        <f>SUM(AA53:AA116)</f>
        <v>13872467.220000006</v>
      </c>
      <c r="AC117" s="15">
        <f>SUM(AC53:AC116)</f>
        <v>13854256.660000009</v>
      </c>
    </row>
    <row r="118" spans="1:29" s="13" customFormat="1" outlineLevel="1"/>
    <row r="119" spans="1:29" s="2" customFormat="1" ht="5.0999999999999996" customHeight="1" outlineLevel="1">
      <c r="A119" s="4"/>
      <c r="B119" s="4"/>
      <c r="C119" s="4"/>
      <c r="D119" s="4"/>
      <c r="G119" s="16"/>
      <c r="I119" s="16"/>
      <c r="K119" s="16"/>
      <c r="M119" s="16"/>
      <c r="O119" s="16"/>
      <c r="Q119" s="16"/>
      <c r="S119" s="16"/>
      <c r="U119" s="16"/>
      <c r="W119" s="16"/>
      <c r="Y119" s="16"/>
      <c r="AA119" s="16"/>
      <c r="AC119" s="16"/>
    </row>
    <row r="120" spans="1:29" s="2" customFormat="1">
      <c r="C120" s="3" t="s">
        <v>7</v>
      </c>
      <c r="G120" s="15">
        <f>SUM(G118:G119)</f>
        <v>0</v>
      </c>
      <c r="I120" s="15">
        <f>SUM(I118:I119)</f>
        <v>0</v>
      </c>
      <c r="K120" s="15">
        <f>SUM(K118:K119)</f>
        <v>0</v>
      </c>
      <c r="M120" s="15">
        <f>SUM(M118:M119)</f>
        <v>0</v>
      </c>
      <c r="O120" s="15">
        <f>SUM(O118:O119)</f>
        <v>0</v>
      </c>
      <c r="Q120" s="15">
        <f>SUM(Q118:Q119)</f>
        <v>0</v>
      </c>
      <c r="S120" s="15">
        <f>SUM(S118:S119)</f>
        <v>0</v>
      </c>
      <c r="U120" s="15">
        <f>SUM(U118:U119)</f>
        <v>0</v>
      </c>
      <c r="W120" s="15">
        <f>SUM(W118:W119)</f>
        <v>0</v>
      </c>
      <c r="Y120" s="15">
        <f>SUM(Y118:Y119)</f>
        <v>0</v>
      </c>
      <c r="AA120" s="15">
        <f>SUM(AA118:AA119)</f>
        <v>0</v>
      </c>
      <c r="AC120" s="15">
        <f>SUM(AC118:AC119)</f>
        <v>0</v>
      </c>
    </row>
    <row r="121" spans="1:29" s="2" customFormat="1" outlineLevel="1">
      <c r="A121" s="3">
        <v>15110</v>
      </c>
      <c r="B121" s="3" t="s">
        <v>8</v>
      </c>
      <c r="C121" s="4"/>
      <c r="D121" s="4"/>
      <c r="G121" s="5">
        <v>7860</v>
      </c>
      <c r="I121" s="5">
        <v>7860</v>
      </c>
      <c r="K121" s="5">
        <v>7860</v>
      </c>
      <c r="M121" s="5">
        <v>7860</v>
      </c>
      <c r="O121" s="5">
        <v>7860</v>
      </c>
      <c r="Q121" s="5">
        <v>7860</v>
      </c>
      <c r="S121" s="5">
        <v>7860</v>
      </c>
      <c r="U121" s="5">
        <v>7860</v>
      </c>
      <c r="W121" s="5">
        <v>7860</v>
      </c>
      <c r="Y121" s="5">
        <v>7860</v>
      </c>
      <c r="AA121" s="5">
        <v>7860</v>
      </c>
      <c r="AC121" s="5">
        <v>7860</v>
      </c>
    </row>
    <row r="122" spans="1:29" s="2" customFormat="1" outlineLevel="1">
      <c r="A122" s="3">
        <v>15120</v>
      </c>
      <c r="B122" s="3" t="s">
        <v>87</v>
      </c>
      <c r="C122" s="4"/>
      <c r="D122" s="4"/>
      <c r="G122" s="5">
        <v>-6075.13</v>
      </c>
      <c r="I122" s="5">
        <v>-6075.13</v>
      </c>
      <c r="K122" s="5">
        <v>-6075.13</v>
      </c>
      <c r="M122" s="5">
        <v>-6075.13</v>
      </c>
      <c r="O122" s="5">
        <v>-6075.13</v>
      </c>
      <c r="Q122" s="5">
        <v>-6075.13</v>
      </c>
      <c r="S122" s="5">
        <v>-6075.13</v>
      </c>
      <c r="U122" s="5">
        <v>-6075.13</v>
      </c>
      <c r="W122" s="5">
        <v>-6075.13</v>
      </c>
      <c r="Y122" s="5">
        <v>-6075.13</v>
      </c>
      <c r="AA122" s="5">
        <v>-6075.13</v>
      </c>
      <c r="AC122" s="5">
        <v>-6075.13</v>
      </c>
    </row>
    <row r="123" spans="1:29" s="2" customFormat="1" ht="4.5" customHeight="1" outlineLevel="1">
      <c r="A123" s="20"/>
      <c r="G123" s="16"/>
      <c r="I123" s="16"/>
      <c r="K123" s="16"/>
      <c r="M123" s="16"/>
      <c r="O123" s="16"/>
      <c r="Q123" s="16"/>
      <c r="S123" s="16"/>
      <c r="U123" s="16"/>
      <c r="W123" s="16"/>
      <c r="Y123" s="16"/>
      <c r="AA123" s="16"/>
      <c r="AC123" s="16"/>
    </row>
    <row r="124" spans="1:29" s="2" customFormat="1">
      <c r="C124" s="2" t="s">
        <v>8</v>
      </c>
      <c r="G124" s="15">
        <f>SUM(G121:G123)</f>
        <v>1784.87</v>
      </c>
      <c r="I124" s="15">
        <f>SUM(I121:I123)</f>
        <v>1784.87</v>
      </c>
      <c r="K124" s="15">
        <f>SUM(K121:K123)</f>
        <v>1784.87</v>
      </c>
      <c r="M124" s="15">
        <f>SUM(M121:M123)</f>
        <v>1784.87</v>
      </c>
      <c r="O124" s="15">
        <f>SUM(O121:O123)</f>
        <v>1784.87</v>
      </c>
      <c r="Q124" s="15">
        <f>SUM(Q121:Q123)</f>
        <v>1784.87</v>
      </c>
      <c r="S124" s="15">
        <f>SUM(S121:S123)</f>
        <v>1784.87</v>
      </c>
      <c r="U124" s="15">
        <f>SUM(U121:U123)</f>
        <v>1784.87</v>
      </c>
      <c r="W124" s="15">
        <f>SUM(W121:W123)</f>
        <v>1784.87</v>
      </c>
      <c r="Y124" s="15">
        <f>SUM(Y121:Y123)</f>
        <v>1784.87</v>
      </c>
      <c r="AA124" s="15">
        <f>SUM(AA121:AA123)</f>
        <v>1784.87</v>
      </c>
      <c r="AC124" s="15">
        <f>SUM(AC121:AC123)</f>
        <v>1784.87</v>
      </c>
    </row>
    <row r="125" spans="1:29" s="2" customFormat="1" outlineLevel="1">
      <c r="A125" s="3">
        <v>15240</v>
      </c>
      <c r="B125" s="3" t="s">
        <v>81</v>
      </c>
      <c r="C125" s="4"/>
      <c r="D125" s="4"/>
      <c r="G125" s="5">
        <v>61091</v>
      </c>
      <c r="I125" s="5">
        <v>61091</v>
      </c>
      <c r="K125" s="5">
        <v>61091</v>
      </c>
      <c r="M125" s="5">
        <v>61091</v>
      </c>
      <c r="O125" s="5">
        <v>61091</v>
      </c>
      <c r="Q125" s="5">
        <v>61091</v>
      </c>
      <c r="S125" s="5">
        <v>61091</v>
      </c>
      <c r="U125" s="5">
        <v>61091</v>
      </c>
      <c r="W125" s="5">
        <v>61091</v>
      </c>
      <c r="Y125" s="5">
        <v>61091</v>
      </c>
      <c r="AA125" s="5">
        <v>61091</v>
      </c>
      <c r="AC125" s="5">
        <v>61091</v>
      </c>
    </row>
    <row r="126" spans="1:29" s="2" customFormat="1" outlineLevel="1">
      <c r="A126" s="3">
        <v>15242</v>
      </c>
      <c r="B126" s="3" t="s">
        <v>82</v>
      </c>
      <c r="C126" s="4"/>
      <c r="D126" s="4"/>
      <c r="G126" s="5">
        <v>-61091</v>
      </c>
      <c r="I126" s="5">
        <v>-61091</v>
      </c>
      <c r="K126" s="5">
        <v>-61091</v>
      </c>
      <c r="M126" s="5">
        <v>-61091</v>
      </c>
      <c r="O126" s="5">
        <v>-61091</v>
      </c>
      <c r="Q126" s="5">
        <v>-61091</v>
      </c>
      <c r="S126" s="5">
        <v>-61091</v>
      </c>
      <c r="U126" s="5">
        <v>-61091</v>
      </c>
      <c r="W126" s="5">
        <v>-61091</v>
      </c>
      <c r="Y126" s="5">
        <v>-61091</v>
      </c>
      <c r="AA126" s="5">
        <v>-61091</v>
      </c>
      <c r="AC126" s="5">
        <v>-61091</v>
      </c>
    </row>
    <row r="127" spans="1:29" s="2" customFormat="1" outlineLevel="1">
      <c r="A127" s="3">
        <v>15245</v>
      </c>
      <c r="B127" s="3" t="s">
        <v>83</v>
      </c>
      <c r="C127" s="4"/>
      <c r="D127" s="4"/>
      <c r="G127" s="5">
        <v>-47218.400000000001</v>
      </c>
      <c r="I127" s="5">
        <v>-47218.400000000001</v>
      </c>
      <c r="K127" s="5">
        <v>-47218.400000000001</v>
      </c>
      <c r="M127" s="5">
        <v>-47218.400000000001</v>
      </c>
      <c r="O127" s="5">
        <v>-47218.400000000001</v>
      </c>
      <c r="Q127" s="5">
        <v>-47218.400000000001</v>
      </c>
      <c r="S127" s="5">
        <v>-47218.400000000001</v>
      </c>
      <c r="U127" s="5">
        <v>-47218.400000000001</v>
      </c>
      <c r="W127" s="5">
        <v>-47218.400000000001</v>
      </c>
      <c r="Y127" s="5">
        <v>-47218.400000000001</v>
      </c>
      <c r="AA127" s="5">
        <v>-47218.400000000001</v>
      </c>
      <c r="AC127" s="5">
        <v>-47218.400000000001</v>
      </c>
    </row>
    <row r="128" spans="1:29" s="2" customFormat="1" outlineLevel="1">
      <c r="A128" s="3">
        <v>15246</v>
      </c>
      <c r="B128" s="3" t="s">
        <v>84</v>
      </c>
      <c r="C128" s="4"/>
      <c r="D128" s="4"/>
      <c r="G128" s="5">
        <v>-1527.28</v>
      </c>
      <c r="I128" s="5">
        <v>-1527.28</v>
      </c>
      <c r="K128" s="5">
        <v>-1527.28</v>
      </c>
      <c r="M128" s="5">
        <v>-1527.28</v>
      </c>
      <c r="O128" s="5">
        <v>-1527.28</v>
      </c>
      <c r="Q128" s="5">
        <v>-1527.28</v>
      </c>
      <c r="S128" s="5">
        <v>-1527.28</v>
      </c>
      <c r="U128" s="5">
        <v>-1527.28</v>
      </c>
      <c r="W128" s="5">
        <v>-1527.28</v>
      </c>
      <c r="Y128" s="5">
        <v>-1527.28</v>
      </c>
      <c r="AA128" s="5">
        <v>-1527.28</v>
      </c>
      <c r="AC128" s="5">
        <v>-1527.28</v>
      </c>
    </row>
    <row r="129" spans="1:29" s="2" customFormat="1" outlineLevel="1">
      <c r="A129" s="3">
        <v>15247</v>
      </c>
      <c r="B129" s="3" t="s">
        <v>82</v>
      </c>
      <c r="C129" s="4"/>
      <c r="D129" s="4"/>
      <c r="G129" s="5">
        <v>48745.68</v>
      </c>
      <c r="I129" s="5">
        <v>48745.68</v>
      </c>
      <c r="K129" s="5">
        <v>48745.68</v>
      </c>
      <c r="M129" s="5">
        <v>48745.68</v>
      </c>
      <c r="O129" s="5">
        <v>48745.68</v>
      </c>
      <c r="Q129" s="5">
        <v>48745.68</v>
      </c>
      <c r="S129" s="5">
        <v>48745.68</v>
      </c>
      <c r="U129" s="5">
        <v>48745.68</v>
      </c>
      <c r="W129" s="5">
        <v>48745.68</v>
      </c>
      <c r="Y129" s="5">
        <v>48745.68</v>
      </c>
      <c r="AA129" s="5">
        <v>48745.68</v>
      </c>
      <c r="AC129" s="5">
        <v>48745.68</v>
      </c>
    </row>
    <row r="130" spans="1:29" s="2" customFormat="1" outlineLevel="1">
      <c r="A130" s="3">
        <v>15262</v>
      </c>
      <c r="B130" s="3" t="s">
        <v>85</v>
      </c>
      <c r="C130" s="4"/>
      <c r="D130" s="4"/>
      <c r="G130" s="5">
        <v>61091</v>
      </c>
      <c r="I130" s="5">
        <v>61091</v>
      </c>
      <c r="K130" s="5">
        <v>61091</v>
      </c>
      <c r="M130" s="5">
        <v>61091</v>
      </c>
      <c r="O130" s="5">
        <v>61091</v>
      </c>
      <c r="Q130" s="5">
        <v>61091</v>
      </c>
      <c r="S130" s="5">
        <v>61091</v>
      </c>
      <c r="U130" s="5">
        <v>61091</v>
      </c>
      <c r="W130" s="5">
        <v>61091</v>
      </c>
      <c r="Y130" s="5">
        <v>61091</v>
      </c>
      <c r="AA130" s="5">
        <v>61091</v>
      </c>
      <c r="AC130" s="5">
        <v>61091</v>
      </c>
    </row>
    <row r="131" spans="1:29" s="2" customFormat="1" outlineLevel="1">
      <c r="A131" s="3">
        <v>15267</v>
      </c>
      <c r="B131" s="3" t="s">
        <v>86</v>
      </c>
      <c r="C131" s="4"/>
      <c r="D131" s="4"/>
      <c r="G131" s="5">
        <v>-48745.68</v>
      </c>
      <c r="I131" s="5">
        <v>-48745.68</v>
      </c>
      <c r="K131" s="5">
        <v>-48745.68</v>
      </c>
      <c r="M131" s="5">
        <v>-48745.68</v>
      </c>
      <c r="O131" s="5">
        <v>-48745.68</v>
      </c>
      <c r="Q131" s="5">
        <v>-48745.68</v>
      </c>
      <c r="S131" s="5">
        <v>-48745.68</v>
      </c>
      <c r="U131" s="5">
        <v>-48745.68</v>
      </c>
      <c r="W131" s="5">
        <v>-48745.68</v>
      </c>
      <c r="Y131" s="5">
        <v>-48745.68</v>
      </c>
      <c r="AA131" s="5">
        <v>-48745.68</v>
      </c>
      <c r="AC131" s="5">
        <v>-48745.68</v>
      </c>
    </row>
    <row r="132" spans="1:29" s="2" customFormat="1" ht="5.0999999999999996" customHeight="1" outlineLevel="1">
      <c r="A132" s="4"/>
      <c r="B132" s="4"/>
      <c r="C132" s="4"/>
      <c r="D132" s="4"/>
      <c r="G132" s="16"/>
      <c r="I132" s="16"/>
      <c r="K132" s="16"/>
      <c r="M132" s="16"/>
      <c r="O132" s="16"/>
      <c r="Q132" s="16"/>
      <c r="S132" s="16"/>
      <c r="U132" s="16"/>
      <c r="W132" s="16"/>
      <c r="Y132" s="16"/>
      <c r="AA132" s="16"/>
      <c r="AC132" s="16"/>
    </row>
    <row r="133" spans="1:29" s="2" customFormat="1">
      <c r="C133" s="3" t="s">
        <v>9</v>
      </c>
      <c r="D133" s="21"/>
      <c r="E133" s="21"/>
      <c r="F133" s="21"/>
      <c r="G133" s="15">
        <f>SUM(G125:G132)</f>
        <v>12345.32</v>
      </c>
      <c r="I133" s="15">
        <f>SUM(I125:I132)</f>
        <v>12345.32</v>
      </c>
      <c r="K133" s="15">
        <f>SUM(K125:K132)</f>
        <v>12345.32</v>
      </c>
      <c r="M133" s="15">
        <f>SUM(M125:M132)</f>
        <v>12345.32</v>
      </c>
      <c r="O133" s="15">
        <f>SUM(O125:O132)</f>
        <v>12345.32</v>
      </c>
      <c r="Q133" s="15">
        <f>SUM(Q125:Q132)</f>
        <v>12345.32</v>
      </c>
      <c r="S133" s="15">
        <f>SUM(S125:S132)</f>
        <v>12345.32</v>
      </c>
      <c r="U133" s="15">
        <f>SUM(U125:U132)</f>
        <v>12345.32</v>
      </c>
      <c r="W133" s="15">
        <f>SUM(W125:W132)</f>
        <v>12345.32</v>
      </c>
      <c r="Y133" s="15">
        <f>SUM(Y125:Y132)</f>
        <v>12345.32</v>
      </c>
      <c r="AA133" s="15">
        <f>SUM(AA125:AA132)</f>
        <v>12345.32</v>
      </c>
      <c r="AC133" s="15">
        <f>SUM(AC125:AC132)</f>
        <v>12345.32</v>
      </c>
    </row>
    <row r="134" spans="1:29" s="13" customFormat="1" outlineLevel="1"/>
    <row r="135" spans="1:29" s="2" customFormat="1" ht="5.0999999999999996" customHeight="1" outlineLevel="1">
      <c r="A135" s="4"/>
      <c r="B135" s="4"/>
      <c r="C135" s="4"/>
      <c r="D135" s="4"/>
      <c r="G135" s="16"/>
      <c r="I135" s="16"/>
      <c r="K135" s="16"/>
      <c r="M135" s="16"/>
      <c r="O135" s="16"/>
      <c r="Q135" s="16"/>
      <c r="S135" s="16"/>
      <c r="U135" s="16"/>
      <c r="W135" s="16"/>
      <c r="Y135" s="16"/>
      <c r="AA135" s="16"/>
      <c r="AC135" s="16"/>
    </row>
    <row r="136" spans="1:29" s="2" customFormat="1">
      <c r="C136" s="3" t="s">
        <v>10</v>
      </c>
      <c r="D136" s="21"/>
      <c r="E136" s="21"/>
      <c r="F136" s="21"/>
      <c r="G136" s="15">
        <f>SUM(G134:G135)</f>
        <v>0</v>
      </c>
      <c r="I136" s="15">
        <f>SUM(I134:I135)</f>
        <v>0</v>
      </c>
      <c r="K136" s="15">
        <f>SUM(K134:K135)</f>
        <v>0</v>
      </c>
      <c r="M136" s="15">
        <f>SUM(M134:M135)</f>
        <v>0</v>
      </c>
      <c r="O136" s="15">
        <f>SUM(O134:O135)</f>
        <v>0</v>
      </c>
      <c r="Q136" s="15">
        <f>SUM(Q134:Q135)</f>
        <v>0</v>
      </c>
      <c r="S136" s="15">
        <f>SUM(S134:S135)</f>
        <v>0</v>
      </c>
      <c r="U136" s="15">
        <f>SUM(U134:U135)</f>
        <v>0</v>
      </c>
      <c r="W136" s="15">
        <f>SUM(W134:W135)</f>
        <v>0</v>
      </c>
      <c r="Y136" s="15">
        <f>SUM(Y134:Y135)</f>
        <v>0</v>
      </c>
      <c r="AA136" s="15">
        <f>SUM(AA134:AA135)</f>
        <v>0</v>
      </c>
      <c r="AC136" s="15">
        <f>SUM(AC134:AC135)</f>
        <v>0</v>
      </c>
    </row>
    <row r="137" spans="1:29" s="13" customFormat="1" outlineLevel="1"/>
    <row r="138" spans="1:29" s="2" customFormat="1" ht="4.5" customHeight="1" outlineLevel="1">
      <c r="A138" s="20"/>
      <c r="G138" s="16"/>
      <c r="I138" s="16"/>
      <c r="K138" s="16"/>
      <c r="M138" s="16"/>
      <c r="O138" s="16"/>
      <c r="Q138" s="16"/>
      <c r="S138" s="16"/>
      <c r="U138" s="16"/>
      <c r="W138" s="16"/>
      <c r="Y138" s="16"/>
      <c r="AA138" s="16"/>
      <c r="AC138" s="16"/>
    </row>
    <row r="139" spans="1:29" s="2" customFormat="1">
      <c r="C139" s="2" t="s">
        <v>11</v>
      </c>
      <c r="G139" s="15">
        <f>SUM(G137:G138)</f>
        <v>0</v>
      </c>
      <c r="I139" s="15">
        <f>SUM(I137:I138)</f>
        <v>0</v>
      </c>
      <c r="K139" s="15">
        <f>SUM(K137:K138)</f>
        <v>0</v>
      </c>
      <c r="M139" s="15">
        <f>SUM(M137:M138)</f>
        <v>0</v>
      </c>
      <c r="O139" s="15">
        <f>SUM(O137:O138)</f>
        <v>0</v>
      </c>
      <c r="Q139" s="15">
        <f>SUM(Q137:Q138)</f>
        <v>0</v>
      </c>
      <c r="S139" s="15">
        <f>SUM(S137:S138)</f>
        <v>0</v>
      </c>
      <c r="U139" s="15">
        <f>SUM(U137:U138)</f>
        <v>0</v>
      </c>
      <c r="W139" s="15">
        <f>SUM(W137:W138)</f>
        <v>0</v>
      </c>
      <c r="Y139" s="15">
        <f>SUM(Y137:Y138)</f>
        <v>0</v>
      </c>
      <c r="AA139" s="15">
        <f>SUM(AA137:AA138)</f>
        <v>0</v>
      </c>
      <c r="AC139" s="15">
        <f>SUM(AC137:AC138)</f>
        <v>0</v>
      </c>
    </row>
    <row r="140" spans="1:29" s="13" customFormat="1" outlineLevel="1"/>
    <row r="141" spans="1:29" s="2" customFormat="1" ht="5.0999999999999996" customHeight="1" outlineLevel="1">
      <c r="A141" s="4"/>
      <c r="B141" s="4"/>
      <c r="C141" s="4"/>
      <c r="D141" s="4"/>
      <c r="G141" s="16"/>
      <c r="I141" s="16"/>
      <c r="K141" s="16"/>
      <c r="M141" s="16"/>
      <c r="O141" s="16"/>
      <c r="Q141" s="16"/>
      <c r="S141" s="16"/>
      <c r="U141" s="16"/>
      <c r="W141" s="16"/>
      <c r="Y141" s="16"/>
      <c r="AA141" s="16"/>
      <c r="AC141" s="16"/>
    </row>
    <row r="142" spans="1:29" s="2" customFormat="1">
      <c r="C142" s="3" t="s">
        <v>12</v>
      </c>
      <c r="G142" s="15">
        <f>SUM(G140:G141)</f>
        <v>0</v>
      </c>
      <c r="I142" s="15">
        <f>SUM(I140:I141)</f>
        <v>0</v>
      </c>
      <c r="K142" s="15">
        <f>SUM(K140:K141)</f>
        <v>0</v>
      </c>
      <c r="M142" s="15">
        <f>SUM(M140:M141)</f>
        <v>0</v>
      </c>
      <c r="O142" s="15">
        <f>SUM(O140:O141)</f>
        <v>0</v>
      </c>
      <c r="Q142" s="15">
        <f>SUM(Q140:Q141)</f>
        <v>0</v>
      </c>
      <c r="S142" s="15">
        <f>SUM(S140:S141)</f>
        <v>0</v>
      </c>
      <c r="U142" s="15">
        <f>SUM(U140:U141)</f>
        <v>0</v>
      </c>
      <c r="W142" s="15">
        <f>SUM(W140:W141)</f>
        <v>0</v>
      </c>
      <c r="Y142" s="15">
        <f>SUM(Y140:Y141)</f>
        <v>0</v>
      </c>
      <c r="AA142" s="15">
        <f>SUM(AA140:AA141)</f>
        <v>0</v>
      </c>
      <c r="AC142" s="15">
        <f>SUM(AC140:AC141)</f>
        <v>0</v>
      </c>
    </row>
    <row r="143" spans="1:29" s="13" customFormat="1" outlineLevel="1"/>
    <row r="144" spans="1:29" s="2" customFormat="1" ht="5.0999999999999996" customHeight="1" outlineLevel="1">
      <c r="A144" s="4"/>
      <c r="B144" s="4"/>
      <c r="C144" s="4"/>
      <c r="D144" s="4"/>
      <c r="G144" s="16"/>
      <c r="I144" s="16"/>
      <c r="K144" s="16"/>
      <c r="M144" s="16"/>
      <c r="O144" s="16"/>
      <c r="Q144" s="16"/>
      <c r="S144" s="16"/>
      <c r="U144" s="16"/>
      <c r="W144" s="16"/>
      <c r="Y144" s="16"/>
      <c r="AA144" s="16"/>
      <c r="AC144" s="16"/>
    </row>
    <row r="145" spans="1:29" s="2" customFormat="1">
      <c r="C145" s="3" t="s">
        <v>13</v>
      </c>
      <c r="G145" s="15">
        <f>SUM(G143:G144)</f>
        <v>0</v>
      </c>
      <c r="I145" s="15">
        <f>SUM(I143:I144)</f>
        <v>0</v>
      </c>
      <c r="K145" s="15">
        <f>SUM(K143:K144)</f>
        <v>0</v>
      </c>
      <c r="M145" s="15">
        <f>SUM(M143:M144)</f>
        <v>0</v>
      </c>
      <c r="O145" s="15">
        <f>SUM(O143:O144)</f>
        <v>0</v>
      </c>
      <c r="Q145" s="15">
        <f>SUM(Q143:Q144)</f>
        <v>0</v>
      </c>
      <c r="S145" s="15">
        <f>SUM(S143:S144)</f>
        <v>0</v>
      </c>
      <c r="U145" s="15">
        <f>SUM(U143:U144)</f>
        <v>0</v>
      </c>
      <c r="W145" s="15">
        <f>SUM(W143:W144)</f>
        <v>0</v>
      </c>
      <c r="Y145" s="15">
        <f>SUM(Y143:Y144)</f>
        <v>0</v>
      </c>
      <c r="AA145" s="15">
        <f>SUM(AA143:AA144)</f>
        <v>0</v>
      </c>
      <c r="AC145" s="15">
        <f>SUM(AC143:AC144)</f>
        <v>0</v>
      </c>
    </row>
    <row r="146" spans="1:29" s="2" customFormat="1" outlineLevel="1">
      <c r="A146" s="3">
        <v>17100</v>
      </c>
      <c r="B146" s="3" t="s">
        <v>40</v>
      </c>
      <c r="C146" s="4"/>
      <c r="D146" s="4"/>
      <c r="G146" s="5">
        <v>-5744625.6600000001</v>
      </c>
      <c r="I146" s="5">
        <v>-6048760.2000000002</v>
      </c>
      <c r="K146" s="5">
        <v>-6440663.71</v>
      </c>
      <c r="M146" s="5">
        <v>-6194035.8300000001</v>
      </c>
      <c r="O146" s="5">
        <v>-6202564.1500000004</v>
      </c>
      <c r="Q146" s="5">
        <v>-5954021.7599999998</v>
      </c>
      <c r="S146" s="5">
        <v>-5819507.5</v>
      </c>
      <c r="U146" s="5">
        <v>-5580171.3300000001</v>
      </c>
      <c r="W146" s="5">
        <v>-5537923.2699999996</v>
      </c>
      <c r="Y146" s="5">
        <v>-5317226.54</v>
      </c>
      <c r="AA146" s="5">
        <v>-5139762.07</v>
      </c>
      <c r="AC146" s="5">
        <v>-5189601.4400000004</v>
      </c>
    </row>
    <row r="147" spans="1:29" s="2" customFormat="1" outlineLevel="1">
      <c r="A147" s="3">
        <v>18100</v>
      </c>
      <c r="B147" s="3" t="s">
        <v>41</v>
      </c>
      <c r="C147" s="4"/>
      <c r="D147" s="4"/>
      <c r="G147" s="5">
        <v>-4392193.8</v>
      </c>
      <c r="I147" s="5">
        <v>-4392193.8</v>
      </c>
      <c r="K147" s="5">
        <v>-4392193.8</v>
      </c>
      <c r="M147" s="5">
        <v>-4392193.8</v>
      </c>
      <c r="O147" s="5">
        <v>-4392193.8</v>
      </c>
      <c r="Q147" s="5">
        <v>-4392193.8</v>
      </c>
      <c r="S147" s="5">
        <v>-4392193.8</v>
      </c>
      <c r="U147" s="5">
        <v>-4392193.8</v>
      </c>
      <c r="W147" s="5">
        <v>-4392193.8</v>
      </c>
      <c r="Y147" s="5">
        <v>-4392193.8</v>
      </c>
      <c r="AA147" s="5">
        <v>-4392193.8</v>
      </c>
      <c r="AC147" s="5">
        <v>-4392193.8</v>
      </c>
    </row>
    <row r="148" spans="1:29" s="2" customFormat="1" ht="5.0999999999999996" customHeight="1" outlineLevel="1">
      <c r="A148" s="4"/>
      <c r="B148" s="4"/>
      <c r="C148" s="4"/>
      <c r="D148" s="4"/>
      <c r="G148" s="16"/>
      <c r="I148" s="16"/>
      <c r="K148" s="16"/>
      <c r="M148" s="16"/>
      <c r="O148" s="16"/>
      <c r="Q148" s="16"/>
      <c r="S148" s="16"/>
      <c r="U148" s="16"/>
      <c r="W148" s="16"/>
      <c r="Y148" s="16"/>
      <c r="AA148" s="16"/>
      <c r="AC148" s="16"/>
    </row>
    <row r="149" spans="1:29" s="2" customFormat="1">
      <c r="C149" s="3" t="s">
        <v>14</v>
      </c>
      <c r="G149" s="15">
        <f>SUM(G146:G148)</f>
        <v>-10136819.460000001</v>
      </c>
      <c r="I149" s="15">
        <f>SUM(I146:I148)</f>
        <v>-10440954</v>
      </c>
      <c r="K149" s="15">
        <f>SUM(K146:K148)</f>
        <v>-10832857.51</v>
      </c>
      <c r="M149" s="15">
        <f>SUM(M146:M148)</f>
        <v>-10586229.629999999</v>
      </c>
      <c r="O149" s="15">
        <f>SUM(O146:O148)</f>
        <v>-10594757.949999999</v>
      </c>
      <c r="Q149" s="15">
        <f>SUM(Q146:Q148)</f>
        <v>-10346215.559999999</v>
      </c>
      <c r="S149" s="15">
        <f>SUM(S146:S148)</f>
        <v>-10211701.300000001</v>
      </c>
      <c r="U149" s="15">
        <f>SUM(U146:U148)</f>
        <v>-9972365.129999999</v>
      </c>
      <c r="W149" s="15">
        <f>SUM(W146:W148)</f>
        <v>-9930117.0700000003</v>
      </c>
      <c r="Y149" s="15">
        <f>SUM(Y146:Y148)</f>
        <v>-9709420.3399999999</v>
      </c>
      <c r="AA149" s="15">
        <f>SUM(AA146:AA148)</f>
        <v>-9531955.870000001</v>
      </c>
      <c r="AC149" s="15">
        <f>SUM(AC146:AC148)</f>
        <v>-9581795.2400000002</v>
      </c>
    </row>
    <row r="150" spans="1:29" s="2" customFormat="1" ht="7.5" customHeight="1">
      <c r="G150" s="17"/>
      <c r="I150" s="17"/>
      <c r="K150" s="17"/>
      <c r="M150" s="17"/>
      <c r="O150" s="17"/>
      <c r="Q150" s="17"/>
      <c r="S150" s="17"/>
      <c r="U150" s="17"/>
      <c r="W150" s="17"/>
      <c r="Y150" s="17"/>
      <c r="AA150" s="17"/>
      <c r="AC150" s="17"/>
    </row>
    <row r="151" spans="1:29" s="2" customFormat="1" ht="13.5" thickBot="1">
      <c r="B151" s="18" t="s">
        <v>15</v>
      </c>
      <c r="G151" s="22">
        <f>SUM(G117,G120,G124,G133,G136,G139,G142,G145,G149,G50)</f>
        <v>6156424.3200000059</v>
      </c>
      <c r="I151" s="22">
        <f>SUM(I117,I120,I124,I133,I136,I139,I142,I145,I149,I50)</f>
        <v>6668029.7100000046</v>
      </c>
      <c r="K151" s="22">
        <f>SUM(K117,K120,K124,K133,K136,K139,K142,K145,K149,K50)</f>
        <v>6624676.230000006</v>
      </c>
      <c r="M151" s="22">
        <f>SUM(M117,M120,M124,M133,M136,M139,M142,M145,M149,M50)</f>
        <v>6754497.9800000051</v>
      </c>
      <c r="O151" s="22">
        <f>SUM(O117,O120,O124,O133,O136,O139,O142,O145,O149,O50)</f>
        <v>6767082.7300000051</v>
      </c>
      <c r="Q151" s="22">
        <f>SUM(Q117,Q120,Q124,Q133,Q136,Q139,Q142,Q145,Q149,Q50)</f>
        <v>6804367.930000009</v>
      </c>
      <c r="S151" s="22">
        <f>SUM(S117,S120,S124,S133,S136,S139,S142,S145,S149,S50)</f>
        <v>6813282.0200000051</v>
      </c>
      <c r="U151" s="22">
        <f>SUM(U117,U120,U124,U133,U136,U139,U142,U145,U149,U50)</f>
        <v>6922146.9400000069</v>
      </c>
      <c r="W151" s="22">
        <f>SUM(W117,W120,W124,W133,W136,W139,W142,W145,W149,W50)</f>
        <v>6935017.3700000038</v>
      </c>
      <c r="Y151" s="22">
        <f>SUM(Y117,Y120,Y124,Y133,Y136,Y139,Y142,Y145,Y149,Y50)</f>
        <v>6988125.5200000079</v>
      </c>
      <c r="AA151" s="22">
        <f>SUM(AA117,AA120,AA124,AA133,AA136,AA139,AA142,AA145,AA149,AA50)</f>
        <v>7122046.480000006</v>
      </c>
      <c r="AC151" s="22">
        <f>SUM(AC117,AC120,AC124,AC133,AC136,AC139,AC142,AC145,AC149,AC50)</f>
        <v>7284842.390000009</v>
      </c>
    </row>
    <row r="152" spans="1:29" s="2" customFormat="1" ht="7.5" customHeight="1" thickTop="1">
      <c r="G152" s="17"/>
      <c r="I152" s="17"/>
      <c r="K152" s="17"/>
      <c r="M152" s="17"/>
      <c r="O152" s="17"/>
      <c r="Q152" s="17"/>
      <c r="S152" s="17"/>
      <c r="U152" s="17"/>
      <c r="W152" s="17"/>
      <c r="Y152" s="17"/>
      <c r="AA152" s="17"/>
      <c r="AC152" s="17"/>
    </row>
    <row r="153" spans="1:29" s="2" customFormat="1" outlineLevel="1">
      <c r="G153" s="17"/>
      <c r="I153" s="17"/>
      <c r="K153" s="17"/>
      <c r="M153" s="17"/>
      <c r="O153" s="17"/>
      <c r="Q153" s="17"/>
      <c r="S153" s="17"/>
      <c r="U153" s="17"/>
      <c r="W153" s="17"/>
      <c r="Y153" s="17"/>
      <c r="AA153" s="17"/>
      <c r="AC153" s="17"/>
    </row>
    <row r="154" spans="1:29" s="13" customFormat="1" outlineLevel="1"/>
    <row r="155" spans="1:29" s="2" customFormat="1" ht="5.0999999999999996" customHeight="1" outlineLevel="1">
      <c r="A155" s="4"/>
      <c r="B155" s="4"/>
      <c r="C155" s="4"/>
      <c r="D155" s="4"/>
      <c r="G155" s="16"/>
      <c r="I155" s="16"/>
      <c r="K155" s="16"/>
      <c r="M155" s="16"/>
      <c r="O155" s="16"/>
      <c r="Q155" s="16"/>
      <c r="S155" s="16"/>
      <c r="U155" s="16"/>
      <c r="W155" s="16"/>
      <c r="Y155" s="16"/>
      <c r="AA155" s="16"/>
      <c r="AC155" s="16"/>
    </row>
    <row r="156" spans="1:29" s="2" customFormat="1">
      <c r="C156" s="3" t="s">
        <v>16</v>
      </c>
      <c r="G156" s="15">
        <f>SUM(G154:G155)</f>
        <v>0</v>
      </c>
      <c r="I156" s="15">
        <f>SUM(I154:I155)</f>
        <v>0</v>
      </c>
      <c r="K156" s="15">
        <f>SUM(K154:K155)</f>
        <v>0</v>
      </c>
      <c r="M156" s="15">
        <f>SUM(M154:M155)</f>
        <v>0</v>
      </c>
      <c r="O156" s="15">
        <f>SUM(O154:O155)</f>
        <v>0</v>
      </c>
      <c r="Q156" s="15">
        <f>SUM(Q154:Q155)</f>
        <v>0</v>
      </c>
      <c r="S156" s="15">
        <f>SUM(S154:S155)</f>
        <v>0</v>
      </c>
      <c r="U156" s="15">
        <f>SUM(U154:U155)</f>
        <v>0</v>
      </c>
      <c r="W156" s="15">
        <f>SUM(W154:W155)</f>
        <v>0</v>
      </c>
      <c r="Y156" s="15">
        <f>SUM(Y154:Y155)</f>
        <v>0</v>
      </c>
      <c r="AA156" s="15">
        <f>SUM(AA154:AA155)</f>
        <v>0</v>
      </c>
      <c r="AC156" s="15">
        <f>SUM(AC154:AC155)</f>
        <v>0</v>
      </c>
    </row>
    <row r="157" spans="1:29" s="2" customFormat="1" outlineLevel="1">
      <c r="A157" s="3">
        <v>20120</v>
      </c>
      <c r="B157" s="3" t="s">
        <v>39</v>
      </c>
      <c r="C157" s="4"/>
      <c r="D157" s="4"/>
      <c r="G157" s="5">
        <v>48699.65</v>
      </c>
      <c r="I157" s="5">
        <v>87555.37</v>
      </c>
      <c r="K157" s="5">
        <v>81127.3</v>
      </c>
      <c r="M157" s="5">
        <v>40428.400000000001</v>
      </c>
      <c r="O157" s="5">
        <v>27172.66</v>
      </c>
      <c r="Q157" s="5">
        <v>36946.01</v>
      </c>
      <c r="S157" s="5">
        <v>75546.490000000005</v>
      </c>
      <c r="U157" s="5">
        <v>74619.399999999994</v>
      </c>
      <c r="W157" s="5">
        <v>49730.54</v>
      </c>
      <c r="Y157" s="5">
        <v>47875.83</v>
      </c>
      <c r="AA157" s="5">
        <v>82303.97</v>
      </c>
      <c r="AC157" s="5">
        <v>35034.959999999999</v>
      </c>
    </row>
    <row r="158" spans="1:29" s="2" customFormat="1" outlineLevel="1">
      <c r="A158" s="3">
        <v>20121</v>
      </c>
      <c r="B158" s="3" t="s">
        <v>77</v>
      </c>
      <c r="C158" s="4"/>
      <c r="D158" s="4"/>
      <c r="G158" s="5">
        <v>0</v>
      </c>
      <c r="I158" s="5">
        <v>0</v>
      </c>
      <c r="K158" s="5">
        <v>71230.34</v>
      </c>
      <c r="M158" s="5">
        <v>0</v>
      </c>
      <c r="O158" s="5">
        <v>0</v>
      </c>
      <c r="Q158" s="5">
        <v>33030.050000000003</v>
      </c>
      <c r="S158" s="5">
        <v>0</v>
      </c>
      <c r="U158" s="5">
        <v>0</v>
      </c>
      <c r="W158" s="5">
        <v>0</v>
      </c>
      <c r="Y158" s="5">
        <v>0</v>
      </c>
      <c r="AA158" s="5">
        <v>0</v>
      </c>
      <c r="AC158" s="5">
        <v>28264.74</v>
      </c>
    </row>
    <row r="159" spans="1:29" s="2" customFormat="1" outlineLevel="1">
      <c r="A159" s="3">
        <v>20123</v>
      </c>
      <c r="B159" s="3" t="s">
        <v>52</v>
      </c>
      <c r="C159" s="4"/>
      <c r="D159" s="4"/>
      <c r="G159" s="5">
        <v>13567.83</v>
      </c>
      <c r="I159" s="5">
        <v>13222.81</v>
      </c>
      <c r="K159" s="5">
        <v>23490.66</v>
      </c>
      <c r="M159" s="5">
        <v>112177.98</v>
      </c>
      <c r="O159" s="5">
        <v>38638.58</v>
      </c>
      <c r="Q159" s="5">
        <v>8735.24</v>
      </c>
      <c r="S159" s="5">
        <v>42692.91</v>
      </c>
      <c r="U159" s="5">
        <v>11288.6</v>
      </c>
      <c r="W159" s="5">
        <v>15106.33</v>
      </c>
      <c r="Y159" s="5">
        <v>34116.730000000003</v>
      </c>
      <c r="AA159" s="5">
        <v>6496.9</v>
      </c>
      <c r="AC159" s="5">
        <v>9472.32</v>
      </c>
    </row>
    <row r="160" spans="1:29" s="2" customFormat="1" outlineLevel="1">
      <c r="A160" s="3">
        <v>20140</v>
      </c>
      <c r="B160" s="3" t="s">
        <v>53</v>
      </c>
      <c r="C160" s="4"/>
      <c r="D160" s="4"/>
      <c r="G160" s="5">
        <v>3115.49</v>
      </c>
      <c r="I160" s="5">
        <v>4472.99</v>
      </c>
      <c r="K160" s="5">
        <v>4544.5</v>
      </c>
      <c r="M160" s="5">
        <v>2721.86</v>
      </c>
      <c r="O160" s="5">
        <v>3189.58</v>
      </c>
      <c r="Q160" s="5">
        <v>3592.47</v>
      </c>
      <c r="S160" s="5">
        <v>4275.93</v>
      </c>
      <c r="U160" s="5">
        <v>7692.54</v>
      </c>
      <c r="W160" s="5">
        <v>12115.91</v>
      </c>
      <c r="Y160" s="5">
        <v>3187.27</v>
      </c>
      <c r="AA160" s="5">
        <v>3367.97</v>
      </c>
      <c r="AC160" s="5">
        <v>4593.55</v>
      </c>
    </row>
    <row r="161" spans="1:29" s="2" customFormat="1" outlineLevel="1">
      <c r="A161" s="3">
        <v>20170</v>
      </c>
      <c r="B161" s="3" t="s">
        <v>54</v>
      </c>
      <c r="C161" s="4"/>
      <c r="D161" s="4"/>
      <c r="G161" s="5">
        <v>28322.91</v>
      </c>
      <c r="I161" s="5">
        <v>27227.52</v>
      </c>
      <c r="K161" s="5">
        <v>28306.48</v>
      </c>
      <c r="M161" s="5">
        <v>28586.18</v>
      </c>
      <c r="O161" s="5">
        <v>27431.14</v>
      </c>
      <c r="Q161" s="5">
        <v>28310.44</v>
      </c>
      <c r="S161" s="5">
        <v>29253.42</v>
      </c>
      <c r="U161" s="5">
        <v>28516.86</v>
      </c>
      <c r="W161" s="5">
        <v>28426.17</v>
      </c>
      <c r="Y161" s="5">
        <v>29819.03</v>
      </c>
      <c r="AA161" s="5">
        <v>28423.07</v>
      </c>
      <c r="AC161" s="5">
        <v>28739.25</v>
      </c>
    </row>
    <row r="162" spans="1:29" s="2" customFormat="1" outlineLevel="1">
      <c r="A162" s="3">
        <v>20175</v>
      </c>
      <c r="B162" s="3" t="s">
        <v>78</v>
      </c>
      <c r="C162" s="4"/>
      <c r="D162" s="4"/>
      <c r="G162" s="5">
        <v>27258.82</v>
      </c>
      <c r="I162" s="5">
        <v>26628.53</v>
      </c>
      <c r="K162" s="5">
        <v>28824.1</v>
      </c>
      <c r="M162" s="5">
        <v>27977.66</v>
      </c>
      <c r="O162" s="5">
        <v>26762.34</v>
      </c>
      <c r="Q162" s="5">
        <v>28834.92</v>
      </c>
      <c r="S162" s="5">
        <v>29234.68</v>
      </c>
      <c r="U162" s="5">
        <v>27475.37</v>
      </c>
      <c r="W162" s="5">
        <v>28732.7</v>
      </c>
      <c r="Y162" s="5">
        <v>31141.25</v>
      </c>
      <c r="AA162" s="5">
        <v>28938.31</v>
      </c>
      <c r="AC162" s="5">
        <v>56771.29</v>
      </c>
    </row>
    <row r="163" spans="1:29" s="2" customFormat="1" outlineLevel="1">
      <c r="A163" s="3">
        <v>20177</v>
      </c>
      <c r="B163" s="3" t="s">
        <v>67</v>
      </c>
      <c r="C163" s="4"/>
      <c r="D163" s="4"/>
      <c r="G163" s="5">
        <v>130.28</v>
      </c>
      <c r="I163" s="5">
        <v>190.28</v>
      </c>
      <c r="K163" s="5">
        <v>250.28</v>
      </c>
      <c r="M163" s="5">
        <v>310.27999999999997</v>
      </c>
      <c r="O163" s="5">
        <v>370.28</v>
      </c>
      <c r="Q163" s="5">
        <v>430.28</v>
      </c>
      <c r="S163" s="5">
        <v>490.28</v>
      </c>
      <c r="U163" s="5">
        <v>250.28</v>
      </c>
      <c r="W163" s="5">
        <v>310.27999999999997</v>
      </c>
      <c r="Y163" s="5">
        <v>370.28</v>
      </c>
      <c r="AA163" s="5">
        <v>430.28</v>
      </c>
      <c r="AC163" s="5">
        <v>340.28</v>
      </c>
    </row>
    <row r="164" spans="1:29" s="2" customFormat="1" outlineLevel="1">
      <c r="A164" s="3">
        <v>20178</v>
      </c>
      <c r="B164" s="3" t="s">
        <v>79</v>
      </c>
      <c r="C164" s="4"/>
      <c r="D164" s="4"/>
      <c r="G164" s="5">
        <v>97995.17</v>
      </c>
      <c r="I164" s="5">
        <v>105504.18</v>
      </c>
      <c r="K164" s="5">
        <v>114822.44</v>
      </c>
      <c r="M164" s="5">
        <v>31298.51</v>
      </c>
      <c r="O164" s="5">
        <v>39154.480000000003</v>
      </c>
      <c r="Q164" s="5">
        <v>47272.08</v>
      </c>
      <c r="S164" s="5">
        <v>55517.17</v>
      </c>
      <c r="U164" s="5">
        <v>63523.98</v>
      </c>
      <c r="W164" s="5">
        <v>71613.36</v>
      </c>
      <c r="Y164" s="5">
        <v>80018.850000000006</v>
      </c>
      <c r="AA164" s="5">
        <v>88036.01</v>
      </c>
      <c r="AC164" s="5">
        <v>94111.13</v>
      </c>
    </row>
    <row r="165" spans="1:29" s="2" customFormat="1" outlineLevel="1">
      <c r="A165" s="3">
        <v>20180</v>
      </c>
      <c r="B165" s="3" t="s">
        <v>80</v>
      </c>
      <c r="C165" s="4"/>
      <c r="D165" s="4"/>
      <c r="G165" s="5">
        <v>58699.03</v>
      </c>
      <c r="I165" s="5">
        <v>57118.95</v>
      </c>
      <c r="K165" s="5">
        <v>60294.15</v>
      </c>
      <c r="M165" s="5">
        <v>60852.32</v>
      </c>
      <c r="O165" s="5">
        <v>59040.71</v>
      </c>
      <c r="Q165" s="5">
        <v>61119.67</v>
      </c>
      <c r="S165" s="5">
        <v>62051.81</v>
      </c>
      <c r="U165" s="5">
        <v>60999.5</v>
      </c>
      <c r="W165" s="5">
        <v>61190.71</v>
      </c>
      <c r="Y165" s="5">
        <v>64105.94</v>
      </c>
      <c r="AA165" s="5">
        <v>62227.22</v>
      </c>
      <c r="AC165" s="5">
        <v>64695.13</v>
      </c>
    </row>
    <row r="166" spans="1:29" s="2" customFormat="1" ht="5.0999999999999996" customHeight="1" outlineLevel="1">
      <c r="A166" s="4"/>
      <c r="B166" s="4"/>
      <c r="C166" s="4"/>
      <c r="D166" s="4"/>
      <c r="G166" s="16"/>
      <c r="I166" s="16"/>
      <c r="K166" s="16"/>
      <c r="M166" s="16"/>
      <c r="O166" s="16"/>
      <c r="Q166" s="16"/>
      <c r="S166" s="16"/>
      <c r="U166" s="16"/>
      <c r="W166" s="16"/>
      <c r="Y166" s="16"/>
      <c r="AA166" s="16"/>
      <c r="AC166" s="16"/>
    </row>
    <row r="167" spans="1:29" s="2" customFormat="1">
      <c r="C167" s="3" t="s">
        <v>17</v>
      </c>
      <c r="G167" s="15">
        <f>SUM(G157:G166)</f>
        <v>277789.18000000005</v>
      </c>
      <c r="I167" s="15">
        <f>SUM(I157:I166)</f>
        <v>321920.63</v>
      </c>
      <c r="K167" s="15">
        <f>SUM(K157:K166)</f>
        <v>412890.25000000006</v>
      </c>
      <c r="M167" s="15">
        <f>SUM(M157:M166)</f>
        <v>304353.19</v>
      </c>
      <c r="O167" s="15">
        <f>SUM(O157:O166)</f>
        <v>221759.77</v>
      </c>
      <c r="Q167" s="15">
        <f>SUM(Q157:Q166)</f>
        <v>248271.15999999997</v>
      </c>
      <c r="S167" s="15">
        <f>SUM(S157:S166)</f>
        <v>299062.69</v>
      </c>
      <c r="U167" s="15">
        <f>SUM(U157:U166)</f>
        <v>274366.53000000003</v>
      </c>
      <c r="W167" s="15">
        <f>SUM(W157:W166)</f>
        <v>267226</v>
      </c>
      <c r="Y167" s="15">
        <f>SUM(Y157:Y166)</f>
        <v>290635.18</v>
      </c>
      <c r="AA167" s="15">
        <f>SUM(AA157:AA166)</f>
        <v>300223.73</v>
      </c>
      <c r="AC167" s="15">
        <f>SUM(AC157:AC166)</f>
        <v>322022.64999999997</v>
      </c>
    </row>
    <row r="168" spans="1:29" s="2" customFormat="1" outlineLevel="1">
      <c r="A168" s="3">
        <v>20300</v>
      </c>
      <c r="B168" s="3" t="s">
        <v>76</v>
      </c>
      <c r="C168" s="4"/>
      <c r="D168" s="4"/>
      <c r="G168" s="5">
        <v>456473.25</v>
      </c>
      <c r="I168" s="5">
        <v>466164.34</v>
      </c>
      <c r="K168" s="5">
        <v>490514.5</v>
      </c>
      <c r="M168" s="5">
        <v>501671.1</v>
      </c>
      <c r="O168" s="5">
        <v>496767.59</v>
      </c>
      <c r="Q168" s="5">
        <v>508647.93</v>
      </c>
      <c r="S168" s="5">
        <v>498951.32</v>
      </c>
      <c r="U168" s="5">
        <v>514455.47</v>
      </c>
      <c r="W168" s="5">
        <v>502473.42</v>
      </c>
      <c r="Y168" s="5">
        <v>515161.03</v>
      </c>
      <c r="AA168" s="5">
        <v>504529.64</v>
      </c>
      <c r="AC168" s="5">
        <v>512269.63</v>
      </c>
    </row>
    <row r="169" spans="1:29" s="2" customFormat="1" ht="5.0999999999999996" customHeight="1" outlineLevel="1">
      <c r="A169" s="4"/>
      <c r="B169" s="4"/>
      <c r="C169" s="4"/>
      <c r="D169" s="4"/>
      <c r="G169" s="16"/>
      <c r="I169" s="16"/>
      <c r="K169" s="16"/>
      <c r="M169" s="16"/>
      <c r="O169" s="16"/>
      <c r="Q169" s="16"/>
      <c r="S169" s="16"/>
      <c r="U169" s="16"/>
      <c r="W169" s="16"/>
      <c r="Y169" s="16"/>
      <c r="AA169" s="16"/>
      <c r="AC169" s="16"/>
    </row>
    <row r="170" spans="1:29" s="2" customFormat="1">
      <c r="C170" s="3" t="s">
        <v>18</v>
      </c>
      <c r="G170" s="15">
        <f>SUM(G168:G169)</f>
        <v>456473.25</v>
      </c>
      <c r="I170" s="15">
        <f>SUM(I168:I169)</f>
        <v>466164.34</v>
      </c>
      <c r="K170" s="15">
        <f>SUM(K168:K169)</f>
        <v>490514.5</v>
      </c>
      <c r="M170" s="15">
        <f>SUM(M168:M169)</f>
        <v>501671.1</v>
      </c>
      <c r="O170" s="15">
        <f>SUM(O168:O169)</f>
        <v>496767.59</v>
      </c>
      <c r="Q170" s="15">
        <f>SUM(Q168:Q169)</f>
        <v>508647.93</v>
      </c>
      <c r="S170" s="15">
        <f>SUM(S168:S169)</f>
        <v>498951.32</v>
      </c>
      <c r="U170" s="15">
        <f>SUM(U168:U169)</f>
        <v>514455.47</v>
      </c>
      <c r="W170" s="15">
        <f>SUM(W168:W169)</f>
        <v>502473.42</v>
      </c>
      <c r="Y170" s="15">
        <f>SUM(Y168:Y169)</f>
        <v>515161.03</v>
      </c>
      <c r="AA170" s="15">
        <f>SUM(AA168:AA169)</f>
        <v>504529.64</v>
      </c>
      <c r="AC170" s="15">
        <f>SUM(AC168:AC169)</f>
        <v>512269.63</v>
      </c>
    </row>
    <row r="171" spans="1:29" s="2" customFormat="1" outlineLevel="1">
      <c r="A171" s="3">
        <v>20320</v>
      </c>
      <c r="B171" s="3" t="s">
        <v>37</v>
      </c>
      <c r="C171" s="4"/>
      <c r="D171" s="4"/>
      <c r="G171" s="5">
        <v>216275.76</v>
      </c>
      <c r="I171" s="5">
        <v>223609.78</v>
      </c>
      <c r="K171" s="5">
        <v>40934.83</v>
      </c>
      <c r="M171" s="5">
        <v>84337.69</v>
      </c>
      <c r="O171" s="5">
        <v>131643.44</v>
      </c>
      <c r="Q171" s="5">
        <v>164291.97</v>
      </c>
      <c r="S171" s="5">
        <v>192359.57</v>
      </c>
      <c r="U171" s="5">
        <v>202569.84</v>
      </c>
      <c r="W171" s="5">
        <v>51488.5</v>
      </c>
      <c r="Y171" s="5">
        <v>88241.94</v>
      </c>
      <c r="AA171" s="5">
        <v>121263.62</v>
      </c>
      <c r="AC171" s="5">
        <v>182033.03</v>
      </c>
    </row>
    <row r="172" spans="1:29" s="2" customFormat="1" outlineLevel="1">
      <c r="A172" s="3">
        <v>20321</v>
      </c>
      <c r="B172" s="3" t="s">
        <v>50</v>
      </c>
      <c r="C172" s="4"/>
      <c r="D172" s="4"/>
      <c r="G172" s="5">
        <v>255930.46</v>
      </c>
      <c r="I172" s="5">
        <v>254096.49</v>
      </c>
      <c r="K172" s="5">
        <v>265127.03000000003</v>
      </c>
      <c r="M172" s="5">
        <v>274837.08</v>
      </c>
      <c r="O172" s="5">
        <v>276496.71000000002</v>
      </c>
      <c r="Q172" s="5">
        <v>269870.59999999998</v>
      </c>
      <c r="S172" s="5">
        <v>222960.33</v>
      </c>
      <c r="U172" s="5">
        <v>205418.38</v>
      </c>
      <c r="W172" s="5">
        <v>217335.67999999999</v>
      </c>
      <c r="Y172" s="5">
        <v>223673.71</v>
      </c>
      <c r="AA172" s="5">
        <v>224063.72</v>
      </c>
      <c r="AC172" s="5">
        <v>227453.61</v>
      </c>
    </row>
    <row r="173" spans="1:29" s="2" customFormat="1" outlineLevel="1">
      <c r="A173" s="3">
        <v>20325</v>
      </c>
      <c r="B173" s="3" t="s">
        <v>74</v>
      </c>
      <c r="C173" s="4"/>
      <c r="D173" s="4"/>
      <c r="G173" s="5">
        <v>18915.849999999999</v>
      </c>
      <c r="I173" s="5">
        <v>16574</v>
      </c>
      <c r="K173" s="5">
        <v>5842.62</v>
      </c>
      <c r="M173" s="5">
        <v>4868.8500000000004</v>
      </c>
      <c r="O173" s="5">
        <v>3895.08</v>
      </c>
      <c r="Q173" s="5">
        <v>2921.31</v>
      </c>
      <c r="S173" s="5">
        <v>0</v>
      </c>
      <c r="U173" s="5">
        <v>0</v>
      </c>
      <c r="W173" s="5">
        <v>0</v>
      </c>
      <c r="Y173" s="5">
        <v>0</v>
      </c>
      <c r="AA173" s="5">
        <v>0</v>
      </c>
      <c r="AC173" s="5">
        <v>0</v>
      </c>
    </row>
    <row r="174" spans="1:29" s="2" customFormat="1" outlineLevel="1">
      <c r="A174" s="3">
        <v>20340</v>
      </c>
      <c r="B174" s="3" t="s">
        <v>51</v>
      </c>
      <c r="C174" s="4"/>
      <c r="D174" s="4"/>
      <c r="G174" s="5">
        <v>11588.97</v>
      </c>
      <c r="I174" s="5">
        <v>15580.56</v>
      </c>
      <c r="K174" s="5">
        <v>20463.95</v>
      </c>
      <c r="M174" s="5">
        <v>23201.34</v>
      </c>
      <c r="O174" s="5">
        <v>26997.51</v>
      </c>
      <c r="Q174" s="5">
        <v>31306.13</v>
      </c>
      <c r="S174" s="5">
        <v>32519.13</v>
      </c>
      <c r="U174" s="5">
        <v>35148.47</v>
      </c>
      <c r="W174" s="5">
        <v>39371.94</v>
      </c>
      <c r="Y174" s="5">
        <v>44952.09</v>
      </c>
      <c r="AA174" s="5">
        <v>48992.18</v>
      </c>
      <c r="AC174" s="5">
        <v>14061.38</v>
      </c>
    </row>
    <row r="175" spans="1:29" s="2" customFormat="1" outlineLevel="1">
      <c r="A175" s="3">
        <v>20351</v>
      </c>
      <c r="B175" s="3" t="s">
        <v>38</v>
      </c>
      <c r="C175" s="4"/>
      <c r="D175" s="4"/>
      <c r="G175" s="5">
        <v>12447.77</v>
      </c>
      <c r="I175" s="5">
        <v>6485.67</v>
      </c>
      <c r="K175" s="5">
        <v>9728.51</v>
      </c>
      <c r="M175" s="5">
        <v>12971.35</v>
      </c>
      <c r="O175" s="5">
        <v>6011.16</v>
      </c>
      <c r="Q175" s="5">
        <v>9016.74</v>
      </c>
      <c r="S175" s="5">
        <v>12022.32</v>
      </c>
      <c r="U175" s="5">
        <v>6013.83</v>
      </c>
      <c r="W175" s="5">
        <v>8870.74</v>
      </c>
      <c r="Y175" s="5">
        <v>2758.47</v>
      </c>
      <c r="AA175" s="5">
        <v>5516.95</v>
      </c>
      <c r="AC175" s="5">
        <v>8275.42</v>
      </c>
    </row>
    <row r="176" spans="1:29" s="2" customFormat="1" outlineLevel="1">
      <c r="A176" s="3">
        <v>20360</v>
      </c>
      <c r="B176" s="3" t="s">
        <v>49</v>
      </c>
      <c r="C176" s="4"/>
      <c r="D176" s="4"/>
      <c r="G176" s="5">
        <v>7804.83</v>
      </c>
      <c r="I176" s="5">
        <v>15609.5</v>
      </c>
      <c r="K176" s="5">
        <v>23414.26</v>
      </c>
      <c r="M176" s="5">
        <v>-0.1</v>
      </c>
      <c r="O176" s="5">
        <v>0</v>
      </c>
      <c r="Q176" s="5">
        <v>0</v>
      </c>
      <c r="S176" s="5">
        <v>8027.91</v>
      </c>
      <c r="U176" s="5">
        <v>16055.82</v>
      </c>
      <c r="W176" s="5">
        <v>24083.73</v>
      </c>
      <c r="Y176" s="5">
        <v>0</v>
      </c>
      <c r="AA176" s="5">
        <v>0</v>
      </c>
      <c r="AC176" s="5">
        <v>33723.17</v>
      </c>
    </row>
    <row r="177" spans="1:29" s="2" customFormat="1" outlineLevel="1">
      <c r="A177" s="3">
        <v>20397</v>
      </c>
      <c r="B177" s="3" t="s">
        <v>75</v>
      </c>
      <c r="C177" s="4"/>
      <c r="D177" s="4"/>
      <c r="G177" s="5">
        <v>441.3</v>
      </c>
      <c r="I177" s="5">
        <v>462.62</v>
      </c>
      <c r="K177" s="5">
        <v>468.75</v>
      </c>
      <c r="M177" s="5">
        <v>502.75</v>
      </c>
      <c r="O177" s="5">
        <v>502.75</v>
      </c>
      <c r="Q177" s="5">
        <v>535.65</v>
      </c>
      <c r="S177" s="5">
        <v>535.65</v>
      </c>
      <c r="U177" s="5">
        <v>535.65</v>
      </c>
      <c r="W177" s="5">
        <v>535.65</v>
      </c>
      <c r="Y177" s="5">
        <v>619.83000000000004</v>
      </c>
      <c r="AA177" s="5">
        <v>619.83000000000004</v>
      </c>
      <c r="AC177" s="5">
        <v>619.83000000000004</v>
      </c>
    </row>
    <row r="178" spans="1:29" s="2" customFormat="1" ht="4.5" customHeight="1" outlineLevel="1">
      <c r="A178" s="20"/>
      <c r="G178" s="16"/>
      <c r="I178" s="16"/>
      <c r="K178" s="16"/>
      <c r="M178" s="16"/>
      <c r="O178" s="16"/>
      <c r="Q178" s="16"/>
      <c r="S178" s="16"/>
      <c r="U178" s="16"/>
      <c r="W178" s="16"/>
      <c r="Y178" s="16"/>
      <c r="AA178" s="16"/>
      <c r="AC178" s="16"/>
    </row>
    <row r="179" spans="1:29" s="2" customFormat="1">
      <c r="C179" s="2" t="s">
        <v>19</v>
      </c>
      <c r="G179" s="15">
        <f>SUM(G171:G178)</f>
        <v>523404.93999999994</v>
      </c>
      <c r="I179" s="15">
        <f>SUM(I171:I178)</f>
        <v>532418.62</v>
      </c>
      <c r="K179" s="15">
        <f>SUM(K171:K178)</f>
        <v>365979.95000000007</v>
      </c>
      <c r="M179" s="15">
        <f>SUM(M171:M178)</f>
        <v>400718.96</v>
      </c>
      <c r="O179" s="15">
        <f>SUM(O171:O178)</f>
        <v>445546.65</v>
      </c>
      <c r="Q179" s="15">
        <f>SUM(Q171:Q178)</f>
        <v>477942.39999999997</v>
      </c>
      <c r="S179" s="15">
        <f>SUM(S171:S178)</f>
        <v>468424.91000000003</v>
      </c>
      <c r="U179" s="15">
        <f>SUM(U171:U178)</f>
        <v>465741.99</v>
      </c>
      <c r="W179" s="15">
        <f>SUM(W171:W178)</f>
        <v>341686.24</v>
      </c>
      <c r="Y179" s="15">
        <f>SUM(Y171:Y178)</f>
        <v>360246.04</v>
      </c>
      <c r="AA179" s="15">
        <f>SUM(AA171:AA178)</f>
        <v>400456.3</v>
      </c>
      <c r="AC179" s="15">
        <f>SUM(AC171:AC178)</f>
        <v>466166.44</v>
      </c>
    </row>
    <row r="180" spans="1:29" s="2" customFormat="1" ht="7.5" customHeight="1">
      <c r="G180" s="17"/>
      <c r="I180" s="17"/>
      <c r="K180" s="17"/>
      <c r="M180" s="17"/>
      <c r="O180" s="17"/>
      <c r="Q180" s="17"/>
      <c r="S180" s="17"/>
      <c r="U180" s="17"/>
      <c r="W180" s="17"/>
      <c r="Y180" s="17"/>
      <c r="AA180" s="17"/>
      <c r="AC180" s="17"/>
    </row>
    <row r="181" spans="1:29" s="2" customFormat="1">
      <c r="B181" s="18" t="s">
        <v>20</v>
      </c>
      <c r="G181" s="19">
        <f>SUM(G156,G167,G170,G179)</f>
        <v>1257667.3700000001</v>
      </c>
      <c r="I181" s="19">
        <f>SUM(I156,I167,I170,I179)</f>
        <v>1320503.5899999999</v>
      </c>
      <c r="K181" s="19">
        <f>SUM(K156,K167,K170,K179)</f>
        <v>1269384.7000000002</v>
      </c>
      <c r="M181" s="19">
        <f>SUM(M156,M167,M170,M179)</f>
        <v>1206743.25</v>
      </c>
      <c r="O181" s="19">
        <f>SUM(O156,O167,O170,O179)</f>
        <v>1164074.01</v>
      </c>
      <c r="Q181" s="19">
        <f>SUM(Q156,Q167,Q170,Q179)</f>
        <v>1234861.49</v>
      </c>
      <c r="S181" s="19">
        <f>SUM(S156,S167,S170,S179)</f>
        <v>1266438.92</v>
      </c>
      <c r="U181" s="19">
        <f>SUM(U156,U167,U170,U179)</f>
        <v>1254563.99</v>
      </c>
      <c r="W181" s="19">
        <f>SUM(W156,W167,W170,W179)</f>
        <v>1111385.6599999999</v>
      </c>
      <c r="Y181" s="19">
        <f>SUM(Y156,Y167,Y170,Y179)</f>
        <v>1166042.25</v>
      </c>
      <c r="AA181" s="19">
        <f>SUM(AA156,AA167,AA170,AA179)</f>
        <v>1205209.67</v>
      </c>
      <c r="AC181" s="19">
        <f>SUM(AC156,AC167,AC170,AC179)</f>
        <v>1300458.72</v>
      </c>
    </row>
    <row r="182" spans="1:29" s="2" customFormat="1" ht="7.5" customHeight="1">
      <c r="G182" s="17"/>
      <c r="I182" s="17"/>
      <c r="K182" s="17"/>
      <c r="M182" s="17"/>
      <c r="O182" s="17"/>
      <c r="Q182" s="17"/>
      <c r="S182" s="17"/>
      <c r="U182" s="17"/>
      <c r="W182" s="17"/>
      <c r="Y182" s="17"/>
      <c r="AA182" s="17"/>
      <c r="AC182" s="17"/>
    </row>
    <row r="183" spans="1:29" s="2" customFormat="1" outlineLevel="1">
      <c r="G183" s="17"/>
      <c r="I183" s="17"/>
      <c r="K183" s="17"/>
      <c r="M183" s="17"/>
      <c r="O183" s="17"/>
      <c r="Q183" s="17"/>
      <c r="S183" s="17"/>
      <c r="U183" s="17"/>
      <c r="W183" s="17"/>
      <c r="Y183" s="17"/>
      <c r="AA183" s="17"/>
      <c r="AC183" s="17"/>
    </row>
    <row r="184" spans="1:29" s="13" customFormat="1" outlineLevel="1"/>
    <row r="185" spans="1:29" s="2" customFormat="1" ht="5.0999999999999996" customHeight="1" outlineLevel="1">
      <c r="A185" s="4"/>
      <c r="B185" s="4"/>
      <c r="C185" s="4"/>
      <c r="D185" s="4"/>
      <c r="G185" s="16"/>
      <c r="I185" s="16"/>
      <c r="K185" s="16"/>
      <c r="M185" s="16"/>
      <c r="O185" s="16"/>
      <c r="Q185" s="16"/>
      <c r="S185" s="16"/>
      <c r="U185" s="16"/>
      <c r="W185" s="16"/>
      <c r="Y185" s="16"/>
      <c r="AA185" s="16"/>
      <c r="AC185" s="16"/>
    </row>
    <row r="186" spans="1:29" s="2" customFormat="1">
      <c r="C186" s="3" t="s">
        <v>21</v>
      </c>
      <c r="G186" s="15">
        <f>SUM(G184:G185)</f>
        <v>0</v>
      </c>
      <c r="I186" s="15">
        <f>SUM(I184:I185)</f>
        <v>0</v>
      </c>
      <c r="K186" s="15">
        <f>SUM(K184:K185)</f>
        <v>0</v>
      </c>
      <c r="M186" s="15">
        <f>SUM(M184:M185)</f>
        <v>0</v>
      </c>
      <c r="O186" s="15">
        <f>SUM(O184:O185)</f>
        <v>0</v>
      </c>
      <c r="Q186" s="15">
        <f>SUM(Q184:Q185)</f>
        <v>0</v>
      </c>
      <c r="S186" s="15">
        <f>SUM(S184:S185)</f>
        <v>0</v>
      </c>
      <c r="U186" s="15">
        <f>SUM(U184:U185)</f>
        <v>0</v>
      </c>
      <c r="W186" s="15">
        <f>SUM(W184:W185)</f>
        <v>0</v>
      </c>
      <c r="Y186" s="15">
        <f>SUM(Y184:Y185)</f>
        <v>0</v>
      </c>
      <c r="AA186" s="15">
        <f>SUM(AA184:AA185)</f>
        <v>0</v>
      </c>
      <c r="AC186" s="15">
        <f>SUM(AC184:AC185)</f>
        <v>0</v>
      </c>
    </row>
    <row r="187" spans="1:29" s="13" customFormat="1" outlineLevel="1"/>
    <row r="188" spans="1:29" s="2" customFormat="1" ht="5.0999999999999996" customHeight="1" outlineLevel="1">
      <c r="A188" s="4"/>
      <c r="B188" s="4"/>
      <c r="C188" s="4"/>
      <c r="D188" s="4"/>
      <c r="G188" s="16"/>
      <c r="I188" s="16"/>
      <c r="K188" s="16"/>
      <c r="M188" s="16"/>
      <c r="O188" s="16"/>
      <c r="Q188" s="16"/>
      <c r="S188" s="16"/>
      <c r="U188" s="16"/>
      <c r="W188" s="16"/>
      <c r="Y188" s="16"/>
      <c r="AA188" s="16"/>
      <c r="AC188" s="16"/>
    </row>
    <row r="189" spans="1:29" s="2" customFormat="1">
      <c r="C189" s="3" t="s">
        <v>22</v>
      </c>
      <c r="G189" s="15">
        <f>SUM(G187:G188)</f>
        <v>0</v>
      </c>
      <c r="I189" s="15">
        <f>SUM(I187:I188)</f>
        <v>0</v>
      </c>
      <c r="K189" s="15">
        <f>SUM(K187:K188)</f>
        <v>0</v>
      </c>
      <c r="M189" s="15">
        <f>SUM(M187:M188)</f>
        <v>0</v>
      </c>
      <c r="O189" s="15">
        <f>SUM(O187:O188)</f>
        <v>0</v>
      </c>
      <c r="Q189" s="15">
        <f>SUM(Q187:Q188)</f>
        <v>0</v>
      </c>
      <c r="S189" s="15">
        <f>SUM(S187:S188)</f>
        <v>0</v>
      </c>
      <c r="U189" s="15">
        <f>SUM(U187:U188)</f>
        <v>0</v>
      </c>
      <c r="W189" s="15">
        <f>SUM(W187:W188)</f>
        <v>0</v>
      </c>
      <c r="Y189" s="15">
        <f>SUM(Y187:Y188)</f>
        <v>0</v>
      </c>
      <c r="AA189" s="15">
        <f>SUM(AA187:AA188)</f>
        <v>0</v>
      </c>
      <c r="AC189" s="15">
        <f>SUM(AC187:AC188)</f>
        <v>0</v>
      </c>
    </row>
    <row r="190" spans="1:29" s="13" customFormat="1" outlineLevel="1"/>
    <row r="191" spans="1:29" s="2" customFormat="1" ht="5.0999999999999996" customHeight="1" outlineLevel="1">
      <c r="A191" s="4"/>
      <c r="B191" s="4"/>
      <c r="C191" s="4"/>
      <c r="D191" s="4"/>
      <c r="G191" s="16"/>
      <c r="I191" s="16"/>
      <c r="K191" s="16"/>
      <c r="M191" s="16"/>
      <c r="O191" s="16"/>
      <c r="Q191" s="16"/>
      <c r="S191" s="16"/>
      <c r="U191" s="16"/>
      <c r="W191" s="16"/>
      <c r="Y191" s="16"/>
      <c r="AA191" s="16"/>
      <c r="AC191" s="16"/>
    </row>
    <row r="192" spans="1:29" s="2" customFormat="1">
      <c r="C192" s="3" t="s">
        <v>23</v>
      </c>
      <c r="G192" s="15">
        <f>SUM(G190:G191)</f>
        <v>0</v>
      </c>
      <c r="I192" s="15">
        <f>SUM(I190:I191)</f>
        <v>0</v>
      </c>
      <c r="K192" s="15">
        <f>SUM(K190:K191)</f>
        <v>0</v>
      </c>
      <c r="M192" s="15">
        <f>SUM(M190:M191)</f>
        <v>0</v>
      </c>
      <c r="O192" s="15">
        <f>SUM(O190:O191)</f>
        <v>0</v>
      </c>
      <c r="Q192" s="15">
        <f>SUM(Q190:Q191)</f>
        <v>0</v>
      </c>
      <c r="S192" s="15">
        <f>SUM(S190:S191)</f>
        <v>0</v>
      </c>
      <c r="U192" s="15">
        <f>SUM(U190:U191)</f>
        <v>0</v>
      </c>
      <c r="W192" s="15">
        <f>SUM(W190:W191)</f>
        <v>0</v>
      </c>
      <c r="Y192" s="15">
        <f>SUM(Y190:Y191)</f>
        <v>0</v>
      </c>
      <c r="AA192" s="15">
        <f>SUM(AA190:AA191)</f>
        <v>0</v>
      </c>
      <c r="AC192" s="15">
        <f>SUM(AC190:AC191)</f>
        <v>0</v>
      </c>
    </row>
    <row r="193" spans="1:29" s="13" customFormat="1" outlineLevel="1"/>
    <row r="194" spans="1:29" s="2" customFormat="1" ht="5.0999999999999996" customHeight="1" outlineLevel="1">
      <c r="A194" s="4"/>
      <c r="B194" s="4"/>
      <c r="C194" s="4"/>
      <c r="D194" s="4"/>
      <c r="G194" s="16"/>
      <c r="I194" s="16"/>
      <c r="K194" s="16"/>
      <c r="M194" s="16"/>
      <c r="O194" s="16"/>
      <c r="Q194" s="16"/>
      <c r="S194" s="16"/>
      <c r="U194" s="16"/>
      <c r="W194" s="16"/>
      <c r="Y194" s="16"/>
      <c r="AA194" s="16"/>
      <c r="AC194" s="16"/>
    </row>
    <row r="195" spans="1:29" s="2" customFormat="1">
      <c r="C195" s="3" t="s">
        <v>24</v>
      </c>
      <c r="G195" s="15">
        <f>SUM(G193:G194)</f>
        <v>0</v>
      </c>
      <c r="I195" s="15">
        <f>SUM(I193:I194)</f>
        <v>0</v>
      </c>
      <c r="K195" s="15">
        <f>SUM(K193:K194)</f>
        <v>0</v>
      </c>
      <c r="M195" s="15">
        <f>SUM(M193:M194)</f>
        <v>0</v>
      </c>
      <c r="O195" s="15">
        <f>SUM(O193:O194)</f>
        <v>0</v>
      </c>
      <c r="Q195" s="15">
        <f>SUM(Q193:Q194)</f>
        <v>0</v>
      </c>
      <c r="S195" s="15">
        <f>SUM(S193:S194)</f>
        <v>0</v>
      </c>
      <c r="U195" s="15">
        <f>SUM(U193:U194)</f>
        <v>0</v>
      </c>
      <c r="W195" s="15">
        <f>SUM(W193:W194)</f>
        <v>0</v>
      </c>
      <c r="Y195" s="15">
        <f>SUM(Y193:Y194)</f>
        <v>0</v>
      </c>
      <c r="AA195" s="15">
        <f>SUM(AA193:AA194)</f>
        <v>0</v>
      </c>
      <c r="AC195" s="15">
        <f>SUM(AC193:AC194)</f>
        <v>0</v>
      </c>
    </row>
    <row r="196" spans="1:29" s="13" customFormat="1" outlineLevel="1"/>
    <row r="197" spans="1:29" s="2" customFormat="1" ht="5.0999999999999996" customHeight="1" outlineLevel="1">
      <c r="A197" s="4"/>
      <c r="B197" s="4"/>
      <c r="C197" s="4"/>
      <c r="D197" s="4"/>
      <c r="G197" s="16"/>
      <c r="I197" s="16"/>
      <c r="K197" s="16"/>
      <c r="M197" s="16"/>
      <c r="O197" s="16"/>
      <c r="Q197" s="16"/>
      <c r="S197" s="16"/>
      <c r="U197" s="16"/>
      <c r="W197" s="16"/>
      <c r="Y197" s="16"/>
      <c r="AA197" s="16"/>
      <c r="AC197" s="16"/>
    </row>
    <row r="198" spans="1:29" s="2" customFormat="1">
      <c r="C198" s="3" t="s">
        <v>25</v>
      </c>
      <c r="G198" s="15">
        <f>SUM(G196:G197)</f>
        <v>0</v>
      </c>
      <c r="I198" s="15">
        <f>SUM(I196:I197)</f>
        <v>0</v>
      </c>
      <c r="K198" s="15">
        <f>SUM(K196:K197)</f>
        <v>0</v>
      </c>
      <c r="M198" s="15">
        <f>SUM(M196:M197)</f>
        <v>0</v>
      </c>
      <c r="O198" s="15">
        <f>SUM(O196:O197)</f>
        <v>0</v>
      </c>
      <c r="Q198" s="15">
        <f>SUM(Q196:Q197)</f>
        <v>0</v>
      </c>
      <c r="S198" s="15">
        <f>SUM(S196:S197)</f>
        <v>0</v>
      </c>
      <c r="U198" s="15">
        <f>SUM(U196:U197)</f>
        <v>0</v>
      </c>
      <c r="W198" s="15">
        <f>SUM(W196:W197)</f>
        <v>0</v>
      </c>
      <c r="Y198" s="15">
        <f>SUM(Y196:Y197)</f>
        <v>0</v>
      </c>
      <c r="AA198" s="15">
        <f>SUM(AA196:AA197)</f>
        <v>0</v>
      </c>
      <c r="AC198" s="15">
        <f>SUM(AC196:AC197)</f>
        <v>0</v>
      </c>
    </row>
    <row r="199" spans="1:29" s="2" customFormat="1" ht="7.5" customHeight="1">
      <c r="G199" s="17"/>
      <c r="I199" s="17"/>
      <c r="K199" s="17"/>
      <c r="M199" s="17"/>
      <c r="O199" s="17"/>
      <c r="Q199" s="17"/>
      <c r="S199" s="17"/>
      <c r="U199" s="17"/>
      <c r="W199" s="17"/>
      <c r="Y199" s="17"/>
      <c r="AA199" s="17"/>
      <c r="AC199" s="17"/>
    </row>
    <row r="200" spans="1:29" s="2" customFormat="1">
      <c r="B200" s="18" t="s">
        <v>26</v>
      </c>
      <c r="G200" s="19">
        <f>SUM(G186,G192,G198,G181,G189,G195)</f>
        <v>1257667.3700000001</v>
      </c>
      <c r="I200" s="19">
        <f>SUM(I186,I192,I198,I181,I189,I195)</f>
        <v>1320503.5899999999</v>
      </c>
      <c r="K200" s="19">
        <f>SUM(K186,K192,K198,K181,K189,K195)</f>
        <v>1269384.7000000002</v>
      </c>
      <c r="M200" s="19">
        <f>SUM(M186,M192,M198,M181,M189,M195)</f>
        <v>1206743.25</v>
      </c>
      <c r="O200" s="19">
        <f>SUM(O186,O192,O198,O181,O189,O195)</f>
        <v>1164074.01</v>
      </c>
      <c r="Q200" s="19">
        <f>SUM(Q186,Q192,Q198,Q181,Q189,Q195)</f>
        <v>1234861.49</v>
      </c>
      <c r="S200" s="19">
        <f>SUM(S186,S192,S198,S181,S189,S195)</f>
        <v>1266438.92</v>
      </c>
      <c r="U200" s="19">
        <f>SUM(U186,U192,U198,U181,U189,U195)</f>
        <v>1254563.99</v>
      </c>
      <c r="W200" s="19">
        <f>SUM(W186,W192,W198,W181,W189,W195)</f>
        <v>1111385.6599999999</v>
      </c>
      <c r="Y200" s="19">
        <f>SUM(Y186,Y192,Y198,Y181,Y189,Y195)</f>
        <v>1166042.25</v>
      </c>
      <c r="AA200" s="19">
        <f>SUM(AA186,AA192,AA198,AA181,AA189,AA195)</f>
        <v>1205209.67</v>
      </c>
      <c r="AC200" s="19">
        <f>SUM(AC186,AC192,AC198,AC181,AC189,AC195)</f>
        <v>1300458.72</v>
      </c>
    </row>
    <row r="201" spans="1:29" s="2" customFormat="1" ht="7.5" customHeight="1">
      <c r="G201" s="17"/>
      <c r="I201" s="17"/>
      <c r="K201" s="17"/>
      <c r="M201" s="17"/>
      <c r="O201" s="17"/>
      <c r="Q201" s="17"/>
      <c r="S201" s="17"/>
      <c r="U201" s="17"/>
      <c r="W201" s="17"/>
      <c r="Y201" s="17"/>
      <c r="AA201" s="17"/>
      <c r="AC201" s="17"/>
    </row>
    <row r="202" spans="1:29" s="13" customFormat="1" outlineLevel="1"/>
    <row r="203" spans="1:29" s="2" customFormat="1" ht="5.0999999999999996" customHeight="1" outlineLevel="1">
      <c r="A203" s="4"/>
      <c r="B203" s="4"/>
      <c r="C203" s="4"/>
      <c r="D203" s="4"/>
      <c r="G203" s="16"/>
      <c r="I203" s="16"/>
      <c r="K203" s="16"/>
      <c r="M203" s="16"/>
      <c r="O203" s="16"/>
      <c r="Q203" s="16"/>
      <c r="S203" s="16"/>
      <c r="U203" s="16"/>
      <c r="W203" s="16"/>
      <c r="Y203" s="16"/>
      <c r="AA203" s="16"/>
      <c r="AC203" s="16"/>
    </row>
    <row r="204" spans="1:29" s="2" customFormat="1">
      <c r="C204" s="3" t="s">
        <v>27</v>
      </c>
      <c r="G204" s="15">
        <f>SUM(G202:G203)</f>
        <v>0</v>
      </c>
      <c r="I204" s="15">
        <f>SUM(I202:I203)</f>
        <v>0</v>
      </c>
      <c r="K204" s="15">
        <f>SUM(K202:K203)</f>
        <v>0</v>
      </c>
      <c r="M204" s="15">
        <f>SUM(M202:M203)</f>
        <v>0</v>
      </c>
      <c r="O204" s="15">
        <f>SUM(O202:O203)</f>
        <v>0</v>
      </c>
      <c r="Q204" s="15">
        <f>SUM(Q202:Q203)</f>
        <v>0</v>
      </c>
      <c r="S204" s="15">
        <f>SUM(S202:S203)</f>
        <v>0</v>
      </c>
      <c r="U204" s="15">
        <f>SUM(U202:U203)</f>
        <v>0</v>
      </c>
      <c r="W204" s="15">
        <f>SUM(W202:W203)</f>
        <v>0</v>
      </c>
      <c r="Y204" s="15">
        <f>SUM(Y202:Y203)</f>
        <v>0</v>
      </c>
      <c r="AA204" s="15">
        <f>SUM(AA202:AA203)</f>
        <v>0</v>
      </c>
      <c r="AC204" s="15">
        <f>SUM(AC202:AC203)</f>
        <v>0</v>
      </c>
    </row>
    <row r="205" spans="1:29" s="13" customFormat="1" outlineLevel="1"/>
    <row r="206" spans="1:29" s="2" customFormat="1" ht="5.0999999999999996" customHeight="1" outlineLevel="1">
      <c r="A206" s="4"/>
      <c r="B206" s="4"/>
      <c r="C206" s="4"/>
      <c r="D206" s="4"/>
      <c r="G206" s="16"/>
      <c r="I206" s="16"/>
      <c r="K206" s="16"/>
      <c r="M206" s="16"/>
      <c r="O206" s="16"/>
      <c r="Q206" s="16"/>
      <c r="S206" s="16"/>
      <c r="U206" s="16"/>
      <c r="W206" s="16"/>
      <c r="Y206" s="16"/>
      <c r="AA206" s="16"/>
      <c r="AC206" s="16"/>
    </row>
    <row r="207" spans="1:29" s="2" customFormat="1">
      <c r="C207" s="3" t="s">
        <v>28</v>
      </c>
      <c r="G207" s="15">
        <f>SUM(G205:G206)</f>
        <v>0</v>
      </c>
      <c r="I207" s="15">
        <f>SUM(I205:I206)</f>
        <v>0</v>
      </c>
      <c r="K207" s="15">
        <f>SUM(K205:K206)</f>
        <v>0</v>
      </c>
      <c r="M207" s="15">
        <f>SUM(M205:M206)</f>
        <v>0</v>
      </c>
      <c r="O207" s="15">
        <f>SUM(O205:O206)</f>
        <v>0</v>
      </c>
      <c r="Q207" s="15">
        <f>SUM(Q205:Q206)</f>
        <v>0</v>
      </c>
      <c r="S207" s="15">
        <f>SUM(S205:S206)</f>
        <v>0</v>
      </c>
      <c r="U207" s="15">
        <f>SUM(U205:U206)</f>
        <v>0</v>
      </c>
      <c r="W207" s="15">
        <f>SUM(W205:W206)</f>
        <v>0</v>
      </c>
      <c r="Y207" s="15">
        <f>SUM(Y205:Y206)</f>
        <v>0</v>
      </c>
      <c r="AA207" s="15">
        <f>SUM(AA205:AA206)</f>
        <v>0</v>
      </c>
      <c r="AC207" s="15">
        <f>SUM(AC205:AC206)</f>
        <v>0</v>
      </c>
    </row>
    <row r="208" spans="1:29" s="13" customFormat="1" outlineLevel="1"/>
    <row r="209" spans="1:29" s="2" customFormat="1" ht="5.0999999999999996" customHeight="1" outlineLevel="1">
      <c r="A209" s="4"/>
      <c r="B209" s="4"/>
      <c r="C209" s="4"/>
      <c r="D209" s="4"/>
      <c r="G209" s="16"/>
      <c r="I209" s="16"/>
      <c r="K209" s="16"/>
      <c r="M209" s="16"/>
      <c r="O209" s="16"/>
      <c r="Q209" s="16"/>
      <c r="S209" s="16"/>
      <c r="U209" s="16"/>
      <c r="W209" s="16"/>
      <c r="Y209" s="16"/>
      <c r="AA209" s="16"/>
      <c r="AC209" s="16"/>
    </row>
    <row r="210" spans="1:29" s="2" customFormat="1">
      <c r="C210" s="3" t="s">
        <v>29</v>
      </c>
      <c r="G210" s="15">
        <f>SUM(G208:G209)</f>
        <v>0</v>
      </c>
      <c r="I210" s="15">
        <f>SUM(I208:I209)</f>
        <v>0</v>
      </c>
      <c r="K210" s="15">
        <f>SUM(K208:K209)</f>
        <v>0</v>
      </c>
      <c r="M210" s="15">
        <f>SUM(M208:M209)</f>
        <v>0</v>
      </c>
      <c r="O210" s="15">
        <f>SUM(O208:O209)</f>
        <v>0</v>
      </c>
      <c r="Q210" s="15">
        <f>SUM(Q208:Q209)</f>
        <v>0</v>
      </c>
      <c r="S210" s="15">
        <f>SUM(S208:S209)</f>
        <v>0</v>
      </c>
      <c r="U210" s="15">
        <f>SUM(U208:U209)</f>
        <v>0</v>
      </c>
      <c r="W210" s="15">
        <f>SUM(W208:W209)</f>
        <v>0</v>
      </c>
      <c r="Y210" s="15">
        <f>SUM(Y208:Y209)</f>
        <v>0</v>
      </c>
      <c r="AA210" s="15">
        <f>SUM(AA208:AA209)</f>
        <v>0</v>
      </c>
      <c r="AC210" s="15">
        <f>SUM(AC208:AC209)</f>
        <v>0</v>
      </c>
    </row>
    <row r="211" spans="1:29" s="13" customFormat="1" outlineLevel="1"/>
    <row r="212" spans="1:29" s="2" customFormat="1" ht="5.0999999999999996" customHeight="1" outlineLevel="1">
      <c r="A212" s="4"/>
      <c r="B212" s="4"/>
      <c r="C212" s="4"/>
      <c r="D212" s="4"/>
      <c r="G212" s="16"/>
      <c r="I212" s="16"/>
      <c r="K212" s="16"/>
      <c r="M212" s="16"/>
      <c r="O212" s="16"/>
      <c r="Q212" s="16"/>
      <c r="S212" s="16"/>
      <c r="U212" s="16"/>
      <c r="W212" s="16"/>
      <c r="Y212" s="16"/>
      <c r="AA212" s="16"/>
      <c r="AC212" s="16"/>
    </row>
    <row r="213" spans="1:29" s="2" customFormat="1">
      <c r="C213" s="3" t="s">
        <v>30</v>
      </c>
      <c r="G213" s="15">
        <f>SUM(G211:G212)</f>
        <v>0</v>
      </c>
      <c r="I213" s="15">
        <f>SUM(I211:I212)</f>
        <v>0</v>
      </c>
      <c r="K213" s="15">
        <f>SUM(K211:K212)</f>
        <v>0</v>
      </c>
      <c r="M213" s="15">
        <f>SUM(M211:M212)</f>
        <v>0</v>
      </c>
      <c r="O213" s="15">
        <f>SUM(O211:O212)</f>
        <v>0</v>
      </c>
      <c r="Q213" s="15">
        <f>SUM(Q211:Q212)</f>
        <v>0</v>
      </c>
      <c r="S213" s="15">
        <f>SUM(S211:S212)</f>
        <v>0</v>
      </c>
      <c r="U213" s="15">
        <f>SUM(U211:U212)</f>
        <v>0</v>
      </c>
      <c r="W213" s="15">
        <f>SUM(W211:W212)</f>
        <v>0</v>
      </c>
      <c r="Y213" s="15">
        <f>SUM(Y211:Y212)</f>
        <v>0</v>
      </c>
      <c r="AA213" s="15">
        <f>SUM(AA211:AA212)</f>
        <v>0</v>
      </c>
      <c r="AC213" s="15">
        <f>SUM(AC211:AC212)</f>
        <v>0</v>
      </c>
    </row>
    <row r="214" spans="1:29" s="13" customFormat="1" outlineLevel="1"/>
    <row r="215" spans="1:29" s="2" customFormat="1" ht="5.0999999999999996" customHeight="1" outlineLevel="1">
      <c r="A215" s="4"/>
      <c r="B215" s="4"/>
      <c r="C215" s="4"/>
      <c r="D215" s="4"/>
      <c r="G215" s="16"/>
      <c r="I215" s="16"/>
      <c r="K215" s="16"/>
      <c r="M215" s="16"/>
      <c r="O215" s="16"/>
      <c r="Q215" s="16"/>
      <c r="S215" s="16"/>
      <c r="U215" s="16"/>
      <c r="W215" s="16"/>
      <c r="Y215" s="16"/>
      <c r="AA215" s="16"/>
      <c r="AC215" s="16"/>
    </row>
    <row r="216" spans="1:29" s="2" customFormat="1">
      <c r="C216" s="3" t="s">
        <v>31</v>
      </c>
      <c r="G216" s="15">
        <f>SUM(G214:G215)</f>
        <v>0</v>
      </c>
      <c r="I216" s="15">
        <f>SUM(I214:I215)</f>
        <v>0</v>
      </c>
      <c r="K216" s="15">
        <f>SUM(K214:K215)</f>
        <v>0</v>
      </c>
      <c r="M216" s="15">
        <f>SUM(M214:M215)</f>
        <v>0</v>
      </c>
      <c r="O216" s="15">
        <f>SUM(O214:O215)</f>
        <v>0</v>
      </c>
      <c r="Q216" s="15">
        <f>SUM(Q214:Q215)</f>
        <v>0</v>
      </c>
      <c r="S216" s="15">
        <f>SUM(S214:S215)</f>
        <v>0</v>
      </c>
      <c r="U216" s="15">
        <f>SUM(U214:U215)</f>
        <v>0</v>
      </c>
      <c r="W216" s="15">
        <f>SUM(W214:W215)</f>
        <v>0</v>
      </c>
      <c r="Y216" s="15">
        <f>SUM(Y214:Y215)</f>
        <v>0</v>
      </c>
      <c r="AA216" s="15">
        <f>SUM(AA214:AA215)</f>
        <v>0</v>
      </c>
      <c r="AC216" s="15">
        <f>SUM(AC214:AC215)</f>
        <v>0</v>
      </c>
    </row>
    <row r="217" spans="1:29" s="13" customFormat="1" outlineLevel="1"/>
    <row r="218" spans="1:29" s="2" customFormat="1" ht="5.0999999999999996" customHeight="1" outlineLevel="1">
      <c r="A218" s="4"/>
      <c r="B218" s="4"/>
      <c r="C218" s="4"/>
      <c r="D218" s="4"/>
      <c r="G218" s="16"/>
      <c r="I218" s="16"/>
      <c r="K218" s="16"/>
      <c r="M218" s="16"/>
      <c r="O218" s="16"/>
      <c r="Q218" s="16"/>
      <c r="S218" s="16"/>
      <c r="U218" s="16"/>
      <c r="W218" s="16"/>
      <c r="Y218" s="16"/>
      <c r="AA218" s="16"/>
      <c r="AC218" s="16"/>
    </row>
    <row r="219" spans="1:29" s="2" customFormat="1">
      <c r="C219" s="3" t="s">
        <v>32</v>
      </c>
      <c r="G219" s="15">
        <f>SUM(G217:G218)</f>
        <v>0</v>
      </c>
      <c r="I219" s="15">
        <f>SUM(I217:I218)</f>
        <v>0</v>
      </c>
      <c r="K219" s="15">
        <f>SUM(K217:K218)</f>
        <v>0</v>
      </c>
      <c r="M219" s="15">
        <f>SUM(M217:M218)</f>
        <v>0</v>
      </c>
      <c r="O219" s="15">
        <f>SUM(O217:O218)</f>
        <v>0</v>
      </c>
      <c r="Q219" s="15">
        <f>SUM(Q217:Q218)</f>
        <v>0</v>
      </c>
      <c r="S219" s="15">
        <f>SUM(S217:S218)</f>
        <v>0</v>
      </c>
      <c r="U219" s="15">
        <f>SUM(U217:U218)</f>
        <v>0</v>
      </c>
      <c r="W219" s="15">
        <f>SUM(W217:W218)</f>
        <v>0</v>
      </c>
      <c r="Y219" s="15">
        <f>SUM(Y217:Y218)</f>
        <v>0</v>
      </c>
      <c r="AA219" s="15">
        <f>SUM(AA217:AA218)</f>
        <v>0</v>
      </c>
      <c r="AC219" s="15">
        <f>SUM(AC217:AC218)</f>
        <v>0</v>
      </c>
    </row>
    <row r="220" spans="1:29" s="2" customFormat="1" outlineLevel="1">
      <c r="A220" s="3">
        <v>29100</v>
      </c>
      <c r="B220" s="3" t="s">
        <v>33</v>
      </c>
      <c r="C220" s="4"/>
      <c r="D220" s="4"/>
      <c r="G220" s="5">
        <v>4898756.95</v>
      </c>
      <c r="I220" s="5">
        <v>5347526.12</v>
      </c>
      <c r="K220" s="5">
        <v>5355291.53</v>
      </c>
      <c r="M220" s="5">
        <v>5547754.7300000004</v>
      </c>
      <c r="O220" s="5">
        <v>5603008.7199999997</v>
      </c>
      <c r="Q220" s="5">
        <v>5569506.4400000004</v>
      </c>
      <c r="S220" s="5">
        <v>5546843.0999999996</v>
      </c>
      <c r="U220" s="5">
        <v>5667582.9500000002</v>
      </c>
      <c r="W220" s="5">
        <v>5823631.71</v>
      </c>
      <c r="Y220" s="5">
        <v>5822083.2699999996</v>
      </c>
      <c r="AA220" s="5">
        <v>5916836.8099999996</v>
      </c>
      <c r="AC220" s="5">
        <v>5984383.6699999999</v>
      </c>
    </row>
    <row r="221" spans="1:29" s="2" customFormat="1" ht="5.0999999999999996" customHeight="1" outlineLevel="1">
      <c r="A221" s="4"/>
      <c r="B221" s="4"/>
      <c r="C221" s="4"/>
      <c r="D221" s="4"/>
      <c r="G221" s="16"/>
      <c r="I221" s="16"/>
      <c r="K221" s="16"/>
      <c r="M221" s="16"/>
      <c r="O221" s="16"/>
      <c r="Q221" s="16"/>
      <c r="S221" s="16"/>
      <c r="U221" s="16"/>
      <c r="W221" s="16"/>
      <c r="Y221" s="16"/>
      <c r="AA221" s="16"/>
      <c r="AC221" s="16"/>
    </row>
    <row r="222" spans="1:29" s="2" customFormat="1">
      <c r="C222" s="3" t="s">
        <v>33</v>
      </c>
      <c r="G222" s="15">
        <f>SUM(G220:G221)</f>
        <v>4898756.95</v>
      </c>
      <c r="I222" s="15">
        <f>SUM(I220:I221)</f>
        <v>5347526.12</v>
      </c>
      <c r="K222" s="15">
        <f>SUM(K220:K221)</f>
        <v>5355291.53</v>
      </c>
      <c r="M222" s="15">
        <f>SUM(M220:M221)</f>
        <v>5547754.7300000004</v>
      </c>
      <c r="O222" s="15">
        <f>SUM(O220:O221)</f>
        <v>5603008.7199999997</v>
      </c>
      <c r="Q222" s="15">
        <f>SUM(Q220:Q221)</f>
        <v>5569506.4400000004</v>
      </c>
      <c r="S222" s="15">
        <f>SUM(S220:S221)</f>
        <v>5546843.0999999996</v>
      </c>
      <c r="U222" s="15">
        <f>SUM(U220:U221)</f>
        <v>5667582.9500000002</v>
      </c>
      <c r="W222" s="15">
        <f>SUM(W220:W221)</f>
        <v>5823631.71</v>
      </c>
      <c r="Y222" s="15">
        <f>SUM(Y220:Y221)</f>
        <v>5822083.2699999996</v>
      </c>
      <c r="AA222" s="15">
        <f>SUM(AA220:AA221)</f>
        <v>5916836.8099999996</v>
      </c>
      <c r="AC222" s="15">
        <f>SUM(AC220:AC221)</f>
        <v>5984383.6699999999</v>
      </c>
    </row>
    <row r="223" spans="1:29" s="2" customFormat="1" ht="7.5" customHeight="1">
      <c r="G223" s="17"/>
      <c r="I223" s="17"/>
      <c r="K223" s="17"/>
      <c r="M223" s="17"/>
      <c r="O223" s="17"/>
      <c r="Q223" s="17"/>
      <c r="S223" s="17"/>
      <c r="U223" s="17"/>
      <c r="W223" s="17"/>
      <c r="Y223" s="17"/>
      <c r="AA223" s="17"/>
      <c r="AC223" s="17"/>
    </row>
    <row r="224" spans="1:29" s="2" customFormat="1">
      <c r="B224" s="18" t="s">
        <v>33</v>
      </c>
      <c r="G224" s="19">
        <f>SUM(G204,G210,G216,G222,G213,G207,G219)</f>
        <v>4898756.95</v>
      </c>
      <c r="I224" s="19">
        <f>SUM(I204,I210,I216,I222,I213,I207,I219)</f>
        <v>5347526.12</v>
      </c>
      <c r="K224" s="19">
        <f>SUM(K204,K210,K216,K222,K213,K207,K219)</f>
        <v>5355291.53</v>
      </c>
      <c r="M224" s="19">
        <f>SUM(M204,M210,M216,M222,M213,M207,M219)</f>
        <v>5547754.7300000004</v>
      </c>
      <c r="O224" s="19">
        <f>SUM(O204,O210,O216,O222,O213,O207,O219)</f>
        <v>5603008.7199999997</v>
      </c>
      <c r="Q224" s="19">
        <f>SUM(Q204,Q210,Q216,Q222,Q213,Q207,Q219)</f>
        <v>5569506.4400000004</v>
      </c>
      <c r="S224" s="19">
        <f>SUM(S204,S210,S216,S222,S213,S207,S219)</f>
        <v>5546843.0999999996</v>
      </c>
      <c r="U224" s="19">
        <f>SUM(U204,U210,U216,U222,U213,U207,U219)</f>
        <v>5667582.9500000002</v>
      </c>
      <c r="W224" s="19">
        <f>SUM(W204,W210,W216,W222,W213,W207,W219)</f>
        <v>5823631.71</v>
      </c>
      <c r="Y224" s="19">
        <f>SUM(Y204,Y210,Y216,Y222,Y213,Y207,Y219)</f>
        <v>5822083.2699999996</v>
      </c>
      <c r="AA224" s="19">
        <f>SUM(AA204,AA210,AA216,AA222,AA213,AA207,AA219)</f>
        <v>5916836.8099999996</v>
      </c>
      <c r="AC224" s="19">
        <f>SUM(AC204,AC210,AC216,AC222,AC213,AC207,AC219)</f>
        <v>5984383.6699999999</v>
      </c>
    </row>
    <row r="225" spans="1:265" s="2" customFormat="1" ht="7.5" customHeight="1">
      <c r="G225" s="17"/>
      <c r="I225" s="17"/>
      <c r="K225" s="17"/>
      <c r="M225" s="17"/>
      <c r="O225" s="17"/>
      <c r="Q225" s="17"/>
      <c r="S225" s="17"/>
      <c r="U225" s="17"/>
      <c r="W225" s="17"/>
      <c r="Y225" s="17"/>
      <c r="AA225" s="17"/>
      <c r="AC225" s="17"/>
    </row>
    <row r="226" spans="1:265" s="2" customFormat="1" ht="13.5" thickBot="1">
      <c r="B226" s="18" t="s">
        <v>34</v>
      </c>
      <c r="G226" s="22">
        <f>+G200+G224</f>
        <v>6156424.3200000003</v>
      </c>
      <c r="I226" s="22">
        <f>+I200+I224</f>
        <v>6668029.71</v>
      </c>
      <c r="K226" s="22">
        <f>+K200+K224</f>
        <v>6624676.2300000004</v>
      </c>
      <c r="M226" s="22">
        <f>+M200+M224</f>
        <v>6754497.9800000004</v>
      </c>
      <c r="O226" s="22">
        <f>+O200+O224</f>
        <v>6767082.7299999995</v>
      </c>
      <c r="Q226" s="22">
        <f>+Q200+Q224</f>
        <v>6804367.9300000006</v>
      </c>
      <c r="S226" s="22">
        <f>+S200+S224</f>
        <v>6813282.0199999996</v>
      </c>
      <c r="U226" s="22">
        <f>+U200+U224</f>
        <v>6922146.9400000004</v>
      </c>
      <c r="W226" s="22">
        <f>+W200+W224</f>
        <v>6935017.3700000001</v>
      </c>
      <c r="Y226" s="22">
        <f>+Y200+Y224</f>
        <v>6988125.5199999996</v>
      </c>
      <c r="AA226" s="22">
        <f>+AA200+AA224</f>
        <v>7122046.4799999995</v>
      </c>
      <c r="AC226" s="22">
        <f>+AC200+AC224</f>
        <v>7284842.3899999997</v>
      </c>
    </row>
    <row r="227" spans="1:265" s="2" customFormat="1" ht="7.5" customHeight="1" thickTop="1">
      <c r="G227" s="17"/>
      <c r="I227" s="17"/>
      <c r="K227" s="17"/>
      <c r="M227" s="17"/>
      <c r="O227" s="17"/>
      <c r="Q227" s="17"/>
      <c r="S227" s="17"/>
      <c r="U227" s="17"/>
      <c r="W227" s="17"/>
      <c r="Y227" s="17"/>
      <c r="AA227" s="17"/>
      <c r="AC227" s="17"/>
    </row>
    <row r="228" spans="1:265" s="23" customFormat="1" ht="11.25">
      <c r="C228" s="23" t="s">
        <v>35</v>
      </c>
      <c r="G228" s="24">
        <f>G151-G226</f>
        <v>0</v>
      </c>
      <c r="I228" s="24">
        <f>I151-I226</f>
        <v>0</v>
      </c>
      <c r="K228" s="24">
        <f>K151-K226</f>
        <v>0</v>
      </c>
      <c r="M228" s="24">
        <f>M151-M226</f>
        <v>0</v>
      </c>
      <c r="O228" s="24">
        <f>O151-O226</f>
        <v>0</v>
      </c>
      <c r="Q228" s="24">
        <f>Q151-Q226</f>
        <v>8.3819031715393066E-9</v>
      </c>
      <c r="S228" s="24">
        <f>S151-S226</f>
        <v>0</v>
      </c>
      <c r="U228" s="24">
        <f>U151-U226</f>
        <v>0</v>
      </c>
      <c r="W228" s="24">
        <f>W151-W226</f>
        <v>0</v>
      </c>
      <c r="Y228" s="24">
        <f>Y151-Y226</f>
        <v>8.3819031715393066E-9</v>
      </c>
      <c r="AA228" s="24">
        <f>AA151-AA226</f>
        <v>0</v>
      </c>
      <c r="AC228" s="24">
        <f>AC151-AC226</f>
        <v>9.3132257461547852E-9</v>
      </c>
    </row>
    <row r="229" spans="1:265" s="25" customFormat="1" ht="9.75" customHeight="1">
      <c r="A229" s="2"/>
      <c r="B229" s="2"/>
      <c r="C229" s="3"/>
      <c r="D229" s="2"/>
      <c r="E229" s="1"/>
      <c r="F229" s="1"/>
      <c r="H229" s="1"/>
      <c r="J229" s="1"/>
      <c r="L229" s="1"/>
      <c r="N229" s="1"/>
      <c r="P229" s="1"/>
      <c r="R229" s="1"/>
      <c r="T229" s="1"/>
      <c r="V229" s="1"/>
      <c r="X229" s="1"/>
      <c r="Z229" s="1"/>
      <c r="AB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  <c r="IW229" s="1"/>
      <c r="IX229" s="1"/>
      <c r="IY229" s="1"/>
      <c r="IZ229" s="1"/>
      <c r="JA229" s="1"/>
      <c r="JB229" s="1"/>
      <c r="JC229" s="1"/>
      <c r="JD229" s="1"/>
      <c r="JE229" s="1"/>
    </row>
    <row r="230" spans="1:265" ht="15" outlineLevel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</row>
    <row r="231" spans="1:265" ht="6" customHeight="1" outlineLevel="1">
      <c r="G231" s="16"/>
      <c r="H231" s="17"/>
      <c r="I231" s="16"/>
      <c r="J231" s="17"/>
      <c r="K231" s="16"/>
      <c r="L231" s="17"/>
      <c r="M231" s="16"/>
      <c r="N231" s="17"/>
      <c r="O231" s="16"/>
      <c r="P231" s="17"/>
      <c r="Q231" s="16"/>
      <c r="R231" s="17"/>
      <c r="S231" s="16"/>
      <c r="T231" s="17"/>
      <c r="U231" s="16"/>
      <c r="V231" s="17"/>
      <c r="W231" s="16"/>
      <c r="X231" s="17"/>
      <c r="Y231" s="16"/>
      <c r="Z231" s="17"/>
      <c r="AA231" s="16"/>
      <c r="AB231" s="17"/>
      <c r="AC231" s="16"/>
      <c r="AD231" s="17"/>
    </row>
    <row r="232" spans="1:265" s="27" customFormat="1">
      <c r="B232" s="27" t="s">
        <v>36</v>
      </c>
      <c r="G232" s="28">
        <f>SUM(G230:G231)</f>
        <v>0</v>
      </c>
      <c r="H232" s="29"/>
      <c r="I232" s="28">
        <f>SUM(I230:I231)</f>
        <v>0</v>
      </c>
      <c r="J232" s="29"/>
      <c r="K232" s="28">
        <f>SUM(K230:K231)</f>
        <v>0</v>
      </c>
      <c r="L232" s="29"/>
      <c r="M232" s="28">
        <f>SUM(M230:M231)</f>
        <v>0</v>
      </c>
      <c r="N232" s="29"/>
      <c r="O232" s="28">
        <f>SUM(O230:O231)</f>
        <v>0</v>
      </c>
      <c r="P232" s="29"/>
      <c r="Q232" s="28">
        <f>SUM(Q230:Q231)</f>
        <v>0</v>
      </c>
      <c r="R232" s="29"/>
      <c r="S232" s="28">
        <f>SUM(S230:S231)</f>
        <v>0</v>
      </c>
      <c r="T232" s="29"/>
      <c r="U232" s="28">
        <f>SUM(U230:U231)</f>
        <v>0</v>
      </c>
      <c r="V232" s="29"/>
      <c r="W232" s="28">
        <f>SUM(W230:W231)</f>
        <v>0</v>
      </c>
      <c r="X232" s="29"/>
      <c r="Y232" s="28">
        <f>SUM(Y230:Y231)</f>
        <v>0</v>
      </c>
      <c r="Z232" s="29"/>
      <c r="AA232" s="28">
        <f>SUM(AA230:AA231)</f>
        <v>0</v>
      </c>
      <c r="AB232" s="29"/>
      <c r="AC232" s="28">
        <f>SUM(AC230:AC231)</f>
        <v>0</v>
      </c>
      <c r="AD232" s="29"/>
      <c r="AE232" s="29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  <c r="IW232" s="1"/>
      <c r="IX232" s="1"/>
      <c r="IY232" s="1"/>
      <c r="IZ232" s="1"/>
      <c r="JA232" s="1"/>
      <c r="JB232" s="1"/>
      <c r="JC232" s="1"/>
      <c r="JD232" s="1"/>
      <c r="JE232" s="1"/>
    </row>
    <row r="233" spans="1:265"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1"/>
    </row>
  </sheetData>
  <pageMargins left="0.5" right="0.5" top="0.39" bottom="0.4" header="0.25" footer="0.25"/>
  <pageSetup scale="58" fitToHeight="5" orientation="landscape" errors="blank" horizontalDpi="4294967292" r:id="rId1"/>
  <headerFooter alignWithMargins="0">
    <oddHeader>&amp;R&amp;D - &amp;T</oddHeader>
    <oddFooter>&amp;L&amp;F -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33B835647FC0409EBD835DF2E20FEF" ma:contentTypeVersion="104" ma:contentTypeDescription="" ma:contentTypeScope="" ma:versionID="0d33c713c527a5a0b65e3653f5ec2a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160233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C01E9CA-5D50-421A-BC11-FB523255253B}"/>
</file>

<file path=customXml/itemProps2.xml><?xml version="1.0" encoding="utf-8"?>
<ds:datastoreItem xmlns:ds="http://schemas.openxmlformats.org/officeDocument/2006/customXml" ds:itemID="{DFA79DE6-4185-4850-9EB9-D28E84246ED5}"/>
</file>

<file path=customXml/itemProps3.xml><?xml version="1.0" encoding="utf-8"?>
<ds:datastoreItem xmlns:ds="http://schemas.openxmlformats.org/officeDocument/2006/customXml" ds:itemID="{4CC922F4-8629-4B5E-88D5-3B0BE42098F4}"/>
</file>

<file path=customXml/itemProps4.xml><?xml version="1.0" encoding="utf-8"?>
<ds:datastoreItem xmlns:ds="http://schemas.openxmlformats.org/officeDocument/2006/customXml" ds:itemID="{A6CBBC2C-B52A-435F-87C7-DBE136949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Murrey's BS</vt:lpstr>
      <vt:lpstr>District</vt:lpstr>
      <vt:lpstr>'Murrey''s BS'!Print_Area</vt:lpstr>
      <vt:lpstr>'Murrey''s BS'!Print_Titles</vt:lpstr>
      <vt:lpstr>YearMonth</vt:lpstr>
    </vt:vector>
  </TitlesOfParts>
  <Company>Waste Connections,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WCI Information Systems Department</dc:creator>
  <cp:lastModifiedBy>heatherg</cp:lastModifiedBy>
  <cp:lastPrinted>2016-02-19T20:55:12Z</cp:lastPrinted>
  <dcterms:created xsi:type="dcterms:W3CDTF">2011-08-24T21:49:54Z</dcterms:created>
  <dcterms:modified xsi:type="dcterms:W3CDTF">2016-02-19T20:55:26Z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0x0101006E56B4D1795A2E4DB2F0B01679ED314A006933B835647FC0409EBD835DF2E20FEF</vt:lpwstr>
  </property>
  <property fmtid="{D5CDD505-2E9C-101B-9397-08002B2CF9AE}" pid="3" name="_docset_NoMedatataSyncRequired">
    <vt:lpwstr>False</vt:lpwstr>
  </property>
</Properties>
</file>