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40" activeTab="0"/>
  </bookViews>
  <sheets>
    <sheet name="Sheet1" sheetId="1" r:id="rId1"/>
    <sheet name="Sheet2" sheetId="2" r:id="rId2"/>
  </sheets>
  <definedNames>
    <definedName name="_xlnm.Print_Area" localSheetId="0">'Sheet1'!$B$5:$P$63</definedName>
  </definedNames>
  <calcPr fullCalcOnLoad="1"/>
</workbook>
</file>

<file path=xl/sharedStrings.xml><?xml version="1.0" encoding="utf-8"?>
<sst xmlns="http://schemas.openxmlformats.org/spreadsheetml/2006/main" count="119" uniqueCount="89">
  <si>
    <t>Canterwood Water Company, Inc.</t>
  </si>
  <si>
    <t xml:space="preserve">RESULTS OF OPERATION STATEMENT </t>
  </si>
  <si>
    <t>Attachment 1</t>
  </si>
  <si>
    <t>UW-011572</t>
  </si>
  <si>
    <t>for 12 MONTHS ENDED DECEMBER 31, 2000</t>
  </si>
  <si>
    <t>UW-950395</t>
  </si>
  <si>
    <t>COMPANY</t>
  </si>
  <si>
    <t xml:space="preserve"> RESTATE</t>
  </si>
  <si>
    <t>PER BOOK</t>
  </si>
  <si>
    <t>PROFORMA</t>
  </si>
  <si>
    <t>PROPOSED</t>
  </si>
  <si>
    <t>REVISED</t>
  </si>
  <si>
    <t xml:space="preserve"> </t>
  </si>
  <si>
    <t>ADJ</t>
  </si>
  <si>
    <t>BEFORE</t>
  </si>
  <si>
    <t xml:space="preserve"> RATES</t>
  </si>
  <si>
    <t>PERIOD</t>
  </si>
  <si>
    <t>RATES</t>
  </si>
  <si>
    <t>REVENUES</t>
  </si>
  <si>
    <t>-----</t>
  </si>
  <si>
    <t xml:space="preserve">   -----</t>
  </si>
  <si>
    <t xml:space="preserve"> Unmetered Sales Sewer net</t>
  </si>
  <si>
    <t xml:space="preserve"> Metered Sales, Residential </t>
  </si>
  <si>
    <t>R3</t>
  </si>
  <si>
    <t>P1</t>
  </si>
  <si>
    <t>S1</t>
  </si>
  <si>
    <t>Misc Revenue</t>
  </si>
  <si>
    <t xml:space="preserve"> Other Revenue </t>
  </si>
  <si>
    <t>State Excise Tax 5.029%</t>
  </si>
  <si>
    <t xml:space="preserve"> OPERATING REVENUE</t>
  </si>
  <si>
    <t>Average Bill</t>
  </si>
  <si>
    <t>EXPENSES</t>
  </si>
  <si>
    <t>Salary  Employees</t>
  </si>
  <si>
    <t>Salary  Officers</t>
  </si>
  <si>
    <t>Employee Pension/Benefit</t>
  </si>
  <si>
    <t>Purchased Power</t>
  </si>
  <si>
    <t>P2</t>
  </si>
  <si>
    <t xml:space="preserve">Chemicals </t>
  </si>
  <si>
    <t>Material &amp; Supplies</t>
  </si>
  <si>
    <t>Contractual  Engineering</t>
  </si>
  <si>
    <t>R1</t>
  </si>
  <si>
    <t xml:space="preserve">Contractual  Accounting </t>
  </si>
  <si>
    <t>R4</t>
  </si>
  <si>
    <t>Contractual  Legal</t>
  </si>
  <si>
    <t>P5</t>
  </si>
  <si>
    <t xml:space="preserve">Contractual  Mgmt  </t>
  </si>
  <si>
    <t>P4</t>
  </si>
  <si>
    <t xml:space="preserve">Contractual  SMA  </t>
  </si>
  <si>
    <t>P3</t>
  </si>
  <si>
    <t xml:space="preserve">  Other / Testing</t>
  </si>
  <si>
    <t>Rents / Building, Property</t>
  </si>
  <si>
    <t>R5</t>
  </si>
  <si>
    <t>Transportation</t>
  </si>
  <si>
    <t>Insurance</t>
  </si>
  <si>
    <t>R2</t>
  </si>
  <si>
    <t>Regulatory, Fees &amp; Cost</t>
  </si>
  <si>
    <t>R7</t>
  </si>
  <si>
    <t>Regulatory, Rate Case</t>
  </si>
  <si>
    <t>Travel/ Education/ Bank/ CCR</t>
  </si>
  <si>
    <t>Office/ Postage / Phone</t>
  </si>
  <si>
    <t>R6</t>
  </si>
  <si>
    <t>Misc Expense</t>
  </si>
  <si>
    <t>Repairs</t>
  </si>
  <si>
    <t>Depreciation</t>
  </si>
  <si>
    <t>P7</t>
  </si>
  <si>
    <t>State  Excise Tax</t>
  </si>
  <si>
    <t>Property Tax</t>
  </si>
  <si>
    <t>P6</t>
  </si>
  <si>
    <t>Payroll Tax</t>
  </si>
  <si>
    <t>Other Tax &amp; License</t>
  </si>
  <si>
    <t>R8</t>
  </si>
  <si>
    <t>OPERATING EXPENSES</t>
  </si>
  <si>
    <t>OPERATING  INCOME</t>
  </si>
  <si>
    <t>Interest Expense</t>
  </si>
  <si>
    <t>Fed Income Tax  (15%)</t>
  </si>
  <si>
    <t>TOTAL EXPENSE</t>
  </si>
  <si>
    <t xml:space="preserve"> INCOME  (LOSS)</t>
  </si>
  <si>
    <t>NET  OPERATING  INCOME</t>
  </si>
  <si>
    <t>Beginning/End of Year</t>
  </si>
  <si>
    <t xml:space="preserve"> UTIL PLANT IN SERV</t>
  </si>
  <si>
    <t>BOEY</t>
  </si>
  <si>
    <t xml:space="preserve">   ACCUM DEPRECIATION</t>
  </si>
  <si>
    <t>BEOY</t>
  </si>
  <si>
    <t>ACQUISITION ADJUSTMENT</t>
  </si>
  <si>
    <t>CIAC PLANT IN SERV</t>
  </si>
  <si>
    <t xml:space="preserve">   ACCUM  AMORTIZATION</t>
  </si>
  <si>
    <t xml:space="preserve"> NET RATE BASE</t>
  </si>
  <si>
    <t>RATE  OF  RETURN  %</t>
  </si>
  <si>
    <t>Customer 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</si>
</sst>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5" fontId="0" fillId="0" borderId="1" xfId="0" applyNumberForma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5" fontId="1" fillId="0" borderId="1" xfId="0" applyNumberFormat="1" applyFont="1" applyBorder="1" applyAlignment="1">
      <alignment/>
    </xf>
    <xf numFmtId="37" fontId="0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/>
    </xf>
    <xf numFmtId="7" fontId="0" fillId="0" borderId="0" xfId="0" applyNumberFormat="1" applyAlignment="1">
      <alignment horizontal="right"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/>
    </xf>
    <xf numFmtId="1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63"/>
  <sheetViews>
    <sheetView tabSelected="1" zoomScale="75" zoomScaleNormal="75" workbookViewId="0" topLeftCell="E31">
      <selection activeCell="O55" sqref="O55"/>
    </sheetView>
  </sheetViews>
  <sheetFormatPr defaultColWidth="9.00390625" defaultRowHeight="15.75"/>
  <cols>
    <col min="1" max="1" width="9.00390625" style="1" customWidth="1"/>
    <col min="2" max="2" width="28.50390625" style="1" customWidth="1"/>
    <col min="3" max="4" width="10.875" style="1" bestFit="1" customWidth="1"/>
    <col min="5" max="5" width="6.25390625" style="5" bestFit="1" customWidth="1"/>
    <col min="6" max="6" width="12.125" style="1" customWidth="1"/>
    <col min="7" max="7" width="12.00390625" style="1" customWidth="1"/>
    <col min="8" max="8" width="3.00390625" style="4" bestFit="1" customWidth="1"/>
    <col min="9" max="9" width="13.125" style="1" customWidth="1"/>
    <col min="10" max="10" width="11.75390625" style="1" bestFit="1" customWidth="1"/>
    <col min="11" max="11" width="3.00390625" style="4" bestFit="1" customWidth="1"/>
    <col min="12" max="12" width="12.625" style="1" customWidth="1"/>
    <col min="13" max="13" width="12.375" style="1" customWidth="1"/>
    <col min="14" max="14" width="3.00390625" style="4" bestFit="1" customWidth="1"/>
    <col min="15" max="15" width="9.25390625" style="1" bestFit="1" customWidth="1"/>
    <col min="16" max="16" width="9.75390625" style="1" bestFit="1" customWidth="1"/>
    <col min="17" max="16384" width="9.00390625" style="1" customWidth="1"/>
  </cols>
  <sheetData>
    <row r="4" ht="15.75">
      <c r="M4" s="2"/>
    </row>
    <row r="5" spans="2:13" ht="15.75">
      <c r="B5" s="1" t="s">
        <v>0</v>
      </c>
      <c r="G5" s="1" t="s">
        <v>1</v>
      </c>
      <c r="M5" s="2" t="s">
        <v>2</v>
      </c>
    </row>
    <row r="6" spans="2:13" ht="15.75">
      <c r="B6" s="1" t="s">
        <v>3</v>
      </c>
      <c r="G6" s="1" t="s">
        <v>4</v>
      </c>
      <c r="M6" s="18">
        <f ca="1">NOW()</f>
        <v>37281.676950925925</v>
      </c>
    </row>
    <row r="8" spans="3:16" s="7" customFormat="1" ht="15.75">
      <c r="C8" s="7" t="s">
        <v>5</v>
      </c>
      <c r="D8" s="7" t="s">
        <v>6</v>
      </c>
      <c r="E8" s="5"/>
      <c r="F8" s="7" t="s">
        <v>7</v>
      </c>
      <c r="G8" s="7" t="s">
        <v>8</v>
      </c>
      <c r="H8" s="5"/>
      <c r="I8" s="7" t="s">
        <v>9</v>
      </c>
      <c r="J8" s="7" t="s">
        <v>9</v>
      </c>
      <c r="K8" s="5"/>
      <c r="L8" s="7" t="s">
        <v>10</v>
      </c>
      <c r="M8" s="7" t="s">
        <v>10</v>
      </c>
      <c r="N8" s="5"/>
      <c r="O8" s="7" t="s">
        <v>11</v>
      </c>
      <c r="P8" s="7" t="s">
        <v>11</v>
      </c>
    </row>
    <row r="9" spans="2:16" s="8" customFormat="1" ht="15.75">
      <c r="B9" s="8" t="s">
        <v>12</v>
      </c>
      <c r="C9" s="8">
        <v>36525</v>
      </c>
      <c r="D9" s="8">
        <v>36891</v>
      </c>
      <c r="E9" s="6"/>
      <c r="F9" s="8" t="s">
        <v>13</v>
      </c>
      <c r="G9" s="8" t="s">
        <v>13</v>
      </c>
      <c r="H9" s="6"/>
      <c r="I9" s="8" t="s">
        <v>13</v>
      </c>
      <c r="J9" s="8" t="s">
        <v>14</v>
      </c>
      <c r="K9" s="6"/>
      <c r="L9" s="8" t="s">
        <v>15</v>
      </c>
      <c r="M9" s="8" t="s">
        <v>16</v>
      </c>
      <c r="N9" s="6"/>
      <c r="O9" s="8" t="s">
        <v>17</v>
      </c>
      <c r="P9" s="8" t="s">
        <v>16</v>
      </c>
    </row>
    <row r="10" spans="2:16" s="7" customFormat="1" ht="15.75">
      <c r="B10" s="7" t="s">
        <v>18</v>
      </c>
      <c r="E10" s="5"/>
      <c r="F10" s="7" t="s">
        <v>19</v>
      </c>
      <c r="G10" s="7" t="s">
        <v>19</v>
      </c>
      <c r="H10" s="5"/>
      <c r="I10" s="7" t="s">
        <v>20</v>
      </c>
      <c r="J10" s="7" t="s">
        <v>19</v>
      </c>
      <c r="K10" s="5"/>
      <c r="L10" s="7" t="s">
        <v>19</v>
      </c>
      <c r="M10" s="7" t="s">
        <v>19</v>
      </c>
      <c r="N10" s="5"/>
      <c r="O10" s="7" t="s">
        <v>19</v>
      </c>
      <c r="P10" s="7" t="s">
        <v>19</v>
      </c>
    </row>
    <row r="11" spans="2:16" ht="15.75">
      <c r="B11" s="1" t="s">
        <v>21</v>
      </c>
      <c r="G11" s="1">
        <v>0</v>
      </c>
      <c r="J11" s="1">
        <v>0</v>
      </c>
      <c r="M11" s="1">
        <v>0</v>
      </c>
      <c r="P11" s="1">
        <v>0</v>
      </c>
    </row>
    <row r="12" spans="2:16" ht="15.75">
      <c r="B12" s="1" t="s">
        <v>22</v>
      </c>
      <c r="C12" s="1">
        <v>157628</v>
      </c>
      <c r="D12" s="1">
        <v>152100</v>
      </c>
      <c r="E12" s="5" t="s">
        <v>23</v>
      </c>
      <c r="F12" s="1">
        <v>11837.36</v>
      </c>
      <c r="G12" s="1">
        <v>163937.36</v>
      </c>
      <c r="J12" s="1">
        <v>163937.36</v>
      </c>
      <c r="K12" s="4" t="s">
        <v>24</v>
      </c>
      <c r="L12" s="1">
        <v>84497</v>
      </c>
      <c r="M12" s="1">
        <v>248434.36</v>
      </c>
      <c r="N12" s="4" t="s">
        <v>25</v>
      </c>
      <c r="O12" s="1">
        <v>63000</v>
      </c>
      <c r="P12" s="1">
        <f>+O12+J12</f>
        <v>226937.36</v>
      </c>
    </row>
    <row r="13" spans="2:16" ht="15.75">
      <c r="B13" s="1" t="s">
        <v>26</v>
      </c>
      <c r="C13" s="1">
        <v>7985</v>
      </c>
      <c r="D13" s="1">
        <v>5191</v>
      </c>
      <c r="G13" s="1">
        <v>5191</v>
      </c>
      <c r="J13" s="1">
        <v>5191</v>
      </c>
      <c r="M13" s="1">
        <v>5191</v>
      </c>
      <c r="P13" s="1">
        <v>5191</v>
      </c>
    </row>
    <row r="14" spans="2:16" ht="15.75">
      <c r="B14" s="1" t="s">
        <v>27</v>
      </c>
      <c r="D14" s="1">
        <v>1620</v>
      </c>
      <c r="G14" s="1">
        <v>1620</v>
      </c>
      <c r="J14" s="1">
        <v>1620</v>
      </c>
      <c r="M14" s="1">
        <v>1620</v>
      </c>
      <c r="P14" s="1">
        <v>1620</v>
      </c>
    </row>
    <row r="15" spans="2:16" ht="16.5" thickBot="1">
      <c r="B15" s="1" t="s">
        <v>28</v>
      </c>
      <c r="D15" s="1">
        <v>0</v>
      </c>
      <c r="G15" s="1">
        <v>0</v>
      </c>
      <c r="J15" s="1">
        <v>0</v>
      </c>
      <c r="M15" s="1">
        <v>0</v>
      </c>
      <c r="P15" s="1">
        <v>0</v>
      </c>
    </row>
    <row r="16" spans="2:16" ht="15.75">
      <c r="B16" s="1" t="s">
        <v>29</v>
      </c>
      <c r="C16" s="3">
        <v>165613</v>
      </c>
      <c r="D16" s="3">
        <v>158911</v>
      </c>
      <c r="F16" s="3">
        <v>11837.36</v>
      </c>
      <c r="G16" s="3">
        <v>170748.36</v>
      </c>
      <c r="I16" s="3">
        <v>0</v>
      </c>
      <c r="J16" s="3">
        <v>170748.36</v>
      </c>
      <c r="L16" s="3">
        <v>84497</v>
      </c>
      <c r="M16" s="3">
        <v>255245.36</v>
      </c>
      <c r="O16" s="3">
        <v>63000</v>
      </c>
      <c r="P16" s="3">
        <f>SUM(P11:P15)</f>
        <v>233748.36</v>
      </c>
    </row>
    <row r="17" spans="2:16" s="15" customFormat="1" ht="15.75">
      <c r="B17" s="14" t="s">
        <v>30</v>
      </c>
      <c r="C17" s="15">
        <v>25.9086127547666</v>
      </c>
      <c r="D17" s="15">
        <v>23.96030245746692</v>
      </c>
      <c r="E17" s="16"/>
      <c r="G17" s="15">
        <v>27.469169884169883</v>
      </c>
      <c r="H17" s="17"/>
      <c r="K17" s="17"/>
      <c r="M17" s="15">
        <v>41.06263835263835</v>
      </c>
      <c r="N17" s="17"/>
      <c r="P17" s="15">
        <f>+P12/P63/12</f>
        <v>36.508584298584296</v>
      </c>
    </row>
    <row r="18" s="10" customFormat="1" ht="15.75">
      <c r="B18" s="10" t="s">
        <v>31</v>
      </c>
    </row>
    <row r="19" spans="2:16" ht="15.75">
      <c r="B19" s="1" t="s">
        <v>32</v>
      </c>
      <c r="G19" s="1">
        <v>0</v>
      </c>
      <c r="J19" s="1">
        <v>0</v>
      </c>
      <c r="M19" s="1">
        <v>0</v>
      </c>
      <c r="P19" s="1">
        <v>0</v>
      </c>
    </row>
    <row r="20" spans="2:16" ht="15.75">
      <c r="B20" s="1" t="s">
        <v>33</v>
      </c>
      <c r="G20" s="1">
        <v>0</v>
      </c>
      <c r="J20" s="1">
        <v>0</v>
      </c>
      <c r="M20" s="1">
        <v>0</v>
      </c>
      <c r="P20" s="1">
        <v>0</v>
      </c>
    </row>
    <row r="21" spans="2:16" ht="15.75">
      <c r="B21" s="1" t="s">
        <v>34</v>
      </c>
      <c r="G21" s="1">
        <v>0</v>
      </c>
      <c r="J21" s="1">
        <v>0</v>
      </c>
      <c r="M21" s="1">
        <v>0</v>
      </c>
      <c r="P21" s="1">
        <v>0</v>
      </c>
    </row>
    <row r="22" spans="2:16" ht="15.75">
      <c r="B22" s="1" t="s">
        <v>35</v>
      </c>
      <c r="C22" s="1">
        <v>14412</v>
      </c>
      <c r="D22" s="1">
        <v>16394</v>
      </c>
      <c r="G22" s="1">
        <v>16394</v>
      </c>
      <c r="H22" s="4" t="s">
        <v>36</v>
      </c>
      <c r="I22" s="1">
        <v>6777</v>
      </c>
      <c r="J22" s="1">
        <v>23171</v>
      </c>
      <c r="M22" s="1">
        <v>23171</v>
      </c>
      <c r="P22" s="1">
        <v>23171</v>
      </c>
    </row>
    <row r="23" spans="2:16" ht="15.75">
      <c r="B23" s="1" t="s">
        <v>37</v>
      </c>
      <c r="G23" s="1">
        <v>0</v>
      </c>
      <c r="J23" s="1">
        <v>0</v>
      </c>
      <c r="M23" s="1">
        <v>0</v>
      </c>
      <c r="P23" s="1">
        <v>0</v>
      </c>
    </row>
    <row r="24" spans="2:16" ht="15.75">
      <c r="B24" s="1" t="s">
        <v>38</v>
      </c>
      <c r="C24" s="1">
        <v>6050</v>
      </c>
      <c r="D24" s="1">
        <v>56</v>
      </c>
      <c r="G24" s="1">
        <v>56</v>
      </c>
      <c r="J24" s="1">
        <v>56</v>
      </c>
      <c r="M24" s="1">
        <v>56</v>
      </c>
      <c r="P24" s="1">
        <v>56</v>
      </c>
    </row>
    <row r="25" spans="2:16" ht="15.75">
      <c r="B25" s="1" t="s">
        <v>39</v>
      </c>
      <c r="C25" s="1">
        <v>17550</v>
      </c>
      <c r="D25" s="1">
        <v>183061</v>
      </c>
      <c r="E25" s="5" t="s">
        <v>40</v>
      </c>
      <c r="F25" s="1">
        <v>-183061</v>
      </c>
      <c r="G25" s="1">
        <v>0</v>
      </c>
      <c r="J25" s="1">
        <v>0</v>
      </c>
      <c r="M25" s="1">
        <v>0</v>
      </c>
      <c r="P25" s="1">
        <v>0</v>
      </c>
    </row>
    <row r="26" spans="2:16" ht="15.75">
      <c r="B26" s="1" t="s">
        <v>41</v>
      </c>
      <c r="C26" s="1">
        <v>36512</v>
      </c>
      <c r="D26" s="1">
        <v>39756</v>
      </c>
      <c r="E26" s="5" t="s">
        <v>42</v>
      </c>
      <c r="F26" s="1">
        <v>-37236</v>
      </c>
      <c r="G26" s="1">
        <v>2520</v>
      </c>
      <c r="J26" s="1">
        <v>2520</v>
      </c>
      <c r="M26" s="1">
        <v>2520</v>
      </c>
      <c r="P26" s="1">
        <v>2520</v>
      </c>
    </row>
    <row r="27" spans="2:16" ht="15.75">
      <c r="B27" s="1" t="s">
        <v>43</v>
      </c>
      <c r="C27" s="1">
        <v>8847</v>
      </c>
      <c r="D27" s="1">
        <v>9908</v>
      </c>
      <c r="E27" s="5" t="s">
        <v>40</v>
      </c>
      <c r="F27" s="1">
        <v>-4193</v>
      </c>
      <c r="G27" s="1">
        <v>5715</v>
      </c>
      <c r="H27" s="4" t="s">
        <v>44</v>
      </c>
      <c r="I27" s="1">
        <v>-3602</v>
      </c>
      <c r="J27" s="1">
        <v>2113</v>
      </c>
      <c r="M27" s="1">
        <v>2113</v>
      </c>
      <c r="P27" s="1">
        <v>2113</v>
      </c>
    </row>
    <row r="28" spans="2:16" ht="15.75">
      <c r="B28" s="1" t="s">
        <v>45</v>
      </c>
      <c r="C28" s="1">
        <v>13200</v>
      </c>
      <c r="D28" s="1">
        <v>13200</v>
      </c>
      <c r="G28" s="1">
        <v>13200</v>
      </c>
      <c r="H28" s="4" t="s">
        <v>46</v>
      </c>
      <c r="I28" s="1">
        <v>5585.16</v>
      </c>
      <c r="J28" s="1">
        <v>18785.16</v>
      </c>
      <c r="M28" s="1">
        <v>18785.16</v>
      </c>
      <c r="P28" s="1">
        <v>18785.16</v>
      </c>
    </row>
    <row r="29" spans="2:16" ht="15.75">
      <c r="B29" s="1" t="s">
        <v>47</v>
      </c>
      <c r="E29" s="5" t="s">
        <v>42</v>
      </c>
      <c r="F29" s="1">
        <v>36424</v>
      </c>
      <c r="G29" s="1">
        <v>36424</v>
      </c>
      <c r="H29" s="4" t="s">
        <v>48</v>
      </c>
      <c r="I29" s="1">
        <v>-4684.28</v>
      </c>
      <c r="J29" s="1">
        <v>31739.72</v>
      </c>
      <c r="M29" s="1">
        <v>31739.72</v>
      </c>
      <c r="P29" s="1">
        <v>31739.72</v>
      </c>
    </row>
    <row r="30" spans="2:16" ht="15.75">
      <c r="B30" s="1" t="s">
        <v>49</v>
      </c>
      <c r="E30" s="5" t="s">
        <v>42</v>
      </c>
      <c r="F30" s="1">
        <v>812</v>
      </c>
      <c r="G30" s="1">
        <v>812</v>
      </c>
      <c r="H30" s="4" t="s">
        <v>36</v>
      </c>
      <c r="I30" s="1">
        <v>600</v>
      </c>
      <c r="J30" s="1">
        <v>1412</v>
      </c>
      <c r="M30" s="1">
        <v>1412</v>
      </c>
      <c r="P30" s="1">
        <v>1412</v>
      </c>
    </row>
    <row r="31" spans="2:16" ht="15.75">
      <c r="B31" s="1" t="s">
        <v>50</v>
      </c>
      <c r="C31" s="1">
        <v>9600</v>
      </c>
      <c r="D31" s="1">
        <v>9600</v>
      </c>
      <c r="E31" s="5" t="s">
        <v>51</v>
      </c>
      <c r="F31" s="1">
        <v>-1950</v>
      </c>
      <c r="G31" s="1">
        <v>7650</v>
      </c>
      <c r="J31" s="1">
        <v>7650</v>
      </c>
      <c r="M31" s="1">
        <v>7650</v>
      </c>
      <c r="P31" s="1">
        <v>7650</v>
      </c>
    </row>
    <row r="32" spans="2:16" ht="15.75">
      <c r="B32" s="1" t="s">
        <v>52</v>
      </c>
      <c r="G32" s="1">
        <v>0</v>
      </c>
      <c r="J32" s="1">
        <v>0</v>
      </c>
      <c r="M32" s="1">
        <v>0</v>
      </c>
      <c r="P32" s="1">
        <v>0</v>
      </c>
    </row>
    <row r="33" spans="2:16" ht="15.75">
      <c r="B33" s="1" t="s">
        <v>53</v>
      </c>
      <c r="C33" s="1">
        <v>8054</v>
      </c>
      <c r="D33" s="1">
        <v>6158</v>
      </c>
      <c r="E33" s="5" t="s">
        <v>54</v>
      </c>
      <c r="F33" s="1">
        <v>99.5</v>
      </c>
      <c r="G33" s="1">
        <v>6257.5</v>
      </c>
      <c r="J33" s="1">
        <v>6257.5</v>
      </c>
      <c r="M33" s="1">
        <v>6257.5</v>
      </c>
      <c r="P33" s="1">
        <v>6257.5</v>
      </c>
    </row>
    <row r="34" spans="2:16" ht="15.75">
      <c r="B34" s="1" t="s">
        <v>55</v>
      </c>
      <c r="C34" s="1">
        <v>1845</v>
      </c>
      <c r="E34" s="5" t="s">
        <v>56</v>
      </c>
      <c r="F34" s="1">
        <v>282.1</v>
      </c>
      <c r="G34" s="1">
        <v>282.1</v>
      </c>
      <c r="J34" s="1">
        <v>282.1</v>
      </c>
      <c r="K34" s="4" t="s">
        <v>24</v>
      </c>
      <c r="L34" s="1">
        <v>168.994</v>
      </c>
      <c r="M34" s="1">
        <v>451.09400000000005</v>
      </c>
      <c r="N34" s="4" t="s">
        <v>25</v>
      </c>
      <c r="O34" s="1">
        <v>126</v>
      </c>
      <c r="P34" s="1">
        <v>408</v>
      </c>
    </row>
    <row r="35" spans="2:16" ht="15.75">
      <c r="B35" s="1" t="s">
        <v>57</v>
      </c>
      <c r="G35" s="1">
        <v>0</v>
      </c>
      <c r="H35" s="4" t="s">
        <v>36</v>
      </c>
      <c r="I35" s="1">
        <v>500</v>
      </c>
      <c r="J35" s="1">
        <v>500</v>
      </c>
      <c r="M35" s="1">
        <v>500</v>
      </c>
      <c r="P35" s="1">
        <v>500</v>
      </c>
    </row>
    <row r="36" spans="2:16" ht="15.75">
      <c r="B36" s="1" t="s">
        <v>58</v>
      </c>
      <c r="C36" s="1">
        <v>751</v>
      </c>
      <c r="D36" s="1">
        <v>2130</v>
      </c>
      <c r="G36" s="1">
        <v>2130</v>
      </c>
      <c r="J36" s="1">
        <v>2130</v>
      </c>
      <c r="M36" s="1">
        <v>2130</v>
      </c>
      <c r="P36" s="1">
        <v>2130</v>
      </c>
    </row>
    <row r="37" spans="2:16" ht="15.75">
      <c r="B37" s="1" t="s">
        <v>59</v>
      </c>
      <c r="C37" s="1">
        <v>68</v>
      </c>
      <c r="E37" s="5" t="s">
        <v>60</v>
      </c>
      <c r="F37" s="1">
        <v>640.8</v>
      </c>
      <c r="G37" s="1">
        <v>640.8</v>
      </c>
      <c r="J37" s="1">
        <v>640.8</v>
      </c>
      <c r="M37" s="1">
        <v>640.8</v>
      </c>
      <c r="P37" s="1">
        <v>640.8</v>
      </c>
    </row>
    <row r="38" spans="2:16" ht="15.75">
      <c r="B38" s="1" t="s">
        <v>61</v>
      </c>
      <c r="D38" s="1">
        <v>4223</v>
      </c>
      <c r="E38" s="5" t="s">
        <v>40</v>
      </c>
      <c r="F38" s="1">
        <v>-4223</v>
      </c>
      <c r="G38" s="1">
        <v>0</v>
      </c>
      <c r="J38" s="1">
        <v>0</v>
      </c>
      <c r="M38" s="1">
        <v>0</v>
      </c>
      <c r="P38" s="1">
        <v>0</v>
      </c>
    </row>
    <row r="39" spans="2:16" ht="15.75">
      <c r="B39" s="1" t="s">
        <v>62</v>
      </c>
      <c r="G39" s="1">
        <v>0</v>
      </c>
      <c r="H39" s="4" t="s">
        <v>36</v>
      </c>
      <c r="I39" s="1">
        <v>500</v>
      </c>
      <c r="J39" s="1">
        <v>500</v>
      </c>
      <c r="M39" s="1">
        <v>500</v>
      </c>
      <c r="P39" s="1">
        <v>500</v>
      </c>
    </row>
    <row r="40" spans="2:16" ht="15.75">
      <c r="B40" s="1" t="s">
        <v>63</v>
      </c>
      <c r="C40" s="1">
        <v>21790</v>
      </c>
      <c r="D40" s="1">
        <v>28097.76</v>
      </c>
      <c r="G40" s="1">
        <v>28097.76</v>
      </c>
      <c r="H40" s="4" t="s">
        <v>64</v>
      </c>
      <c r="I40" s="1">
        <v>4948.495416666667</v>
      </c>
      <c r="J40" s="1">
        <v>33046.25541666667</v>
      </c>
      <c r="M40" s="1">
        <v>33046.25541666667</v>
      </c>
      <c r="P40" s="1">
        <v>33046.25541666667</v>
      </c>
    </row>
    <row r="41" spans="2:16" ht="15.75">
      <c r="B41" s="1" t="s">
        <v>65</v>
      </c>
      <c r="D41" s="1">
        <v>8129</v>
      </c>
      <c r="E41" s="5" t="s">
        <v>23</v>
      </c>
      <c r="F41" s="1">
        <v>219.23</v>
      </c>
      <c r="G41" s="1">
        <v>8348.23</v>
      </c>
      <c r="J41" s="1">
        <v>8348.23</v>
      </c>
      <c r="K41" s="4" t="s">
        <v>24</v>
      </c>
      <c r="L41" s="1">
        <v>4488.0591544</v>
      </c>
      <c r="M41" s="1">
        <v>12836.2891544</v>
      </c>
      <c r="N41" s="4" t="s">
        <v>25</v>
      </c>
      <c r="O41" s="1">
        <v>3407</v>
      </c>
      <c r="P41" s="1">
        <v>11755</v>
      </c>
    </row>
    <row r="42" spans="2:16" ht="15.75">
      <c r="B42" s="1" t="s">
        <v>66</v>
      </c>
      <c r="C42" s="1">
        <v>5898</v>
      </c>
      <c r="D42" s="1">
        <v>6354</v>
      </c>
      <c r="G42" s="1">
        <v>6354</v>
      </c>
      <c r="H42" s="4" t="s">
        <v>67</v>
      </c>
      <c r="I42" s="1">
        <v>-1054</v>
      </c>
      <c r="J42" s="1">
        <v>5300</v>
      </c>
      <c r="M42" s="1">
        <v>5300</v>
      </c>
      <c r="P42" s="1">
        <v>5300</v>
      </c>
    </row>
    <row r="43" spans="2:16" ht="15.75">
      <c r="B43" s="1" t="s">
        <v>68</v>
      </c>
      <c r="G43" s="1">
        <v>0</v>
      </c>
      <c r="J43" s="1">
        <v>0</v>
      </c>
      <c r="M43" s="1">
        <v>0</v>
      </c>
      <c r="P43" s="1">
        <v>0</v>
      </c>
    </row>
    <row r="44" spans="2:16" ht="16.5" thickBot="1">
      <c r="B44" s="1" t="s">
        <v>69</v>
      </c>
      <c r="C44" s="1">
        <v>8081</v>
      </c>
      <c r="D44" s="1">
        <v>8407</v>
      </c>
      <c r="E44" s="5" t="s">
        <v>70</v>
      </c>
      <c r="F44" s="1">
        <v>-6020.89</v>
      </c>
      <c r="G44" s="1">
        <v>2386.11</v>
      </c>
      <c r="J44" s="1">
        <v>2386.11</v>
      </c>
      <c r="M44" s="1">
        <v>2386.11</v>
      </c>
      <c r="P44" s="1">
        <v>2386.11</v>
      </c>
    </row>
    <row r="45" spans="2:16" ht="15.75">
      <c r="B45" s="1" t="s">
        <v>71</v>
      </c>
      <c r="C45" s="3">
        <v>152658</v>
      </c>
      <c r="D45" s="3">
        <v>335473.76</v>
      </c>
      <c r="F45" s="3">
        <v>-198206.26</v>
      </c>
      <c r="G45" s="3">
        <v>137267.5</v>
      </c>
      <c r="H45" s="9"/>
      <c r="I45" s="3">
        <v>9570.375416666666</v>
      </c>
      <c r="J45" s="3">
        <v>146837.87541666668</v>
      </c>
      <c r="L45" s="3">
        <v>4657.0531544</v>
      </c>
      <c r="M45" s="3">
        <v>151494.92857106664</v>
      </c>
      <c r="O45" s="3">
        <v>2983.9300244000005</v>
      </c>
      <c r="P45" s="3">
        <f>SUM(P19:P44)</f>
        <v>150370.54541666666</v>
      </c>
    </row>
    <row r="47" spans="2:16" ht="15.75">
      <c r="B47" s="1" t="s">
        <v>72</v>
      </c>
      <c r="C47" s="1">
        <v>12955</v>
      </c>
      <c r="D47" s="1">
        <v>-176562.76</v>
      </c>
      <c r="F47" s="1">
        <v>210043.62</v>
      </c>
      <c r="G47" s="1">
        <v>33480.86</v>
      </c>
      <c r="I47" s="1">
        <v>-9570.375416666666</v>
      </c>
      <c r="J47" s="1">
        <v>23910.48458333331</v>
      </c>
      <c r="L47" s="1">
        <v>79839.9468456</v>
      </c>
      <c r="M47" s="1">
        <v>103750.43142893334</v>
      </c>
      <c r="O47" s="1">
        <f>+O16-O45</f>
        <v>60016.069975599996</v>
      </c>
      <c r="P47" s="1">
        <f>+P16-P45</f>
        <v>83377.81458333333</v>
      </c>
    </row>
    <row r="48" spans="2:16" ht="15.75">
      <c r="B48" s="1" t="s">
        <v>73</v>
      </c>
      <c r="C48" s="1">
        <v>0</v>
      </c>
      <c r="G48" s="1">
        <v>0</v>
      </c>
      <c r="J48" s="1">
        <v>0</v>
      </c>
      <c r="M48" s="1">
        <v>0</v>
      </c>
      <c r="P48" s="1">
        <v>0</v>
      </c>
    </row>
    <row r="49" spans="2:16" ht="15.75">
      <c r="B49" s="1" t="s">
        <v>74</v>
      </c>
      <c r="G49" s="1">
        <v>0</v>
      </c>
      <c r="J49" s="1">
        <v>0</v>
      </c>
      <c r="M49" s="1">
        <v>0</v>
      </c>
      <c r="P49" s="1">
        <v>0</v>
      </c>
    </row>
    <row r="50" spans="2:16" ht="16.5" thickBot="1">
      <c r="B50" s="1" t="s">
        <v>75</v>
      </c>
      <c r="C50" s="1">
        <v>152658</v>
      </c>
      <c r="D50" s="1">
        <v>335473.76</v>
      </c>
      <c r="G50" s="1">
        <v>137267.5</v>
      </c>
      <c r="J50" s="1">
        <v>146837.87541666668</v>
      </c>
      <c r="M50" s="1">
        <v>151494.92857106664</v>
      </c>
      <c r="P50" s="1">
        <v>150371</v>
      </c>
    </row>
    <row r="51" spans="2:16" ht="15.75">
      <c r="B51" s="1" t="s">
        <v>76</v>
      </c>
      <c r="C51" s="3">
        <v>12955</v>
      </c>
      <c r="D51" s="3">
        <v>-176562.76</v>
      </c>
      <c r="F51" s="3">
        <v>210043.62</v>
      </c>
      <c r="G51" s="3">
        <v>33480.86</v>
      </c>
      <c r="I51" s="3">
        <v>-9570.375416666666</v>
      </c>
      <c r="J51" s="3">
        <v>23910.48458333331</v>
      </c>
      <c r="L51" s="3">
        <v>79839.9468456</v>
      </c>
      <c r="M51" s="3">
        <v>103750.43142893334</v>
      </c>
      <c r="O51" s="3">
        <f>SUM(O47:O50)</f>
        <v>60016.069975599996</v>
      </c>
      <c r="P51" s="3">
        <v>83378</v>
      </c>
    </row>
    <row r="52" spans="2:16" ht="15.75">
      <c r="B52" s="1" t="s">
        <v>77</v>
      </c>
      <c r="C52" s="1">
        <v>12955</v>
      </c>
      <c r="D52" s="1">
        <v>-176562.76</v>
      </c>
      <c r="G52" s="1">
        <v>33480.86</v>
      </c>
      <c r="J52" s="1">
        <v>23910.48458333331</v>
      </c>
      <c r="M52" s="1">
        <v>103750.43142893334</v>
      </c>
      <c r="P52" s="1">
        <v>83378</v>
      </c>
    </row>
    <row r="54" ht="15.75">
      <c r="B54" s="7" t="s">
        <v>78</v>
      </c>
    </row>
    <row r="55" spans="2:16" ht="15.75">
      <c r="B55" s="1" t="s">
        <v>79</v>
      </c>
      <c r="C55" s="1">
        <v>1095346</v>
      </c>
      <c r="D55" s="1">
        <v>1295957</v>
      </c>
      <c r="E55" s="5" t="s">
        <v>80</v>
      </c>
      <c r="F55" s="1">
        <v>-100305.5</v>
      </c>
      <c r="G55" s="1">
        <v>1195651.5</v>
      </c>
      <c r="H55" s="4" t="s">
        <v>64</v>
      </c>
      <c r="I55" s="1">
        <v>69953.81</v>
      </c>
      <c r="J55" s="1">
        <v>1265605.31</v>
      </c>
      <c r="M55" s="1">
        <v>1265605.31</v>
      </c>
      <c r="P55" s="1">
        <v>1265605.31</v>
      </c>
    </row>
    <row r="56" spans="2:16" ht="15.75">
      <c r="B56" s="1" t="s">
        <v>81</v>
      </c>
      <c r="C56" s="1">
        <v>-197282</v>
      </c>
      <c r="D56" s="1">
        <v>-225379</v>
      </c>
      <c r="E56" s="5" t="s">
        <v>82</v>
      </c>
      <c r="F56" s="1">
        <v>14048.5</v>
      </c>
      <c r="G56" s="1">
        <v>-211330.5</v>
      </c>
      <c r="H56" s="4" t="s">
        <v>64</v>
      </c>
      <c r="I56" s="1">
        <v>-4948.495416666667</v>
      </c>
      <c r="J56" s="1">
        <v>-216278.99541666667</v>
      </c>
      <c r="M56" s="1">
        <v>-216278.99541666667</v>
      </c>
      <c r="P56" s="1">
        <v>-216278.99541666667</v>
      </c>
    </row>
    <row r="57" spans="2:16" ht="15.75">
      <c r="B57" s="1" t="s">
        <v>83</v>
      </c>
      <c r="G57" s="1">
        <v>0</v>
      </c>
      <c r="J57" s="1">
        <v>0</v>
      </c>
      <c r="M57" s="1">
        <v>0</v>
      </c>
      <c r="P57" s="1">
        <v>0</v>
      </c>
    </row>
    <row r="58" spans="2:16" ht="15.75">
      <c r="B58" s="1" t="s">
        <v>84</v>
      </c>
      <c r="C58" s="1">
        <v>-161138</v>
      </c>
      <c r="D58" s="1">
        <v>-170156</v>
      </c>
      <c r="E58" s="5" t="s">
        <v>82</v>
      </c>
      <c r="F58" s="1">
        <v>4509</v>
      </c>
      <c r="G58" s="1">
        <v>-165647</v>
      </c>
      <c r="J58" s="1">
        <v>-165647</v>
      </c>
      <c r="M58" s="1">
        <v>-165647</v>
      </c>
      <c r="P58" s="1">
        <v>-165647</v>
      </c>
    </row>
    <row r="59" spans="2:16" ht="16.5" thickBot="1">
      <c r="B59" s="1" t="s">
        <v>85</v>
      </c>
      <c r="C59" s="1">
        <v>29871</v>
      </c>
      <c r="D59" s="1">
        <v>35543</v>
      </c>
      <c r="E59" s="5" t="s">
        <v>82</v>
      </c>
      <c r="F59" s="1">
        <v>-2836</v>
      </c>
      <c r="G59" s="1">
        <v>32707</v>
      </c>
      <c r="J59" s="1">
        <v>32707</v>
      </c>
      <c r="M59" s="1">
        <v>32707</v>
      </c>
      <c r="P59" s="1">
        <v>32707</v>
      </c>
    </row>
    <row r="60" spans="2:16" ht="15.75">
      <c r="B60" s="1" t="s">
        <v>86</v>
      </c>
      <c r="C60" s="3">
        <v>766797</v>
      </c>
      <c r="D60" s="3">
        <v>935965</v>
      </c>
      <c r="F60" s="3">
        <v>-84584</v>
      </c>
      <c r="G60" s="3">
        <v>851381</v>
      </c>
      <c r="I60" s="3">
        <v>65005.31458333333</v>
      </c>
      <c r="J60" s="3">
        <v>916386.3145833334</v>
      </c>
      <c r="K60" s="4" t="s">
        <v>12</v>
      </c>
      <c r="L60" s="3">
        <v>0</v>
      </c>
      <c r="M60" s="3">
        <v>916386.3145833334</v>
      </c>
      <c r="O60" s="3">
        <v>0</v>
      </c>
      <c r="P60" s="3">
        <v>916386.3145833334</v>
      </c>
    </row>
    <row r="62" spans="2:16" s="11" customFormat="1" ht="15.75">
      <c r="B62" s="11" t="s">
        <v>87</v>
      </c>
      <c r="C62" s="11">
        <v>0.016894953944785907</v>
      </c>
      <c r="D62" s="11">
        <v>-0.18864248128936445</v>
      </c>
      <c r="E62" s="12"/>
      <c r="G62" s="11">
        <v>0.03932535492335392</v>
      </c>
      <c r="H62" s="13"/>
      <c r="J62" s="11">
        <v>0.026092144986042305</v>
      </c>
      <c r="K62" s="13"/>
      <c r="M62" s="11">
        <v>0.1132169149384417</v>
      </c>
      <c r="N62" s="13"/>
      <c r="P62" s="11">
        <f>+P52/P60</f>
        <v>0.0909856451074465</v>
      </c>
    </row>
    <row r="63" spans="2:16" ht="15.75">
      <c r="B63" s="1" t="s">
        <v>88</v>
      </c>
      <c r="C63" s="1">
        <v>507</v>
      </c>
      <c r="D63" s="1">
        <v>529</v>
      </c>
      <c r="E63" s="5" t="s">
        <v>82</v>
      </c>
      <c r="F63" s="1">
        <v>-11</v>
      </c>
      <c r="G63" s="1">
        <v>518</v>
      </c>
      <c r="J63" s="1">
        <v>518</v>
      </c>
      <c r="M63" s="1">
        <v>518</v>
      </c>
      <c r="P63" s="1">
        <v>518</v>
      </c>
    </row>
  </sheetData>
  <printOptions/>
  <pageMargins left="0.75" right="0.75" top="0.5" bottom="0.25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cp:lastPrinted>2002-01-24T23:27:49Z</cp:lastPrinted>
  <dcterms:created xsi:type="dcterms:W3CDTF">2002-01-24T23:13:45Z</dcterms:created>
  <dcterms:modified xsi:type="dcterms:W3CDTF">2002-01-26T00:15:12Z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011572</vt:lpwstr>
  </property>
  <property fmtid="{D5CDD505-2E9C-101B-9397-08002B2CF9AE}" pid="6" name="IsConfidenti">
    <vt:lpwstr>0</vt:lpwstr>
  </property>
  <property fmtid="{D5CDD505-2E9C-101B-9397-08002B2CF9AE}" pid="7" name="Dat">
    <vt:lpwstr>2002-01-30T00:00:00Z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2001-11-26T00:00:00Z</vt:lpwstr>
  </property>
  <property fmtid="{D5CDD505-2E9C-101B-9397-08002B2CF9AE}" pid="10" name="Pref">
    <vt:lpwstr>UW</vt:lpwstr>
  </property>
  <property fmtid="{D5CDD505-2E9C-101B-9397-08002B2CF9AE}" pid="11" name="CaseCompanyNam">
    <vt:lpwstr>Canterwood Water Company,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