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fidential Workpapers\"/>
    </mc:Choice>
  </mc:AlternateContent>
  <xr:revisionPtr revIDLastSave="0" documentId="13_ncr:1_{38A14F34-8C2B-4D97-BD93-58C30DC706B3}" xr6:coauthVersionLast="36" xr6:coauthVersionMax="36" xr10:uidLastSave="{00000000-0000-0000-0000-000000000000}"/>
  <bookViews>
    <workbookView xWindow="240" yWindow="540" windowWidth="20112" windowHeight="5952" tabRatio="796" xr2:uid="{00000000-000D-0000-FFFF-FFFF00000000}"/>
  </bookViews>
  <sheets>
    <sheet name="Redacted" sheetId="26" r:id="rId1"/>
    <sheet name="Exh. JAP-17 Pg. 1" sheetId="1" r:id="rId2"/>
    <sheet name="Work Papers--&gt;" sheetId="27" r:id="rId3"/>
    <sheet name="Decoupling Revenue" sheetId="2" r:id="rId4"/>
    <sheet name="Basic Charge Revenue" sheetId="3" r:id="rId5"/>
    <sheet name="(R) Non-Decoupled Revenue" sheetId="13" r:id="rId6"/>
    <sheet name="Rate Design Res" sheetId="28" r:id="rId7"/>
    <sheet name="Rate Design C&amp;I" sheetId="29" r:id="rId8"/>
    <sheet name="Rate Design Int &amp; Trans" sheetId="30" r:id="rId9"/>
    <sheet name="Rate Design Rental" sheetId="31" r:id="rId10"/>
    <sheet name="(R) Special Contract" sheetId="32" r:id="rId11"/>
    <sheet name="Decoupling Allowed Rev" sheetId="25" r:id="rId12"/>
    <sheet name="F2018" sheetId="1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">[5]Quant!$D$71:$O$71</definedName>
    <definedName name="__123Graph_ABUDG6_DSCRPR">[5]Quant!$D$71:$O$71</definedName>
    <definedName name="__123Graph_ABUDG6_ESCRPR1">[5]Quant!$D$100:$O$100</definedName>
    <definedName name="__123Graph_B">[5]Quant!$D$72:$O$72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1">255</definedName>
    <definedName name="_Order1">0</definedName>
    <definedName name="_Order2" localSheetId="11">255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 localSheetId="11">'[16]Lvl FCR'!$G$10</definedName>
    <definedName name="BOOK_LIFE">'[17]Lvl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[18]Readings!$B$2</definedName>
    <definedName name="Capital_Inflation">'[12]Assumptions (Input)'!$B$11</definedName>
    <definedName name="CASE">[19]INPUTS!$C$11</definedName>
    <definedName name="Case_Name">'[20]KJB-6,13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'[21]Transp Data'!$A$6:$C$81</definedName>
    <definedName name="Close_Date">'[12]Capital Projects(Input)'!$D$7:$D$53</definedName>
    <definedName name="Construction_OH" localSheetId="11">'[22]Virtual 49 Back-Up'!$E$54</definedName>
    <definedName name="Construction_OH">'[23]Virtual 49 Back-Up'!$E$54</definedName>
    <definedName name="ConversionFactor">[9]Assumptions!$I$65</definedName>
    <definedName name="COSFacVal">[7]Inputs!$R$5</definedName>
    <definedName name="CurrQtr">'[24]Inc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'[24]Avg Amts'!$A$5:$BP$34</definedName>
    <definedName name="Data.Qtrs.Avg">'[24]Avg Amts'!$A$5:$IV$5</definedName>
    <definedName name="data1">'[25]Mix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[26]Inputs!$D$11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'[27]Assumptions of Purchase'!$B$45</definedName>
    <definedName name="DisFac">'[7]Func Dist Factor Table'!$A$11:$G$25</definedName>
    <definedName name="DocketNumber">'[28]JHS-4'!$AP$2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[19]INPUTS!$F$36</definedName>
    <definedName name="Electric_Prices">'[29]Monthly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[26]Inputs!$D$12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 localSheetId="11">'[22]Virtual 49 Back-Up'!$B$20</definedName>
    <definedName name="FCR">'[23]Virtual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[30]Inputs!$E$112</definedName>
    <definedName name="FedTaxRate">[9]Assumptions!$C$33</definedName>
    <definedName name="FERC_Lookup">'[31]Map Table'!$E$2:$F$58</definedName>
    <definedName name="FIT">'[32]ROR &amp; CONV FACTOR'!$J$20</definedName>
    <definedName name="FIT_Tax_Rate">'[12]Assumptions (Input)'!$B$5</definedName>
    <definedName name="FranchiseTax">[11]Variables!$D$26</definedName>
    <definedName name="FTAX">[19]INPUTS!$F$35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1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[33]Inputs!$N$18</definedName>
    <definedName name="JP_Bal" localSheetId="11">[34]ACCOUNTS!$AG$31</definedName>
    <definedName name="JP_Bal">[35]ACCOUNTS!$AG$31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'[20]KJB-12 Sum'!$AS$2</definedName>
    <definedName name="k_FITrate">'[20]KJB-3,11 Def'!$L$20</definedName>
    <definedName name="keep_Docket_Number">'[36]KJB-3 Sum'!$AQ$2</definedName>
    <definedName name="keep_FIT">'[36]KJB-7 Def'!$L$20</definedName>
    <definedName name="keep_KJB_3_Rate_Increase">'[36]KJB-7 Def'!$C$3</definedName>
    <definedName name="keep_KJB_4_Electric_Summary">'[36]KJB-3 Sum'!$AQ$3</definedName>
    <definedName name="keep_KJB_8_Common_Adjs">'[36]KJB-5 Cmn Adj'!$L$3</definedName>
    <definedName name="keep_KJB_9_Electric_Only">'[36]KJB-5 El Adj'!$E$3</definedName>
    <definedName name="keep_PSE">'[37]Gas Summary'!$I$5</definedName>
    <definedName name="keep_TESTYEAR" localSheetId="11">'[36]KJB-5 Cmn Adj'!$B$7</definedName>
    <definedName name="keep_TESTYEAR">'[37]Gas Detail Pages'!$A$8</definedName>
    <definedName name="kp_DOCKET">'[37]Gas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1">IF('Decoupling Allowed Rev'!Values_Entered,Header_Row+'Decoupling Allowed Rev'!Number_of_Payments,Header_Row)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 localSheetId="11">[38]ACCOUNTS!$AG$167</definedName>
    <definedName name="Load_Factor">[35]ACCOUNTS!$AG$167</definedName>
    <definedName name="LoadArray">'[39]Load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[40]M9100F4!$A$1:$V$99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[41]!menu1_Button5_Click</definedName>
    <definedName name="menu1_Button6_Click">[41]!menu1_Button6_Click</definedName>
    <definedName name="MERGER_COST">[42]Sheet1!$AF$3:$AJ$28</definedName>
    <definedName name="METER">[4]EXTERNAL!$A$34:$IV$36</definedName>
    <definedName name="Method">[10]Inputs!$C$6</definedName>
    <definedName name="monthlist">[43]Table!$R$2:$S$13</definedName>
    <definedName name="monthtotals">'[43]WA SBC'!$D$40:$O$40</definedName>
    <definedName name="MTD_Format">[44]Mthly!$B$11:$D$11,[44]Mthly!$B$32:$D$32</definedName>
    <definedName name="MTR_YR3">[45]Variables!$E$14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[46]Inputs!$N$18</definedName>
    <definedName name="NRG">[4]CLASSIFIERS!$A$5:$IV$5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 localSheetId="11">'[22]Virtual 49 Back-Up'!$B$21</definedName>
    <definedName name="O_M_Rate">'[23]Virtual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'[47]Dist Misc'!$F$120</definedName>
    <definedName name="OthRCF" localSheetId="11">[48]INPUTS!$F$41</definedName>
    <definedName name="OthRCF">[49]INPUTS!$F$41</definedName>
    <definedName name="OthUnc">[4]INPUTS!$F$36</definedName>
    <definedName name="outlookdata">'[50]pivoted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'[51]2008 Extreme Peaks - 080403'!$E$5:$AD$8</definedName>
    <definedName name="peak_table">'[51]Peaks-F01'!$C$5:$E$243</definedName>
    <definedName name="PeakMethod">[10]Inputs!$T$5</definedName>
    <definedName name="Percent_debt">[30]Inputs!$E$129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'[29]Monthly Price Summary'!$C$4:$H$63</definedName>
    <definedName name="_xlnm.Print_Area" localSheetId="5">'(R) Non-Decoupled Revenue'!$A$1:$E$81</definedName>
    <definedName name="_xlnm.Print_Area" localSheetId="10">'(R) Special Contract'!$B$1:$P$75</definedName>
    <definedName name="_xlnm.Print_Area" localSheetId="4">'Basic Charge Revenue'!$A$1:$E$52</definedName>
    <definedName name="_xlnm.Print_Area" localSheetId="11">'Decoupling Allowed Rev'!$A$1:$Q$32</definedName>
    <definedName name="_xlnm.Print_Area" localSheetId="3">'Decoupling Revenue'!$A$1:$P$21</definedName>
    <definedName name="_xlnm.Print_Area" localSheetId="1">'Exh. JAP-17 Pg. 1'!$A$1:$F$56</definedName>
    <definedName name="_xlnm.Print_Area" localSheetId="12">'F2018'!$A$1:$AO$47</definedName>
    <definedName name="_xlnm.Print_Area" localSheetId="7">'Rate Design C&amp;I'!$B$2:$Q$126</definedName>
    <definedName name="_xlnm.Print_Area" localSheetId="8">'Rate Design Int &amp; Trans'!$B$2:$Q$221</definedName>
    <definedName name="_xlnm.Print_Area" localSheetId="9">'Rate Design Rental'!$B$2:$N$29</definedName>
    <definedName name="_xlnm.Print_Area" localSheetId="6">'Rate Design Res'!$B$2:$Q$50</definedName>
    <definedName name="_xlnm.Print_Titles" localSheetId="5">'(R) Non-Decoupled Revenue'!$1:$7</definedName>
    <definedName name="_xlnm.Print_Titles" localSheetId="10">'(R) Special Contract'!$21:$21</definedName>
    <definedName name="_xlnm.Print_Titles" localSheetId="12">'F2018'!$A:$A,'F2018'!$1:$5</definedName>
    <definedName name="_xlnm.Print_Titles" localSheetId="7">'Rate Design C&amp;I'!$1:$8</definedName>
    <definedName name="_xlnm.Print_Titles" localSheetId="8">'Rate Design Int &amp; Trans'!$1:$8</definedName>
    <definedName name="_xlnm.Print_Titles" localSheetId="6">'Rate Design Res'!$2:$8</definedName>
    <definedName name="Prior_Month" localSheetId="11">[15]Sch_120!$I$21</definedName>
    <definedName name="Prior_Month">[52]Sch_120!$I$21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[53]Sheet1!$A$1147:$B$1887</definedName>
    <definedName name="Prov_Cap_Tax">[30]Inputs!$E$111</definedName>
    <definedName name="PSE">'[54]4.04'!$A$6</definedName>
    <definedName name="PSE_Pre_Tax_Equity_Rate">'[27]Assumptions of Purchase'!$B$42</definedName>
    <definedName name="PTDGP.T">[4]INTERNAL!$A$64:$IV$66</definedName>
    <definedName name="PTDP.T">[4]INTERNAL!$A$67:$IV$69</definedName>
    <definedName name="QTD_Format">[55]QTD!$B$11:$D$11,[55]QTD!$B$35:$D$35</definedName>
    <definedName name="RATE2">'[21]Transp Data'!$A$8:$I$112</definedName>
    <definedName name="Rates">[56]Codes!$A$1:$C$500</definedName>
    <definedName name="RB.T">[4]INTERNAL!$A$70:$IV$72</definedName>
    <definedName name="RCF" localSheetId="11">[34]INPUTS!$F$48</definedName>
    <definedName name="RCF">[35]INPUTS!$F$48</definedName>
    <definedName name="Requlated_scenario">'[12]Assumptions (Input)'!$B$12</definedName>
    <definedName name="ResExchCrRate">[57]Sch_194!$M$31</definedName>
    <definedName name="RESID">[4]EXTERNAL!$A$88:$IV$90</definedName>
    <definedName name="resource_lookup">'[58]#REF'!$B$3:$C$112</definedName>
    <definedName name="ResourceSupplier">[11]Variables!$D$28</definedName>
    <definedName name="ResRCF">[19]INPUTS!$F$44</definedName>
    <definedName name="ResUnc">[19]INPUTS!$F$39</definedName>
    <definedName name="RevClass">[56]Codes!$F$2:$G$10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[19]INPUTS!$F$30</definedName>
    <definedName name="ROE">[34]INPUTS!$F$31</definedName>
    <definedName name="ROR">[19]INPUTS!$F$29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 localSheetId="11">[48]INPUTS!$F$40</definedName>
    <definedName name="SBRCF">[49]INPUTS!$F$40</definedName>
    <definedName name="SbUnc">[4]INPUTS!$F$35</definedName>
    <definedName name="Sch194Rlfwd">'[59]Sch94 Rlfwd'!$B$11</definedName>
    <definedName name="Schedule">[46]Inputs!$N$14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[19]INPUTS!$F$34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'[28]JHS-6'!$A$7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'[60]Transp Unbilled'!$A$8:$E$174</definedName>
    <definedName name="TRANSM_2">[61]Transm2!$A$1:$M$461:'[61]10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'[62]Input Tab'!$B$11</definedName>
    <definedName name="WinterPeak">'[63]Load Data'!$D$9:$H$12,'[63]Load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'[64]Revison Inputs'!$B$6</definedName>
    <definedName name="YEFactors">[8]Factors!$S$3:$AG$99</definedName>
    <definedName name="YTD_Format">[55]YTD!$B$13:$D$13,[55]YTD!$B$36:$D$36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31" l="1"/>
  <c r="H28" i="31" s="1"/>
  <c r="N28" i="31" s="1"/>
  <c r="D28" i="31"/>
  <c r="E27" i="31"/>
  <c r="H27" i="31" s="1"/>
  <c r="N27" i="31" s="1"/>
  <c r="D27" i="31"/>
  <c r="E26" i="31"/>
  <c r="H26" i="31" s="1"/>
  <c r="N26" i="31" s="1"/>
  <c r="D26" i="31"/>
  <c r="E25" i="31"/>
  <c r="H25" i="31" s="1"/>
  <c r="N25" i="31" s="1"/>
  <c r="D25" i="31"/>
  <c r="E24" i="31"/>
  <c r="H24" i="31" s="1"/>
  <c r="D24" i="31"/>
  <c r="E23" i="31"/>
  <c r="H23" i="31" s="1"/>
  <c r="N23" i="31" s="1"/>
  <c r="D23" i="31"/>
  <c r="E22" i="31"/>
  <c r="H22" i="31" s="1"/>
  <c r="N22" i="31" s="1"/>
  <c r="D22" i="31"/>
  <c r="E21" i="31"/>
  <c r="H21" i="31" s="1"/>
  <c r="N21" i="31" s="1"/>
  <c r="D21" i="31"/>
  <c r="F21" i="31" s="1"/>
  <c r="E20" i="31"/>
  <c r="H20" i="31" s="1"/>
  <c r="N20" i="31" s="1"/>
  <c r="D20" i="31"/>
  <c r="E19" i="31"/>
  <c r="H19" i="31" s="1"/>
  <c r="N19" i="31" s="1"/>
  <c r="D19" i="31"/>
  <c r="E18" i="31"/>
  <c r="H18" i="31" s="1"/>
  <c r="N18" i="31" s="1"/>
  <c r="D18" i="31"/>
  <c r="E17" i="31"/>
  <c r="D17" i="31"/>
  <c r="E16" i="31"/>
  <c r="H16" i="31" s="1"/>
  <c r="D16" i="31"/>
  <c r="E15" i="31"/>
  <c r="H15" i="31" s="1"/>
  <c r="D15" i="31"/>
  <c r="E14" i="31"/>
  <c r="H14" i="31" s="1"/>
  <c r="N14" i="31" s="1"/>
  <c r="D14" i="31"/>
  <c r="L13" i="31"/>
  <c r="E13" i="31"/>
  <c r="H13" i="31" s="1"/>
  <c r="N13" i="31" s="1"/>
  <c r="D13" i="31"/>
  <c r="E12" i="31"/>
  <c r="H12" i="31" s="1"/>
  <c r="N12" i="31" s="1"/>
  <c r="D12" i="31"/>
  <c r="B5" i="31"/>
  <c r="B3" i="31"/>
  <c r="F17" i="31" l="1"/>
  <c r="H17" i="31"/>
  <c r="N17" i="31" s="1"/>
  <c r="F25" i="31"/>
  <c r="F15" i="31"/>
  <c r="F20" i="31"/>
  <c r="I14" i="31"/>
  <c r="I23" i="31"/>
  <c r="F28" i="31"/>
  <c r="I12" i="31"/>
  <c r="F18" i="31"/>
  <c r="F26" i="31"/>
  <c r="F16" i="31"/>
  <c r="I28" i="31"/>
  <c r="I17" i="31"/>
  <c r="J17" i="31" s="1"/>
  <c r="I18" i="31"/>
  <c r="J18" i="31" s="1"/>
  <c r="I20" i="31"/>
  <c r="F22" i="31"/>
  <c r="I25" i="31"/>
  <c r="J25" i="31" s="1"/>
  <c r="F27" i="31"/>
  <c r="I27" i="31"/>
  <c r="I24" i="31"/>
  <c r="N24" i="31"/>
  <c r="F12" i="31"/>
  <c r="D29" i="31"/>
  <c r="F13" i="31"/>
  <c r="I13" i="31"/>
  <c r="F19" i="31"/>
  <c r="I19" i="31"/>
  <c r="F24" i="31"/>
  <c r="I16" i="31"/>
  <c r="N16" i="31"/>
  <c r="I26" i="31"/>
  <c r="J26" i="31" s="1"/>
  <c r="F14" i="31"/>
  <c r="J14" i="31" s="1"/>
  <c r="I21" i="31"/>
  <c r="J21" i="31" s="1"/>
  <c r="I22" i="31"/>
  <c r="I15" i="31"/>
  <c r="J15" i="31" s="1"/>
  <c r="N15" i="31"/>
  <c r="F23" i="31"/>
  <c r="J23" i="31" l="1"/>
  <c r="J13" i="31"/>
  <c r="J20" i="31"/>
  <c r="J28" i="31"/>
  <c r="J16" i="31"/>
  <c r="J22" i="31"/>
  <c r="D31" i="31"/>
  <c r="J24" i="31"/>
  <c r="J19" i="31"/>
  <c r="I29" i="31"/>
  <c r="F29" i="31"/>
  <c r="J12" i="31"/>
  <c r="J27" i="31"/>
  <c r="F31" i="31" l="1"/>
  <c r="J29" i="31"/>
  <c r="L15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Piliaris</author>
  </authors>
  <commentList>
    <comment ref="D7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Jon Piliaris:</t>
        </r>
        <r>
          <rPr>
            <sz val="9"/>
            <color indexed="81"/>
            <rFont val="Tahoma"/>
            <family val="2"/>
          </rPr>
          <t xml:space="preserve">
No forecast.  Has been declining for years.  0% is conservative.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jphelp</author>
  </authors>
  <commentList>
    <comment ref="F5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Schmidt</author>
  </authors>
  <commentList>
    <comment ref="O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PSE:</t>
        </r>
        <r>
          <rPr>
            <sz val="9"/>
            <color indexed="81"/>
            <rFont val="Tahoma"/>
            <family val="2"/>
          </rPr>
          <t xml:space="preserve">
Used to limit rate impact on Schedule 99 to 2.9% in an ERF filing if necessary.</t>
        </r>
      </text>
    </comment>
    <comment ref="H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PSE:</t>
        </r>
        <r>
          <rPr>
            <sz val="9"/>
            <color indexed="81"/>
            <rFont val="Tahoma"/>
            <family val="2"/>
          </rPr>
          <t xml:space="preserve">
Base rate plus schedule 141 ERF charge &amp; schedule 141X EDIT Charge.</t>
        </r>
      </text>
    </comment>
  </commentList>
</comments>
</file>

<file path=xl/sharedStrings.xml><?xml version="1.0" encoding="utf-8"?>
<sst xmlns="http://schemas.openxmlformats.org/spreadsheetml/2006/main" count="1519" uniqueCount="296">
  <si>
    <t>per bill</t>
  </si>
  <si>
    <t>Special Contract</t>
  </si>
  <si>
    <t>per customer</t>
  </si>
  <si>
    <t>Decoupled Customers</t>
  </si>
  <si>
    <t>(e) = (b) x (d)</t>
  </si>
  <si>
    <t>(d)</t>
  </si>
  <si>
    <t>(c)</t>
  </si>
  <si>
    <t>(b)</t>
  </si>
  <si>
    <t>(a)</t>
  </si>
  <si>
    <t>Revenue</t>
  </si>
  <si>
    <t>Units</t>
  </si>
  <si>
    <t>Per Unit</t>
  </si>
  <si>
    <t>Rate Sch</t>
  </si>
  <si>
    <t>Line No.</t>
  </si>
  <si>
    <t>Projected</t>
  </si>
  <si>
    <t>Rate</t>
  </si>
  <si>
    <t>Non-Decoupled Schedules</t>
  </si>
  <si>
    <t xml:space="preserve">  - Basic Charge</t>
  </si>
  <si>
    <t xml:space="preserve">  - Demand Charge</t>
  </si>
  <si>
    <t>* Rate is an average across all lighting schedules and lamp sizes</t>
  </si>
  <si>
    <t>Puget Sound Energy</t>
  </si>
  <si>
    <t>Electric Decoupling Mechanism</t>
  </si>
  <si>
    <t>Monthly Allowed Delivery RPC</t>
  </si>
  <si>
    <t>Allowed Delivery Revenue</t>
  </si>
  <si>
    <t>Source</t>
  </si>
  <si>
    <t>F2018 Forecast</t>
  </si>
  <si>
    <t>Calculated</t>
  </si>
  <si>
    <t>Rate Year</t>
  </si>
  <si>
    <t>Total</t>
  </si>
  <si>
    <t>Forecasted Customers</t>
  </si>
  <si>
    <t>F</t>
  </si>
  <si>
    <t>Description</t>
  </si>
  <si>
    <t>Total Rate Year (May 2020 - April 2021)</t>
  </si>
  <si>
    <t>Total Test Year (Calendar 2018)</t>
  </si>
  <si>
    <t>Forecast Delivered Sales Volumes and Customer Counts</t>
  </si>
  <si>
    <t>Rate Schedule</t>
  </si>
  <si>
    <t xml:space="preserve">Projected Customers by Month </t>
  </si>
  <si>
    <t>Basic Charge Revenue</t>
  </si>
  <si>
    <t>Historic Test Year &amp; Projected Rate Year</t>
  </si>
  <si>
    <t xml:space="preserve">Basic Charge Count </t>
  </si>
  <si>
    <t>Basic Charge Rate</t>
  </si>
  <si>
    <t>Growth Between Test Year &amp; Rate Year</t>
  </si>
  <si>
    <t xml:space="preserve"> </t>
  </si>
  <si>
    <t>Basic Charge</t>
  </si>
  <si>
    <t>Target</t>
  </si>
  <si>
    <t>Demand Charge Revenue</t>
  </si>
  <si>
    <t>Demand Charge</t>
  </si>
  <si>
    <t>Change</t>
  </si>
  <si>
    <t>Demand Charge Rate</t>
  </si>
  <si>
    <t>Energy Charge Revenue</t>
  </si>
  <si>
    <t>Billed Demand</t>
  </si>
  <si>
    <t>Energy Usage</t>
  </si>
  <si>
    <t>Basic Charge Revenue @ Current Rates</t>
  </si>
  <si>
    <t>Projected Rate Year Delivery Revenue @ Current Rates</t>
  </si>
  <si>
    <t>Non-Decoupled Non-Power Revenue @ Current Rates</t>
  </si>
  <si>
    <t>TOTAL REVENUE</t>
  </si>
  <si>
    <t>Schedule 23 &amp; 53</t>
  </si>
  <si>
    <t>Schedule 31 &amp; 31T</t>
  </si>
  <si>
    <t>Schedule 41 &amp; 41T &amp; 86 &amp; 86T</t>
  </si>
  <si>
    <t xml:space="preserve">Billing </t>
  </si>
  <si>
    <t>Current</t>
  </si>
  <si>
    <t>Proposed</t>
  </si>
  <si>
    <t xml:space="preserve">Difference </t>
  </si>
  <si>
    <t>Resulting</t>
  </si>
  <si>
    <t>Determinants</t>
  </si>
  <si>
    <t>Rates</t>
  </si>
  <si>
    <t>Revenues</t>
  </si>
  <si>
    <t>$</t>
  </si>
  <si>
    <t>%</t>
  </si>
  <si>
    <t>Increase</t>
  </si>
  <si>
    <t>Percent</t>
  </si>
  <si>
    <t>Schedule 23</t>
  </si>
  <si>
    <t>TARGET 23/53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</si>
  <si>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</si>
  <si>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</si>
  <si>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</si>
  <si>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</si>
  <si>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</si>
  <si>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</si>
  <si>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</si>
  <si>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</si>
  <si>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</si>
  <si>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</si>
  <si>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</si>
  <si>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</si>
  <si>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</si>
  <si>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</si>
  <si>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</si>
  <si>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</si>
  <si>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</si>
  <si>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</si>
  <si>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</si>
  <si>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</si>
  <si>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</si>
  <si>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</si>
  <si>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</si>
  <si>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</si>
  <si>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</si>
  <si>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</si>
  <si>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</si>
  <si>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</si>
  <si>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</si>
  <si>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</si>
  <si>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</si>
  <si>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</si>
  <si>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</si>
  <si>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</si>
  <si>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</si>
  <si>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</si>
  <si>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</si>
  <si>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</si>
  <si>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</si>
  <si>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</si>
  <si>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</si>
  <si>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</si>
  <si>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</si>
  <si>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</si>
  <si>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</si>
  <si>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</si>
  <si>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</si>
  <si>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</si>
  <si>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</si>
  <si>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</si>
  <si>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</si>
  <si>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</si>
  <si>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</si>
  <si>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</si>
  <si>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</si>
  <si>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</si>
  <si>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</si>
  <si>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</si>
  <si>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</si>
  <si>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</si>
  <si>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</si>
  <si>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</si>
  <si>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</si>
  <si>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</si>
  <si>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</si>
  <si>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</si>
  <si>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</si>
  <si>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</si>
  <si>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</si>
  <si>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</si>
  <si>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</si>
  <si>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</si>
  <si>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</si>
  <si>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</si>
  <si>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</si>
  <si>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Annual</t>
  </si>
  <si>
    <t xml:space="preserve">Under </t>
  </si>
  <si>
    <t>Schedule</t>
  </si>
  <si>
    <t>Charges</t>
  </si>
  <si>
    <t>Existing Rates</t>
  </si>
  <si>
    <t>Proposed Rates</t>
  </si>
  <si>
    <t>A</t>
  </si>
  <si>
    <t>B</t>
  </si>
  <si>
    <t>C</t>
  </si>
  <si>
    <t>D</t>
  </si>
  <si>
    <t>E</t>
  </si>
  <si>
    <t>G</t>
  </si>
  <si>
    <t>H</t>
  </si>
  <si>
    <t>I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</si>
  <si>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</si>
  <si>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</si>
  <si>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</si>
  <si>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</si>
  <si>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</si>
  <si>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</si>
  <si>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</si>
  <si>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</si>
  <si>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</si>
  <si>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</si>
  <si>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</si>
  <si>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</si>
  <si>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</si>
  <si>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</si>
  <si>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</si>
  <si>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</si>
  <si>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</si>
  <si>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</si>
  <si>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</si>
  <si>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</si>
  <si>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</si>
  <si>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</si>
  <si>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</si>
  <si>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</si>
  <si>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</si>
  <si>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</si>
  <si>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</si>
  <si>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</si>
  <si>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</si>
  <si>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</si>
  <si>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</si>
  <si>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</si>
  <si>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</si>
  <si>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</si>
  <si>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Projected Delivered Sales Volume by Month (Therms)</t>
  </si>
  <si>
    <t>31T</t>
  </si>
  <si>
    <t>41T</t>
  </si>
  <si>
    <t>85T</t>
  </si>
  <si>
    <t>86T</t>
  </si>
  <si>
    <t>87T</t>
  </si>
  <si>
    <t>Contracts</t>
  </si>
  <si>
    <t>Schedules 23 &amp; 53</t>
  </si>
  <si>
    <t>Schedules 31 &amp; 31T</t>
  </si>
  <si>
    <t>Schedules 41, 41T, 86 &amp; 86T</t>
  </si>
  <si>
    <t>Schedule 31</t>
  </si>
  <si>
    <t>Schedule 31T</t>
  </si>
  <si>
    <t>Schedule 86</t>
  </si>
  <si>
    <t>Schedule 86T</t>
  </si>
  <si>
    <t xml:space="preserve">Minimum Charge Count </t>
  </si>
  <si>
    <t>Minimum Charge Rate</t>
  </si>
  <si>
    <t>Minimum Charge Revenue</t>
  </si>
  <si>
    <t>Decoupled Customer Basic &amp; Minimum Charge Revenue</t>
  </si>
  <si>
    <t>Schedule 41 - Basic</t>
  </si>
  <si>
    <t>Schedule 41 - Minimum</t>
  </si>
  <si>
    <t>Schedule 41T - Basic</t>
  </si>
  <si>
    <t>Schedule 41T - Minimum</t>
  </si>
  <si>
    <t>Schedule 85</t>
  </si>
  <si>
    <t>Schedule 85T</t>
  </si>
  <si>
    <t>Schedule 87</t>
  </si>
  <si>
    <t>Schedule 87T</t>
  </si>
  <si>
    <t>Effective Energy Charge Rate*</t>
  </si>
  <si>
    <t>* Includes block energy rates, procurement and minimum charges</t>
  </si>
  <si>
    <t>Schedule 99</t>
  </si>
  <si>
    <t>2019 Gas General Rate Case Filing</t>
  </si>
  <si>
    <t>Revenue Impact of Schedule 99 Rate Changes</t>
  </si>
  <si>
    <t>Test Year Ended December 31, 2018</t>
  </si>
  <si>
    <t>Current and Approved Rates</t>
  </si>
  <si>
    <t>Adjusting %:</t>
  </si>
  <si>
    <t>Test Year Billing Determinants (Weather Normalized)</t>
  </si>
  <si>
    <t>Rental Count</t>
  </si>
  <si>
    <t>Average Monthly Rental Rate</t>
  </si>
  <si>
    <t>Rental Revenue</t>
  </si>
  <si>
    <t>per therm</t>
  </si>
  <si>
    <t xml:space="preserve">  - Per Tank Charge</t>
  </si>
  <si>
    <t>per tank</t>
  </si>
  <si>
    <t xml:space="preserve">  - Energy Charge*</t>
  </si>
  <si>
    <t>Rental Schedules**</t>
  </si>
  <si>
    <t>** Rate is an average across all water heater rental schedules and tank sizes</t>
  </si>
  <si>
    <t>* Includes all energy block rates, procurement and minimum charges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</si>
  <si>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</si>
  <si>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</si>
  <si>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</si>
  <si>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</si>
  <si>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Current and Proposed Rates by Rate Schedule (Schedules 85, 85T, 86, 86T, 87 &amp; 87T)</t>
  </si>
  <si>
    <t>Current and Proposed Rates by Rate Schedule (Rental Schedules 71, 72 &amp; 74)</t>
  </si>
  <si>
    <t>J</t>
  </si>
  <si>
    <t>TARGET RENTALS</t>
  </si>
  <si>
    <t>Gas Decoupling Mechanism</t>
  </si>
  <si>
    <t>Development of Monthly Allowed Delivery Revenue Per Customer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</si>
  <si>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</si>
  <si>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</si>
  <si>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</si>
  <si>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</si>
  <si>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</si>
  <si>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</si>
  <si>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</si>
  <si>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</si>
  <si>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</si>
  <si>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</si>
  <si>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</si>
  <si>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</si>
  <si>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</si>
  <si>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</si>
  <si>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</si>
  <si>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</si>
  <si>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</si>
  <si>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</si>
  <si>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</si>
  <si>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</si>
  <si>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</si>
  <si>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</si>
  <si>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</si>
  <si>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</si>
  <si>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Sales</t>
  </si>
  <si>
    <t>Weather-Normalized Therm Sales (Oct15-Sep16)</t>
  </si>
  <si>
    <t>UG-170034 WP</t>
  </si>
  <si>
    <t>% of Annual Total</t>
  </si>
  <si>
    <t>% of (C(o):R(2))</t>
  </si>
  <si>
    <t>% of (C(o):R(6))</t>
  </si>
  <si>
    <t>% of (C(o):R(10))</t>
  </si>
  <si>
    <t>Monthly Allowed Delivery Revenue Per Customer</t>
  </si>
  <si>
    <t>Allowed Delivery Revenue Per Customer</t>
  </si>
  <si>
    <t>JAP-42 Page 2</t>
  </si>
  <si>
    <t>2017 GRC (Updated for Tax Reform)</t>
  </si>
  <si>
    <t>Gas Sch 142</t>
  </si>
  <si>
    <t>Shaded Information is Designated as CONFIDENTIAL Per WAC 480-07-160</t>
  </si>
  <si>
    <t>Projected Rate Year Gas Margin Revenue @ Current Rates</t>
  </si>
  <si>
    <t>Twelve Months ended April 2021</t>
  </si>
  <si>
    <t xml:space="preserve">  - Total Revenue</t>
  </si>
  <si>
    <t>(3) x (15)</t>
  </si>
  <si>
    <t>(7) x (19)</t>
  </si>
  <si>
    <t>(11) x (23)</t>
  </si>
  <si>
    <t>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</si>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</sst>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"/>
    <numFmt numFmtId="170" formatCode="0.000%"/>
    <numFmt numFmtId="171" formatCode="0.0000%"/>
    <numFmt numFmtId="172" formatCode="&quot;$&quot;#,##0.00\ ;\(&quot;$&quot;#,##0.00\)"/>
    <numFmt numFmtId="173" formatCode="&quot;$&quot;#,##0\ ;\(&quot;$&quot;#,##0\)"/>
    <numFmt numFmtId="174" formatCode="&quot;$&quot;#,##0.00000"/>
    <numFmt numFmtId="175" formatCode="&quot;$&quot;#,##0.00000\ ;\(&quot;$&quot;#,##0.00000\)"/>
    <numFmt numFmtId="176" formatCode="#,##0.00000"/>
    <numFmt numFmtId="177" formatCode="&quot;$&quot;#,##0.0000\ ;\(&quot;$&quot;#,##0.0000\)"/>
    <numFmt numFmtId="178" formatCode="#,##0.0"/>
    <numFmt numFmtId="179" formatCode="&quot;$&quot;#,##0.000\ ;\(&quot;$&quot;#,##0.000\)"/>
    <numFmt numFmtId="180" formatCode="_(&quot;$&quot;* #,##0.00000_);_(&quot;$&quot;* \(#,##0.00000\);_(&quot;$&quot;* &quot;-&quot;?????_);_(@_)"/>
    <numFmt numFmtId="181" formatCode="00000"/>
    <numFmt numFmtId="182" formatCode="#,##0.00000000000;[Red]\-#,##0.00000000000"/>
    <numFmt numFmtId="183" formatCode="_(&quot;$&quot;* #,##0.0000_);_(&quot;$&quot;* \(#,##0.0000\);_(&quot;$&quot;* &quot;-&quot;????_);_(@_)"/>
    <numFmt numFmtId="184" formatCode="0.000000"/>
    <numFmt numFmtId="185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8080"/>
      <name val="Arial"/>
      <family val="2"/>
    </font>
    <font>
      <sz val="8"/>
      <name val="Arial"/>
      <family val="2"/>
    </font>
    <font>
      <u val="singleAccounting"/>
      <sz val="8"/>
      <color rgb="FF008080"/>
      <name val="Arial"/>
      <family val="2"/>
    </font>
    <font>
      <u val="singleAccounting"/>
      <sz val="8"/>
      <name val="Arial"/>
      <family val="2"/>
    </font>
    <font>
      <i/>
      <u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u val="singleAccounting"/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color indexed="81"/>
      <name val="Tahoma"/>
      <family val="2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99"/>
      </left>
      <right/>
      <top style="thick">
        <color rgb="FFFFFF99"/>
      </top>
      <bottom style="thin">
        <color indexed="64"/>
      </bottom>
      <diagonal/>
    </border>
    <border>
      <left/>
      <right/>
      <top style="thick">
        <color rgb="FFFFFF99"/>
      </top>
      <bottom style="thin">
        <color indexed="64"/>
      </bottom>
      <diagonal/>
    </border>
    <border>
      <left/>
      <right style="thick">
        <color rgb="FFFFFF99"/>
      </right>
      <top style="thick">
        <color rgb="FFFFFF99"/>
      </top>
      <bottom style="thin">
        <color indexed="64"/>
      </bottom>
      <diagonal/>
    </border>
    <border>
      <left style="thick">
        <color rgb="FFFFFF99"/>
      </left>
      <right/>
      <top/>
      <bottom/>
      <diagonal/>
    </border>
    <border>
      <left/>
      <right style="thick">
        <color rgb="FFFFFF99"/>
      </right>
      <top/>
      <bottom/>
      <diagonal/>
    </border>
    <border>
      <left style="thick">
        <color rgb="FFFFFF99"/>
      </left>
      <right/>
      <top/>
      <bottom style="thin">
        <color indexed="64"/>
      </bottom>
      <diagonal/>
    </border>
    <border>
      <left/>
      <right style="thick">
        <color rgb="FFFFFF99"/>
      </right>
      <top/>
      <bottom style="thin">
        <color indexed="64"/>
      </bottom>
      <diagonal/>
    </border>
    <border>
      <left style="thick">
        <color rgb="FFFFFF99"/>
      </left>
      <right/>
      <top style="thick">
        <color rgb="FFFFFF99"/>
      </top>
      <bottom/>
      <diagonal/>
    </border>
    <border>
      <left/>
      <right/>
      <top style="thick">
        <color rgb="FFFFFF99"/>
      </top>
      <bottom/>
      <diagonal/>
    </border>
    <border>
      <left/>
      <right style="thick">
        <color rgb="FFFFFF99"/>
      </right>
      <top style="thick">
        <color rgb="FFFFFF99"/>
      </top>
      <bottom/>
      <diagonal/>
    </border>
    <border>
      <left style="thick">
        <color rgb="FFFFFF99"/>
      </left>
      <right/>
      <top/>
      <bottom style="thick">
        <color rgb="FFFFFF99"/>
      </bottom>
      <diagonal/>
    </border>
    <border>
      <left/>
      <right/>
      <top/>
      <bottom style="thick">
        <color rgb="FFFFFF99"/>
      </bottom>
      <diagonal/>
    </border>
    <border>
      <left/>
      <right style="thick">
        <color rgb="FFFFFF99"/>
      </right>
      <top/>
      <bottom style="thick">
        <color rgb="FFFFFF99"/>
      </bottom>
      <diagonal/>
    </border>
    <border>
      <left/>
      <right/>
      <top/>
      <bottom style="medium">
        <color rgb="FFFFFF99"/>
      </bottom>
      <diagonal/>
    </border>
    <border>
      <left style="medium">
        <color rgb="FFFFFF99"/>
      </left>
      <right/>
      <top/>
      <bottom/>
      <diagonal/>
    </border>
    <border>
      <left/>
      <right style="thick">
        <color rgb="FFFFFF99"/>
      </right>
      <top style="thin">
        <color indexed="64"/>
      </top>
      <bottom/>
      <diagonal/>
    </border>
    <border>
      <left/>
      <right/>
      <top style="medium">
        <color rgb="FFFFFF99"/>
      </top>
      <bottom/>
      <diagonal/>
    </border>
    <border>
      <left style="medium">
        <color rgb="FFFFFF99"/>
      </left>
      <right/>
      <top/>
      <bottom style="medium">
        <color rgb="FFFFFF99"/>
      </bottom>
      <diagonal/>
    </border>
    <border>
      <left/>
      <right/>
      <top style="thin">
        <color indexed="64"/>
      </top>
      <bottom style="medium">
        <color rgb="FFFFFF99"/>
      </bottom>
      <diagonal/>
    </border>
    <border>
      <left/>
      <right style="thick">
        <color rgb="FFFFFF99"/>
      </right>
      <top style="thin">
        <color indexed="64"/>
      </top>
      <bottom style="medium">
        <color rgb="FFFFFF99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3" fillId="0" borderId="0"/>
    <xf numFmtId="0" fontId="3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2" fontId="13" fillId="3" borderId="0"/>
    <xf numFmtId="42" fontId="13" fillId="3" borderId="46">
      <alignment vertical="center"/>
    </xf>
    <xf numFmtId="0" fontId="14" fillId="3" borderId="10" applyNumberFormat="0">
      <alignment horizontal="center" vertical="center" wrapText="1"/>
    </xf>
    <xf numFmtId="42" fontId="13" fillId="3" borderId="8">
      <alignment horizontal="left"/>
    </xf>
    <xf numFmtId="0" fontId="13" fillId="0" borderId="0" applyNumberFormat="0" applyBorder="0" applyAlignment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1" fontId="13" fillId="3" borderId="0"/>
    <xf numFmtId="41" fontId="13" fillId="3" borderId="0"/>
    <xf numFmtId="43" fontId="13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4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3" fillId="0" borderId="0"/>
    <xf numFmtId="181" fontId="13" fillId="0" borderId="0"/>
    <xf numFmtId="2" fontId="39" fillId="0" borderId="0" applyFont="0" applyFill="0" applyBorder="0" applyAlignment="0" applyProtection="0"/>
    <xf numFmtId="38" fontId="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7" fillId="0" borderId="0"/>
    <xf numFmtId="40" fontId="7" fillId="0" borderId="0"/>
    <xf numFmtId="10" fontId="9" fillId="3" borderId="16" applyNumberFormat="0" applyBorder="0" applyAlignment="0" applyProtection="0"/>
    <xf numFmtId="44" fontId="14" fillId="0" borderId="50" applyNumberFormat="0" applyFont="0" applyAlignment="0">
      <alignment horizontal="center"/>
    </xf>
    <xf numFmtId="44" fontId="14" fillId="0" borderId="51" applyNumberFormat="0" applyFont="0" applyAlignment="0">
      <alignment horizontal="center"/>
    </xf>
    <xf numFmtId="182" fontId="13" fillId="0" borderId="0"/>
    <xf numFmtId="182" fontId="13" fillId="0" borderId="0"/>
    <xf numFmtId="0" fontId="13" fillId="0" borderId="0"/>
    <xf numFmtId="0" fontId="40" fillId="0" borderId="0"/>
    <xf numFmtId="0" fontId="40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40" fillId="5" borderId="0"/>
    <xf numFmtId="0" fontId="43" fillId="5" borderId="52"/>
    <xf numFmtId="0" fontId="44" fillId="6" borderId="53"/>
    <xf numFmtId="0" fontId="45" fillId="5" borderId="54"/>
    <xf numFmtId="183" fontId="13" fillId="3" borderId="0"/>
    <xf numFmtId="183" fontId="13" fillId="3" borderId="0"/>
    <xf numFmtId="38" fontId="9" fillId="0" borderId="55"/>
    <xf numFmtId="38" fontId="7" fillId="0" borderId="8"/>
    <xf numFmtId="184" fontId="13" fillId="0" borderId="0">
      <alignment horizontal="left" wrapText="1"/>
    </xf>
    <xf numFmtId="184" fontId="13" fillId="0" borderId="0">
      <alignment horizontal="left" wrapText="1"/>
    </xf>
    <xf numFmtId="0" fontId="40" fillId="0" borderId="0"/>
    <xf numFmtId="0" fontId="43" fillId="5" borderId="0"/>
    <xf numFmtId="185" fontId="46" fillId="0" borderId="0">
      <alignment horizontal="left" vertical="center"/>
    </xf>
    <xf numFmtId="0" fontId="14" fillId="3" borderId="0">
      <alignment horizontal="left" wrapText="1"/>
    </xf>
    <xf numFmtId="0" fontId="47" fillId="0" borderId="0">
      <alignment horizontal="left" vertical="center"/>
    </xf>
    <xf numFmtId="0" fontId="13" fillId="0" borderId="56" applyNumberFormat="0" applyFont="0" applyFill="0" applyAlignment="0" applyProtection="0"/>
    <xf numFmtId="0" fontId="13" fillId="0" borderId="56" applyNumberFormat="0" applyFont="0" applyFill="0" applyAlignment="0" applyProtection="0"/>
  </cellStyleXfs>
  <cellXfs count="48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6" fillId="0" borderId="0" xfId="0" applyFont="1" applyFill="1"/>
    <xf numFmtId="4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9" fillId="0" borderId="0" xfId="0" applyNumberFormat="1" applyFont="1" applyFill="1"/>
    <xf numFmtId="44" fontId="0" fillId="0" borderId="0" xfId="0" applyNumberFormat="1"/>
    <xf numFmtId="167" fontId="0" fillId="0" borderId="0" xfId="0" applyNumberFormat="1"/>
    <xf numFmtId="44" fontId="10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66" fontId="0" fillId="0" borderId="0" xfId="0" applyNumberFormat="1"/>
    <xf numFmtId="165" fontId="9" fillId="0" borderId="0" xfId="1" applyNumberFormat="1" applyFont="1" applyFill="1"/>
    <xf numFmtId="4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5" fontId="0" fillId="0" borderId="0" xfId="1" applyNumberFormat="1" applyFont="1"/>
    <xf numFmtId="0" fontId="0" fillId="0" borderId="1" xfId="0" quotePrefix="1" applyBorder="1" applyAlignment="1">
      <alignment horizontal="center" wrapText="1"/>
    </xf>
    <xf numFmtId="166" fontId="0" fillId="0" borderId="0" xfId="2" applyNumberFormat="1" applyFont="1"/>
    <xf numFmtId="0" fontId="15" fillId="0" borderId="0" xfId="0" applyFont="1"/>
    <xf numFmtId="0" fontId="7" fillId="0" borderId="0" xfId="0" applyFont="1" applyFill="1" applyAlignment="1"/>
    <xf numFmtId="0" fontId="9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16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165" fontId="9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0" fontId="0" fillId="0" borderId="0" xfId="3" applyNumberFormat="1" applyFont="1" applyFill="1"/>
    <xf numFmtId="44" fontId="17" fillId="0" borderId="0" xfId="2" applyFont="1"/>
    <xf numFmtId="44" fontId="17" fillId="0" borderId="0" xfId="0" applyNumberFormat="1" applyFont="1"/>
    <xf numFmtId="167" fontId="17" fillId="0" borderId="0" xfId="2" applyNumberFormat="1" applyFont="1"/>
    <xf numFmtId="167" fontId="17" fillId="0" borderId="0" xfId="0" applyNumberFormat="1" applyFont="1"/>
    <xf numFmtId="166" fontId="2" fillId="0" borderId="0" xfId="0" applyNumberFormat="1" applyFont="1"/>
    <xf numFmtId="0" fontId="2" fillId="0" borderId="0" xfId="0" applyFont="1" applyAlignment="1"/>
    <xf numFmtId="0" fontId="14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3" fontId="13" fillId="0" borderId="0" xfId="0" applyNumberFormat="1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72" fontId="13" fillId="0" borderId="0" xfId="0" applyNumberFormat="1" applyFont="1" applyAlignment="1">
      <alignment horizontal="centerContinuous"/>
    </xf>
    <xf numFmtId="172" fontId="13" fillId="0" borderId="0" xfId="0" applyNumberFormat="1" applyFont="1" applyBorder="1" applyAlignment="1">
      <alignment horizontal="centerContinuous"/>
    </xf>
    <xf numFmtId="173" fontId="13" fillId="0" borderId="0" xfId="0" applyNumberFormat="1" applyFont="1" applyAlignment="1">
      <alignment horizontal="centerContinuous"/>
    </xf>
    <xf numFmtId="174" fontId="13" fillId="0" borderId="0" xfId="0" applyNumberFormat="1" applyFont="1" applyAlignment="1">
      <alignment horizontal="centerContinuous"/>
    </xf>
    <xf numFmtId="0" fontId="14" fillId="0" borderId="0" xfId="0" applyFont="1" applyFill="1" applyAlignment="1">
      <alignment horizontal="centerContinuous"/>
    </xf>
    <xf numFmtId="173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/>
    <xf numFmtId="0" fontId="13" fillId="0" borderId="0" xfId="0" applyFont="1" applyFill="1"/>
    <xf numFmtId="3" fontId="13" fillId="0" borderId="0" xfId="0" applyNumberFormat="1" applyFont="1" applyBorder="1"/>
    <xf numFmtId="0" fontId="13" fillId="0" borderId="0" xfId="0" applyFont="1"/>
    <xf numFmtId="172" fontId="13" fillId="0" borderId="0" xfId="0" applyNumberFormat="1" applyFont="1"/>
    <xf numFmtId="172" fontId="13" fillId="0" borderId="0" xfId="0" applyNumberFormat="1" applyFont="1" applyBorder="1"/>
    <xf numFmtId="173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174" fontId="13" fillId="0" borderId="0" xfId="0" applyNumberFormat="1" applyFont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Continuous"/>
    </xf>
    <xf numFmtId="172" fontId="13" fillId="0" borderId="2" xfId="0" applyNumberFormat="1" applyFont="1" applyBorder="1" applyAlignment="1">
      <alignment horizontal="centerContinuous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centerContinuous"/>
    </xf>
    <xf numFmtId="172" fontId="13" fillId="0" borderId="8" xfId="0" applyNumberFormat="1" applyFont="1" applyBorder="1" applyAlignment="1">
      <alignment horizontal="left"/>
    </xf>
    <xf numFmtId="172" fontId="13" fillId="0" borderId="3" xfId="0" applyNumberFormat="1" applyFont="1" applyBorder="1" applyAlignment="1">
      <alignment horizontal="centerContinuous"/>
    </xf>
    <xf numFmtId="17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0" fontId="13" fillId="0" borderId="11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0" fontId="13" fillId="0" borderId="0" xfId="0" applyFont="1" applyFill="1" applyBorder="1"/>
    <xf numFmtId="0" fontId="14" fillId="0" borderId="4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3" fillId="0" borderId="8" xfId="0" applyFont="1" applyFill="1" applyBorder="1"/>
    <xf numFmtId="0" fontId="13" fillId="0" borderId="8" xfId="0" applyFont="1" applyBorder="1"/>
    <xf numFmtId="3" fontId="13" fillId="0" borderId="8" xfId="0" applyNumberFormat="1" applyFont="1" applyBorder="1"/>
    <xf numFmtId="173" fontId="13" fillId="0" borderId="8" xfId="0" applyNumberFormat="1" applyFont="1" applyBorder="1"/>
    <xf numFmtId="168" fontId="13" fillId="0" borderId="12" xfId="0" applyNumberFormat="1" applyFont="1" applyBorder="1" applyAlignment="1">
      <alignment horizontal="right"/>
    </xf>
    <xf numFmtId="0" fontId="13" fillId="0" borderId="6" xfId="0" applyFont="1" applyBorder="1"/>
    <xf numFmtId="3" fontId="13" fillId="0" borderId="0" xfId="0" applyNumberFormat="1" applyFont="1" applyBorder="1" applyProtection="1">
      <protection locked="0"/>
    </xf>
    <xf numFmtId="173" fontId="13" fillId="0" borderId="0" xfId="0" applyNumberFormat="1" applyFont="1" applyBorder="1"/>
    <xf numFmtId="168" fontId="13" fillId="0" borderId="5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3" fontId="20" fillId="0" borderId="0" xfId="0" applyNumberFormat="1" applyFont="1" applyFill="1" applyBorder="1"/>
    <xf numFmtId="172" fontId="20" fillId="0" borderId="0" xfId="0" applyNumberFormat="1" applyFont="1" applyFill="1" applyBorder="1"/>
    <xf numFmtId="168" fontId="13" fillId="0" borderId="5" xfId="0" applyNumberFormat="1" applyFont="1" applyBorder="1"/>
    <xf numFmtId="173" fontId="22" fillId="0" borderId="14" xfId="0" applyNumberFormat="1" applyFont="1" applyFill="1" applyBorder="1" applyAlignment="1">
      <alignment horizontal="center"/>
    </xf>
    <xf numFmtId="170" fontId="13" fillId="0" borderId="0" xfId="0" applyNumberFormat="1" applyFont="1" applyBorder="1"/>
    <xf numFmtId="3" fontId="20" fillId="0" borderId="0" xfId="0" applyNumberFormat="1" applyFont="1" applyBorder="1"/>
    <xf numFmtId="175" fontId="20" fillId="0" borderId="0" xfId="0" applyNumberFormat="1" applyFont="1" applyFill="1" applyBorder="1"/>
    <xf numFmtId="175" fontId="13" fillId="0" borderId="0" xfId="0" applyNumberFormat="1" applyFont="1" applyFill="1" applyBorder="1"/>
    <xf numFmtId="173" fontId="13" fillId="0" borderId="14" xfId="0" applyNumberFormat="1" applyFont="1" applyBorder="1" applyAlignment="1">
      <alignment horizontal="center"/>
    </xf>
    <xf numFmtId="0" fontId="14" fillId="0" borderId="6" xfId="0" applyFont="1" applyBorder="1"/>
    <xf numFmtId="0" fontId="13" fillId="0" borderId="0" xfId="0" applyFont="1" applyBorder="1" applyProtection="1">
      <protection locked="0"/>
    </xf>
    <xf numFmtId="3" fontId="13" fillId="0" borderId="0" xfId="0" applyNumberFormat="1" applyFont="1" applyFill="1" applyBorder="1"/>
    <xf numFmtId="0" fontId="20" fillId="0" borderId="0" xfId="0" applyFont="1" applyFill="1" applyBorder="1"/>
    <xf numFmtId="168" fontId="13" fillId="0" borderId="12" xfId="0" applyNumberFormat="1" applyFont="1" applyBorder="1"/>
    <xf numFmtId="173" fontId="13" fillId="0" borderId="15" xfId="0" applyNumberFormat="1" applyFont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73" fontId="14" fillId="0" borderId="0" xfId="0" applyNumberFormat="1" applyFont="1" applyBorder="1"/>
    <xf numFmtId="9" fontId="13" fillId="0" borderId="0" xfId="0" applyNumberFormat="1" applyFont="1" applyBorder="1" applyAlignment="1">
      <alignment horizontal="center"/>
    </xf>
    <xf numFmtId="174" fontId="13" fillId="0" borderId="0" xfId="0" applyNumberFormat="1" applyFont="1" applyBorder="1"/>
    <xf numFmtId="171" fontId="23" fillId="0" borderId="16" xfId="0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76" fontId="13" fillId="0" borderId="0" xfId="0" applyNumberFormat="1" applyFont="1" applyFill="1" applyBorder="1"/>
    <xf numFmtId="0" fontId="13" fillId="0" borderId="6" xfId="0" applyFont="1" applyBorder="1" applyProtection="1">
      <protection locked="0"/>
    </xf>
    <xf numFmtId="3" fontId="23" fillId="0" borderId="0" xfId="0" applyNumberFormat="1" applyFont="1" applyBorder="1"/>
    <xf numFmtId="175" fontId="13" fillId="0" borderId="0" xfId="0" applyNumberFormat="1" applyFont="1"/>
    <xf numFmtId="3" fontId="23" fillId="0" borderId="0" xfId="0" applyNumberFormat="1" applyFont="1" applyFill="1" applyBorder="1"/>
    <xf numFmtId="173" fontId="13" fillId="0" borderId="0" xfId="0" applyNumberFormat="1" applyFont="1" applyFill="1" applyBorder="1"/>
    <xf numFmtId="173" fontId="13" fillId="0" borderId="0" xfId="0" applyNumberFormat="1" applyFont="1" applyFill="1"/>
    <xf numFmtId="168" fontId="13" fillId="0" borderId="0" xfId="0" applyNumberFormat="1" applyFont="1" applyFill="1" applyBorder="1"/>
    <xf numFmtId="0" fontId="14" fillId="0" borderId="4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24" fillId="0" borderId="8" xfId="0" applyFont="1" applyFill="1" applyBorder="1"/>
    <xf numFmtId="173" fontId="24" fillId="0" borderId="8" xfId="0" applyNumberFormat="1" applyFont="1" applyBorder="1"/>
    <xf numFmtId="0" fontId="13" fillId="0" borderId="6" xfId="0" applyFont="1" applyFill="1" applyBorder="1"/>
    <xf numFmtId="3" fontId="13" fillId="0" borderId="0" xfId="0" applyNumberFormat="1" applyFont="1" applyFill="1" applyBorder="1" applyProtection="1">
      <protection locked="0"/>
    </xf>
    <xf numFmtId="168" fontId="13" fillId="0" borderId="5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right"/>
    </xf>
    <xf numFmtId="174" fontId="13" fillId="0" borderId="0" xfId="0" applyNumberFormat="1" applyFont="1" applyFill="1" applyBorder="1"/>
    <xf numFmtId="172" fontId="13" fillId="0" borderId="0" xfId="0" applyNumberFormat="1" applyFont="1" applyFill="1" applyBorder="1"/>
    <xf numFmtId="173" fontId="22" fillId="0" borderId="0" xfId="0" applyNumberFormat="1" applyFont="1" applyFill="1" applyBorder="1" applyAlignment="1">
      <alignment horizontal="center"/>
    </xf>
    <xf numFmtId="168" fontId="13" fillId="0" borderId="5" xfId="0" applyNumberFormat="1" applyFont="1" applyFill="1" applyBorder="1"/>
    <xf numFmtId="173" fontId="13" fillId="0" borderId="0" xfId="0" applyNumberFormat="1" applyFont="1" applyBorder="1" applyAlignment="1">
      <alignment horizontal="center"/>
    </xf>
    <xf numFmtId="0" fontId="14" fillId="0" borderId="6" xfId="0" applyFont="1" applyFill="1" applyBorder="1"/>
    <xf numFmtId="0" fontId="14" fillId="0" borderId="0" xfId="0" applyFont="1" applyFill="1" applyBorder="1"/>
    <xf numFmtId="173" fontId="14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75" fontId="13" fillId="0" borderId="0" xfId="0" applyNumberFormat="1" applyFont="1" applyBorder="1" applyAlignment="1">
      <alignment horizontal="center"/>
    </xf>
    <xf numFmtId="175" fontId="23" fillId="0" borderId="0" xfId="0" applyNumberFormat="1" applyFont="1" applyFill="1" applyBorder="1"/>
    <xf numFmtId="170" fontId="13" fillId="0" borderId="0" xfId="0" applyNumberFormat="1" applyFont="1" applyFill="1" applyBorder="1"/>
    <xf numFmtId="175" fontId="13" fillId="0" borderId="0" xfId="0" applyNumberFormat="1" applyFont="1" applyFill="1" applyAlignment="1">
      <alignment horizontal="center"/>
    </xf>
    <xf numFmtId="173" fontId="24" fillId="0" borderId="0" xfId="0" applyNumberFormat="1" applyFont="1" applyFill="1" applyBorder="1"/>
    <xf numFmtId="0" fontId="24" fillId="0" borderId="0" xfId="0" applyFont="1" applyFill="1" applyBorder="1"/>
    <xf numFmtId="3" fontId="13" fillId="0" borderId="0" xfId="0" applyNumberFormat="1" applyFont="1" applyBorder="1" applyAlignment="1" applyProtection="1">
      <alignment horizontal="center"/>
      <protection locked="0"/>
    </xf>
    <xf numFmtId="0" fontId="13" fillId="0" borderId="13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177" fontId="13" fillId="0" borderId="0" xfId="0" applyNumberFormat="1" applyFont="1" applyBorder="1" applyAlignment="1">
      <alignment horizontal="right"/>
    </xf>
    <xf numFmtId="178" fontId="13" fillId="0" borderId="0" xfId="0" applyNumberFormat="1" applyFont="1" applyBorder="1"/>
    <xf numFmtId="175" fontId="21" fillId="0" borderId="0" xfId="0" applyNumberFormat="1" applyFont="1" applyFill="1" applyBorder="1"/>
    <xf numFmtId="168" fontId="13" fillId="0" borderId="5" xfId="0" applyNumberFormat="1" applyFont="1" applyBorder="1" applyAlignment="1">
      <alignment horizontal="center"/>
    </xf>
    <xf numFmtId="17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3" fontId="13" fillId="0" borderId="0" xfId="0" applyNumberFormat="1" applyFont="1"/>
    <xf numFmtId="168" fontId="13" fillId="0" borderId="0" xfId="0" applyNumberFormat="1" applyFont="1"/>
    <xf numFmtId="3" fontId="13" fillId="0" borderId="0" xfId="0" applyNumberFormat="1" applyFont="1" applyFill="1"/>
    <xf numFmtId="44" fontId="13" fillId="0" borderId="0" xfId="0" applyNumberFormat="1" applyFont="1"/>
    <xf numFmtId="173" fontId="23" fillId="0" borderId="0" xfId="0" applyNumberFormat="1" applyFont="1"/>
    <xf numFmtId="170" fontId="13" fillId="0" borderId="0" xfId="0" applyNumberFormat="1" applyFont="1" applyAlignment="1">
      <alignment horizontal="left"/>
    </xf>
    <xf numFmtId="170" fontId="13" fillId="0" borderId="0" xfId="0" applyNumberFormat="1" applyFont="1"/>
    <xf numFmtId="0" fontId="13" fillId="0" borderId="0" xfId="0" applyFont="1" applyAlignment="1"/>
    <xf numFmtId="172" fontId="13" fillId="0" borderId="0" xfId="0" applyNumberFormat="1" applyFont="1" applyAlignment="1"/>
    <xf numFmtId="0" fontId="13" fillId="0" borderId="0" xfId="0" applyFont="1" applyFill="1" applyAlignment="1"/>
    <xf numFmtId="168" fontId="13" fillId="0" borderId="0" xfId="0" applyNumberFormat="1" applyFont="1" applyAlignment="1"/>
    <xf numFmtId="170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8" xfId="0" applyFont="1" applyBorder="1" applyProtection="1">
      <protection locked="0"/>
    </xf>
    <xf numFmtId="3" fontId="13" fillId="0" borderId="8" xfId="0" applyNumberFormat="1" applyFont="1" applyFill="1" applyBorder="1"/>
    <xf numFmtId="168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right"/>
    </xf>
    <xf numFmtId="173" fontId="13" fillId="0" borderId="15" xfId="0" applyNumberFormat="1" applyFont="1" applyFill="1" applyBorder="1" applyAlignment="1">
      <alignment horizontal="center"/>
    </xf>
    <xf numFmtId="173" fontId="13" fillId="0" borderId="8" xfId="0" applyNumberFormat="1" applyFont="1" applyFill="1" applyBorder="1"/>
    <xf numFmtId="10" fontId="2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74" fontId="13" fillId="0" borderId="0" xfId="0" applyNumberFormat="1" applyFont="1" applyBorder="1" applyAlignment="1">
      <alignment horizontal="center" wrapText="1"/>
    </xf>
    <xf numFmtId="175" fontId="13" fillId="0" borderId="0" xfId="0" applyNumberFormat="1" applyFont="1" applyBorder="1"/>
    <xf numFmtId="178" fontId="13" fillId="0" borderId="0" xfId="0" applyNumberFormat="1" applyFont="1" applyFill="1" applyBorder="1"/>
    <xf numFmtId="42" fontId="13" fillId="0" borderId="0" xfId="0" applyNumberFormat="1" applyFont="1" applyBorder="1" applyAlignment="1">
      <alignment horizontal="right"/>
    </xf>
    <xf numFmtId="9" fontId="13" fillId="0" borderId="0" xfId="0" applyNumberFormat="1" applyFont="1" applyFill="1" applyBorder="1"/>
    <xf numFmtId="168" fontId="13" fillId="0" borderId="0" xfId="0" applyNumberFormat="1" applyFont="1" applyBorder="1"/>
    <xf numFmtId="172" fontId="23" fillId="0" borderId="0" xfId="0" applyNumberFormat="1" applyFont="1" applyFill="1" applyBorder="1"/>
    <xf numFmtId="173" fontId="13" fillId="0" borderId="14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74" fontId="13" fillId="0" borderId="0" xfId="0" applyNumberFormat="1" applyFont="1" applyFill="1"/>
    <xf numFmtId="169" fontId="13" fillId="0" borderId="0" xfId="0" applyNumberFormat="1" applyFont="1"/>
    <xf numFmtId="175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/>
    </xf>
    <xf numFmtId="167" fontId="20" fillId="0" borderId="0" xfId="0" applyNumberFormat="1" applyFont="1" applyBorder="1"/>
    <xf numFmtId="173" fontId="13" fillId="0" borderId="8" xfId="0" applyNumberFormat="1" applyFont="1" applyBorder="1" applyAlignment="1">
      <alignment horizontal="right"/>
    </xf>
    <xf numFmtId="0" fontId="13" fillId="0" borderId="0" xfId="0" applyFont="1" applyFill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20" fillId="0" borderId="0" xfId="0" applyFont="1" applyBorder="1"/>
    <xf numFmtId="17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173" fontId="13" fillId="0" borderId="0" xfId="0" applyNumberFormat="1" applyFont="1" applyFill="1" applyBorder="1" applyAlignment="1">
      <alignment horizontal="center"/>
    </xf>
    <xf numFmtId="8" fontId="13" fillId="0" borderId="0" xfId="0" applyNumberFormat="1" applyFont="1" applyBorder="1"/>
    <xf numFmtId="167" fontId="23" fillId="0" borderId="0" xfId="0" applyNumberFormat="1" applyFont="1" applyBorder="1"/>
    <xf numFmtId="174" fontId="13" fillId="0" borderId="0" xfId="0" applyNumberFormat="1" applyFont="1" applyAlignment="1">
      <alignment horizontal="center"/>
    </xf>
    <xf numFmtId="3" fontId="13" fillId="0" borderId="0" xfId="0" applyNumberFormat="1" applyFont="1"/>
    <xf numFmtId="169" fontId="13" fillId="0" borderId="0" xfId="0" applyNumberFormat="1" applyFont="1" applyFill="1"/>
    <xf numFmtId="168" fontId="13" fillId="0" borderId="0" xfId="0" applyNumberFormat="1" applyFont="1" applyAlignment="1">
      <alignment horizontal="left"/>
    </xf>
    <xf numFmtId="169" fontId="13" fillId="0" borderId="0" xfId="0" applyNumberFormat="1" applyFont="1" applyBorder="1"/>
    <xf numFmtId="169" fontId="13" fillId="0" borderId="0" xfId="0" applyNumberFormat="1" applyFont="1" applyAlignment="1">
      <alignment horizontal="left"/>
    </xf>
    <xf numFmtId="169" fontId="13" fillId="0" borderId="8" xfId="0" applyNumberFormat="1" applyFont="1" applyBorder="1"/>
    <xf numFmtId="0" fontId="27" fillId="0" borderId="0" xfId="0" applyFont="1" applyBorder="1" applyAlignment="1">
      <alignment horizontal="left"/>
    </xf>
    <xf numFmtId="170" fontId="13" fillId="0" borderId="0" xfId="0" applyNumberFormat="1" applyFont="1" applyBorder="1" applyAlignment="1">
      <alignment horizontal="right"/>
    </xf>
    <xf numFmtId="3" fontId="13" fillId="0" borderId="8" xfId="0" applyNumberFormat="1" applyFont="1" applyFill="1" applyBorder="1" applyAlignment="1">
      <alignment horizontal="center"/>
    </xf>
    <xf numFmtId="170" fontId="13" fillId="0" borderId="5" xfId="0" applyNumberFormat="1" applyFont="1" applyBorder="1" applyAlignment="1">
      <alignment horizontal="right"/>
    </xf>
    <xf numFmtId="175" fontId="13" fillId="0" borderId="8" xfId="0" applyNumberFormat="1" applyFont="1" applyBorder="1"/>
    <xf numFmtId="3" fontId="13" fillId="0" borderId="8" xfId="0" applyNumberFormat="1" applyFont="1" applyFill="1" applyBorder="1" applyProtection="1">
      <protection locked="0"/>
    </xf>
    <xf numFmtId="172" fontId="13" fillId="0" borderId="8" xfId="0" applyNumberFormat="1" applyFont="1" applyFill="1" applyBorder="1"/>
    <xf numFmtId="172" fontId="13" fillId="0" borderId="8" xfId="0" applyNumberFormat="1" applyFont="1" applyBorder="1" applyAlignment="1">
      <alignment horizontal="right"/>
    </xf>
    <xf numFmtId="173" fontId="20" fillId="0" borderId="0" xfId="0" applyNumberFormat="1" applyFont="1" applyFill="1" applyBorder="1" applyAlignment="1">
      <alignment horizontal="right"/>
    </xf>
    <xf numFmtId="10" fontId="13" fillId="0" borderId="0" xfId="0" applyNumberFormat="1" applyFont="1" applyBorder="1" applyAlignment="1">
      <alignment horizontal="center"/>
    </xf>
    <xf numFmtId="9" fontId="23" fillId="0" borderId="0" xfId="0" applyNumberFormat="1" applyFont="1" applyFill="1" applyBorder="1"/>
    <xf numFmtId="168" fontId="13" fillId="0" borderId="12" xfId="0" applyNumberFormat="1" applyFont="1" applyFill="1" applyBorder="1" applyAlignment="1">
      <alignment horizontal="right"/>
    </xf>
    <xf numFmtId="172" fontId="13" fillId="0" borderId="0" xfId="0" applyNumberFormat="1" applyFont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Protection="1">
      <protection locked="0"/>
    </xf>
    <xf numFmtId="173" fontId="20" fillId="0" borderId="0" xfId="0" applyNumberFormat="1" applyFont="1" applyBorder="1" applyAlignment="1">
      <alignment horizontal="right"/>
    </xf>
    <xf numFmtId="172" fontId="20" fillId="0" borderId="0" xfId="0" applyNumberFormat="1" applyFont="1" applyBorder="1"/>
    <xf numFmtId="173" fontId="13" fillId="0" borderId="0" xfId="0" applyNumberFormat="1" applyFont="1" applyFill="1" applyBorder="1" applyProtection="1">
      <protection locked="0"/>
    </xf>
    <xf numFmtId="170" fontId="13" fillId="0" borderId="0" xfId="0" applyNumberFormat="1" applyFont="1" applyFill="1" applyBorder="1" applyAlignment="1">
      <alignment horizontal="left"/>
    </xf>
    <xf numFmtId="173" fontId="13" fillId="0" borderId="8" xfId="0" applyNumberFormat="1" applyFont="1" applyFill="1" applyBorder="1" applyAlignment="1">
      <alignment horizontal="right"/>
    </xf>
    <xf numFmtId="172" fontId="23" fillId="0" borderId="0" xfId="0" applyNumberFormat="1" applyFont="1" applyBorder="1" applyAlignment="1">
      <alignment horizontal="right"/>
    </xf>
    <xf numFmtId="175" fontId="20" fillId="0" borderId="0" xfId="0" applyNumberFormat="1" applyFont="1" applyBorder="1"/>
    <xf numFmtId="175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179" fontId="13" fillId="0" borderId="0" xfId="0" applyNumberFormat="1" applyFont="1" applyFill="1" applyBorder="1" applyAlignment="1">
      <alignment horizontal="center"/>
    </xf>
    <xf numFmtId="171" fontId="23" fillId="0" borderId="0" xfId="0" applyNumberFormat="1" applyFont="1" applyFill="1" applyBorder="1"/>
    <xf numFmtId="173" fontId="13" fillId="0" borderId="5" xfId="0" applyNumberFormat="1" applyFont="1" applyBorder="1" applyAlignment="1">
      <alignment horizontal="right"/>
    </xf>
    <xf numFmtId="0" fontId="13" fillId="0" borderId="8" xfId="0" applyFont="1" applyFill="1" applyBorder="1" applyProtection="1">
      <protection locked="0"/>
    </xf>
    <xf numFmtId="175" fontId="13" fillId="0" borderId="8" xfId="0" applyNumberFormat="1" applyFont="1" applyFill="1" applyBorder="1"/>
    <xf numFmtId="172" fontId="13" fillId="0" borderId="8" xfId="0" applyNumberFormat="1" applyFont="1" applyFill="1" applyBorder="1" applyAlignment="1">
      <alignment horizontal="right"/>
    </xf>
    <xf numFmtId="168" fontId="13" fillId="0" borderId="5" xfId="0" applyNumberFormat="1" applyFont="1" applyFill="1" applyBorder="1" applyAlignment="1">
      <alignment horizontal="center"/>
    </xf>
    <xf numFmtId="173" fontId="23" fillId="0" borderId="0" xfId="0" applyNumberFormat="1" applyFont="1" applyFill="1" applyBorder="1" applyAlignment="1">
      <alignment horizontal="right"/>
    </xf>
    <xf numFmtId="168" fontId="13" fillId="0" borderId="12" xfId="0" applyNumberFormat="1" applyFont="1" applyFill="1" applyBorder="1"/>
    <xf numFmtId="5" fontId="13" fillId="0" borderId="0" xfId="0" applyNumberFormat="1" applyFont="1" applyBorder="1"/>
    <xf numFmtId="5" fontId="13" fillId="0" borderId="0" xfId="0" applyNumberFormat="1" applyFont="1" applyFill="1" applyBorder="1"/>
    <xf numFmtId="5" fontId="13" fillId="0" borderId="8" xfId="0" applyNumberFormat="1" applyFont="1" applyBorder="1"/>
    <xf numFmtId="5" fontId="13" fillId="0" borderId="0" xfId="0" applyNumberFormat="1" applyFont="1"/>
    <xf numFmtId="5" fontId="13" fillId="0" borderId="0" xfId="0" applyNumberFormat="1" applyFont="1" applyFill="1" applyBorder="1" applyAlignment="1">
      <alignment horizontal="center"/>
    </xf>
    <xf numFmtId="5" fontId="13" fillId="0" borderId="0" xfId="0" applyNumberFormat="1" applyFont="1" applyFill="1"/>
    <xf numFmtId="170" fontId="13" fillId="0" borderId="0" xfId="0" applyNumberFormat="1" applyFont="1" applyAlignment="1">
      <alignment horizontal="right"/>
    </xf>
    <xf numFmtId="3" fontId="22" fillId="0" borderId="0" xfId="0" applyNumberFormat="1" applyFont="1"/>
    <xf numFmtId="5" fontId="22" fillId="0" borderId="0" xfId="0" applyNumberFormat="1" applyFont="1"/>
    <xf numFmtId="168" fontId="13" fillId="0" borderId="0" xfId="0" applyNumberFormat="1" applyFont="1" applyAlignment="1">
      <alignment horizontal="right"/>
    </xf>
    <xf numFmtId="3" fontId="22" fillId="0" borderId="0" xfId="0" applyNumberFormat="1" applyFont="1" applyFill="1"/>
    <xf numFmtId="41" fontId="22" fillId="0" borderId="0" xfId="0" applyNumberFormat="1" applyFont="1"/>
    <xf numFmtId="172" fontId="13" fillId="0" borderId="0" xfId="0" applyNumberFormat="1" applyFont="1" applyFill="1"/>
    <xf numFmtId="42" fontId="22" fillId="0" borderId="0" xfId="0" applyNumberFormat="1" applyFont="1"/>
    <xf numFmtId="0" fontId="1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 wrapText="1"/>
    </xf>
    <xf numFmtId="165" fontId="20" fillId="0" borderId="0" xfId="0" applyNumberFormat="1" applyFont="1" applyBorder="1"/>
    <xf numFmtId="44" fontId="20" fillId="0" borderId="0" xfId="0" applyNumberFormat="1" applyFont="1"/>
    <xf numFmtId="166" fontId="13" fillId="0" borderId="0" xfId="0" applyNumberFormat="1" applyFont="1" applyFill="1"/>
    <xf numFmtId="44" fontId="13" fillId="0" borderId="0" xfId="0" applyNumberFormat="1" applyFont="1" applyFill="1" applyBorder="1"/>
    <xf numFmtId="42" fontId="13" fillId="0" borderId="0" xfId="0" applyNumberFormat="1" applyFont="1" applyFill="1"/>
    <xf numFmtId="44" fontId="13" fillId="0" borderId="0" xfId="0" applyNumberFormat="1" applyFont="1" applyFill="1"/>
    <xf numFmtId="41" fontId="13" fillId="0" borderId="0" xfId="0" applyNumberFormat="1" applyFont="1" applyFill="1"/>
    <xf numFmtId="44" fontId="13" fillId="0" borderId="14" xfId="0" applyNumberFormat="1" applyFont="1" applyFill="1" applyBorder="1" applyAlignment="1">
      <alignment horizontal="center"/>
    </xf>
    <xf numFmtId="166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3" fontId="23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/>
    <xf numFmtId="165" fontId="8" fillId="0" borderId="1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4" fillId="0" borderId="0" xfId="7" applyFont="1" applyFill="1" applyBorder="1"/>
    <xf numFmtId="0" fontId="13" fillId="0" borderId="0" xfId="7" applyFill="1" applyBorder="1"/>
    <xf numFmtId="0" fontId="13" fillId="0" borderId="0" xfId="7"/>
    <xf numFmtId="0" fontId="13" fillId="0" borderId="0" xfId="7" applyFill="1" applyBorder="1" applyAlignment="1">
      <alignment horizontal="center"/>
    </xf>
    <xf numFmtId="0" fontId="13" fillId="2" borderId="21" xfId="7" applyFill="1" applyBorder="1"/>
    <xf numFmtId="0" fontId="13" fillId="0" borderId="4" xfId="7" applyBorder="1"/>
    <xf numFmtId="0" fontId="13" fillId="2" borderId="24" xfId="7" applyFill="1" applyBorder="1"/>
    <xf numFmtId="0" fontId="13" fillId="2" borderId="25" xfId="7" applyFill="1" applyBorder="1"/>
    <xf numFmtId="0" fontId="13" fillId="2" borderId="20" xfId="7" applyFill="1" applyBorder="1"/>
    <xf numFmtId="0" fontId="13" fillId="2" borderId="0" xfId="7" applyFill="1" applyBorder="1"/>
    <xf numFmtId="0" fontId="13" fillId="2" borderId="27" xfId="7" applyFill="1" applyBorder="1"/>
    <xf numFmtId="0" fontId="13" fillId="2" borderId="28" xfId="7" applyFill="1" applyBorder="1"/>
    <xf numFmtId="0" fontId="13" fillId="0" borderId="0" xfId="7" applyFill="1"/>
    <xf numFmtId="0" fontId="14" fillId="0" borderId="0" xfId="7" applyFont="1" applyFill="1"/>
    <xf numFmtId="17" fontId="13" fillId="0" borderId="0" xfId="7" applyNumberFormat="1" applyBorder="1" applyAlignment="1">
      <alignment horizontal="center"/>
    </xf>
    <xf numFmtId="0" fontId="13" fillId="0" borderId="0" xfId="7" applyBorder="1" applyAlignment="1">
      <alignment horizontal="center"/>
    </xf>
    <xf numFmtId="0" fontId="14" fillId="0" borderId="30" xfId="7" applyFont="1" applyFill="1" applyBorder="1"/>
    <xf numFmtId="17" fontId="13" fillId="0" borderId="30" xfId="7" applyNumberFormat="1" applyFill="1" applyBorder="1" applyAlignment="1">
      <alignment horizontal="center"/>
    </xf>
    <xf numFmtId="0" fontId="13" fillId="0" borderId="30" xfId="7" applyFill="1" applyBorder="1" applyAlignment="1">
      <alignment horizontal="center"/>
    </xf>
    <xf numFmtId="0" fontId="13" fillId="2" borderId="31" xfId="7" applyFill="1" applyBorder="1"/>
    <xf numFmtId="0" fontId="13" fillId="0" borderId="33" xfId="7" applyFill="1" applyBorder="1"/>
    <xf numFmtId="3" fontId="13" fillId="0" borderId="33" xfId="7" applyNumberFormat="1" applyFill="1" applyBorder="1"/>
    <xf numFmtId="0" fontId="13" fillId="0" borderId="30" xfId="7" applyFill="1" applyBorder="1"/>
    <xf numFmtId="0" fontId="14" fillId="2" borderId="31" xfId="7" applyFont="1" applyFill="1" applyBorder="1"/>
    <xf numFmtId="0" fontId="14" fillId="2" borderId="0" xfId="7" applyFont="1" applyFill="1" applyBorder="1"/>
    <xf numFmtId="166" fontId="13" fillId="2" borderId="0" xfId="7" applyNumberFormat="1" applyFill="1" applyBorder="1"/>
    <xf numFmtId="166" fontId="13" fillId="2" borderId="21" xfId="7" applyNumberFormat="1" applyFill="1" applyBorder="1"/>
    <xf numFmtId="0" fontId="13" fillId="2" borderId="31" xfId="7" applyFont="1" applyFill="1" applyBorder="1"/>
    <xf numFmtId="0" fontId="13" fillId="2" borderId="0" xfId="7" applyFont="1" applyFill="1" applyBorder="1"/>
    <xf numFmtId="166" fontId="13" fillId="2" borderId="10" xfId="7" applyNumberFormat="1" applyFill="1" applyBorder="1"/>
    <xf numFmtId="166" fontId="13" fillId="2" borderId="8" xfId="7" applyNumberFormat="1" applyFill="1" applyBorder="1"/>
    <xf numFmtId="166" fontId="13" fillId="2" borderId="32" xfId="7" applyNumberFormat="1" applyFill="1" applyBorder="1"/>
    <xf numFmtId="0" fontId="13" fillId="2" borderId="34" xfId="7" applyFont="1" applyFill="1" applyBorder="1"/>
    <xf numFmtId="0" fontId="13" fillId="2" borderId="30" xfId="7" applyFont="1" applyFill="1" applyBorder="1"/>
    <xf numFmtId="166" fontId="13" fillId="2" borderId="35" xfId="7" applyNumberFormat="1" applyFill="1" applyBorder="1"/>
    <xf numFmtId="166" fontId="13" fillId="2" borderId="36" xfId="7" applyNumberFormat="1" applyFill="1" applyBorder="1"/>
    <xf numFmtId="0" fontId="28" fillId="0" borderId="0" xfId="0" applyFont="1" applyAlignment="1">
      <alignment horizontal="centerContinuous"/>
    </xf>
    <xf numFmtId="175" fontId="29" fillId="0" borderId="0" xfId="0" applyNumberFormat="1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173" fontId="13" fillId="0" borderId="10" xfId="0" applyNumberFormat="1" applyFont="1" applyFill="1" applyBorder="1"/>
    <xf numFmtId="3" fontId="13" fillId="0" borderId="10" xfId="0" applyNumberFormat="1" applyFont="1" applyFill="1" applyBorder="1"/>
    <xf numFmtId="168" fontId="13" fillId="0" borderId="11" xfId="0" applyNumberFormat="1" applyFont="1" applyFill="1" applyBorder="1"/>
    <xf numFmtId="172" fontId="29" fillId="0" borderId="0" xfId="0" applyNumberFormat="1" applyFont="1" applyFill="1" applyBorder="1"/>
    <xf numFmtId="0" fontId="14" fillId="0" borderId="9" xfId="0" applyFont="1" applyBorder="1"/>
    <xf numFmtId="0" fontId="14" fillId="0" borderId="10" xfId="0" applyFont="1" applyBorder="1"/>
    <xf numFmtId="173" fontId="14" fillId="0" borderId="10" xfId="0" applyNumberFormat="1" applyFont="1" applyBorder="1"/>
    <xf numFmtId="3" fontId="13" fillId="0" borderId="10" xfId="0" applyNumberFormat="1" applyFont="1" applyBorder="1"/>
    <xf numFmtId="0" fontId="13" fillId="0" borderId="10" xfId="0" applyFont="1" applyBorder="1"/>
    <xf numFmtId="172" fontId="13" fillId="0" borderId="10" xfId="0" applyNumberFormat="1" applyFont="1" applyBorder="1"/>
    <xf numFmtId="168" fontId="13" fillId="0" borderId="11" xfId="0" applyNumberFormat="1" applyFont="1" applyBorder="1" applyAlignment="1">
      <alignment horizontal="right"/>
    </xf>
    <xf numFmtId="3" fontId="13" fillId="0" borderId="10" xfId="0" applyNumberFormat="1" applyFont="1" applyFill="1" applyBorder="1" applyAlignment="1">
      <alignment horizontal="center"/>
    </xf>
    <xf numFmtId="0" fontId="13" fillId="0" borderId="37" xfId="0" applyFont="1" applyBorder="1"/>
    <xf numFmtId="0" fontId="14" fillId="0" borderId="38" xfId="0" applyFont="1" applyBorder="1"/>
    <xf numFmtId="43" fontId="31" fillId="0" borderId="38" xfId="1" applyFont="1" applyFill="1" applyBorder="1"/>
    <xf numFmtId="0" fontId="13" fillId="0" borderId="38" xfId="0" applyFont="1" applyFill="1" applyBorder="1"/>
    <xf numFmtId="43" fontId="31" fillId="0" borderId="39" xfId="1" applyFont="1" applyFill="1" applyBorder="1"/>
    <xf numFmtId="3" fontId="13" fillId="0" borderId="10" xfId="0" applyNumberFormat="1" applyFont="1" applyFill="1" applyBorder="1" applyAlignment="1"/>
    <xf numFmtId="168" fontId="13" fillId="0" borderId="11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67" fontId="20" fillId="0" borderId="0" xfId="0" applyNumberFormat="1" applyFont="1" applyFill="1"/>
    <xf numFmtId="0" fontId="13" fillId="0" borderId="9" xfId="0" applyFont="1" applyBorder="1"/>
    <xf numFmtId="0" fontId="13" fillId="0" borderId="10" xfId="0" applyFont="1" applyBorder="1" applyProtection="1">
      <protection locked="0"/>
    </xf>
    <xf numFmtId="172" fontId="13" fillId="0" borderId="10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9" fontId="13" fillId="0" borderId="10" xfId="0" applyNumberFormat="1" applyFont="1" applyFill="1" applyBorder="1"/>
    <xf numFmtId="173" fontId="13" fillId="0" borderId="10" xfId="0" applyNumberFormat="1" applyFont="1" applyBorder="1"/>
    <xf numFmtId="168" fontId="13" fillId="0" borderId="11" xfId="0" applyNumberFormat="1" applyFont="1" applyBorder="1"/>
    <xf numFmtId="0" fontId="29" fillId="0" borderId="13" xfId="0" applyFont="1" applyFill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69" fontId="13" fillId="0" borderId="38" xfId="0" applyNumberFormat="1" applyFont="1" applyBorder="1"/>
    <xf numFmtId="43" fontId="31" fillId="0" borderId="38" xfId="1" applyFont="1" applyBorder="1"/>
    <xf numFmtId="43" fontId="31" fillId="0" borderId="39" xfId="1" applyFont="1" applyBorder="1"/>
    <xf numFmtId="3" fontId="13" fillId="0" borderId="10" xfId="0" applyNumberFormat="1" applyFont="1" applyBorder="1" applyAlignment="1">
      <alignment horizontal="center"/>
    </xf>
    <xf numFmtId="175" fontId="13" fillId="0" borderId="10" xfId="0" applyNumberFormat="1" applyFont="1" applyBorder="1" applyAlignment="1">
      <alignment horizontal="center"/>
    </xf>
    <xf numFmtId="175" fontId="13" fillId="0" borderId="10" xfId="0" applyNumberFormat="1" applyFont="1" applyBorder="1"/>
    <xf numFmtId="172" fontId="13" fillId="0" borderId="10" xfId="0" applyNumberFormat="1" applyFont="1" applyFill="1" applyBorder="1"/>
    <xf numFmtId="172" fontId="13" fillId="0" borderId="10" xfId="0" applyNumberFormat="1" applyFont="1" applyBorder="1" applyAlignment="1">
      <alignment horizontal="right"/>
    </xf>
    <xf numFmtId="173" fontId="13" fillId="0" borderId="10" xfId="0" applyNumberFormat="1" applyFont="1" applyBorder="1" applyAlignment="1">
      <alignment horizontal="right"/>
    </xf>
    <xf numFmtId="175" fontId="13" fillId="0" borderId="10" xfId="0" applyNumberFormat="1" applyFont="1" applyFill="1" applyBorder="1"/>
    <xf numFmtId="173" fontId="13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3" fontId="22" fillId="0" borderId="14" xfId="0" applyNumberFormat="1" applyFont="1" applyBorder="1" applyAlignment="1">
      <alignment horizontal="center"/>
    </xf>
    <xf numFmtId="0" fontId="29" fillId="0" borderId="40" xfId="0" applyFont="1" applyBorder="1"/>
    <xf numFmtId="0" fontId="13" fillId="0" borderId="41" xfId="0" applyFont="1" applyBorder="1"/>
    <xf numFmtId="43" fontId="31" fillId="0" borderId="41" xfId="1" applyFont="1" applyBorder="1"/>
    <xf numFmtId="175" fontId="13" fillId="0" borderId="41" xfId="0" applyNumberFormat="1" applyFont="1" applyBorder="1"/>
    <xf numFmtId="43" fontId="31" fillId="0" borderId="42" xfId="1" applyFont="1" applyBorder="1"/>
    <xf numFmtId="0" fontId="29" fillId="0" borderId="43" xfId="0" applyFont="1" applyBorder="1"/>
    <xf numFmtId="0" fontId="13" fillId="0" borderId="44" xfId="0" applyFont="1" applyBorder="1"/>
    <xf numFmtId="43" fontId="31" fillId="0" borderId="44" xfId="1" applyFont="1" applyFill="1" applyBorder="1"/>
    <xf numFmtId="175" fontId="31" fillId="0" borderId="44" xfId="0" applyNumberFormat="1" applyFont="1" applyBorder="1"/>
    <xf numFmtId="5" fontId="31" fillId="0" borderId="45" xfId="1" applyNumberFormat="1" applyFont="1" applyBorder="1"/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/>
    <xf numFmtId="166" fontId="13" fillId="0" borderId="0" xfId="2" applyNumberFormat="1" applyFont="1" applyFill="1"/>
    <xf numFmtId="44" fontId="13" fillId="0" borderId="13" xfId="0" applyNumberFormat="1" applyFont="1" applyFill="1" applyBorder="1" applyAlignment="1"/>
    <xf numFmtId="170" fontId="29" fillId="0" borderId="0" xfId="3" applyNumberFormat="1" applyFont="1" applyFill="1" applyBorder="1"/>
    <xf numFmtId="170" fontId="23" fillId="0" borderId="16" xfId="0" applyNumberFormat="1" applyFont="1" applyFill="1" applyBorder="1" applyAlignment="1">
      <alignment horizontal="center"/>
    </xf>
    <xf numFmtId="166" fontId="13" fillId="0" borderId="8" xfId="2" applyNumberFormat="1" applyFont="1" applyFill="1" applyBorder="1"/>
    <xf numFmtId="42" fontId="13" fillId="0" borderId="0" xfId="0" applyNumberFormat="1" applyFont="1" applyFill="1" applyBorder="1"/>
    <xf numFmtId="0" fontId="13" fillId="0" borderId="37" xfId="0" applyFont="1" applyFill="1" applyBorder="1"/>
    <xf numFmtId="0" fontId="2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44" fontId="13" fillId="0" borderId="0" xfId="0" applyNumberFormat="1" applyFont="1" applyFill="1" applyBorder="1" applyAlignment="1">
      <alignment horizontal="right"/>
    </xf>
    <xf numFmtId="10" fontId="13" fillId="0" borderId="0" xfId="0" applyNumberFormat="1" applyFont="1" applyFill="1" applyBorder="1"/>
    <xf numFmtId="10" fontId="13" fillId="0" borderId="0" xfId="0" applyNumberFormat="1" applyFont="1" applyFill="1"/>
    <xf numFmtId="0" fontId="13" fillId="0" borderId="0" xfId="7" applyFont="1"/>
    <xf numFmtId="166" fontId="13" fillId="0" borderId="0" xfId="7" applyNumberFormat="1" applyBorder="1"/>
    <xf numFmtId="0" fontId="13" fillId="0" borderId="25" xfId="7" applyFont="1" applyFill="1" applyBorder="1"/>
    <xf numFmtId="166" fontId="13" fillId="0" borderId="25" xfId="7" applyNumberFormat="1" applyFill="1" applyBorder="1"/>
    <xf numFmtId="0" fontId="13" fillId="0" borderId="28" xfId="7" applyFill="1" applyBorder="1"/>
    <xf numFmtId="168" fontId="13" fillId="2" borderId="28" xfId="10" applyNumberFormat="1" applyFill="1" applyBorder="1"/>
    <xf numFmtId="10" fontId="13" fillId="2" borderId="29" xfId="10" applyNumberFormat="1" applyFill="1" applyBorder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41" fontId="1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/>
    <xf numFmtId="164" fontId="1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 applyAlignment="1">
      <alignment horizontal="left"/>
    </xf>
    <xf numFmtId="0" fontId="35" fillId="0" borderId="0" xfId="0" applyFont="1" applyFill="1"/>
    <xf numFmtId="3" fontId="29" fillId="0" borderId="0" xfId="0" applyNumberFormat="1" applyFont="1" applyFill="1"/>
    <xf numFmtId="165" fontId="20" fillId="0" borderId="0" xfId="0" applyNumberFormat="1" applyFont="1" applyFill="1" applyBorder="1"/>
    <xf numFmtId="3" fontId="29" fillId="0" borderId="0" xfId="0" applyNumberFormat="1" applyFont="1"/>
    <xf numFmtId="0" fontId="13" fillId="0" borderId="0" xfId="0" quotePrefix="1" applyFont="1" applyFill="1" applyAlignment="1">
      <alignment horizontal="center"/>
    </xf>
    <xf numFmtId="0" fontId="29" fillId="0" borderId="0" xfId="0" quotePrefix="1" applyFont="1" applyFill="1" applyAlignment="1">
      <alignment horizontal="center"/>
    </xf>
    <xf numFmtId="10" fontId="29" fillId="0" borderId="0" xfId="0" applyNumberFormat="1" applyFont="1" applyFill="1"/>
    <xf numFmtId="44" fontId="20" fillId="0" borderId="0" xfId="0" applyNumberFormat="1" applyFont="1" applyFill="1" applyAlignment="1">
      <alignment horizontal="center"/>
    </xf>
    <xf numFmtId="44" fontId="29" fillId="0" borderId="0" xfId="0" applyNumberFormat="1" applyFont="1" applyFill="1"/>
    <xf numFmtId="4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6" fillId="0" borderId="0" xfId="0" applyFont="1"/>
    <xf numFmtId="0" fontId="29" fillId="0" borderId="0" xfId="0" applyFont="1" applyAlignment="1">
      <alignment horizontal="center"/>
    </xf>
    <xf numFmtId="0" fontId="38" fillId="0" borderId="0" xfId="0" applyFont="1"/>
    <xf numFmtId="166" fontId="38" fillId="0" borderId="0" xfId="2" applyNumberFormat="1" applyFont="1"/>
    <xf numFmtId="0" fontId="2" fillId="0" borderId="0" xfId="0" applyFont="1" applyFill="1" applyAlignment="1"/>
    <xf numFmtId="0" fontId="14" fillId="0" borderId="0" xfId="7" applyFont="1"/>
    <xf numFmtId="10" fontId="13" fillId="0" borderId="3" xfId="10" applyNumberFormat="1" applyBorder="1"/>
    <xf numFmtId="44" fontId="13" fillId="0" borderId="0" xfId="7" applyNumberForma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72" fontId="13" fillId="0" borderId="3" xfId="0" applyNumberFormat="1" applyFont="1" applyBorder="1" applyAlignment="1">
      <alignment horizontal="center"/>
    </xf>
    <xf numFmtId="0" fontId="14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0" fontId="13" fillId="0" borderId="10" xfId="7" applyFill="1" applyBorder="1" applyAlignment="1">
      <alignment horizontal="center"/>
    </xf>
    <xf numFmtId="0" fontId="13" fillId="2" borderId="17" xfId="7" applyFill="1" applyBorder="1" applyAlignment="1">
      <alignment horizontal="right"/>
    </xf>
    <xf numFmtId="0" fontId="13" fillId="2" borderId="18" xfId="7" applyFill="1" applyBorder="1" applyAlignment="1">
      <alignment horizontal="right"/>
    </xf>
    <xf numFmtId="0" fontId="13" fillId="2" borderId="19" xfId="7" applyFill="1" applyBorder="1" applyAlignment="1">
      <alignment horizontal="right"/>
    </xf>
    <xf numFmtId="0" fontId="13" fillId="2" borderId="20" xfId="7" applyFill="1" applyBorder="1" applyAlignment="1">
      <alignment horizontal="right"/>
    </xf>
    <xf numFmtId="0" fontId="13" fillId="2" borderId="0" xfId="7" applyFill="1" applyBorder="1" applyAlignment="1">
      <alignment horizontal="right"/>
    </xf>
    <xf numFmtId="0" fontId="13" fillId="2" borderId="21" xfId="7" applyFill="1" applyBorder="1" applyAlignment="1">
      <alignment horizontal="right"/>
    </xf>
    <xf numFmtId="0" fontId="13" fillId="2" borderId="22" xfId="7" applyFill="1" applyBorder="1" applyAlignment="1">
      <alignment horizontal="right"/>
    </xf>
    <xf numFmtId="0" fontId="13" fillId="2" borderId="10" xfId="7" applyFill="1" applyBorder="1" applyAlignment="1">
      <alignment horizontal="right"/>
    </xf>
    <xf numFmtId="0" fontId="13" fillId="2" borderId="23" xfId="7" applyFill="1" applyBorder="1" applyAlignment="1">
      <alignment horizontal="right"/>
    </xf>
    <xf numFmtId="44" fontId="23" fillId="2" borderId="20" xfId="7" applyNumberFormat="1" applyFont="1" applyFill="1" applyBorder="1" applyAlignment="1">
      <alignment horizontal="right"/>
    </xf>
    <xf numFmtId="44" fontId="20" fillId="2" borderId="0" xfId="7" applyNumberFormat="1" applyFont="1" applyFill="1" applyBorder="1" applyAlignment="1">
      <alignment horizontal="right"/>
    </xf>
    <xf numFmtId="44" fontId="13" fillId="2" borderId="21" xfId="7" applyNumberFormat="1" applyFill="1" applyBorder="1" applyAlignment="1">
      <alignment horizontal="right"/>
    </xf>
    <xf numFmtId="44" fontId="23" fillId="2" borderId="27" xfId="7" applyNumberFormat="1" applyFont="1" applyFill="1" applyBorder="1" applyAlignment="1">
      <alignment horizontal="right"/>
    </xf>
    <xf numFmtId="44" fontId="20" fillId="2" borderId="28" xfId="7" applyNumberFormat="1" applyFont="1" applyFill="1" applyBorder="1" applyAlignment="1">
      <alignment horizontal="right"/>
    </xf>
    <xf numFmtId="44" fontId="13" fillId="2" borderId="29" xfId="7" applyNumberFormat="1" applyFill="1" applyBorder="1" applyAlignment="1">
      <alignment horizontal="right"/>
    </xf>
    <xf numFmtId="44" fontId="21" fillId="2" borderId="25" xfId="7" applyNumberFormat="1" applyFont="1" applyFill="1" applyBorder="1" applyAlignment="1">
      <alignment horizontal="right"/>
    </xf>
    <xf numFmtId="44" fontId="29" fillId="2" borderId="25" xfId="7" applyNumberFormat="1" applyFont="1" applyFill="1" applyBorder="1" applyAlignment="1">
      <alignment horizontal="right"/>
    </xf>
    <xf numFmtId="44" fontId="13" fillId="2" borderId="26" xfId="7" applyNumberFormat="1" applyFill="1" applyBorder="1" applyAlignment="1">
      <alignment horizontal="right"/>
    </xf>
    <xf numFmtId="44" fontId="21" fillId="2" borderId="0" xfId="7" applyNumberFormat="1" applyFont="1" applyFill="1" applyBorder="1" applyAlignment="1">
      <alignment horizontal="right"/>
    </xf>
    <xf numFmtId="44" fontId="13" fillId="2" borderId="0" xfId="7" applyNumberFormat="1" applyFill="1" applyBorder="1" applyAlignment="1">
      <alignment horizontal="right"/>
    </xf>
    <xf numFmtId="180" fontId="20" fillId="2" borderId="0" xfId="7" applyNumberFormat="1" applyFont="1" applyFill="1" applyBorder="1" applyAlignment="1">
      <alignment horizontal="right"/>
    </xf>
    <xf numFmtId="180" fontId="13" fillId="2" borderId="21" xfId="7" applyNumberFormat="1" applyFill="1" applyBorder="1" applyAlignment="1">
      <alignment horizontal="right"/>
    </xf>
    <xf numFmtId="180" fontId="20" fillId="2" borderId="28" xfId="7" applyNumberFormat="1" applyFont="1" applyFill="1" applyBorder="1" applyAlignment="1">
      <alignment horizontal="right"/>
    </xf>
    <xf numFmtId="180" fontId="13" fillId="2" borderId="29" xfId="7" applyNumberFormat="1" applyFill="1" applyBorder="1" applyAlignment="1">
      <alignment horizontal="right"/>
    </xf>
    <xf numFmtId="3" fontId="20" fillId="2" borderId="0" xfId="7" applyNumberFormat="1" applyFont="1" applyFill="1" applyBorder="1" applyAlignment="1">
      <alignment horizontal="right"/>
    </xf>
    <xf numFmtId="3" fontId="13" fillId="2" borderId="21" xfId="7" applyNumberFormat="1" applyFill="1" applyBorder="1" applyAlignment="1">
      <alignment horizontal="right"/>
    </xf>
    <xf numFmtId="3" fontId="13" fillId="2" borderId="8" xfId="7" applyNumberFormat="1" applyFill="1" applyBorder="1" applyAlignment="1">
      <alignment horizontal="right"/>
    </xf>
    <xf numFmtId="3" fontId="13" fillId="2" borderId="32" xfId="7" applyNumberFormat="1" applyFill="1" applyBorder="1" applyAlignment="1">
      <alignment horizontal="right"/>
    </xf>
    <xf numFmtId="165" fontId="0" fillId="2" borderId="47" xfId="1" applyNumberFormat="1" applyFont="1" applyFill="1" applyBorder="1" applyAlignment="1">
      <alignment horizontal="right"/>
    </xf>
    <xf numFmtId="44" fontId="17" fillId="2" borderId="48" xfId="0" applyNumberFormat="1" applyFont="1" applyFill="1" applyBorder="1" applyAlignment="1">
      <alignment horizontal="right"/>
    </xf>
    <xf numFmtId="166" fontId="0" fillId="2" borderId="49" xfId="2" applyNumberFormat="1" applyFont="1" applyFill="1" applyBorder="1" applyAlignment="1">
      <alignment horizontal="right"/>
    </xf>
    <xf numFmtId="0" fontId="37" fillId="0" borderId="0" xfId="0" applyFont="1" applyFill="1"/>
    <xf numFmtId="0" fontId="0" fillId="0" borderId="0" xfId="0" applyFill="1"/>
  </cellXfs>
  <cellStyles count="68">
    <cellStyle name="Calculation 2" xfId="20" xr:uid="{00000000-0005-0000-0000-000000000000}"/>
    <cellStyle name="Calculation 3" xfId="21" xr:uid="{00000000-0005-0000-0000-000001000000}"/>
    <cellStyle name="Comma" xfId="1" builtinId="3"/>
    <cellStyle name="Comma 10" xfId="17" xr:uid="{00000000-0005-0000-0000-000003000000}"/>
    <cellStyle name="Comma 2" xfId="22" xr:uid="{00000000-0005-0000-0000-000004000000}"/>
    <cellStyle name="Comma0" xfId="23" xr:uid="{00000000-0005-0000-0000-000005000000}"/>
    <cellStyle name="Comma0 - Style4" xfId="24" xr:uid="{00000000-0005-0000-0000-000006000000}"/>
    <cellStyle name="Comma1 - Style1" xfId="25" xr:uid="{00000000-0005-0000-0000-000007000000}"/>
    <cellStyle name="Curren - Style2" xfId="26" xr:uid="{00000000-0005-0000-0000-000008000000}"/>
    <cellStyle name="Currency" xfId="2" builtinId="4"/>
    <cellStyle name="Currency 10 2" xfId="18" xr:uid="{00000000-0005-0000-0000-00000A000000}"/>
    <cellStyle name="Currency 2" xfId="6" xr:uid="{00000000-0005-0000-0000-00000B000000}"/>
    <cellStyle name="Currency 3" xfId="27" xr:uid="{00000000-0005-0000-0000-00000C000000}"/>
    <cellStyle name="Currency0" xfId="28" xr:uid="{00000000-0005-0000-0000-00000D000000}"/>
    <cellStyle name="Date" xfId="29" xr:uid="{00000000-0005-0000-0000-00000E000000}"/>
    <cellStyle name="Date 2" xfId="30" xr:uid="{00000000-0005-0000-0000-00000F000000}"/>
    <cellStyle name="Entered" xfId="31" xr:uid="{00000000-0005-0000-0000-000010000000}"/>
    <cellStyle name="Entered 2" xfId="32" xr:uid="{00000000-0005-0000-0000-000011000000}"/>
    <cellStyle name="Fixed" xfId="33" xr:uid="{00000000-0005-0000-0000-000012000000}"/>
    <cellStyle name="Grey" xfId="34" xr:uid="{00000000-0005-0000-0000-000013000000}"/>
    <cellStyle name="Heading 1 2" xfId="35" xr:uid="{00000000-0005-0000-0000-000014000000}"/>
    <cellStyle name="Heading 1 3" xfId="36" xr:uid="{00000000-0005-0000-0000-000015000000}"/>
    <cellStyle name="Heading 2 2" xfId="37" xr:uid="{00000000-0005-0000-0000-000016000000}"/>
    <cellStyle name="Heading 2 3" xfId="38" xr:uid="{00000000-0005-0000-0000-000017000000}"/>
    <cellStyle name="Heading1" xfId="39" xr:uid="{00000000-0005-0000-0000-000018000000}"/>
    <cellStyle name="Heading2" xfId="40" xr:uid="{00000000-0005-0000-0000-000019000000}"/>
    <cellStyle name="Input [yellow]" xfId="41" xr:uid="{00000000-0005-0000-0000-00001A000000}"/>
    <cellStyle name="modified border" xfId="42" xr:uid="{00000000-0005-0000-0000-00001B000000}"/>
    <cellStyle name="modified border1" xfId="43" xr:uid="{00000000-0005-0000-0000-00001C000000}"/>
    <cellStyle name="Normal" xfId="0" builtinId="0"/>
    <cellStyle name="Normal - Style1" xfId="44" xr:uid="{00000000-0005-0000-0000-00001E000000}"/>
    <cellStyle name="Normal - Style1 2" xfId="45" xr:uid="{00000000-0005-0000-0000-00001F000000}"/>
    <cellStyle name="Normal - Style1 2 2 3 4" xfId="7" xr:uid="{00000000-0005-0000-0000-000020000000}"/>
    <cellStyle name="Normal 10" xfId="11" xr:uid="{00000000-0005-0000-0000-000021000000}"/>
    <cellStyle name="Normal 2" xfId="4" xr:uid="{00000000-0005-0000-0000-000022000000}"/>
    <cellStyle name="Normal 2 16 2" xfId="46" xr:uid="{00000000-0005-0000-0000-000023000000}"/>
    <cellStyle name="Normal 3" xfId="8" xr:uid="{00000000-0005-0000-0000-000024000000}"/>
    <cellStyle name="Normal 5" xfId="19" xr:uid="{00000000-0005-0000-0000-000025000000}"/>
    <cellStyle name="Percen - Style2" xfId="47" xr:uid="{00000000-0005-0000-0000-000026000000}"/>
    <cellStyle name="Percen - Style3" xfId="48" xr:uid="{00000000-0005-0000-0000-000027000000}"/>
    <cellStyle name="Percent" xfId="3" builtinId="5"/>
    <cellStyle name="Percent [2]" xfId="49" xr:uid="{00000000-0005-0000-0000-000029000000}"/>
    <cellStyle name="Percent [2] 2" xfId="50" xr:uid="{00000000-0005-0000-0000-00002A000000}"/>
    <cellStyle name="Percent 10" xfId="10" xr:uid="{00000000-0005-0000-0000-00002B000000}"/>
    <cellStyle name="Percent 2" xfId="5" xr:uid="{00000000-0005-0000-0000-00002C000000}"/>
    <cellStyle name="Percent 3" xfId="9" xr:uid="{00000000-0005-0000-0000-00002D000000}"/>
    <cellStyle name="Report" xfId="12" xr:uid="{00000000-0005-0000-0000-00002E000000}"/>
    <cellStyle name="Report - Style5" xfId="51" xr:uid="{00000000-0005-0000-0000-00002F000000}"/>
    <cellStyle name="Report - Style6" xfId="52" xr:uid="{00000000-0005-0000-0000-000030000000}"/>
    <cellStyle name="Report - Style7" xfId="53" xr:uid="{00000000-0005-0000-0000-000031000000}"/>
    <cellStyle name="Report - Style8" xfId="54" xr:uid="{00000000-0005-0000-0000-000032000000}"/>
    <cellStyle name="Report Bar" xfId="13" xr:uid="{00000000-0005-0000-0000-000033000000}"/>
    <cellStyle name="Report Heading" xfId="14" xr:uid="{00000000-0005-0000-0000-000034000000}"/>
    <cellStyle name="Report Unit Cost" xfId="55" xr:uid="{00000000-0005-0000-0000-000035000000}"/>
    <cellStyle name="Report Unit Cost 2" xfId="56" xr:uid="{00000000-0005-0000-0000-000036000000}"/>
    <cellStyle name="Reports Total" xfId="15" xr:uid="{00000000-0005-0000-0000-000037000000}"/>
    <cellStyle name="StmtTtl1" xfId="57" xr:uid="{00000000-0005-0000-0000-000038000000}"/>
    <cellStyle name="StmtTtl2" xfId="58" xr:uid="{00000000-0005-0000-0000-000039000000}"/>
    <cellStyle name="Style 1" xfId="59" xr:uid="{00000000-0005-0000-0000-00003A000000}"/>
    <cellStyle name="Style 1 2" xfId="60" xr:uid="{00000000-0005-0000-0000-00003B000000}"/>
    <cellStyle name="Test" xfId="16" xr:uid="{00000000-0005-0000-0000-00003C000000}"/>
    <cellStyle name="Title: - Style3" xfId="61" xr:uid="{00000000-0005-0000-0000-00003D000000}"/>
    <cellStyle name="Title: - Style4" xfId="62" xr:uid="{00000000-0005-0000-0000-00003E000000}"/>
    <cellStyle name="Title: Major" xfId="63" xr:uid="{00000000-0005-0000-0000-00003F000000}"/>
    <cellStyle name="Title: Minor" xfId="64" xr:uid="{00000000-0005-0000-0000-000040000000}"/>
    <cellStyle name="Title: Worksheet" xfId="65" xr:uid="{00000000-0005-0000-0000-000041000000}"/>
    <cellStyle name="Total 2" xfId="66" xr:uid="{00000000-0005-0000-0000-000042000000}"/>
    <cellStyle name="Total 3" xfId="67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customXml" Target="../customXml/item1.xml"/><Relationship Id="rId16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externalLink" Target="externalLinks/externalLink6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53.xml"/><Relationship Id="rId87" Type="http://schemas.openxmlformats.org/officeDocument/2006/relationships/customXml" Target="../customXml/item4.xml"/><Relationship Id="rId61" Type="http://schemas.openxmlformats.org/officeDocument/2006/relationships/externalLink" Target="externalLinks/externalLink48.xml"/><Relationship Id="rId8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mpliance%20Filing/Mei%20Cass%20Files/2011%20Gas%20COSS%20December%20TY%20Compliance_Me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chmi/AppData/Local/Microsoft/Windows/Temporary%20Internet%20Files/Content.Outlook/U2G2SXAI/Cost%20Of%20Service/2017%20Gas%20COSS%20September%20TY_Complianc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SPREAD-DESIGN-19GRC-06-2019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  <row r="48">
          <cell r="F48">
            <v>0.62148999999999999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5">
          <cell r="B5" t="str">
            <v>Actual Test Year</v>
          </cell>
        </row>
      </sheetData>
      <sheetData sheetId="2"/>
      <sheetData sheetId="3"/>
      <sheetData sheetId="4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(a)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Design Res"/>
      <sheetName val="Rate Design C&amp;I"/>
      <sheetName val="Rate Design Int &amp; Trans"/>
      <sheetName val="Rate Design Rental"/>
      <sheetName val="Work Papers--&gt;"/>
      <sheetName val="Rate Design Targets"/>
      <sheetName val="Current ERF Rates"/>
    </sheetNames>
    <sheetDataSet>
      <sheetData sheetId="0" refreshError="1">
        <row r="2">
          <cell r="B2" t="str">
            <v>2019 Gas General Rate Case Filing</v>
          </cell>
        </row>
        <row r="4">
          <cell r="B4" t="str">
            <v>Test Year Ended December 31, 2018</v>
          </cell>
        </row>
        <row r="20">
          <cell r="C20">
            <v>5310380.6899999985</v>
          </cell>
          <cell r="N20">
            <v>-643782.62296793424</v>
          </cell>
        </row>
      </sheetData>
      <sheetData sheetId="1" refreshError="1"/>
      <sheetData sheetId="2" refreshError="1"/>
      <sheetData sheetId="3">
        <row r="153">
          <cell r="H153">
            <v>918.31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Q10">
            <v>6.21</v>
          </cell>
        </row>
      </sheetData>
      <sheetData sheetId="15"/>
      <sheetData sheetId="16">
        <row r="17">
          <cell r="R17">
            <v>12263</v>
          </cell>
        </row>
        <row r="18">
          <cell r="R18">
            <v>190792</v>
          </cell>
        </row>
        <row r="19">
          <cell r="R19">
            <v>36011</v>
          </cell>
        </row>
        <row r="20">
          <cell r="R20">
            <v>7959</v>
          </cell>
        </row>
        <row r="21">
          <cell r="R21">
            <v>40377</v>
          </cell>
        </row>
        <row r="22">
          <cell r="R22">
            <v>2345</v>
          </cell>
        </row>
        <row r="45">
          <cell r="R45">
            <v>1384</v>
          </cell>
        </row>
        <row r="46">
          <cell r="R46">
            <v>1036</v>
          </cell>
        </row>
        <row r="47">
          <cell r="R47">
            <v>2711</v>
          </cell>
        </row>
        <row r="48">
          <cell r="R48">
            <v>157</v>
          </cell>
        </row>
        <row r="49">
          <cell r="R49">
            <v>6638</v>
          </cell>
        </row>
        <row r="50">
          <cell r="R50">
            <v>4526</v>
          </cell>
        </row>
        <row r="51">
          <cell r="R51">
            <v>13159</v>
          </cell>
        </row>
        <row r="72">
          <cell r="R72">
            <v>11501</v>
          </cell>
        </row>
        <row r="73">
          <cell r="R73">
            <v>844</v>
          </cell>
        </row>
        <row r="74">
          <cell r="R74">
            <v>541</v>
          </cell>
        </row>
        <row r="75">
          <cell r="R75">
            <v>19205</v>
          </cell>
        </row>
        <row r="90">
          <cell r="R90">
            <v>351449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H12">
            <v>11</v>
          </cell>
        </row>
      </sheetData>
      <sheetData sheetId="24">
        <row r="12">
          <cell r="H12">
            <v>32.159999999999997</v>
          </cell>
        </row>
      </sheetData>
      <sheetData sheetId="25">
        <row r="12">
          <cell r="H12">
            <v>548.57000000000005</v>
          </cell>
        </row>
      </sheetData>
      <sheetData sheetId="26">
        <row r="14">
          <cell r="I14">
            <v>7.37</v>
          </cell>
        </row>
        <row r="15">
          <cell r="I15">
            <v>12.09</v>
          </cell>
        </row>
        <row r="16">
          <cell r="I16">
            <v>17.149999999999999</v>
          </cell>
        </row>
        <row r="17">
          <cell r="I17">
            <v>16.78</v>
          </cell>
        </row>
        <row r="18">
          <cell r="I18">
            <v>5.83</v>
          </cell>
        </row>
        <row r="19">
          <cell r="I19">
            <v>10.57</v>
          </cell>
        </row>
        <row r="20">
          <cell r="I20">
            <v>14.9</v>
          </cell>
        </row>
        <row r="21">
          <cell r="I21">
            <v>19.600000000000001</v>
          </cell>
        </row>
        <row r="22">
          <cell r="I22">
            <v>19.600000000000001</v>
          </cell>
        </row>
        <row r="23">
          <cell r="I23">
            <v>30.95</v>
          </cell>
        </row>
        <row r="24">
          <cell r="I24">
            <v>40.51</v>
          </cell>
        </row>
        <row r="25">
          <cell r="I25">
            <v>54.25</v>
          </cell>
        </row>
        <row r="26">
          <cell r="I26">
            <v>63.09</v>
          </cell>
        </row>
        <row r="27">
          <cell r="I27">
            <v>10.16</v>
          </cell>
        </row>
        <row r="28">
          <cell r="I28">
            <v>27.71</v>
          </cell>
        </row>
        <row r="29">
          <cell r="I29">
            <v>37.58</v>
          </cell>
        </row>
        <row r="30">
          <cell r="I30">
            <v>15.51</v>
          </cell>
        </row>
      </sheetData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8.88671875" defaultRowHeight="14.4" x14ac:dyDescent="0.3"/>
  <cols>
    <col min="1" max="16384" width="8.88671875" style="483"/>
  </cols>
  <sheetData>
    <row r="1" spans="1:1" ht="18" x14ac:dyDescent="0.35">
      <c r="A1" s="482" t="s">
        <v>295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5"/>
  <sheetViews>
    <sheetView zoomScaleNormal="100" workbookViewId="0">
      <selection activeCell="P75" sqref="P75"/>
    </sheetView>
  </sheetViews>
  <sheetFormatPr defaultColWidth="9.109375" defaultRowHeight="13.2" x14ac:dyDescent="0.25"/>
  <cols>
    <col min="1" max="1" width="2.44140625" style="63" customWidth="1"/>
    <col min="2" max="2" width="9.5546875" style="63" customWidth="1"/>
    <col min="3" max="3" width="43.33203125" style="63" customWidth="1"/>
    <col min="4" max="5" width="10.44140625" style="63" customWidth="1"/>
    <col min="6" max="6" width="14.44140625" style="63" customWidth="1"/>
    <col min="7" max="7" width="2.88671875" style="63" customWidth="1"/>
    <col min="8" max="8" width="10.44140625" style="63" customWidth="1"/>
    <col min="9" max="9" width="14.44140625" style="63" bestFit="1" customWidth="1"/>
    <col min="10" max="10" width="13.5546875" style="63" customWidth="1"/>
    <col min="11" max="11" width="2.88671875" style="63" customWidth="1"/>
    <col min="12" max="12" width="18.6640625" style="63" bestFit="1" customWidth="1"/>
    <col min="13" max="13" width="2.88671875" style="63" customWidth="1"/>
    <col min="14" max="14" width="8.88671875" style="91" customWidth="1"/>
    <col min="15" max="15" width="8.88671875" style="91" bestFit="1" customWidth="1"/>
    <col min="16" max="16" width="14.6640625" style="63" customWidth="1"/>
    <col min="17" max="17" width="15.33203125" style="63" customWidth="1"/>
    <col min="18" max="19" width="14" style="63" customWidth="1"/>
    <col min="20" max="20" width="9.109375" style="63"/>
    <col min="21" max="21" width="14" style="63" customWidth="1"/>
    <col min="22" max="16384" width="9.109375" style="63"/>
  </cols>
  <sheetData>
    <row r="1" spans="1:21" x14ac:dyDescent="0.25">
      <c r="P1" s="91"/>
    </row>
    <row r="2" spans="1:21" x14ac:dyDescent="0.25">
      <c r="B2" s="51" t="s">
        <v>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82"/>
      <c r="P2" s="91"/>
    </row>
    <row r="3" spans="1:21" x14ac:dyDescent="0.25">
      <c r="B3" s="324" t="str">
        <f>'[65]Rate Spread'!$B$2</f>
        <v>2019 Gas General Rate Case Filing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82"/>
      <c r="P3" s="91"/>
    </row>
    <row r="4" spans="1:21" x14ac:dyDescent="0.25">
      <c r="B4" s="51" t="s">
        <v>246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82"/>
      <c r="P4" s="91"/>
    </row>
    <row r="5" spans="1:21" s="177" customFormat="1" x14ac:dyDescent="0.25">
      <c r="A5" s="383"/>
      <c r="B5" s="271" t="str">
        <f>'[65]Rate Spread'!B4</f>
        <v>Test Year Ended December 31, 2018</v>
      </c>
      <c r="C5" s="271"/>
      <c r="D5" s="271"/>
      <c r="E5" s="271"/>
      <c r="F5" s="271"/>
      <c r="G5" s="271"/>
      <c r="H5" s="271"/>
      <c r="I5" s="271"/>
      <c r="J5" s="51"/>
      <c r="K5" s="51"/>
      <c r="L5" s="52"/>
      <c r="M5" s="52"/>
      <c r="N5" s="382"/>
      <c r="O5" s="152"/>
      <c r="P5" s="152"/>
      <c r="Q5" s="205"/>
      <c r="R5" s="205"/>
      <c r="S5" s="205"/>
      <c r="T5" s="205"/>
      <c r="U5" s="205"/>
    </row>
    <row r="6" spans="1:21" s="177" customFormat="1" x14ac:dyDescent="0.25">
      <c r="A6" s="383"/>
      <c r="B6" s="152"/>
      <c r="C6" s="152"/>
      <c r="D6" s="152"/>
      <c r="E6" s="152"/>
      <c r="F6" s="152"/>
      <c r="G6" s="152"/>
      <c r="H6" s="152"/>
      <c r="I6" s="152"/>
      <c r="J6" s="167"/>
      <c r="K6" s="167"/>
      <c r="M6" s="205"/>
      <c r="N6" s="152"/>
      <c r="O6" s="383"/>
      <c r="P6" s="152"/>
      <c r="Q6" s="205"/>
      <c r="R6" s="205"/>
      <c r="S6" s="205"/>
      <c r="T6" s="205"/>
      <c r="U6" s="205"/>
    </row>
    <row r="7" spans="1:21" s="177" customFormat="1" x14ac:dyDescent="0.25">
      <c r="A7" s="383"/>
      <c r="B7" s="152"/>
      <c r="C7" s="152"/>
      <c r="D7" s="152"/>
      <c r="E7" s="152"/>
      <c r="F7" s="152"/>
      <c r="G7" s="152"/>
      <c r="H7" s="152"/>
      <c r="I7" s="152"/>
      <c r="J7" s="167"/>
      <c r="K7" s="167"/>
      <c r="M7" s="205"/>
      <c r="N7" s="152"/>
      <c r="O7" s="152"/>
      <c r="P7" s="152"/>
      <c r="Q7" s="205"/>
      <c r="R7" s="205"/>
      <c r="S7" s="205"/>
      <c r="T7" s="205"/>
      <c r="U7" s="205"/>
    </row>
    <row r="8" spans="1:21" s="177" customFormat="1" x14ac:dyDescent="0.25">
      <c r="B8" s="152"/>
      <c r="C8" s="152"/>
      <c r="D8" s="152"/>
      <c r="E8" s="152"/>
      <c r="F8" s="152" t="s">
        <v>9</v>
      </c>
      <c r="G8" s="152"/>
      <c r="H8" s="152"/>
      <c r="I8" s="152" t="s">
        <v>9</v>
      </c>
      <c r="J8" s="167"/>
      <c r="K8" s="167"/>
      <c r="M8" s="205"/>
      <c r="N8" s="152"/>
      <c r="O8" s="152"/>
      <c r="P8" s="152"/>
      <c r="Q8" s="205"/>
      <c r="R8" s="205"/>
      <c r="S8" s="205"/>
      <c r="T8" s="205"/>
      <c r="U8" s="205"/>
    </row>
    <row r="9" spans="1:21" s="177" customFormat="1" x14ac:dyDescent="0.25">
      <c r="B9" s="152" t="s">
        <v>15</v>
      </c>
      <c r="C9" s="152"/>
      <c r="D9" s="152" t="s">
        <v>148</v>
      </c>
      <c r="E9" s="152" t="s">
        <v>60</v>
      </c>
      <c r="F9" s="152" t="s">
        <v>149</v>
      </c>
      <c r="G9" s="152"/>
      <c r="H9" s="152" t="s">
        <v>61</v>
      </c>
      <c r="I9" s="152" t="s">
        <v>149</v>
      </c>
      <c r="J9" s="167" t="s">
        <v>61</v>
      </c>
      <c r="K9" s="167"/>
      <c r="L9" s="82" t="s">
        <v>44</v>
      </c>
      <c r="M9" s="205"/>
      <c r="N9" s="83" t="s">
        <v>63</v>
      </c>
      <c r="O9" s="152"/>
      <c r="P9" s="152"/>
      <c r="Q9" s="205"/>
      <c r="R9" s="205"/>
      <c r="S9" s="205"/>
      <c r="T9" s="205"/>
      <c r="U9" s="205"/>
    </row>
    <row r="10" spans="1:21" s="177" customFormat="1" x14ac:dyDescent="0.25">
      <c r="B10" s="86" t="s">
        <v>150</v>
      </c>
      <c r="C10" s="86" t="s">
        <v>31</v>
      </c>
      <c r="D10" s="86" t="s">
        <v>151</v>
      </c>
      <c r="E10" s="86" t="s">
        <v>65</v>
      </c>
      <c r="F10" s="86" t="s">
        <v>152</v>
      </c>
      <c r="G10" s="86"/>
      <c r="H10" s="86" t="s">
        <v>65</v>
      </c>
      <c r="I10" s="86" t="s">
        <v>153</v>
      </c>
      <c r="J10" s="86" t="s">
        <v>69</v>
      </c>
      <c r="K10" s="152"/>
      <c r="L10" s="85" t="s">
        <v>69</v>
      </c>
      <c r="M10" s="205"/>
      <c r="N10" s="90" t="s">
        <v>70</v>
      </c>
      <c r="O10" s="152"/>
      <c r="P10" s="152"/>
      <c r="Q10" s="205"/>
      <c r="R10" s="205"/>
      <c r="S10" s="205"/>
      <c r="T10" s="205"/>
      <c r="U10" s="205"/>
    </row>
    <row r="11" spans="1:21" x14ac:dyDescent="0.25">
      <c r="B11" s="272" t="s">
        <v>154</v>
      </c>
      <c r="C11" s="272" t="s">
        <v>155</v>
      </c>
      <c r="D11" s="272" t="s">
        <v>156</v>
      </c>
      <c r="E11" s="272" t="s">
        <v>157</v>
      </c>
      <c r="F11" s="272" t="s">
        <v>158</v>
      </c>
      <c r="G11" s="272"/>
      <c r="H11" s="272" t="s">
        <v>30</v>
      </c>
      <c r="I11" s="272" t="s">
        <v>159</v>
      </c>
      <c r="J11" s="272" t="s">
        <v>160</v>
      </c>
      <c r="K11" s="272"/>
      <c r="L11" s="205" t="s">
        <v>161</v>
      </c>
      <c r="N11" s="272" t="s">
        <v>247</v>
      </c>
      <c r="P11" s="91"/>
    </row>
    <row r="12" spans="1:21" ht="12.75" customHeight="1" x14ac:dyDescent="0.25">
      <c r="B12" s="63" t="s">
        <v>162</v>
      </c>
      <c r="C12" s="63" t="s">
        <v>163</v>
      </c>
      <c r="D12" s="273">
        <f>'[66]Restated Rental Revenue'!R17</f>
        <v>12263</v>
      </c>
      <c r="E12" s="274">
        <f>'[66]Rate Design Rental_TR'!I14</f>
        <v>7.37</v>
      </c>
      <c r="F12" s="384">
        <f>D12*E12</f>
        <v>90378.31</v>
      </c>
      <c r="G12" s="275"/>
      <c r="H12" s="276">
        <f t="shared" ref="H12:H28" si="0">ROUND(E12*(1+$L$17),2)</f>
        <v>6.48</v>
      </c>
      <c r="I12" s="384">
        <f>D12*H12</f>
        <v>79464.240000000005</v>
      </c>
      <c r="J12" s="384">
        <f>I12-F12</f>
        <v>-10914.069999999992</v>
      </c>
      <c r="K12" s="277"/>
      <c r="L12" s="385" t="s">
        <v>248</v>
      </c>
      <c r="M12" s="278"/>
      <c r="N12" s="386">
        <f>H12/E12-1</f>
        <v>-0.12075983717774763</v>
      </c>
      <c r="O12" s="276"/>
      <c r="P12" s="276"/>
      <c r="Q12" s="278"/>
      <c r="R12" s="278"/>
      <c r="S12" s="278"/>
      <c r="U12" s="278"/>
    </row>
    <row r="13" spans="1:21" x14ac:dyDescent="0.25">
      <c r="B13" s="63" t="s">
        <v>164</v>
      </c>
      <c r="C13" s="63" t="s">
        <v>165</v>
      </c>
      <c r="D13" s="273">
        <f>'[66]Restated Rental Revenue'!R18</f>
        <v>190792</v>
      </c>
      <c r="E13" s="274">
        <f>'[66]Rate Design Rental_TR'!I15</f>
        <v>12.09</v>
      </c>
      <c r="F13" s="384">
        <f>D13*E13</f>
        <v>2306675.2799999998</v>
      </c>
      <c r="G13" s="279"/>
      <c r="H13" s="276">
        <f t="shared" si="0"/>
        <v>10.62</v>
      </c>
      <c r="I13" s="384">
        <f>D13*H13</f>
        <v>2026211.0399999998</v>
      </c>
      <c r="J13" s="384">
        <f t="shared" ref="J13:J24" si="1">I13-F13</f>
        <v>-280464.24</v>
      </c>
      <c r="K13" s="279"/>
      <c r="L13" s="371">
        <f>'[65]Rate Spread'!N20</f>
        <v>-643782.62296793424</v>
      </c>
      <c r="M13" s="278"/>
      <c r="N13" s="386">
        <f t="shared" ref="N13:N28" si="2">H13/E13-1</f>
        <v>-0.12158808933002485</v>
      </c>
      <c r="O13" s="276"/>
      <c r="P13" s="276"/>
      <c r="Q13" s="278"/>
      <c r="R13" s="278"/>
      <c r="S13" s="278"/>
      <c r="T13" s="278"/>
      <c r="U13" s="278"/>
    </row>
    <row r="14" spans="1:21" x14ac:dyDescent="0.25">
      <c r="B14" s="63" t="s">
        <v>166</v>
      </c>
      <c r="C14" s="63" t="s">
        <v>167</v>
      </c>
      <c r="D14" s="273">
        <f>'[66]Restated Rental Revenue'!R19</f>
        <v>36011</v>
      </c>
      <c r="E14" s="274">
        <f>'[66]Rate Design Rental_TR'!I16</f>
        <v>17.149999999999999</v>
      </c>
      <c r="F14" s="384">
        <f t="shared" ref="F14:F28" si="3">D14*E14</f>
        <v>617588.64999999991</v>
      </c>
      <c r="G14" s="279"/>
      <c r="H14" s="276">
        <f t="shared" si="0"/>
        <v>15.07</v>
      </c>
      <c r="I14" s="384">
        <f t="shared" ref="I14:I28" si="4">D14*H14</f>
        <v>542685.77</v>
      </c>
      <c r="J14" s="384">
        <f t="shared" si="1"/>
        <v>-74902.879999999888</v>
      </c>
      <c r="K14" s="279"/>
      <c r="L14" s="280" t="s">
        <v>76</v>
      </c>
      <c r="M14" s="278"/>
      <c r="N14" s="386">
        <f t="shared" si="2"/>
        <v>-0.12128279883381921</v>
      </c>
      <c r="O14" s="276"/>
      <c r="P14" s="276"/>
      <c r="Q14" s="278"/>
      <c r="R14" s="278"/>
      <c r="S14" s="278"/>
      <c r="T14" s="278"/>
      <c r="U14" s="278"/>
    </row>
    <row r="15" spans="1:21" x14ac:dyDescent="0.25">
      <c r="B15" s="63" t="s">
        <v>168</v>
      </c>
      <c r="C15" s="63" t="s">
        <v>169</v>
      </c>
      <c r="D15" s="273">
        <f>'[66]Restated Rental Revenue'!R20</f>
        <v>7959</v>
      </c>
      <c r="E15" s="274">
        <f>'[66]Rate Design Rental_TR'!I17</f>
        <v>16.78</v>
      </c>
      <c r="F15" s="384">
        <f t="shared" si="3"/>
        <v>133552.02000000002</v>
      </c>
      <c r="G15" s="279"/>
      <c r="H15" s="276">
        <f t="shared" si="0"/>
        <v>14.75</v>
      </c>
      <c r="I15" s="384">
        <f>D15*H15</f>
        <v>117395.25</v>
      </c>
      <c r="J15" s="384">
        <f>I15-F15</f>
        <v>-16156.770000000019</v>
      </c>
      <c r="K15" s="279"/>
      <c r="L15" s="120">
        <f>J29-L13</f>
        <v>-748.43703206558712</v>
      </c>
      <c r="M15" s="278"/>
      <c r="N15" s="386">
        <f t="shared" si="2"/>
        <v>-0.1209773539928487</v>
      </c>
      <c r="O15" s="276"/>
      <c r="P15" s="276"/>
      <c r="Q15" s="278"/>
      <c r="R15" s="278"/>
      <c r="S15" s="278"/>
      <c r="T15" s="278"/>
      <c r="U15" s="278"/>
    </row>
    <row r="16" spans="1:21" x14ac:dyDescent="0.25">
      <c r="B16" s="63" t="s">
        <v>170</v>
      </c>
      <c r="C16" s="63" t="s">
        <v>171</v>
      </c>
      <c r="D16" s="273">
        <f>'[66]Restated Rental Revenue'!R21</f>
        <v>40377</v>
      </c>
      <c r="E16" s="274">
        <f>'[66]Rate Design Rental_TR'!I18</f>
        <v>5.83</v>
      </c>
      <c r="F16" s="384">
        <f t="shared" si="3"/>
        <v>235397.91</v>
      </c>
      <c r="G16" s="279"/>
      <c r="H16" s="276">
        <f t="shared" si="0"/>
        <v>5.12</v>
      </c>
      <c r="I16" s="384">
        <f t="shared" si="4"/>
        <v>206730.23999999999</v>
      </c>
      <c r="J16" s="384">
        <f t="shared" si="1"/>
        <v>-28667.670000000013</v>
      </c>
      <c r="K16" s="279"/>
      <c r="L16" s="281"/>
      <c r="M16" s="278"/>
      <c r="N16" s="386">
        <f t="shared" si="2"/>
        <v>-0.12178387650085765</v>
      </c>
      <c r="O16" s="276"/>
      <c r="P16" s="276"/>
      <c r="Q16" s="278"/>
      <c r="R16" s="278"/>
      <c r="S16" s="278"/>
      <c r="T16" s="278"/>
      <c r="U16" s="278"/>
    </row>
    <row r="17" spans="2:21" x14ac:dyDescent="0.25">
      <c r="B17" s="63" t="s">
        <v>172</v>
      </c>
      <c r="C17" s="63" t="s">
        <v>173</v>
      </c>
      <c r="D17" s="273">
        <f>'[66]Restated Rental Revenue'!R22</f>
        <v>2345</v>
      </c>
      <c r="E17" s="274">
        <f>'[66]Rate Design Rental_TR'!I19</f>
        <v>10.57</v>
      </c>
      <c r="F17" s="384">
        <f t="shared" si="3"/>
        <v>24786.65</v>
      </c>
      <c r="G17" s="279"/>
      <c r="H17" s="276">
        <f t="shared" si="0"/>
        <v>9.2899999999999991</v>
      </c>
      <c r="I17" s="384">
        <f t="shared" si="4"/>
        <v>21785.05</v>
      </c>
      <c r="J17" s="384">
        <f t="shared" si="1"/>
        <v>-3001.6000000000022</v>
      </c>
      <c r="K17" s="279"/>
      <c r="L17" s="387">
        <v>-0.121175</v>
      </c>
      <c r="M17" s="278"/>
      <c r="N17" s="386">
        <f t="shared" si="2"/>
        <v>-0.12109744560075697</v>
      </c>
      <c r="O17" s="276"/>
      <c r="P17" s="276"/>
      <c r="Q17" s="278"/>
      <c r="R17" s="278"/>
      <c r="S17" s="278"/>
      <c r="T17" s="278"/>
      <c r="U17" s="278"/>
    </row>
    <row r="18" spans="2:21" x14ac:dyDescent="0.25">
      <c r="B18" s="63" t="s">
        <v>174</v>
      </c>
      <c r="C18" s="63" t="s">
        <v>175</v>
      </c>
      <c r="D18" s="273">
        <f>'[66]Restated Rental Revenue'!R45</f>
        <v>1384</v>
      </c>
      <c r="E18" s="274">
        <f>'[66]Rate Design Rental_TR'!I20</f>
        <v>14.9</v>
      </c>
      <c r="F18" s="384">
        <f t="shared" si="3"/>
        <v>20621.600000000002</v>
      </c>
      <c r="G18" s="279"/>
      <c r="H18" s="276">
        <f t="shared" si="0"/>
        <v>13.09</v>
      </c>
      <c r="I18" s="384">
        <f t="shared" si="4"/>
        <v>18116.560000000001</v>
      </c>
      <c r="J18" s="384">
        <f t="shared" si="1"/>
        <v>-2505.0400000000009</v>
      </c>
      <c r="K18" s="279"/>
      <c r="M18" s="278"/>
      <c r="N18" s="386">
        <f t="shared" si="2"/>
        <v>-0.12147651006711413</v>
      </c>
      <c r="O18" s="230"/>
      <c r="P18" s="276"/>
      <c r="Q18" s="278"/>
      <c r="R18" s="278"/>
      <c r="S18" s="278"/>
      <c r="T18" s="278"/>
      <c r="U18" s="278"/>
    </row>
    <row r="19" spans="2:21" x14ac:dyDescent="0.25">
      <c r="B19" s="63" t="s">
        <v>176</v>
      </c>
      <c r="C19" s="63" t="s">
        <v>177</v>
      </c>
      <c r="D19" s="273">
        <f>'[66]Restated Rental Revenue'!R46</f>
        <v>1036</v>
      </c>
      <c r="E19" s="274">
        <f>'[66]Rate Design Rental_TR'!I21</f>
        <v>19.600000000000001</v>
      </c>
      <c r="F19" s="384">
        <f t="shared" si="3"/>
        <v>20305.600000000002</v>
      </c>
      <c r="G19" s="279"/>
      <c r="H19" s="276">
        <f t="shared" si="0"/>
        <v>17.22</v>
      </c>
      <c r="I19" s="384">
        <f t="shared" si="4"/>
        <v>17839.919999999998</v>
      </c>
      <c r="J19" s="384">
        <f t="shared" si="1"/>
        <v>-2465.6800000000039</v>
      </c>
      <c r="K19" s="279"/>
      <c r="L19" s="278"/>
      <c r="M19" s="278"/>
      <c r="N19" s="386">
        <f t="shared" si="2"/>
        <v>-0.12142857142857155</v>
      </c>
      <c r="O19" s="194"/>
      <c r="P19" s="276"/>
      <c r="Q19" s="278"/>
      <c r="R19" s="278"/>
      <c r="S19" s="278"/>
      <c r="T19" s="278"/>
      <c r="U19" s="278"/>
    </row>
    <row r="20" spans="2:21" x14ac:dyDescent="0.25">
      <c r="B20" s="63" t="s">
        <v>178</v>
      </c>
      <c r="C20" s="63" t="s">
        <v>179</v>
      </c>
      <c r="D20" s="273">
        <f>'[66]Restated Rental Revenue'!R47</f>
        <v>2711</v>
      </c>
      <c r="E20" s="274">
        <f>'[66]Rate Design Rental_TR'!I22</f>
        <v>19.600000000000001</v>
      </c>
      <c r="F20" s="384">
        <f t="shared" si="3"/>
        <v>53135.600000000006</v>
      </c>
      <c r="G20" s="279"/>
      <c r="H20" s="276">
        <f t="shared" si="0"/>
        <v>17.22</v>
      </c>
      <c r="I20" s="384">
        <f t="shared" si="4"/>
        <v>46683.42</v>
      </c>
      <c r="J20" s="384">
        <f t="shared" si="1"/>
        <v>-6452.1800000000076</v>
      </c>
      <c r="K20" s="279"/>
      <c r="L20" s="278"/>
      <c r="M20" s="278"/>
      <c r="N20" s="386">
        <f t="shared" si="2"/>
        <v>-0.12142857142857155</v>
      </c>
      <c r="O20" s="194"/>
      <c r="P20" s="276"/>
      <c r="Q20" s="278"/>
      <c r="R20" s="278"/>
      <c r="S20" s="278"/>
      <c r="T20" s="278"/>
      <c r="U20" s="278"/>
    </row>
    <row r="21" spans="2:21" x14ac:dyDescent="0.25">
      <c r="B21" s="63" t="s">
        <v>180</v>
      </c>
      <c r="C21" s="63" t="s">
        <v>181</v>
      </c>
      <c r="D21" s="273">
        <f>'[66]Restated Rental Revenue'!R48</f>
        <v>157</v>
      </c>
      <c r="E21" s="274">
        <f>'[66]Rate Design Rental_TR'!I23</f>
        <v>30.95</v>
      </c>
      <c r="F21" s="384">
        <f t="shared" si="3"/>
        <v>4859.1499999999996</v>
      </c>
      <c r="G21" s="279"/>
      <c r="H21" s="276">
        <f t="shared" si="0"/>
        <v>27.2</v>
      </c>
      <c r="I21" s="384">
        <f t="shared" si="4"/>
        <v>4270.3999999999996</v>
      </c>
      <c r="J21" s="384">
        <f t="shared" si="1"/>
        <v>-588.75</v>
      </c>
      <c r="K21" s="279"/>
      <c r="L21" s="278"/>
      <c r="M21" s="278"/>
      <c r="N21" s="386">
        <f t="shared" si="2"/>
        <v>-0.1211631663974152</v>
      </c>
      <c r="O21" s="194"/>
      <c r="P21" s="276"/>
      <c r="Q21" s="278"/>
      <c r="R21" s="278"/>
      <c r="S21" s="278"/>
      <c r="T21" s="278"/>
      <c r="U21" s="278"/>
    </row>
    <row r="22" spans="2:21" x14ac:dyDescent="0.25">
      <c r="B22" s="63" t="s">
        <v>182</v>
      </c>
      <c r="C22" s="63" t="s">
        <v>183</v>
      </c>
      <c r="D22" s="273">
        <f>'[66]Restated Rental Revenue'!R49</f>
        <v>6638</v>
      </c>
      <c r="E22" s="274">
        <f>'[66]Rate Design Rental_TR'!I24</f>
        <v>40.51</v>
      </c>
      <c r="F22" s="384">
        <f t="shared" si="3"/>
        <v>268905.38</v>
      </c>
      <c r="G22" s="279"/>
      <c r="H22" s="276">
        <f t="shared" si="0"/>
        <v>35.6</v>
      </c>
      <c r="I22" s="384">
        <f t="shared" si="4"/>
        <v>236312.80000000002</v>
      </c>
      <c r="J22" s="384">
        <f t="shared" si="1"/>
        <v>-32592.579999999987</v>
      </c>
      <c r="K22" s="279"/>
      <c r="L22" s="278"/>
      <c r="M22" s="278"/>
      <c r="N22" s="386">
        <f t="shared" si="2"/>
        <v>-0.12120464082942473</v>
      </c>
      <c r="O22" s="194"/>
      <c r="P22" s="276"/>
      <c r="Q22" s="278"/>
      <c r="R22" s="278"/>
      <c r="S22" s="278"/>
      <c r="T22" s="278"/>
      <c r="U22" s="278"/>
    </row>
    <row r="23" spans="2:21" x14ac:dyDescent="0.25">
      <c r="B23" s="63" t="s">
        <v>184</v>
      </c>
      <c r="C23" s="63" t="s">
        <v>185</v>
      </c>
      <c r="D23" s="273">
        <f>'[66]Restated Rental Revenue'!R50</f>
        <v>4526</v>
      </c>
      <c r="E23" s="274">
        <f>'[66]Rate Design Rental_TR'!I25</f>
        <v>54.25</v>
      </c>
      <c r="F23" s="384">
        <f t="shared" si="3"/>
        <v>245535.5</v>
      </c>
      <c r="G23" s="279"/>
      <c r="H23" s="276">
        <f t="shared" si="0"/>
        <v>47.68</v>
      </c>
      <c r="I23" s="384">
        <f t="shared" si="4"/>
        <v>215799.67999999999</v>
      </c>
      <c r="J23" s="384">
        <f t="shared" si="1"/>
        <v>-29735.820000000007</v>
      </c>
      <c r="K23" s="279"/>
      <c r="L23" s="278"/>
      <c r="M23" s="278"/>
      <c r="N23" s="386">
        <f t="shared" si="2"/>
        <v>-0.12110599078341011</v>
      </c>
      <c r="O23" s="194"/>
      <c r="P23" s="276"/>
      <c r="Q23" s="278"/>
      <c r="R23" s="278"/>
      <c r="S23" s="278"/>
      <c r="T23" s="278"/>
      <c r="U23" s="278"/>
    </row>
    <row r="24" spans="2:21" x14ac:dyDescent="0.25">
      <c r="B24" s="63" t="s">
        <v>186</v>
      </c>
      <c r="C24" s="63" t="s">
        <v>187</v>
      </c>
      <c r="D24" s="273">
        <f>'[66]Restated Rental Revenue'!R51</f>
        <v>13159</v>
      </c>
      <c r="E24" s="274">
        <f>'[66]Rate Design Rental_TR'!I26</f>
        <v>63.09</v>
      </c>
      <c r="F24" s="384">
        <f t="shared" si="3"/>
        <v>830201.31</v>
      </c>
      <c r="G24" s="279"/>
      <c r="H24" s="276">
        <f t="shared" si="0"/>
        <v>55.45</v>
      </c>
      <c r="I24" s="384">
        <f t="shared" si="4"/>
        <v>729666.55</v>
      </c>
      <c r="J24" s="384">
        <f t="shared" si="1"/>
        <v>-100534.76000000001</v>
      </c>
      <c r="K24" s="279"/>
      <c r="L24" s="278"/>
      <c r="M24" s="278"/>
      <c r="N24" s="386">
        <f t="shared" si="2"/>
        <v>-0.12109684577587576</v>
      </c>
      <c r="O24" s="194"/>
      <c r="P24" s="276"/>
      <c r="Q24" s="278"/>
      <c r="R24" s="278"/>
      <c r="S24" s="278"/>
      <c r="T24" s="278"/>
      <c r="U24" s="278"/>
    </row>
    <row r="25" spans="2:21" x14ac:dyDescent="0.25">
      <c r="B25" s="63" t="s">
        <v>188</v>
      </c>
      <c r="C25" s="63" t="s">
        <v>189</v>
      </c>
      <c r="D25" s="273">
        <f>'[66]Restated Rental Revenue'!R72</f>
        <v>11501</v>
      </c>
      <c r="E25" s="274">
        <f>'[66]Rate Design Rental_TR'!I27</f>
        <v>10.16</v>
      </c>
      <c r="F25" s="384">
        <f t="shared" si="3"/>
        <v>116850.16</v>
      </c>
      <c r="G25" s="279"/>
      <c r="H25" s="276">
        <f t="shared" si="0"/>
        <v>8.93</v>
      </c>
      <c r="I25" s="384">
        <f t="shared" si="4"/>
        <v>102703.93</v>
      </c>
      <c r="J25" s="384">
        <f>I25-F25</f>
        <v>-14146.23000000001</v>
      </c>
      <c r="K25" s="279"/>
      <c r="M25" s="278"/>
      <c r="N25" s="386">
        <f t="shared" si="2"/>
        <v>-0.12106299212598426</v>
      </c>
      <c r="O25" s="276"/>
      <c r="P25" s="276"/>
      <c r="Q25" s="278"/>
      <c r="R25" s="278"/>
      <c r="S25" s="278"/>
      <c r="T25" s="278"/>
      <c r="U25" s="278"/>
    </row>
    <row r="26" spans="2:21" x14ac:dyDescent="0.25">
      <c r="B26" s="63" t="s">
        <v>190</v>
      </c>
      <c r="C26" s="63" t="s">
        <v>191</v>
      </c>
      <c r="D26" s="273">
        <f>'[66]Restated Rental Revenue'!R73</f>
        <v>844</v>
      </c>
      <c r="E26" s="274">
        <f>'[66]Rate Design Rental_TR'!I28</f>
        <v>27.71</v>
      </c>
      <c r="F26" s="384">
        <f t="shared" si="3"/>
        <v>23387.24</v>
      </c>
      <c r="G26" s="279"/>
      <c r="H26" s="276">
        <f t="shared" si="0"/>
        <v>24.35</v>
      </c>
      <c r="I26" s="384">
        <f t="shared" si="4"/>
        <v>20551.400000000001</v>
      </c>
      <c r="J26" s="384">
        <f>I26-F26</f>
        <v>-2835.84</v>
      </c>
      <c r="K26" s="279"/>
      <c r="M26" s="278"/>
      <c r="N26" s="386">
        <f t="shared" si="2"/>
        <v>-0.12125586430891377</v>
      </c>
      <c r="O26" s="276"/>
      <c r="P26" s="276"/>
      <c r="Q26" s="278"/>
      <c r="R26" s="278"/>
      <c r="S26" s="278"/>
      <c r="T26" s="278"/>
      <c r="U26" s="278"/>
    </row>
    <row r="27" spans="2:21" x14ac:dyDescent="0.25">
      <c r="B27" s="63" t="s">
        <v>192</v>
      </c>
      <c r="C27" s="63" t="s">
        <v>193</v>
      </c>
      <c r="D27" s="273">
        <f>'[66]Restated Rental Revenue'!R74</f>
        <v>541</v>
      </c>
      <c r="E27" s="274">
        <f>'[66]Rate Design Rental_TR'!I29</f>
        <v>37.58</v>
      </c>
      <c r="F27" s="384">
        <f t="shared" si="3"/>
        <v>20330.78</v>
      </c>
      <c r="G27" s="279"/>
      <c r="H27" s="276">
        <f t="shared" si="0"/>
        <v>33.03</v>
      </c>
      <c r="I27" s="384">
        <f t="shared" si="4"/>
        <v>17869.23</v>
      </c>
      <c r="J27" s="384">
        <f>I27-F27</f>
        <v>-2461.5499999999993</v>
      </c>
      <c r="K27" s="279"/>
      <c r="M27" s="278"/>
      <c r="N27" s="386">
        <f t="shared" si="2"/>
        <v>-0.12107503991484825</v>
      </c>
      <c r="O27" s="276"/>
      <c r="P27" s="276"/>
      <c r="Q27" s="278"/>
      <c r="R27" s="278"/>
      <c r="S27" s="278"/>
      <c r="T27" s="278"/>
      <c r="U27" s="278"/>
    </row>
    <row r="28" spans="2:21" x14ac:dyDescent="0.25">
      <c r="B28" s="63" t="s">
        <v>194</v>
      </c>
      <c r="C28" s="63" t="s">
        <v>195</v>
      </c>
      <c r="D28" s="273">
        <f>'[66]Restated Rental Revenue'!R75</f>
        <v>19205</v>
      </c>
      <c r="E28" s="274">
        <f>'[66]Rate Design Rental_TR'!I30</f>
        <v>15.51</v>
      </c>
      <c r="F28" s="384">
        <f t="shared" si="3"/>
        <v>297869.55</v>
      </c>
      <c r="G28" s="279"/>
      <c r="H28" s="276">
        <f t="shared" si="0"/>
        <v>13.63</v>
      </c>
      <c r="I28" s="384">
        <f t="shared" si="4"/>
        <v>261764.15000000002</v>
      </c>
      <c r="J28" s="384">
        <f>I28-F28</f>
        <v>-36105.399999999965</v>
      </c>
      <c r="K28" s="279"/>
      <c r="M28" s="278"/>
      <c r="N28" s="386">
        <f t="shared" si="2"/>
        <v>-0.1212121212121211</v>
      </c>
      <c r="O28" s="276"/>
      <c r="P28" s="276"/>
      <c r="Q28" s="278"/>
      <c r="R28" s="278"/>
      <c r="S28" s="278"/>
      <c r="T28" s="278"/>
      <c r="U28" s="278"/>
    </row>
    <row r="29" spans="2:21" x14ac:dyDescent="0.25">
      <c r="C29" s="63" t="s">
        <v>28</v>
      </c>
      <c r="D29" s="183">
        <f>SUM(D12:D28)</f>
        <v>351449</v>
      </c>
      <c r="F29" s="388">
        <f>SUM(F12:F28)</f>
        <v>5310380.6900000004</v>
      </c>
      <c r="G29" s="281"/>
      <c r="H29" s="278"/>
      <c r="I29" s="388">
        <f>SUM(I12:I28)</f>
        <v>4665849.6300000008</v>
      </c>
      <c r="J29" s="388">
        <f>SUM(J12:J28)</f>
        <v>-644531.05999999982</v>
      </c>
      <c r="K29" s="389"/>
      <c r="O29" s="194"/>
      <c r="P29" s="281"/>
    </row>
    <row r="30" spans="2:21" s="91" customFormat="1" ht="13.8" thickBot="1" x14ac:dyDescent="0.3">
      <c r="E30" s="281"/>
      <c r="F30" s="281"/>
      <c r="G30" s="281"/>
      <c r="H30" s="281"/>
      <c r="I30" s="281"/>
      <c r="J30" s="281"/>
      <c r="K30" s="281"/>
    </row>
    <row r="31" spans="2:21" s="91" customFormat="1" ht="13.8" thickBot="1" x14ac:dyDescent="0.3">
      <c r="B31" s="390" t="s">
        <v>243</v>
      </c>
      <c r="C31" s="343"/>
      <c r="D31" s="342">
        <f>D29-'[66]Restated Rental Revenue'!$R$90</f>
        <v>0</v>
      </c>
      <c r="E31" s="342"/>
      <c r="F31" s="344">
        <f>F29-'[65]Rate Spread'!C20</f>
        <v>0</v>
      </c>
      <c r="G31" s="275"/>
      <c r="H31" s="278"/>
      <c r="I31" s="278"/>
      <c r="J31" s="281"/>
      <c r="K31" s="281"/>
      <c r="M31" s="276"/>
      <c r="N31" s="391"/>
      <c r="O31" s="276"/>
      <c r="P31" s="276"/>
      <c r="Q31" s="276"/>
      <c r="R31" s="276"/>
      <c r="S31" s="276"/>
      <c r="U31" s="276"/>
    </row>
    <row r="32" spans="2:21" s="91" customFormat="1" x14ac:dyDescent="0.25">
      <c r="E32" s="283"/>
      <c r="I32" s="152"/>
      <c r="J32" s="392"/>
      <c r="K32" s="392"/>
    </row>
    <row r="33" spans="5:19" x14ac:dyDescent="0.25">
      <c r="E33" s="283"/>
      <c r="O33" s="393"/>
      <c r="P33" s="276"/>
      <c r="Q33" s="278"/>
      <c r="R33" s="278"/>
      <c r="S33" s="278"/>
    </row>
    <row r="34" spans="5:19" x14ac:dyDescent="0.25">
      <c r="E34" s="283"/>
      <c r="P34" s="276"/>
      <c r="Q34" s="278"/>
      <c r="R34" s="278"/>
      <c r="S34" s="278"/>
    </row>
    <row r="35" spans="5:19" x14ac:dyDescent="0.25">
      <c r="E35" s="283"/>
      <c r="I35" s="278"/>
      <c r="J35" s="278"/>
      <c r="K35" s="278"/>
      <c r="O35" s="282"/>
      <c r="P35" s="394"/>
      <c r="Q35" s="394"/>
      <c r="R35" s="395"/>
      <c r="S35" s="395"/>
    </row>
    <row r="36" spans="5:19" x14ac:dyDescent="0.25">
      <c r="E36" s="283"/>
      <c r="P36" s="91"/>
    </row>
    <row r="49" spans="5:16" x14ac:dyDescent="0.25">
      <c r="E49" s="283"/>
      <c r="I49" s="278"/>
      <c r="J49" s="278"/>
      <c r="K49" s="278"/>
      <c r="O49" s="282"/>
      <c r="P49" s="394"/>
    </row>
    <row r="50" spans="5:16" x14ac:dyDescent="0.25">
      <c r="E50" s="283"/>
      <c r="P50" s="91"/>
    </row>
    <row r="63" spans="5:16" x14ac:dyDescent="0.25">
      <c r="E63" s="283"/>
      <c r="I63" s="278"/>
      <c r="J63" s="278"/>
      <c r="K63" s="278"/>
      <c r="O63" s="282"/>
      <c r="P63" s="394"/>
    </row>
    <row r="64" spans="5:16" x14ac:dyDescent="0.25">
      <c r="E64" s="283"/>
      <c r="P64" s="91"/>
    </row>
    <row r="75" spans="2:16" x14ac:dyDescent="0.25">
      <c r="B75" s="63" t="s">
        <v>294</v>
      </c>
      <c r="D75" s="63" t="s">
        <v>294</v>
      </c>
      <c r="E75" s="63" t="s">
        <v>294</v>
      </c>
      <c r="F75" s="63" t="s">
        <v>294</v>
      </c>
      <c r="G75" s="63" t="s">
        <v>294</v>
      </c>
      <c r="H75" s="63" t="s">
        <v>294</v>
      </c>
      <c r="I75" s="63" t="s">
        <v>294</v>
      </c>
      <c r="J75" s="63" t="s">
        <v>294</v>
      </c>
      <c r="K75" s="63" t="s">
        <v>294</v>
      </c>
      <c r="L75" s="63" t="s">
        <v>294</v>
      </c>
      <c r="M75" s="63" t="s">
        <v>294</v>
      </c>
      <c r="N75" s="91" t="s">
        <v>294</v>
      </c>
      <c r="O75" s="91" t="s">
        <v>294</v>
      </c>
      <c r="P75" s="63" t="s">
        <v>294</v>
      </c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&amp;L&amp;F 
&amp;A&amp;RExhibit No. ___(JDT-07)
                  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1:R82"/>
  <sheetViews>
    <sheetView topLeftCell="A67" zoomScaleNormal="100" workbookViewId="0">
      <selection activeCell="P75" sqref="P75"/>
    </sheetView>
  </sheetViews>
  <sheetFormatPr defaultColWidth="9.109375" defaultRowHeight="13.2" x14ac:dyDescent="0.25"/>
  <cols>
    <col min="1" max="1" width="2.109375" style="290" customWidth="1"/>
    <col min="2" max="2" width="2.5546875" style="290" customWidth="1"/>
    <col min="3" max="3" width="30.6640625" style="290" customWidth="1"/>
    <col min="4" max="4" width="9.6640625" style="290" bestFit="1" customWidth="1"/>
    <col min="5" max="6" width="10.33203125" style="290" bestFit="1" customWidth="1"/>
    <col min="7" max="8" width="9.6640625" style="290" bestFit="1" customWidth="1"/>
    <col min="9" max="9" width="10.33203125" style="290" bestFit="1" customWidth="1"/>
    <col min="10" max="15" width="9.6640625" style="290" bestFit="1" customWidth="1"/>
    <col min="16" max="16" width="11.33203125" style="290" bestFit="1" customWidth="1"/>
    <col min="17" max="17" width="9.109375" style="290"/>
    <col min="18" max="18" width="11.33203125" style="290" customWidth="1"/>
    <col min="19" max="16384" width="9.109375" style="290"/>
  </cols>
  <sheetData>
    <row r="1" spans="2:17" x14ac:dyDescent="0.25">
      <c r="B1" s="438" t="s">
        <v>20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2:17" x14ac:dyDescent="0.25">
      <c r="B2" s="439" t="s">
        <v>225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300"/>
    </row>
    <row r="3" spans="2:17" x14ac:dyDescent="0.25">
      <c r="B3" s="438" t="s">
        <v>226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</row>
    <row r="4" spans="2:17" x14ac:dyDescent="0.25">
      <c r="B4" s="438" t="s">
        <v>227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</row>
    <row r="5" spans="2:17" x14ac:dyDescent="0.25">
      <c r="B5" s="427"/>
      <c r="C5" s="427"/>
    </row>
    <row r="6" spans="2:17" ht="13.8" thickBot="1" x14ac:dyDescent="0.3">
      <c r="B6" s="427" t="s">
        <v>228</v>
      </c>
      <c r="C6" s="427"/>
    </row>
    <row r="7" spans="2:17" ht="13.8" thickTop="1" x14ac:dyDescent="0.25">
      <c r="B7" s="288"/>
      <c r="C7" s="288"/>
      <c r="D7" s="450" t="s">
        <v>224</v>
      </c>
      <c r="E7" s="450"/>
      <c r="F7" s="450"/>
      <c r="G7" s="289"/>
      <c r="H7" s="451" t="s">
        <v>294</v>
      </c>
      <c r="I7" s="452"/>
      <c r="J7" s="453"/>
    </row>
    <row r="8" spans="2:17" x14ac:dyDescent="0.25">
      <c r="B8" s="289"/>
      <c r="C8" s="289"/>
      <c r="D8" s="289"/>
      <c r="E8" s="291"/>
      <c r="F8" s="289"/>
      <c r="G8" s="289"/>
      <c r="H8" s="454"/>
      <c r="I8" s="455"/>
      <c r="J8" s="456"/>
      <c r="O8" s="293" t="s">
        <v>229</v>
      </c>
      <c r="P8" s="428">
        <v>1</v>
      </c>
    </row>
    <row r="9" spans="2:17" ht="13.8" thickBot="1" x14ac:dyDescent="0.3">
      <c r="B9" s="289"/>
      <c r="C9" s="289"/>
      <c r="D9" s="291" t="s">
        <v>60</v>
      </c>
      <c r="E9" s="291" t="s">
        <v>61</v>
      </c>
      <c r="F9" s="291" t="s">
        <v>47</v>
      </c>
      <c r="G9" s="289"/>
      <c r="H9" s="457" t="s">
        <v>294</v>
      </c>
      <c r="I9" s="458" t="s">
        <v>294</v>
      </c>
      <c r="J9" s="459" t="s">
        <v>294</v>
      </c>
    </row>
    <row r="10" spans="2:17" ht="13.8" thickTop="1" x14ac:dyDescent="0.25">
      <c r="B10" s="294" t="s">
        <v>294</v>
      </c>
      <c r="C10" s="295"/>
      <c r="D10" s="466" t="s">
        <v>294</v>
      </c>
      <c r="E10" s="467" t="s">
        <v>294</v>
      </c>
      <c r="F10" s="468" t="s">
        <v>294</v>
      </c>
      <c r="G10" s="289"/>
      <c r="H10" s="460" t="s">
        <v>294</v>
      </c>
      <c r="I10" s="461" t="s">
        <v>294</v>
      </c>
      <c r="J10" s="462" t="s">
        <v>294</v>
      </c>
    </row>
    <row r="11" spans="2:17" ht="13.8" thickBot="1" x14ac:dyDescent="0.3">
      <c r="B11" s="296" t="s">
        <v>294</v>
      </c>
      <c r="C11" s="297"/>
      <c r="D11" s="469" t="s">
        <v>294</v>
      </c>
      <c r="E11" s="470" t="s">
        <v>294</v>
      </c>
      <c r="F11" s="462" t="s">
        <v>294</v>
      </c>
      <c r="G11" s="289"/>
      <c r="H11" s="463" t="s">
        <v>294</v>
      </c>
      <c r="I11" s="464" t="s">
        <v>294</v>
      </c>
      <c r="J11" s="465" t="s">
        <v>294</v>
      </c>
    </row>
    <row r="12" spans="2:17" ht="13.8" thickTop="1" x14ac:dyDescent="0.25">
      <c r="B12" s="296" t="s">
        <v>294</v>
      </c>
      <c r="C12" s="297"/>
      <c r="D12" s="455"/>
      <c r="E12" s="455"/>
      <c r="F12" s="456"/>
      <c r="G12" s="289"/>
      <c r="H12" s="289"/>
      <c r="I12" s="289"/>
      <c r="J12" s="289"/>
    </row>
    <row r="13" spans="2:17" x14ac:dyDescent="0.25">
      <c r="B13" s="296"/>
      <c r="C13" s="297" t="s">
        <v>294</v>
      </c>
      <c r="D13" s="471" t="s">
        <v>294</v>
      </c>
      <c r="E13" s="471" t="s">
        <v>294</v>
      </c>
      <c r="F13" s="472" t="s">
        <v>294</v>
      </c>
      <c r="G13" s="289"/>
      <c r="H13" s="289"/>
      <c r="I13" s="289"/>
      <c r="J13" s="289"/>
    </row>
    <row r="14" spans="2:17" x14ac:dyDescent="0.25">
      <c r="B14" s="296"/>
      <c r="C14" s="297" t="s">
        <v>294</v>
      </c>
      <c r="D14" s="471" t="s">
        <v>294</v>
      </c>
      <c r="E14" s="471" t="s">
        <v>294</v>
      </c>
      <c r="F14" s="472" t="s">
        <v>294</v>
      </c>
      <c r="G14" s="289"/>
      <c r="H14" s="289"/>
      <c r="I14" s="289"/>
      <c r="J14" s="289"/>
    </row>
    <row r="15" spans="2:17" x14ac:dyDescent="0.25">
      <c r="B15" s="296"/>
      <c r="C15" s="297" t="s">
        <v>294</v>
      </c>
      <c r="D15" s="471" t="s">
        <v>294</v>
      </c>
      <c r="E15" s="471" t="s">
        <v>294</v>
      </c>
      <c r="F15" s="472" t="s">
        <v>294</v>
      </c>
      <c r="G15" s="289"/>
      <c r="H15" s="289"/>
      <c r="I15" s="289"/>
      <c r="J15" s="289"/>
    </row>
    <row r="16" spans="2:17" x14ac:dyDescent="0.25">
      <c r="B16" s="296"/>
      <c r="C16" s="297" t="s">
        <v>294</v>
      </c>
      <c r="D16" s="471" t="s">
        <v>294</v>
      </c>
      <c r="E16" s="471" t="s">
        <v>294</v>
      </c>
      <c r="F16" s="472" t="s">
        <v>294</v>
      </c>
      <c r="G16" s="289"/>
      <c r="H16" s="289"/>
      <c r="I16" s="289"/>
      <c r="J16" s="289"/>
    </row>
    <row r="17" spans="2:18" x14ac:dyDescent="0.25">
      <c r="B17" s="296"/>
      <c r="C17" s="297" t="s">
        <v>294</v>
      </c>
      <c r="D17" s="471" t="s">
        <v>294</v>
      </c>
      <c r="E17" s="471" t="s">
        <v>294</v>
      </c>
      <c r="F17" s="472" t="s">
        <v>294</v>
      </c>
      <c r="G17" s="289"/>
      <c r="H17" s="289"/>
      <c r="I17" s="289"/>
      <c r="J17" s="289"/>
    </row>
    <row r="18" spans="2:18" ht="13.8" thickBot="1" x14ac:dyDescent="0.3">
      <c r="B18" s="298"/>
      <c r="C18" s="299" t="s">
        <v>294</v>
      </c>
      <c r="D18" s="473" t="s">
        <v>294</v>
      </c>
      <c r="E18" s="473" t="s">
        <v>294</v>
      </c>
      <c r="F18" s="474" t="s">
        <v>294</v>
      </c>
      <c r="G18" s="289"/>
      <c r="H18" s="289"/>
      <c r="I18" s="289"/>
      <c r="J18" s="289"/>
    </row>
    <row r="19" spans="2:18" ht="13.8" thickTop="1" x14ac:dyDescent="0.25">
      <c r="B19" s="300"/>
      <c r="C19" s="300"/>
    </row>
    <row r="20" spans="2:18" x14ac:dyDescent="0.25">
      <c r="C20" s="301"/>
    </row>
    <row r="21" spans="2:18" x14ac:dyDescent="0.25">
      <c r="B21" s="288"/>
      <c r="C21" s="288"/>
      <c r="D21" s="302">
        <v>43101</v>
      </c>
      <c r="E21" s="302">
        <v>43132</v>
      </c>
      <c r="F21" s="302">
        <v>43160</v>
      </c>
      <c r="G21" s="302">
        <v>43191</v>
      </c>
      <c r="H21" s="302">
        <v>43221</v>
      </c>
      <c r="I21" s="302">
        <v>43252</v>
      </c>
      <c r="J21" s="302">
        <v>43282</v>
      </c>
      <c r="K21" s="302">
        <v>43313</v>
      </c>
      <c r="L21" s="302">
        <v>43344</v>
      </c>
      <c r="M21" s="302">
        <v>43374</v>
      </c>
      <c r="N21" s="302">
        <v>43405</v>
      </c>
      <c r="O21" s="302">
        <v>43435</v>
      </c>
      <c r="P21" s="303" t="s">
        <v>28</v>
      </c>
    </row>
    <row r="22" spans="2:18" ht="13.8" thickBot="1" x14ac:dyDescent="0.3">
      <c r="B22" s="304" t="s">
        <v>230</v>
      </c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6"/>
    </row>
    <row r="23" spans="2:18" x14ac:dyDescent="0.25">
      <c r="B23" s="307" t="s">
        <v>294</v>
      </c>
      <c r="C23" s="297"/>
      <c r="D23" s="475" t="s">
        <v>294</v>
      </c>
      <c r="E23" s="475" t="s">
        <v>294</v>
      </c>
      <c r="F23" s="475" t="s">
        <v>294</v>
      </c>
      <c r="G23" s="475" t="s">
        <v>294</v>
      </c>
      <c r="H23" s="475" t="s">
        <v>294</v>
      </c>
      <c r="I23" s="475" t="s">
        <v>294</v>
      </c>
      <c r="J23" s="475" t="s">
        <v>294</v>
      </c>
      <c r="K23" s="475" t="s">
        <v>294</v>
      </c>
      <c r="L23" s="475" t="s">
        <v>294</v>
      </c>
      <c r="M23" s="475" t="s">
        <v>294</v>
      </c>
      <c r="N23" s="475" t="s">
        <v>294</v>
      </c>
      <c r="O23" s="475" t="s">
        <v>294</v>
      </c>
      <c r="P23" s="476" t="s">
        <v>294</v>
      </c>
      <c r="R23" s="429"/>
    </row>
    <row r="24" spans="2:18" x14ac:dyDescent="0.25">
      <c r="B24" s="307" t="s">
        <v>294</v>
      </c>
      <c r="C24" s="297"/>
      <c r="D24" s="475" t="s">
        <v>294</v>
      </c>
      <c r="E24" s="475" t="s">
        <v>294</v>
      </c>
      <c r="F24" s="475" t="s">
        <v>294</v>
      </c>
      <c r="G24" s="475" t="s">
        <v>294</v>
      </c>
      <c r="H24" s="475" t="s">
        <v>294</v>
      </c>
      <c r="I24" s="475" t="s">
        <v>294</v>
      </c>
      <c r="J24" s="475" t="s">
        <v>294</v>
      </c>
      <c r="K24" s="475" t="s">
        <v>294</v>
      </c>
      <c r="L24" s="475" t="s">
        <v>294</v>
      </c>
      <c r="M24" s="475" t="s">
        <v>294</v>
      </c>
      <c r="N24" s="475" t="s">
        <v>294</v>
      </c>
      <c r="O24" s="475" t="s">
        <v>294</v>
      </c>
      <c r="P24" s="476" t="s">
        <v>294</v>
      </c>
      <c r="R24" s="429"/>
    </row>
    <row r="25" spans="2:18" x14ac:dyDescent="0.25">
      <c r="B25" s="307" t="s">
        <v>294</v>
      </c>
      <c r="C25" s="297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6"/>
    </row>
    <row r="26" spans="2:18" x14ac:dyDescent="0.25">
      <c r="B26" s="307"/>
      <c r="C26" s="297" t="s">
        <v>294</v>
      </c>
      <c r="D26" s="475" t="s">
        <v>294</v>
      </c>
      <c r="E26" s="475" t="s">
        <v>294</v>
      </c>
      <c r="F26" s="475" t="s">
        <v>294</v>
      </c>
      <c r="G26" s="475" t="s">
        <v>294</v>
      </c>
      <c r="H26" s="475" t="s">
        <v>294</v>
      </c>
      <c r="I26" s="475" t="s">
        <v>294</v>
      </c>
      <c r="J26" s="475" t="s">
        <v>294</v>
      </c>
      <c r="K26" s="475" t="s">
        <v>294</v>
      </c>
      <c r="L26" s="475" t="s">
        <v>294</v>
      </c>
      <c r="M26" s="475" t="s">
        <v>294</v>
      </c>
      <c r="N26" s="475" t="s">
        <v>294</v>
      </c>
      <c r="O26" s="475" t="s">
        <v>294</v>
      </c>
      <c r="P26" s="476" t="s">
        <v>294</v>
      </c>
    </row>
    <row r="27" spans="2:18" x14ac:dyDescent="0.25">
      <c r="B27" s="307"/>
      <c r="C27" s="297" t="s">
        <v>294</v>
      </c>
      <c r="D27" s="475" t="s">
        <v>294</v>
      </c>
      <c r="E27" s="475" t="s">
        <v>294</v>
      </c>
      <c r="F27" s="475" t="s">
        <v>294</v>
      </c>
      <c r="G27" s="475" t="s">
        <v>294</v>
      </c>
      <c r="H27" s="475" t="s">
        <v>294</v>
      </c>
      <c r="I27" s="475" t="s">
        <v>294</v>
      </c>
      <c r="J27" s="475" t="s">
        <v>294</v>
      </c>
      <c r="K27" s="475" t="s">
        <v>294</v>
      </c>
      <c r="L27" s="475" t="s">
        <v>294</v>
      </c>
      <c r="M27" s="475" t="s">
        <v>294</v>
      </c>
      <c r="N27" s="475" t="s">
        <v>294</v>
      </c>
      <c r="O27" s="475" t="s">
        <v>294</v>
      </c>
      <c r="P27" s="476" t="s">
        <v>294</v>
      </c>
    </row>
    <row r="28" spans="2:18" x14ac:dyDescent="0.25">
      <c r="B28" s="307"/>
      <c r="C28" s="297" t="s">
        <v>294</v>
      </c>
      <c r="D28" s="475" t="s">
        <v>294</v>
      </c>
      <c r="E28" s="475" t="s">
        <v>294</v>
      </c>
      <c r="F28" s="475" t="s">
        <v>294</v>
      </c>
      <c r="G28" s="475" t="s">
        <v>294</v>
      </c>
      <c r="H28" s="475" t="s">
        <v>294</v>
      </c>
      <c r="I28" s="475" t="s">
        <v>294</v>
      </c>
      <c r="J28" s="475" t="s">
        <v>294</v>
      </c>
      <c r="K28" s="475" t="s">
        <v>294</v>
      </c>
      <c r="L28" s="475" t="s">
        <v>294</v>
      </c>
      <c r="M28" s="475" t="s">
        <v>294</v>
      </c>
      <c r="N28" s="475" t="s">
        <v>294</v>
      </c>
      <c r="O28" s="475" t="s">
        <v>294</v>
      </c>
      <c r="P28" s="476" t="s">
        <v>294</v>
      </c>
    </row>
    <row r="29" spans="2:18" x14ac:dyDescent="0.25">
      <c r="B29" s="307"/>
      <c r="C29" s="297" t="s">
        <v>294</v>
      </c>
      <c r="D29" s="475" t="s">
        <v>294</v>
      </c>
      <c r="E29" s="475" t="s">
        <v>294</v>
      </c>
      <c r="F29" s="475" t="s">
        <v>294</v>
      </c>
      <c r="G29" s="475" t="s">
        <v>294</v>
      </c>
      <c r="H29" s="475" t="s">
        <v>294</v>
      </c>
      <c r="I29" s="475" t="s">
        <v>294</v>
      </c>
      <c r="J29" s="475" t="s">
        <v>294</v>
      </c>
      <c r="K29" s="475" t="s">
        <v>294</v>
      </c>
      <c r="L29" s="475" t="s">
        <v>294</v>
      </c>
      <c r="M29" s="475" t="s">
        <v>294</v>
      </c>
      <c r="N29" s="475" t="s">
        <v>294</v>
      </c>
      <c r="O29" s="475" t="s">
        <v>294</v>
      </c>
      <c r="P29" s="476" t="s">
        <v>294</v>
      </c>
    </row>
    <row r="30" spans="2:18" x14ac:dyDescent="0.25">
      <c r="B30" s="307"/>
      <c r="C30" s="297" t="s">
        <v>294</v>
      </c>
      <c r="D30" s="475" t="s">
        <v>294</v>
      </c>
      <c r="E30" s="475" t="s">
        <v>294</v>
      </c>
      <c r="F30" s="475" t="s">
        <v>294</v>
      </c>
      <c r="G30" s="475" t="s">
        <v>294</v>
      </c>
      <c r="H30" s="475" t="s">
        <v>294</v>
      </c>
      <c r="I30" s="475" t="s">
        <v>294</v>
      </c>
      <c r="J30" s="475" t="s">
        <v>294</v>
      </c>
      <c r="K30" s="475" t="s">
        <v>294</v>
      </c>
      <c r="L30" s="475" t="s">
        <v>294</v>
      </c>
      <c r="M30" s="475" t="s">
        <v>294</v>
      </c>
      <c r="N30" s="475" t="s">
        <v>294</v>
      </c>
      <c r="O30" s="475" t="s">
        <v>294</v>
      </c>
      <c r="P30" s="476" t="s">
        <v>294</v>
      </c>
    </row>
    <row r="31" spans="2:18" x14ac:dyDescent="0.25">
      <c r="B31" s="307"/>
      <c r="C31" s="297" t="s">
        <v>294</v>
      </c>
      <c r="D31" s="475" t="s">
        <v>294</v>
      </c>
      <c r="E31" s="475" t="s">
        <v>294</v>
      </c>
      <c r="F31" s="475" t="s">
        <v>294</v>
      </c>
      <c r="G31" s="475" t="s">
        <v>294</v>
      </c>
      <c r="H31" s="475" t="s">
        <v>294</v>
      </c>
      <c r="I31" s="475" t="s">
        <v>294</v>
      </c>
      <c r="J31" s="475" t="s">
        <v>294</v>
      </c>
      <c r="K31" s="475" t="s">
        <v>294</v>
      </c>
      <c r="L31" s="475" t="s">
        <v>294</v>
      </c>
      <c r="M31" s="475" t="s">
        <v>294</v>
      </c>
      <c r="N31" s="475" t="s">
        <v>294</v>
      </c>
      <c r="O31" s="475" t="s">
        <v>294</v>
      </c>
      <c r="P31" s="476" t="s">
        <v>294</v>
      </c>
    </row>
    <row r="32" spans="2:18" ht="13.8" thickBot="1" x14ac:dyDescent="0.3">
      <c r="B32" s="307"/>
      <c r="C32" s="297" t="s">
        <v>294</v>
      </c>
      <c r="D32" s="477" t="s">
        <v>294</v>
      </c>
      <c r="E32" s="477" t="s">
        <v>294</v>
      </c>
      <c r="F32" s="477" t="s">
        <v>294</v>
      </c>
      <c r="G32" s="477" t="s">
        <v>294</v>
      </c>
      <c r="H32" s="477" t="s">
        <v>294</v>
      </c>
      <c r="I32" s="477" t="s">
        <v>294</v>
      </c>
      <c r="J32" s="477" t="s">
        <v>294</v>
      </c>
      <c r="K32" s="477" t="s">
        <v>294</v>
      </c>
      <c r="L32" s="477" t="s">
        <v>294</v>
      </c>
      <c r="M32" s="477" t="s">
        <v>294</v>
      </c>
      <c r="N32" s="477" t="s">
        <v>294</v>
      </c>
      <c r="O32" s="477" t="s">
        <v>294</v>
      </c>
      <c r="P32" s="478" t="s">
        <v>294</v>
      </c>
    </row>
    <row r="33" spans="2:18" x14ac:dyDescent="0.25">
      <c r="B33" s="308"/>
      <c r="C33" s="308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</row>
    <row r="34" spans="2:18" ht="13.8" thickBot="1" x14ac:dyDescent="0.3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</row>
    <row r="35" spans="2:18" x14ac:dyDescent="0.25">
      <c r="B35" s="311" t="s">
        <v>294</v>
      </c>
      <c r="C35" s="312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2"/>
    </row>
    <row r="36" spans="2:18" x14ac:dyDescent="0.25">
      <c r="B36" s="307" t="s">
        <v>294</v>
      </c>
      <c r="C36" s="297"/>
      <c r="D36" s="313" t="s">
        <v>294</v>
      </c>
      <c r="E36" s="313" t="s">
        <v>294</v>
      </c>
      <c r="F36" s="313" t="s">
        <v>294</v>
      </c>
      <c r="G36" s="313" t="s">
        <v>294</v>
      </c>
      <c r="H36" s="313" t="s">
        <v>294</v>
      </c>
      <c r="I36" s="313" t="s">
        <v>294</v>
      </c>
      <c r="J36" s="313" t="s">
        <v>294</v>
      </c>
      <c r="K36" s="313" t="s">
        <v>294</v>
      </c>
      <c r="L36" s="313" t="s">
        <v>294</v>
      </c>
      <c r="M36" s="313" t="s">
        <v>294</v>
      </c>
      <c r="N36" s="313" t="s">
        <v>294</v>
      </c>
      <c r="O36" s="313" t="s">
        <v>294</v>
      </c>
      <c r="P36" s="314" t="s">
        <v>294</v>
      </c>
    </row>
    <row r="37" spans="2:18" x14ac:dyDescent="0.25">
      <c r="B37" s="307" t="s">
        <v>294</v>
      </c>
      <c r="C37" s="297"/>
      <c r="D37" s="313" t="s">
        <v>294</v>
      </c>
      <c r="E37" s="313" t="s">
        <v>294</v>
      </c>
      <c r="F37" s="313" t="s">
        <v>294</v>
      </c>
      <c r="G37" s="313" t="s">
        <v>294</v>
      </c>
      <c r="H37" s="313" t="s">
        <v>294</v>
      </c>
      <c r="I37" s="313" t="s">
        <v>294</v>
      </c>
      <c r="J37" s="313" t="s">
        <v>294</v>
      </c>
      <c r="K37" s="313" t="s">
        <v>294</v>
      </c>
      <c r="L37" s="313" t="s">
        <v>294</v>
      </c>
      <c r="M37" s="313" t="s">
        <v>294</v>
      </c>
      <c r="N37" s="313" t="s">
        <v>294</v>
      </c>
      <c r="O37" s="313" t="s">
        <v>294</v>
      </c>
      <c r="P37" s="314" t="s">
        <v>294</v>
      </c>
      <c r="R37" s="429"/>
    </row>
    <row r="38" spans="2:18" x14ac:dyDescent="0.25">
      <c r="B38" s="315" t="s">
        <v>294</v>
      </c>
      <c r="C38" s="316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4" t="s">
        <v>294</v>
      </c>
    </row>
    <row r="39" spans="2:18" x14ac:dyDescent="0.25">
      <c r="B39" s="315"/>
      <c r="C39" s="297" t="s">
        <v>294</v>
      </c>
      <c r="D39" s="313" t="s">
        <v>294</v>
      </c>
      <c r="E39" s="313" t="s">
        <v>294</v>
      </c>
      <c r="F39" s="313" t="s">
        <v>294</v>
      </c>
      <c r="G39" s="313" t="s">
        <v>294</v>
      </c>
      <c r="H39" s="313" t="s">
        <v>294</v>
      </c>
      <c r="I39" s="313" t="s">
        <v>294</v>
      </c>
      <c r="J39" s="313" t="s">
        <v>294</v>
      </c>
      <c r="K39" s="313" t="s">
        <v>294</v>
      </c>
      <c r="L39" s="313" t="s">
        <v>294</v>
      </c>
      <c r="M39" s="313" t="s">
        <v>294</v>
      </c>
      <c r="N39" s="313" t="s">
        <v>294</v>
      </c>
      <c r="O39" s="313" t="s">
        <v>294</v>
      </c>
      <c r="P39" s="314" t="s">
        <v>294</v>
      </c>
    </row>
    <row r="40" spans="2:18" x14ac:dyDescent="0.25">
      <c r="B40" s="315"/>
      <c r="C40" s="297" t="s">
        <v>294</v>
      </c>
      <c r="D40" s="313" t="s">
        <v>294</v>
      </c>
      <c r="E40" s="313" t="s">
        <v>294</v>
      </c>
      <c r="F40" s="313" t="s">
        <v>294</v>
      </c>
      <c r="G40" s="313" t="s">
        <v>294</v>
      </c>
      <c r="H40" s="313" t="s">
        <v>294</v>
      </c>
      <c r="I40" s="313" t="s">
        <v>294</v>
      </c>
      <c r="J40" s="313" t="s">
        <v>294</v>
      </c>
      <c r="K40" s="313" t="s">
        <v>294</v>
      </c>
      <c r="L40" s="313" t="s">
        <v>294</v>
      </c>
      <c r="M40" s="313" t="s">
        <v>294</v>
      </c>
      <c r="N40" s="313" t="s">
        <v>294</v>
      </c>
      <c r="O40" s="313" t="s">
        <v>294</v>
      </c>
      <c r="P40" s="314" t="s">
        <v>294</v>
      </c>
    </row>
    <row r="41" spans="2:18" x14ac:dyDescent="0.25">
      <c r="B41" s="315"/>
      <c r="C41" s="297" t="s">
        <v>294</v>
      </c>
      <c r="D41" s="313" t="s">
        <v>294</v>
      </c>
      <c r="E41" s="313" t="s">
        <v>294</v>
      </c>
      <c r="F41" s="313" t="s">
        <v>294</v>
      </c>
      <c r="G41" s="313" t="s">
        <v>294</v>
      </c>
      <c r="H41" s="313" t="s">
        <v>294</v>
      </c>
      <c r="I41" s="313" t="s">
        <v>294</v>
      </c>
      <c r="J41" s="313" t="s">
        <v>294</v>
      </c>
      <c r="K41" s="313" t="s">
        <v>294</v>
      </c>
      <c r="L41" s="313" t="s">
        <v>294</v>
      </c>
      <c r="M41" s="313" t="s">
        <v>294</v>
      </c>
      <c r="N41" s="313" t="s">
        <v>294</v>
      </c>
      <c r="O41" s="313" t="s">
        <v>294</v>
      </c>
      <c r="P41" s="314" t="s">
        <v>294</v>
      </c>
    </row>
    <row r="42" spans="2:18" x14ac:dyDescent="0.25">
      <c r="B42" s="315"/>
      <c r="C42" s="297" t="s">
        <v>294</v>
      </c>
      <c r="D42" s="313" t="s">
        <v>294</v>
      </c>
      <c r="E42" s="313" t="s">
        <v>294</v>
      </c>
      <c r="F42" s="313" t="s">
        <v>294</v>
      </c>
      <c r="G42" s="313" t="s">
        <v>294</v>
      </c>
      <c r="H42" s="313" t="s">
        <v>294</v>
      </c>
      <c r="I42" s="313" t="s">
        <v>294</v>
      </c>
      <c r="J42" s="313" t="s">
        <v>294</v>
      </c>
      <c r="K42" s="313" t="s">
        <v>294</v>
      </c>
      <c r="L42" s="313" t="s">
        <v>294</v>
      </c>
      <c r="M42" s="313" t="s">
        <v>294</v>
      </c>
      <c r="N42" s="313" t="s">
        <v>294</v>
      </c>
      <c r="O42" s="313" t="s">
        <v>294</v>
      </c>
      <c r="P42" s="314" t="s">
        <v>294</v>
      </c>
    </row>
    <row r="43" spans="2:18" x14ac:dyDescent="0.25">
      <c r="B43" s="315"/>
      <c r="C43" s="297" t="s">
        <v>294</v>
      </c>
      <c r="D43" s="313" t="s">
        <v>294</v>
      </c>
      <c r="E43" s="313" t="s">
        <v>294</v>
      </c>
      <c r="F43" s="313" t="s">
        <v>294</v>
      </c>
      <c r="G43" s="313" t="s">
        <v>294</v>
      </c>
      <c r="H43" s="313" t="s">
        <v>294</v>
      </c>
      <c r="I43" s="313" t="s">
        <v>294</v>
      </c>
      <c r="J43" s="313" t="s">
        <v>294</v>
      </c>
      <c r="K43" s="313" t="s">
        <v>294</v>
      </c>
      <c r="L43" s="313" t="s">
        <v>294</v>
      </c>
      <c r="M43" s="313" t="s">
        <v>294</v>
      </c>
      <c r="N43" s="313" t="s">
        <v>294</v>
      </c>
      <c r="O43" s="313" t="s">
        <v>294</v>
      </c>
      <c r="P43" s="314" t="s">
        <v>294</v>
      </c>
    </row>
    <row r="44" spans="2:18" x14ac:dyDescent="0.25">
      <c r="B44" s="315"/>
      <c r="C44" s="297" t="s">
        <v>294</v>
      </c>
      <c r="D44" s="317" t="s">
        <v>294</v>
      </c>
      <c r="E44" s="317" t="s">
        <v>294</v>
      </c>
      <c r="F44" s="317" t="s">
        <v>294</v>
      </c>
      <c r="G44" s="317" t="s">
        <v>294</v>
      </c>
      <c r="H44" s="317" t="s">
        <v>294</v>
      </c>
      <c r="I44" s="317" t="s">
        <v>294</v>
      </c>
      <c r="J44" s="317" t="s">
        <v>294</v>
      </c>
      <c r="K44" s="317" t="s">
        <v>294</v>
      </c>
      <c r="L44" s="317" t="s">
        <v>294</v>
      </c>
      <c r="M44" s="317" t="s">
        <v>294</v>
      </c>
      <c r="N44" s="317" t="s">
        <v>294</v>
      </c>
      <c r="O44" s="317" t="s">
        <v>294</v>
      </c>
      <c r="P44" s="314" t="s">
        <v>294</v>
      </c>
    </row>
    <row r="45" spans="2:18" x14ac:dyDescent="0.25">
      <c r="B45" s="315"/>
      <c r="C45" s="297" t="s">
        <v>294</v>
      </c>
      <c r="D45" s="318" t="s">
        <v>294</v>
      </c>
      <c r="E45" s="318" t="s">
        <v>294</v>
      </c>
      <c r="F45" s="318" t="s">
        <v>294</v>
      </c>
      <c r="G45" s="318" t="s">
        <v>294</v>
      </c>
      <c r="H45" s="318" t="s">
        <v>294</v>
      </c>
      <c r="I45" s="318" t="s">
        <v>294</v>
      </c>
      <c r="J45" s="318" t="s">
        <v>294</v>
      </c>
      <c r="K45" s="318" t="s">
        <v>294</v>
      </c>
      <c r="L45" s="318" t="s">
        <v>294</v>
      </c>
      <c r="M45" s="318" t="s">
        <v>294</v>
      </c>
      <c r="N45" s="318" t="s">
        <v>294</v>
      </c>
      <c r="O45" s="318" t="s">
        <v>294</v>
      </c>
      <c r="P45" s="319" t="s">
        <v>294</v>
      </c>
    </row>
    <row r="46" spans="2:18" ht="13.8" thickBot="1" x14ac:dyDescent="0.3">
      <c r="B46" s="320" t="s">
        <v>294</v>
      </c>
      <c r="C46" s="321"/>
      <c r="D46" s="322" t="s">
        <v>294</v>
      </c>
      <c r="E46" s="322" t="s">
        <v>294</v>
      </c>
      <c r="F46" s="322" t="s">
        <v>294</v>
      </c>
      <c r="G46" s="322" t="s">
        <v>294</v>
      </c>
      <c r="H46" s="322" t="s">
        <v>294</v>
      </c>
      <c r="I46" s="322" t="s">
        <v>294</v>
      </c>
      <c r="J46" s="322" t="s">
        <v>294</v>
      </c>
      <c r="K46" s="322" t="s">
        <v>294</v>
      </c>
      <c r="L46" s="322" t="s">
        <v>294</v>
      </c>
      <c r="M46" s="322" t="s">
        <v>294</v>
      </c>
      <c r="N46" s="322" t="s">
        <v>294</v>
      </c>
      <c r="O46" s="322" t="s">
        <v>294</v>
      </c>
      <c r="P46" s="323" t="s">
        <v>294</v>
      </c>
    </row>
    <row r="47" spans="2:18" x14ac:dyDescent="0.25">
      <c r="B47" s="396"/>
      <c r="C47" s="396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</row>
    <row r="49" spans="2:16" x14ac:dyDescent="0.25">
      <c r="B49" s="311" t="s">
        <v>294</v>
      </c>
      <c r="C49" s="312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2"/>
    </row>
    <row r="50" spans="2:16" x14ac:dyDescent="0.25">
      <c r="B50" s="307" t="s">
        <v>294</v>
      </c>
      <c r="C50" s="297"/>
      <c r="D50" s="313" t="s">
        <v>294</v>
      </c>
      <c r="E50" s="313" t="s">
        <v>294</v>
      </c>
      <c r="F50" s="313" t="s">
        <v>294</v>
      </c>
      <c r="G50" s="313" t="s">
        <v>294</v>
      </c>
      <c r="H50" s="313" t="s">
        <v>294</v>
      </c>
      <c r="I50" s="313" t="s">
        <v>294</v>
      </c>
      <c r="J50" s="313" t="s">
        <v>294</v>
      </c>
      <c r="K50" s="313" t="s">
        <v>294</v>
      </c>
      <c r="L50" s="313" t="s">
        <v>294</v>
      </c>
      <c r="M50" s="313" t="s">
        <v>294</v>
      </c>
      <c r="N50" s="313" t="s">
        <v>294</v>
      </c>
      <c r="O50" s="313" t="s">
        <v>294</v>
      </c>
      <c r="P50" s="314" t="s">
        <v>294</v>
      </c>
    </row>
    <row r="51" spans="2:16" x14ac:dyDescent="0.25">
      <c r="B51" s="307" t="s">
        <v>294</v>
      </c>
      <c r="C51" s="297"/>
      <c r="D51" s="313" t="s">
        <v>294</v>
      </c>
      <c r="E51" s="313" t="s">
        <v>294</v>
      </c>
      <c r="F51" s="313" t="s">
        <v>294</v>
      </c>
      <c r="G51" s="313" t="s">
        <v>294</v>
      </c>
      <c r="H51" s="313" t="s">
        <v>294</v>
      </c>
      <c r="I51" s="313" t="s">
        <v>294</v>
      </c>
      <c r="J51" s="313" t="s">
        <v>294</v>
      </c>
      <c r="K51" s="313" t="s">
        <v>294</v>
      </c>
      <c r="L51" s="313" t="s">
        <v>294</v>
      </c>
      <c r="M51" s="313" t="s">
        <v>294</v>
      </c>
      <c r="N51" s="313" t="s">
        <v>294</v>
      </c>
      <c r="O51" s="313" t="s">
        <v>294</v>
      </c>
      <c r="P51" s="314" t="s">
        <v>294</v>
      </c>
    </row>
    <row r="52" spans="2:16" x14ac:dyDescent="0.25">
      <c r="B52" s="315" t="s">
        <v>294</v>
      </c>
      <c r="C52" s="316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4" t="s">
        <v>294</v>
      </c>
    </row>
    <row r="53" spans="2:16" x14ac:dyDescent="0.25">
      <c r="B53" s="315"/>
      <c r="C53" s="297" t="s">
        <v>294</v>
      </c>
      <c r="D53" s="313" t="s">
        <v>294</v>
      </c>
      <c r="E53" s="313" t="s">
        <v>294</v>
      </c>
      <c r="F53" s="313" t="s">
        <v>294</v>
      </c>
      <c r="G53" s="313" t="s">
        <v>294</v>
      </c>
      <c r="H53" s="313" t="s">
        <v>294</v>
      </c>
      <c r="I53" s="313" t="s">
        <v>294</v>
      </c>
      <c r="J53" s="313" t="s">
        <v>294</v>
      </c>
      <c r="K53" s="313" t="s">
        <v>294</v>
      </c>
      <c r="L53" s="313" t="s">
        <v>294</v>
      </c>
      <c r="M53" s="313" t="s">
        <v>294</v>
      </c>
      <c r="N53" s="313" t="s">
        <v>294</v>
      </c>
      <c r="O53" s="313" t="s">
        <v>294</v>
      </c>
      <c r="P53" s="314" t="s">
        <v>294</v>
      </c>
    </row>
    <row r="54" spans="2:16" x14ac:dyDescent="0.25">
      <c r="B54" s="315"/>
      <c r="C54" s="297" t="s">
        <v>294</v>
      </c>
      <c r="D54" s="313" t="s">
        <v>294</v>
      </c>
      <c r="E54" s="313" t="s">
        <v>294</v>
      </c>
      <c r="F54" s="313" t="s">
        <v>294</v>
      </c>
      <c r="G54" s="313" t="s">
        <v>294</v>
      </c>
      <c r="H54" s="313" t="s">
        <v>294</v>
      </c>
      <c r="I54" s="313" t="s">
        <v>294</v>
      </c>
      <c r="J54" s="313" t="s">
        <v>294</v>
      </c>
      <c r="K54" s="313" t="s">
        <v>294</v>
      </c>
      <c r="L54" s="313" t="s">
        <v>294</v>
      </c>
      <c r="M54" s="313" t="s">
        <v>294</v>
      </c>
      <c r="N54" s="313" t="s">
        <v>294</v>
      </c>
      <c r="O54" s="313" t="s">
        <v>294</v>
      </c>
      <c r="P54" s="314" t="s">
        <v>294</v>
      </c>
    </row>
    <row r="55" spans="2:16" x14ac:dyDescent="0.25">
      <c r="B55" s="315"/>
      <c r="C55" s="297" t="s">
        <v>294</v>
      </c>
      <c r="D55" s="313" t="s">
        <v>294</v>
      </c>
      <c r="E55" s="313" t="s">
        <v>294</v>
      </c>
      <c r="F55" s="313" t="s">
        <v>294</v>
      </c>
      <c r="G55" s="313" t="s">
        <v>294</v>
      </c>
      <c r="H55" s="313" t="s">
        <v>294</v>
      </c>
      <c r="I55" s="313" t="s">
        <v>294</v>
      </c>
      <c r="J55" s="313" t="s">
        <v>294</v>
      </c>
      <c r="K55" s="313" t="s">
        <v>294</v>
      </c>
      <c r="L55" s="313" t="s">
        <v>294</v>
      </c>
      <c r="M55" s="313" t="s">
        <v>294</v>
      </c>
      <c r="N55" s="313" t="s">
        <v>294</v>
      </c>
      <c r="O55" s="313" t="s">
        <v>294</v>
      </c>
      <c r="P55" s="314" t="s">
        <v>294</v>
      </c>
    </row>
    <row r="56" spans="2:16" x14ac:dyDescent="0.25">
      <c r="B56" s="315"/>
      <c r="C56" s="297" t="s">
        <v>294</v>
      </c>
      <c r="D56" s="313" t="s">
        <v>294</v>
      </c>
      <c r="E56" s="313" t="s">
        <v>294</v>
      </c>
      <c r="F56" s="313" t="s">
        <v>294</v>
      </c>
      <c r="G56" s="313" t="s">
        <v>294</v>
      </c>
      <c r="H56" s="313" t="s">
        <v>294</v>
      </c>
      <c r="I56" s="313" t="s">
        <v>294</v>
      </c>
      <c r="J56" s="313" t="s">
        <v>294</v>
      </c>
      <c r="K56" s="313" t="s">
        <v>294</v>
      </c>
      <c r="L56" s="313" t="s">
        <v>294</v>
      </c>
      <c r="M56" s="313" t="s">
        <v>294</v>
      </c>
      <c r="N56" s="313" t="s">
        <v>294</v>
      </c>
      <c r="O56" s="313" t="s">
        <v>294</v>
      </c>
      <c r="P56" s="314" t="s">
        <v>294</v>
      </c>
    </row>
    <row r="57" spans="2:16" x14ac:dyDescent="0.25">
      <c r="B57" s="315"/>
      <c r="C57" s="297" t="s">
        <v>294</v>
      </c>
      <c r="D57" s="313" t="s">
        <v>294</v>
      </c>
      <c r="E57" s="313" t="s">
        <v>294</v>
      </c>
      <c r="F57" s="313" t="s">
        <v>294</v>
      </c>
      <c r="G57" s="313" t="s">
        <v>294</v>
      </c>
      <c r="H57" s="313" t="s">
        <v>294</v>
      </c>
      <c r="I57" s="313" t="s">
        <v>294</v>
      </c>
      <c r="J57" s="313" t="s">
        <v>294</v>
      </c>
      <c r="K57" s="313" t="s">
        <v>294</v>
      </c>
      <c r="L57" s="313" t="s">
        <v>294</v>
      </c>
      <c r="M57" s="313" t="s">
        <v>294</v>
      </c>
      <c r="N57" s="313" t="s">
        <v>294</v>
      </c>
      <c r="O57" s="313" t="s">
        <v>294</v>
      </c>
      <c r="P57" s="314" t="s">
        <v>294</v>
      </c>
    </row>
    <row r="58" spans="2:16" x14ac:dyDescent="0.25">
      <c r="B58" s="315"/>
      <c r="C58" s="297" t="s">
        <v>294</v>
      </c>
      <c r="D58" s="317" t="s">
        <v>294</v>
      </c>
      <c r="E58" s="317" t="s">
        <v>294</v>
      </c>
      <c r="F58" s="317" t="s">
        <v>294</v>
      </c>
      <c r="G58" s="317" t="s">
        <v>294</v>
      </c>
      <c r="H58" s="317" t="s">
        <v>294</v>
      </c>
      <c r="I58" s="317" t="s">
        <v>294</v>
      </c>
      <c r="J58" s="317" t="s">
        <v>294</v>
      </c>
      <c r="K58" s="317" t="s">
        <v>294</v>
      </c>
      <c r="L58" s="317" t="s">
        <v>294</v>
      </c>
      <c r="M58" s="317" t="s">
        <v>294</v>
      </c>
      <c r="N58" s="317" t="s">
        <v>294</v>
      </c>
      <c r="O58" s="317" t="s">
        <v>294</v>
      </c>
      <c r="P58" s="314" t="s">
        <v>294</v>
      </c>
    </row>
    <row r="59" spans="2:16" x14ac:dyDescent="0.25">
      <c r="B59" s="315"/>
      <c r="C59" s="297" t="s">
        <v>294</v>
      </c>
      <c r="D59" s="318" t="s">
        <v>294</v>
      </c>
      <c r="E59" s="318" t="s">
        <v>294</v>
      </c>
      <c r="F59" s="318" t="s">
        <v>294</v>
      </c>
      <c r="G59" s="318" t="s">
        <v>294</v>
      </c>
      <c r="H59" s="318" t="s">
        <v>294</v>
      </c>
      <c r="I59" s="318" t="s">
        <v>294</v>
      </c>
      <c r="J59" s="318" t="s">
        <v>294</v>
      </c>
      <c r="K59" s="318" t="s">
        <v>294</v>
      </c>
      <c r="L59" s="318" t="s">
        <v>294</v>
      </c>
      <c r="M59" s="318" t="s">
        <v>294</v>
      </c>
      <c r="N59" s="318" t="s">
        <v>294</v>
      </c>
      <c r="O59" s="318" t="s">
        <v>294</v>
      </c>
      <c r="P59" s="319" t="s">
        <v>294</v>
      </c>
    </row>
    <row r="60" spans="2:16" ht="13.8" thickBot="1" x14ac:dyDescent="0.3">
      <c r="B60" s="320" t="s">
        <v>294</v>
      </c>
      <c r="C60" s="321"/>
      <c r="D60" s="322" t="s">
        <v>294</v>
      </c>
      <c r="E60" s="322" t="s">
        <v>294</v>
      </c>
      <c r="F60" s="322" t="s">
        <v>294</v>
      </c>
      <c r="G60" s="322" t="s">
        <v>294</v>
      </c>
      <c r="H60" s="322" t="s">
        <v>294</v>
      </c>
      <c r="I60" s="322" t="s">
        <v>294</v>
      </c>
      <c r="J60" s="322" t="s">
        <v>294</v>
      </c>
      <c r="K60" s="322" t="s">
        <v>294</v>
      </c>
      <c r="L60" s="322" t="s">
        <v>294</v>
      </c>
      <c r="M60" s="322" t="s">
        <v>294</v>
      </c>
      <c r="N60" s="322" t="s">
        <v>294</v>
      </c>
      <c r="O60" s="322" t="s">
        <v>294</v>
      </c>
      <c r="P60" s="323" t="s">
        <v>294</v>
      </c>
    </row>
    <row r="61" spans="2:16" ht="13.8" thickTop="1" x14ac:dyDescent="0.25">
      <c r="B61" s="398"/>
      <c r="C61" s="398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</row>
    <row r="62" spans="2:16" ht="13.8" thickBot="1" x14ac:dyDescent="0.3"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</row>
    <row r="63" spans="2:16" ht="13.8" thickTop="1" x14ac:dyDescent="0.25">
      <c r="B63" s="311" t="s">
        <v>294</v>
      </c>
      <c r="C63" s="312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2"/>
    </row>
    <row r="64" spans="2:16" x14ac:dyDescent="0.25">
      <c r="B64" s="307" t="s">
        <v>294</v>
      </c>
      <c r="C64" s="297"/>
      <c r="D64" s="313" t="s">
        <v>294</v>
      </c>
      <c r="E64" s="313" t="s">
        <v>294</v>
      </c>
      <c r="F64" s="313" t="s">
        <v>294</v>
      </c>
      <c r="G64" s="313" t="s">
        <v>294</v>
      </c>
      <c r="H64" s="313" t="s">
        <v>294</v>
      </c>
      <c r="I64" s="313" t="s">
        <v>294</v>
      </c>
      <c r="J64" s="313" t="s">
        <v>294</v>
      </c>
      <c r="K64" s="313" t="s">
        <v>294</v>
      </c>
      <c r="L64" s="313" t="s">
        <v>294</v>
      </c>
      <c r="M64" s="313" t="s">
        <v>294</v>
      </c>
      <c r="N64" s="313" t="s">
        <v>294</v>
      </c>
      <c r="O64" s="313" t="s">
        <v>294</v>
      </c>
      <c r="P64" s="314" t="s">
        <v>294</v>
      </c>
    </row>
    <row r="65" spans="2:16" x14ac:dyDescent="0.25">
      <c r="B65" s="307" t="s">
        <v>294</v>
      </c>
      <c r="C65" s="297"/>
      <c r="D65" s="313" t="s">
        <v>294</v>
      </c>
      <c r="E65" s="313" t="s">
        <v>294</v>
      </c>
      <c r="F65" s="313" t="s">
        <v>294</v>
      </c>
      <c r="G65" s="313" t="s">
        <v>294</v>
      </c>
      <c r="H65" s="313" t="s">
        <v>294</v>
      </c>
      <c r="I65" s="313" t="s">
        <v>294</v>
      </c>
      <c r="J65" s="313" t="s">
        <v>294</v>
      </c>
      <c r="K65" s="313" t="s">
        <v>294</v>
      </c>
      <c r="L65" s="313" t="s">
        <v>294</v>
      </c>
      <c r="M65" s="313" t="s">
        <v>294</v>
      </c>
      <c r="N65" s="313" t="s">
        <v>294</v>
      </c>
      <c r="O65" s="313" t="s">
        <v>294</v>
      </c>
      <c r="P65" s="314" t="s">
        <v>294</v>
      </c>
    </row>
    <row r="66" spans="2:16" x14ac:dyDescent="0.25">
      <c r="B66" s="315" t="s">
        <v>294</v>
      </c>
      <c r="C66" s="316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4" t="s">
        <v>294</v>
      </c>
    </row>
    <row r="67" spans="2:16" x14ac:dyDescent="0.25">
      <c r="B67" s="315"/>
      <c r="C67" s="297" t="s">
        <v>294</v>
      </c>
      <c r="D67" s="313" t="s">
        <v>294</v>
      </c>
      <c r="E67" s="313" t="s">
        <v>294</v>
      </c>
      <c r="F67" s="313" t="s">
        <v>294</v>
      </c>
      <c r="G67" s="313" t="s">
        <v>294</v>
      </c>
      <c r="H67" s="313" t="s">
        <v>294</v>
      </c>
      <c r="I67" s="313" t="s">
        <v>294</v>
      </c>
      <c r="J67" s="313" t="s">
        <v>294</v>
      </c>
      <c r="K67" s="313" t="s">
        <v>294</v>
      </c>
      <c r="L67" s="313" t="s">
        <v>294</v>
      </c>
      <c r="M67" s="313" t="s">
        <v>294</v>
      </c>
      <c r="N67" s="313" t="s">
        <v>294</v>
      </c>
      <c r="O67" s="313" t="s">
        <v>294</v>
      </c>
      <c r="P67" s="314" t="s">
        <v>294</v>
      </c>
    </row>
    <row r="68" spans="2:16" x14ac:dyDescent="0.25">
      <c r="B68" s="315"/>
      <c r="C68" s="297" t="s">
        <v>294</v>
      </c>
      <c r="D68" s="313" t="s">
        <v>294</v>
      </c>
      <c r="E68" s="313" t="s">
        <v>294</v>
      </c>
      <c r="F68" s="313" t="s">
        <v>294</v>
      </c>
      <c r="G68" s="313" t="s">
        <v>294</v>
      </c>
      <c r="H68" s="313" t="s">
        <v>294</v>
      </c>
      <c r="I68" s="313" t="s">
        <v>294</v>
      </c>
      <c r="J68" s="313" t="s">
        <v>294</v>
      </c>
      <c r="K68" s="313" t="s">
        <v>294</v>
      </c>
      <c r="L68" s="313" t="s">
        <v>294</v>
      </c>
      <c r="M68" s="313" t="s">
        <v>294</v>
      </c>
      <c r="N68" s="313" t="s">
        <v>294</v>
      </c>
      <c r="O68" s="313" t="s">
        <v>294</v>
      </c>
      <c r="P68" s="314" t="s">
        <v>294</v>
      </c>
    </row>
    <row r="69" spans="2:16" x14ac:dyDescent="0.25">
      <c r="B69" s="315"/>
      <c r="C69" s="297" t="s">
        <v>294</v>
      </c>
      <c r="D69" s="313" t="s">
        <v>294</v>
      </c>
      <c r="E69" s="313" t="s">
        <v>294</v>
      </c>
      <c r="F69" s="313" t="s">
        <v>294</v>
      </c>
      <c r="G69" s="313" t="s">
        <v>294</v>
      </c>
      <c r="H69" s="313" t="s">
        <v>294</v>
      </c>
      <c r="I69" s="313" t="s">
        <v>294</v>
      </c>
      <c r="J69" s="313" t="s">
        <v>294</v>
      </c>
      <c r="K69" s="313" t="s">
        <v>294</v>
      </c>
      <c r="L69" s="313" t="s">
        <v>294</v>
      </c>
      <c r="M69" s="313" t="s">
        <v>294</v>
      </c>
      <c r="N69" s="313" t="s">
        <v>294</v>
      </c>
      <c r="O69" s="313" t="s">
        <v>294</v>
      </c>
      <c r="P69" s="314" t="s">
        <v>294</v>
      </c>
    </row>
    <row r="70" spans="2:16" x14ac:dyDescent="0.25">
      <c r="B70" s="315"/>
      <c r="C70" s="297" t="s">
        <v>294</v>
      </c>
      <c r="D70" s="313" t="s">
        <v>294</v>
      </c>
      <c r="E70" s="313" t="s">
        <v>294</v>
      </c>
      <c r="F70" s="313" t="s">
        <v>294</v>
      </c>
      <c r="G70" s="313" t="s">
        <v>294</v>
      </c>
      <c r="H70" s="313" t="s">
        <v>294</v>
      </c>
      <c r="I70" s="313" t="s">
        <v>294</v>
      </c>
      <c r="J70" s="313" t="s">
        <v>294</v>
      </c>
      <c r="K70" s="313" t="s">
        <v>294</v>
      </c>
      <c r="L70" s="313" t="s">
        <v>294</v>
      </c>
      <c r="M70" s="313" t="s">
        <v>294</v>
      </c>
      <c r="N70" s="313" t="s">
        <v>294</v>
      </c>
      <c r="O70" s="313" t="s">
        <v>294</v>
      </c>
      <c r="P70" s="314" t="s">
        <v>294</v>
      </c>
    </row>
    <row r="71" spans="2:16" x14ac:dyDescent="0.25">
      <c r="B71" s="315"/>
      <c r="C71" s="297" t="s">
        <v>294</v>
      </c>
      <c r="D71" s="313" t="s">
        <v>294</v>
      </c>
      <c r="E71" s="313" t="s">
        <v>294</v>
      </c>
      <c r="F71" s="313" t="s">
        <v>294</v>
      </c>
      <c r="G71" s="313" t="s">
        <v>294</v>
      </c>
      <c r="H71" s="313" t="s">
        <v>294</v>
      </c>
      <c r="I71" s="313" t="s">
        <v>294</v>
      </c>
      <c r="J71" s="313" t="s">
        <v>294</v>
      </c>
      <c r="K71" s="313" t="s">
        <v>294</v>
      </c>
      <c r="L71" s="313" t="s">
        <v>294</v>
      </c>
      <c r="M71" s="313" t="s">
        <v>294</v>
      </c>
      <c r="N71" s="313" t="s">
        <v>294</v>
      </c>
      <c r="O71" s="313" t="s">
        <v>294</v>
      </c>
      <c r="P71" s="314" t="s">
        <v>294</v>
      </c>
    </row>
    <row r="72" spans="2:16" x14ac:dyDescent="0.25">
      <c r="B72" s="315"/>
      <c r="C72" s="297" t="s">
        <v>294</v>
      </c>
      <c r="D72" s="317" t="s">
        <v>294</v>
      </c>
      <c r="E72" s="317" t="s">
        <v>294</v>
      </c>
      <c r="F72" s="317" t="s">
        <v>294</v>
      </c>
      <c r="G72" s="317" t="s">
        <v>294</v>
      </c>
      <c r="H72" s="317" t="s">
        <v>294</v>
      </c>
      <c r="I72" s="317" t="s">
        <v>294</v>
      </c>
      <c r="J72" s="317" t="s">
        <v>294</v>
      </c>
      <c r="K72" s="317" t="s">
        <v>294</v>
      </c>
      <c r="L72" s="317" t="s">
        <v>294</v>
      </c>
      <c r="M72" s="317" t="s">
        <v>294</v>
      </c>
      <c r="N72" s="317" t="s">
        <v>294</v>
      </c>
      <c r="O72" s="317" t="s">
        <v>294</v>
      </c>
      <c r="P72" s="314" t="s">
        <v>294</v>
      </c>
    </row>
    <row r="73" spans="2:16" x14ac:dyDescent="0.25">
      <c r="B73" s="315"/>
      <c r="C73" s="297" t="s">
        <v>294</v>
      </c>
      <c r="D73" s="318" t="s">
        <v>294</v>
      </c>
      <c r="E73" s="318" t="s">
        <v>294</v>
      </c>
      <c r="F73" s="318" t="s">
        <v>294</v>
      </c>
      <c r="G73" s="318" t="s">
        <v>294</v>
      </c>
      <c r="H73" s="318" t="s">
        <v>294</v>
      </c>
      <c r="I73" s="318" t="s">
        <v>294</v>
      </c>
      <c r="J73" s="318" t="s">
        <v>294</v>
      </c>
      <c r="K73" s="318" t="s">
        <v>294</v>
      </c>
      <c r="L73" s="318" t="s">
        <v>294</v>
      </c>
      <c r="M73" s="318" t="s">
        <v>294</v>
      </c>
      <c r="N73" s="318" t="s">
        <v>294</v>
      </c>
      <c r="O73" s="318" t="s">
        <v>294</v>
      </c>
      <c r="P73" s="319" t="s">
        <v>294</v>
      </c>
    </row>
    <row r="74" spans="2:16" ht="13.8" thickBot="1" x14ac:dyDescent="0.3">
      <c r="B74" s="320" t="s">
        <v>294</v>
      </c>
      <c r="C74" s="321"/>
      <c r="D74" s="322" t="s">
        <v>294</v>
      </c>
      <c r="E74" s="322" t="s">
        <v>294</v>
      </c>
      <c r="F74" s="322" t="s">
        <v>294</v>
      </c>
      <c r="G74" s="322" t="s">
        <v>294</v>
      </c>
      <c r="H74" s="322" t="s">
        <v>294</v>
      </c>
      <c r="I74" s="322" t="s">
        <v>294</v>
      </c>
      <c r="J74" s="322" t="s">
        <v>294</v>
      </c>
      <c r="K74" s="322" t="s">
        <v>294</v>
      </c>
      <c r="L74" s="322" t="s">
        <v>294</v>
      </c>
      <c r="M74" s="322" t="s">
        <v>294</v>
      </c>
      <c r="N74" s="322" t="s">
        <v>294</v>
      </c>
      <c r="O74" s="322" t="s">
        <v>294</v>
      </c>
      <c r="P74" s="323" t="s">
        <v>294</v>
      </c>
    </row>
    <row r="75" spans="2:16" ht="13.8" thickBot="1" x14ac:dyDescent="0.3">
      <c r="B75" s="298" t="s">
        <v>294</v>
      </c>
      <c r="C75" s="299"/>
      <c r="D75" s="401" t="s">
        <v>294</v>
      </c>
      <c r="E75" s="401" t="s">
        <v>294</v>
      </c>
      <c r="F75" s="401" t="s">
        <v>294</v>
      </c>
      <c r="G75" s="401" t="s">
        <v>294</v>
      </c>
      <c r="H75" s="401" t="s">
        <v>294</v>
      </c>
      <c r="I75" s="401" t="s">
        <v>294</v>
      </c>
      <c r="J75" s="401" t="s">
        <v>294</v>
      </c>
      <c r="K75" s="401" t="s">
        <v>294</v>
      </c>
      <c r="L75" s="401" t="s">
        <v>294</v>
      </c>
      <c r="M75" s="401" t="s">
        <v>294</v>
      </c>
      <c r="N75" s="401" t="s">
        <v>294</v>
      </c>
      <c r="O75" s="401" t="s">
        <v>294</v>
      </c>
      <c r="P75" s="402" t="s">
        <v>294</v>
      </c>
    </row>
    <row r="76" spans="2:16" ht="13.8" thickTop="1" x14ac:dyDescent="0.25"/>
    <row r="80" spans="2:16" x14ac:dyDescent="0.25"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</row>
    <row r="81" spans="4:16" x14ac:dyDescent="0.25"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</row>
    <row r="82" spans="4:16" x14ac:dyDescent="0.25"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</row>
  </sheetData>
  <mergeCells count="4">
    <mergeCell ref="B1:P1"/>
    <mergeCell ref="B2:P2"/>
    <mergeCell ref="B3:P3"/>
    <mergeCell ref="B4:P4"/>
  </mergeCells>
  <pageMargins left="0.75" right="0.75" top="1" bottom="1" header="0.5" footer="0.5"/>
  <pageSetup scale="74" fitToHeight="2" orientation="landscape" r:id="rId1"/>
  <headerFooter alignWithMargins="0">
    <oddHeader>&amp;R&amp;"Arial,Bold"&amp;12Shaded Information is Designated as CONFIDENTIAL per WAC 480-07-160</oddHeader>
    <oddFooter>&amp;L&amp;F  
&amp;A&amp;C&amp;P&amp;R&amp;D</oddFooter>
  </headerFooter>
  <rowBreaks count="1" manualBreakCount="1">
    <brk id="48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4"/>
  <sheetViews>
    <sheetView zoomScaleNormal="100" workbookViewId="0">
      <pane xSplit="4" ySplit="7" topLeftCell="E8" activePane="bottomRight" state="frozen"/>
      <selection activeCell="D26" sqref="D26"/>
      <selection pane="topRight" activeCell="D26" sqref="D26"/>
      <selection pane="bottomLeft" activeCell="D26" sqref="D26"/>
      <selection pane="bottomRight" activeCell="H18" sqref="H18"/>
    </sheetView>
  </sheetViews>
  <sheetFormatPr defaultColWidth="9.109375" defaultRowHeight="13.2" x14ac:dyDescent="0.25"/>
  <cols>
    <col min="1" max="1" width="5.33203125" style="403" customWidth="1"/>
    <col min="2" max="2" width="2.6640625" style="403" customWidth="1"/>
    <col min="3" max="3" width="43.109375" style="403" customWidth="1"/>
    <col min="4" max="4" width="14.109375" style="423" bestFit="1" customWidth="1"/>
    <col min="5" max="8" width="12.33203125" style="423" customWidth="1"/>
    <col min="9" max="16" width="12.33203125" style="403" customWidth="1"/>
    <col min="17" max="17" width="12.88671875" style="403" customWidth="1"/>
    <col min="18" max="18" width="13.88671875" style="403" bestFit="1" customWidth="1"/>
    <col min="19" max="16384" width="9.109375" style="403"/>
  </cols>
  <sheetData>
    <row r="1" spans="1:18" x14ac:dyDescent="0.25">
      <c r="A1" s="440" t="s">
        <v>20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</row>
    <row r="2" spans="1:18" x14ac:dyDescent="0.25">
      <c r="A2" s="440" t="s">
        <v>249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</row>
    <row r="3" spans="1:18" x14ac:dyDescent="0.25">
      <c r="A3" s="440" t="s">
        <v>250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18" x14ac:dyDescent="0.25">
      <c r="A4" s="440" t="s">
        <v>285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</row>
    <row r="5" spans="1:18" x14ac:dyDescent="0.25">
      <c r="A5" s="404"/>
      <c r="B5" s="404"/>
      <c r="C5" s="404"/>
      <c r="D5" s="405"/>
      <c r="E5" s="405"/>
      <c r="F5" s="405"/>
      <c r="G5" s="405"/>
      <c r="H5" s="405"/>
      <c r="I5" s="404"/>
      <c r="J5" s="404"/>
      <c r="K5" s="404"/>
      <c r="L5" s="404"/>
      <c r="M5" s="404"/>
      <c r="N5" s="404"/>
      <c r="O5" s="404"/>
      <c r="P5" s="404"/>
      <c r="Q5" s="404"/>
    </row>
    <row r="6" spans="1:18" ht="26.4" x14ac:dyDescent="0.25">
      <c r="A6" s="406" t="s">
        <v>13</v>
      </c>
      <c r="B6" s="406"/>
      <c r="C6" s="407"/>
      <c r="D6" s="406" t="s">
        <v>24</v>
      </c>
      <c r="E6" s="408" t="s">
        <v>251</v>
      </c>
      <c r="F6" s="408" t="s">
        <v>252</v>
      </c>
      <c r="G6" s="408" t="s">
        <v>253</v>
      </c>
      <c r="H6" s="408" t="s">
        <v>254</v>
      </c>
      <c r="I6" s="408" t="s">
        <v>255</v>
      </c>
      <c r="J6" s="408" t="s">
        <v>256</v>
      </c>
      <c r="K6" s="408" t="s">
        <v>257</v>
      </c>
      <c r="L6" s="408" t="s">
        <v>258</v>
      </c>
      <c r="M6" s="408" t="s">
        <v>259</v>
      </c>
      <c r="N6" s="408" t="s">
        <v>260</v>
      </c>
      <c r="O6" s="408" t="s">
        <v>261</v>
      </c>
      <c r="P6" s="408" t="s">
        <v>262</v>
      </c>
      <c r="Q6" s="406" t="s">
        <v>263</v>
      </c>
    </row>
    <row r="7" spans="1:18" x14ac:dyDescent="0.25">
      <c r="A7" s="404"/>
      <c r="B7" s="404"/>
      <c r="C7" s="405" t="s">
        <v>8</v>
      </c>
      <c r="D7" s="405" t="s">
        <v>7</v>
      </c>
      <c r="E7" s="405" t="s">
        <v>6</v>
      </c>
      <c r="F7" s="405" t="s">
        <v>5</v>
      </c>
      <c r="G7" s="405" t="s">
        <v>264</v>
      </c>
      <c r="H7" s="405" t="s">
        <v>265</v>
      </c>
      <c r="I7" s="405" t="s">
        <v>266</v>
      </c>
      <c r="J7" s="405" t="s">
        <v>267</v>
      </c>
      <c r="K7" s="405" t="s">
        <v>268</v>
      </c>
      <c r="L7" s="405" t="s">
        <v>269</v>
      </c>
      <c r="M7" s="405" t="s">
        <v>270</v>
      </c>
      <c r="N7" s="405" t="s">
        <v>271</v>
      </c>
      <c r="O7" s="405" t="s">
        <v>272</v>
      </c>
      <c r="P7" s="405" t="s">
        <v>273</v>
      </c>
      <c r="Q7" s="405" t="s">
        <v>274</v>
      </c>
    </row>
    <row r="8" spans="1:18" x14ac:dyDescent="0.25">
      <c r="A8" s="405"/>
      <c r="B8" s="409" t="s">
        <v>275</v>
      </c>
      <c r="C8" s="410"/>
      <c r="D8" s="405"/>
      <c r="E8" s="405"/>
      <c r="F8" s="405"/>
      <c r="G8" s="405"/>
      <c r="H8" s="405"/>
      <c r="I8" s="405"/>
      <c r="J8" s="405"/>
      <c r="K8" s="404"/>
      <c r="L8" s="404"/>
      <c r="M8" s="404"/>
      <c r="N8" s="404"/>
      <c r="O8" s="404"/>
      <c r="P8" s="404"/>
      <c r="Q8" s="404"/>
    </row>
    <row r="9" spans="1:18" x14ac:dyDescent="0.25">
      <c r="A9" s="405">
        <v>1</v>
      </c>
      <c r="B9" s="411" t="s">
        <v>203</v>
      </c>
      <c r="D9" s="405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12"/>
    </row>
    <row r="10" spans="1:18" x14ac:dyDescent="0.25">
      <c r="A10" s="405">
        <v>2</v>
      </c>
      <c r="B10" s="405"/>
      <c r="C10" s="404" t="s">
        <v>276</v>
      </c>
      <c r="D10" s="405" t="s">
        <v>277</v>
      </c>
      <c r="E10" s="413">
        <v>91595632.346000001</v>
      </c>
      <c r="F10" s="413">
        <v>77635037.589000002</v>
      </c>
      <c r="G10" s="413">
        <v>65304200.008000001</v>
      </c>
      <c r="H10" s="413">
        <v>45772346.026000001</v>
      </c>
      <c r="I10" s="413">
        <v>28825606.487</v>
      </c>
      <c r="J10" s="413">
        <v>19259268.033999998</v>
      </c>
      <c r="K10" s="413">
        <v>14539368.141999999</v>
      </c>
      <c r="L10" s="413">
        <v>13454920.966</v>
      </c>
      <c r="M10" s="413">
        <v>19362981.972999997</v>
      </c>
      <c r="N10" s="413">
        <v>42897350.192000002</v>
      </c>
      <c r="O10" s="413">
        <v>62231348.219999991</v>
      </c>
      <c r="P10" s="413">
        <v>96653340.504999995</v>
      </c>
      <c r="Q10" s="170">
        <v>577531400.48799992</v>
      </c>
      <c r="R10" s="414"/>
    </row>
    <row r="11" spans="1:18" x14ac:dyDescent="0.25">
      <c r="A11" s="405">
        <v>3</v>
      </c>
      <c r="B11" s="405"/>
      <c r="C11" s="404" t="s">
        <v>278</v>
      </c>
      <c r="D11" s="415" t="s">
        <v>279</v>
      </c>
      <c r="E11" s="395">
        <v>0.15859853207739688</v>
      </c>
      <c r="F11" s="395">
        <v>0.13442565637712564</v>
      </c>
      <c r="G11" s="395">
        <v>0.11307471758733732</v>
      </c>
      <c r="H11" s="395">
        <v>7.9255164285999838E-2</v>
      </c>
      <c r="I11" s="395">
        <v>4.9911756248479419E-2</v>
      </c>
      <c r="J11" s="395">
        <v>3.3347568665056802E-2</v>
      </c>
      <c r="K11" s="395">
        <v>2.5175026205873117E-2</v>
      </c>
      <c r="L11" s="395">
        <v>2.3297297696074915E-2</v>
      </c>
      <c r="M11" s="395">
        <v>3.3527150137012032E-2</v>
      </c>
      <c r="N11" s="395">
        <v>7.4277087195177255E-2</v>
      </c>
      <c r="O11" s="395">
        <v>0.10775405141160467</v>
      </c>
      <c r="P11" s="395">
        <v>0.16735599211286223</v>
      </c>
      <c r="Q11" s="395">
        <v>1</v>
      </c>
    </row>
    <row r="12" spans="1:18" x14ac:dyDescent="0.25">
      <c r="A12" s="405">
        <v>4</v>
      </c>
      <c r="B12" s="405"/>
      <c r="C12" s="404"/>
      <c r="D12" s="20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8" x14ac:dyDescent="0.25">
      <c r="A13" s="405">
        <v>5</v>
      </c>
      <c r="B13" s="411" t="s">
        <v>204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8" x14ac:dyDescent="0.25">
      <c r="A14" s="405">
        <v>6</v>
      </c>
      <c r="B14" s="405"/>
      <c r="C14" s="404" t="s">
        <v>276</v>
      </c>
      <c r="D14" s="405" t="s">
        <v>277</v>
      </c>
      <c r="E14" s="413">
        <v>31775967.473000001</v>
      </c>
      <c r="F14" s="413">
        <v>26724348.710999999</v>
      </c>
      <c r="G14" s="413">
        <v>23204374.123</v>
      </c>
      <c r="H14" s="413">
        <v>16751921.912</v>
      </c>
      <c r="I14" s="413">
        <v>11991682.314000001</v>
      </c>
      <c r="J14" s="413">
        <v>9303689.7490000017</v>
      </c>
      <c r="K14" s="413">
        <v>8175066.7919999994</v>
      </c>
      <c r="L14" s="413">
        <v>7909175.8499999996</v>
      </c>
      <c r="M14" s="413">
        <v>9241890.4350000005</v>
      </c>
      <c r="N14" s="413">
        <v>15409800.943</v>
      </c>
      <c r="O14" s="413">
        <v>21447862.525000002</v>
      </c>
      <c r="P14" s="413">
        <v>32651323.395999998</v>
      </c>
      <c r="Q14" s="170">
        <v>214587104.22299999</v>
      </c>
      <c r="R14" s="414"/>
    </row>
    <row r="15" spans="1:18" x14ac:dyDescent="0.25">
      <c r="A15" s="405">
        <v>7</v>
      </c>
      <c r="B15" s="405"/>
      <c r="C15" s="404" t="s">
        <v>278</v>
      </c>
      <c r="D15" s="416" t="s">
        <v>280</v>
      </c>
      <c r="E15" s="417">
        <v>0.1480795763009983</v>
      </c>
      <c r="F15" s="417">
        <v>0.12453846566300612</v>
      </c>
      <c r="G15" s="417">
        <v>0.10813498885229328</v>
      </c>
      <c r="H15" s="417">
        <v>7.8065837053243048E-2</v>
      </c>
      <c r="I15" s="417">
        <v>5.5882586036196218E-2</v>
      </c>
      <c r="J15" s="417">
        <v>4.3356238869468877E-2</v>
      </c>
      <c r="K15" s="417">
        <v>3.8096729165534707E-2</v>
      </c>
      <c r="L15" s="417">
        <v>3.6857647520984041E-2</v>
      </c>
      <c r="M15" s="417">
        <v>4.3068247127263447E-2</v>
      </c>
      <c r="N15" s="417">
        <v>7.1811402641353772E-2</v>
      </c>
      <c r="O15" s="417">
        <v>9.9949447580555809E-2</v>
      </c>
      <c r="P15" s="417">
        <v>0.15215883318910245</v>
      </c>
      <c r="Q15" s="417">
        <v>1.0000000000000002</v>
      </c>
    </row>
    <row r="16" spans="1:18" x14ac:dyDescent="0.25">
      <c r="A16" s="405">
        <v>8</v>
      </c>
      <c r="B16" s="405"/>
      <c r="C16" s="404"/>
      <c r="D16" s="416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</row>
    <row r="17" spans="1:17" x14ac:dyDescent="0.25">
      <c r="A17" s="405">
        <v>9</v>
      </c>
      <c r="B17" s="411" t="s">
        <v>205</v>
      </c>
      <c r="D17" s="403"/>
      <c r="E17" s="403"/>
      <c r="F17" s="403"/>
      <c r="G17" s="403"/>
      <c r="H17" s="403"/>
    </row>
    <row r="18" spans="1:17" x14ac:dyDescent="0.25">
      <c r="A18" s="405">
        <v>10</v>
      </c>
      <c r="B18" s="405"/>
      <c r="C18" s="404" t="s">
        <v>276</v>
      </c>
      <c r="D18" s="405" t="s">
        <v>277</v>
      </c>
      <c r="E18" s="413">
        <v>11416935.034</v>
      </c>
      <c r="F18" s="413">
        <v>10176414.120000001</v>
      </c>
      <c r="G18" s="413">
        <v>9734003.3900000006</v>
      </c>
      <c r="H18" s="413">
        <v>7783248.9000000004</v>
      </c>
      <c r="I18" s="413">
        <v>6462060.476999999</v>
      </c>
      <c r="J18" s="413">
        <v>5479033.727</v>
      </c>
      <c r="K18" s="413">
        <v>4745759.415</v>
      </c>
      <c r="L18" s="413">
        <v>4898581.8550000004</v>
      </c>
      <c r="M18" s="413">
        <v>5392731.7020000005</v>
      </c>
      <c r="N18" s="413">
        <v>7499893.2870000005</v>
      </c>
      <c r="O18" s="413">
        <v>9057060.7799999993</v>
      </c>
      <c r="P18" s="413">
        <v>11345717.246000001</v>
      </c>
      <c r="Q18" s="170">
        <v>93991439.933000013</v>
      </c>
    </row>
    <row r="19" spans="1:17" x14ac:dyDescent="0.25">
      <c r="A19" s="405">
        <v>11</v>
      </c>
      <c r="B19" s="405"/>
      <c r="C19" s="404" t="s">
        <v>278</v>
      </c>
      <c r="D19" s="416" t="s">
        <v>281</v>
      </c>
      <c r="E19" s="417">
        <v>0.12146781709204947</v>
      </c>
      <c r="F19" s="417">
        <v>0.10826958420100875</v>
      </c>
      <c r="G19" s="417">
        <v>0.10356265843930786</v>
      </c>
      <c r="H19" s="417">
        <v>8.2808061090968915E-2</v>
      </c>
      <c r="I19" s="417">
        <v>6.8751585055047082E-2</v>
      </c>
      <c r="J19" s="417">
        <v>5.8292901256812572E-2</v>
      </c>
      <c r="K19" s="417">
        <v>5.04914002635019E-2</v>
      </c>
      <c r="L19" s="417">
        <v>5.2117318965342593E-2</v>
      </c>
      <c r="M19" s="417">
        <v>5.7374710993300083E-2</v>
      </c>
      <c r="N19" s="417">
        <v>7.9793365144167974E-2</v>
      </c>
      <c r="O19" s="417">
        <v>9.6360485449059521E-2</v>
      </c>
      <c r="P19" s="417">
        <v>0.12071011204943319</v>
      </c>
      <c r="Q19" s="417">
        <v>0.99999999999999978</v>
      </c>
    </row>
    <row r="20" spans="1:17" x14ac:dyDescent="0.25">
      <c r="A20" s="405">
        <v>12</v>
      </c>
      <c r="B20" s="405"/>
      <c r="C20" s="404"/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</row>
    <row r="21" spans="1:17" x14ac:dyDescent="0.25">
      <c r="A21" s="405">
        <v>13</v>
      </c>
      <c r="B21" s="409" t="s">
        <v>282</v>
      </c>
      <c r="D21" s="405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</row>
    <row r="22" spans="1:17" x14ac:dyDescent="0.25">
      <c r="A22" s="405">
        <v>14</v>
      </c>
      <c r="B22" s="411" t="s">
        <v>203</v>
      </c>
      <c r="D22" s="405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</row>
    <row r="23" spans="1:17" x14ac:dyDescent="0.25">
      <c r="A23" s="405">
        <v>15</v>
      </c>
      <c r="B23" s="405"/>
      <c r="C23" s="404" t="s">
        <v>283</v>
      </c>
      <c r="D23" s="405" t="s">
        <v>284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18">
        <v>267.89</v>
      </c>
    </row>
    <row r="24" spans="1:17" x14ac:dyDescent="0.25">
      <c r="A24" s="405">
        <v>16</v>
      </c>
      <c r="B24" s="405"/>
      <c r="C24" s="404" t="s">
        <v>282</v>
      </c>
      <c r="D24" s="405" t="s">
        <v>291</v>
      </c>
      <c r="E24" s="419">
        <v>42.486960758213847</v>
      </c>
      <c r="F24" s="419">
        <v>36.011289086868189</v>
      </c>
      <c r="G24" s="419">
        <v>30.291586094471793</v>
      </c>
      <c r="H24" s="419">
        <v>21.231665960576496</v>
      </c>
      <c r="I24" s="419">
        <v>13.370860381405151</v>
      </c>
      <c r="J24" s="419">
        <v>8.9334801696820669</v>
      </c>
      <c r="K24" s="419">
        <v>6.7441377702913492</v>
      </c>
      <c r="L24" s="419">
        <v>6.2411130798015089</v>
      </c>
      <c r="M24" s="419">
        <v>8.9815882502041529</v>
      </c>
      <c r="N24" s="419">
        <v>19.898088888716035</v>
      </c>
      <c r="O24" s="419">
        <v>28.866232832654774</v>
      </c>
      <c r="P24" s="419">
        <v>44.832996727114661</v>
      </c>
      <c r="Q24" s="420">
        <v>267.89000000000004</v>
      </c>
    </row>
    <row r="25" spans="1:17" x14ac:dyDescent="0.25">
      <c r="A25" s="405">
        <v>17</v>
      </c>
      <c r="B25" s="405"/>
      <c r="C25" s="404"/>
      <c r="D25" s="421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20"/>
    </row>
    <row r="26" spans="1:17" x14ac:dyDescent="0.25">
      <c r="A26" s="405">
        <v>18</v>
      </c>
      <c r="B26" s="411" t="s">
        <v>204</v>
      </c>
      <c r="D26" s="405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20"/>
    </row>
    <row r="27" spans="1:17" x14ac:dyDescent="0.25">
      <c r="A27" s="405">
        <v>19</v>
      </c>
      <c r="B27" s="405"/>
      <c r="C27" s="404" t="s">
        <v>283</v>
      </c>
      <c r="D27" s="405" t="s">
        <v>284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18">
        <v>1165.3499999999999</v>
      </c>
    </row>
    <row r="28" spans="1:17" x14ac:dyDescent="0.25">
      <c r="A28" s="405">
        <v>20</v>
      </c>
      <c r="B28" s="405"/>
      <c r="C28" s="404" t="s">
        <v>282</v>
      </c>
      <c r="D28" s="405" t="s">
        <v>292</v>
      </c>
      <c r="E28" s="419">
        <v>172.56453424236835</v>
      </c>
      <c r="F28" s="419">
        <v>145.13090096038417</v>
      </c>
      <c r="G28" s="419">
        <v>126.01510925901997</v>
      </c>
      <c r="H28" s="419">
        <v>90.974023209996773</v>
      </c>
      <c r="I28" s="419">
        <v>65.122771637281261</v>
      </c>
      <c r="J28" s="419">
        <v>50.525192966535549</v>
      </c>
      <c r="K28" s="419">
        <v>44.396023333055865</v>
      </c>
      <c r="L28" s="419">
        <v>42.952059538578752</v>
      </c>
      <c r="M28" s="419">
        <v>50.189581789756453</v>
      </c>
      <c r="N28" s="419">
        <v>83.685418068101612</v>
      </c>
      <c r="O28" s="419">
        <v>116.4760887380007</v>
      </c>
      <c r="P28" s="419">
        <v>177.31829625692052</v>
      </c>
      <c r="Q28" s="420">
        <v>1165.3499999999999</v>
      </c>
    </row>
    <row r="29" spans="1:17" x14ac:dyDescent="0.25">
      <c r="A29" s="405">
        <v>21</v>
      </c>
      <c r="B29" s="405"/>
      <c r="C29" s="404"/>
      <c r="D29" s="405"/>
      <c r="E29" s="405"/>
      <c r="F29" s="405"/>
      <c r="G29" s="405"/>
      <c r="H29" s="405"/>
      <c r="I29" s="404"/>
      <c r="J29" s="404"/>
      <c r="K29" s="404"/>
      <c r="L29" s="404"/>
      <c r="M29" s="404"/>
      <c r="N29" s="404"/>
      <c r="O29" s="404"/>
      <c r="P29" s="404"/>
      <c r="Q29" s="404"/>
    </row>
    <row r="30" spans="1:17" x14ac:dyDescent="0.25">
      <c r="A30" s="405">
        <v>22</v>
      </c>
      <c r="B30" s="411" t="s">
        <v>205</v>
      </c>
      <c r="D30" s="405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20"/>
    </row>
    <row r="31" spans="1:17" x14ac:dyDescent="0.25">
      <c r="A31" s="405">
        <v>23</v>
      </c>
      <c r="B31" s="405"/>
      <c r="C31" s="404" t="s">
        <v>283</v>
      </c>
      <c r="D31" s="405" t="s">
        <v>284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18">
        <v>9185.0499999999993</v>
      </c>
    </row>
    <row r="32" spans="1:17" x14ac:dyDescent="0.25">
      <c r="A32" s="405">
        <v>24</v>
      </c>
      <c r="B32" s="405"/>
      <c r="C32" s="404" t="s">
        <v>282</v>
      </c>
      <c r="D32" s="405" t="s">
        <v>293</v>
      </c>
      <c r="E32" s="419">
        <v>1115.6879733813289</v>
      </c>
      <c r="F32" s="419">
        <v>994.46154436547533</v>
      </c>
      <c r="G32" s="419">
        <v>951.2281958979645</v>
      </c>
      <c r="H32" s="419">
        <v>760.59618152360395</v>
      </c>
      <c r="I32" s="419">
        <v>631.48674630986011</v>
      </c>
      <c r="J32" s="419">
        <v>535.42321268888622</v>
      </c>
      <c r="K32" s="419">
        <v>463.76603599027811</v>
      </c>
      <c r="L32" s="419">
        <v>478.70018056261995</v>
      </c>
      <c r="M32" s="419">
        <v>526.98958920901089</v>
      </c>
      <c r="N32" s="419">
        <v>732.90604851744001</v>
      </c>
      <c r="O32" s="419">
        <v>885.07587687388411</v>
      </c>
      <c r="P32" s="419">
        <v>1108.7284146796462</v>
      </c>
      <c r="Q32" s="420">
        <v>9185.0499999999975</v>
      </c>
    </row>
    <row r="33" spans="4:15" ht="13.8" x14ac:dyDescent="0.3">
      <c r="D33" s="403"/>
      <c r="E33" s="403"/>
      <c r="F33" s="403"/>
      <c r="G33" s="403"/>
      <c r="H33" s="403"/>
      <c r="J33" s="422"/>
      <c r="K33" s="422"/>
      <c r="L33" s="422"/>
      <c r="M33" s="422"/>
      <c r="N33" s="422"/>
      <c r="O33" s="422"/>
    </row>
    <row r="34" spans="4:15" ht="13.8" x14ac:dyDescent="0.3">
      <c r="D34" s="403"/>
      <c r="E34" s="403"/>
      <c r="F34" s="403"/>
      <c r="G34" s="403"/>
      <c r="H34" s="403"/>
      <c r="J34" s="422"/>
      <c r="K34" s="422"/>
      <c r="L34" s="422"/>
      <c r="M34" s="422"/>
      <c r="N34" s="422"/>
      <c r="O34" s="422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6" orientation="landscape" blackAndWhite="1" r:id="rId1"/>
  <headerFooter>
    <oddFooter>&amp;L&amp;F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47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17" sqref="A17"/>
    </sheetView>
  </sheetViews>
  <sheetFormatPr defaultRowHeight="14.4" x14ac:dyDescent="0.3"/>
  <cols>
    <col min="1" max="1" width="22.33203125" customWidth="1"/>
    <col min="2" max="5" width="10.6640625" bestFit="1" customWidth="1"/>
    <col min="6" max="11" width="9.88671875" bestFit="1" customWidth="1"/>
    <col min="12" max="17" width="10.6640625" bestFit="1" customWidth="1"/>
    <col min="18" max="23" width="9.88671875" bestFit="1" customWidth="1"/>
    <col min="24" max="29" width="10.6640625" bestFit="1" customWidth="1"/>
    <col min="30" max="35" width="9.88671875" bestFit="1" customWidth="1"/>
    <col min="36" max="41" width="10.6640625" bestFit="1" customWidth="1"/>
  </cols>
  <sheetData>
    <row r="1" spans="1:41" x14ac:dyDescent="0.3">
      <c r="A1" s="441" t="s">
        <v>20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3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x14ac:dyDescent="0.3">
      <c r="A2" s="441" t="s">
        <v>34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x14ac:dyDescent="0.3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x14ac:dyDescent="0.3">
      <c r="A4" s="34" t="s">
        <v>196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x14ac:dyDescent="0.3">
      <c r="A5" s="36" t="s">
        <v>35</v>
      </c>
      <c r="B5" s="37">
        <v>43101</v>
      </c>
      <c r="C5" s="37">
        <v>43132</v>
      </c>
      <c r="D5" s="37">
        <v>43160</v>
      </c>
      <c r="E5" s="37">
        <v>43191</v>
      </c>
      <c r="F5" s="37">
        <v>43221</v>
      </c>
      <c r="G5" s="37">
        <v>43252</v>
      </c>
      <c r="H5" s="37">
        <v>43282</v>
      </c>
      <c r="I5" s="37">
        <v>43313</v>
      </c>
      <c r="J5" s="37">
        <v>43344</v>
      </c>
      <c r="K5" s="37">
        <v>43374</v>
      </c>
      <c r="L5" s="37">
        <v>43405</v>
      </c>
      <c r="M5" s="37">
        <v>43435</v>
      </c>
      <c r="N5" s="37">
        <v>43466</v>
      </c>
      <c r="O5" s="37">
        <v>43497</v>
      </c>
      <c r="P5" s="37">
        <v>43525</v>
      </c>
      <c r="Q5" s="37">
        <v>43556</v>
      </c>
      <c r="R5" s="37">
        <v>43586</v>
      </c>
      <c r="S5" s="37">
        <v>43617</v>
      </c>
      <c r="T5" s="37">
        <v>43647</v>
      </c>
      <c r="U5" s="37">
        <v>43678</v>
      </c>
      <c r="V5" s="37">
        <v>43709</v>
      </c>
      <c r="W5" s="37">
        <v>43739</v>
      </c>
      <c r="X5" s="37">
        <v>43770</v>
      </c>
      <c r="Y5" s="37">
        <v>43800</v>
      </c>
      <c r="Z5" s="37">
        <v>43831</v>
      </c>
      <c r="AA5" s="37">
        <v>43862</v>
      </c>
      <c r="AB5" s="37">
        <v>43891</v>
      </c>
      <c r="AC5" s="37">
        <v>43922</v>
      </c>
      <c r="AD5" s="37">
        <v>43952</v>
      </c>
      <c r="AE5" s="37">
        <v>43983</v>
      </c>
      <c r="AF5" s="37">
        <v>44013</v>
      </c>
      <c r="AG5" s="37">
        <v>44044</v>
      </c>
      <c r="AH5" s="37">
        <v>44075</v>
      </c>
      <c r="AI5" s="37">
        <v>44105</v>
      </c>
      <c r="AJ5" s="37">
        <v>44136</v>
      </c>
      <c r="AK5" s="37">
        <v>44166</v>
      </c>
      <c r="AL5" s="37">
        <v>44197</v>
      </c>
      <c r="AM5" s="37">
        <v>44228</v>
      </c>
      <c r="AN5" s="37">
        <v>44256</v>
      </c>
      <c r="AO5" s="37">
        <v>44287</v>
      </c>
    </row>
    <row r="6" spans="1:41" x14ac:dyDescent="0.3">
      <c r="A6" s="284">
        <v>16</v>
      </c>
      <c r="B6" s="38">
        <v>914</v>
      </c>
      <c r="C6" s="38">
        <v>814</v>
      </c>
      <c r="D6" s="38">
        <v>733</v>
      </c>
      <c r="E6" s="38">
        <v>764</v>
      </c>
      <c r="F6" s="38">
        <v>666</v>
      </c>
      <c r="G6" s="38">
        <v>857</v>
      </c>
      <c r="H6" s="38">
        <v>1100</v>
      </c>
      <c r="I6" s="38">
        <v>908</v>
      </c>
      <c r="J6" s="38">
        <v>884</v>
      </c>
      <c r="K6" s="38">
        <v>673</v>
      </c>
      <c r="L6" s="38">
        <v>690</v>
      </c>
      <c r="M6" s="38">
        <v>845</v>
      </c>
      <c r="N6" s="38">
        <v>1012</v>
      </c>
      <c r="O6" s="38">
        <v>557</v>
      </c>
      <c r="P6" s="38">
        <v>918</v>
      </c>
      <c r="Q6" s="38">
        <v>727</v>
      </c>
      <c r="R6" s="38">
        <v>657</v>
      </c>
      <c r="S6" s="38">
        <v>840</v>
      </c>
      <c r="T6" s="38">
        <v>1066</v>
      </c>
      <c r="U6" s="38">
        <v>885</v>
      </c>
      <c r="V6" s="38">
        <v>862</v>
      </c>
      <c r="W6" s="38">
        <v>666</v>
      </c>
      <c r="X6" s="38">
        <v>686</v>
      </c>
      <c r="Y6" s="38">
        <v>843</v>
      </c>
      <c r="Z6" s="38">
        <v>1008</v>
      </c>
      <c r="AA6" s="38">
        <v>549</v>
      </c>
      <c r="AB6" s="38">
        <v>930</v>
      </c>
      <c r="AC6" s="38">
        <v>722</v>
      </c>
      <c r="AD6" s="38">
        <v>651</v>
      </c>
      <c r="AE6" s="38">
        <v>825</v>
      </c>
      <c r="AF6" s="38">
        <v>1036</v>
      </c>
      <c r="AG6" s="38">
        <v>867</v>
      </c>
      <c r="AH6" s="38">
        <v>843</v>
      </c>
      <c r="AI6" s="38">
        <v>660</v>
      </c>
      <c r="AJ6" s="38">
        <v>683</v>
      </c>
      <c r="AK6" s="38">
        <v>839</v>
      </c>
      <c r="AL6" s="38">
        <v>1000</v>
      </c>
      <c r="AM6" s="38">
        <v>549</v>
      </c>
      <c r="AN6" s="38">
        <v>904</v>
      </c>
      <c r="AO6" s="38">
        <v>714</v>
      </c>
    </row>
    <row r="7" spans="1:41" x14ac:dyDescent="0.3">
      <c r="A7" s="35">
        <v>23</v>
      </c>
      <c r="B7" s="38">
        <v>94794288</v>
      </c>
      <c r="C7" s="38">
        <v>80861981</v>
      </c>
      <c r="D7" s="38">
        <v>71960741</v>
      </c>
      <c r="E7" s="38">
        <v>51730410</v>
      </c>
      <c r="F7" s="38">
        <v>30795167</v>
      </c>
      <c r="G7" s="38">
        <v>20541278</v>
      </c>
      <c r="H7" s="38">
        <v>14740047</v>
      </c>
      <c r="I7" s="38">
        <v>14018827</v>
      </c>
      <c r="J7" s="38">
        <v>19573676</v>
      </c>
      <c r="K7" s="38">
        <v>44661657</v>
      </c>
      <c r="L7" s="38">
        <v>79244239</v>
      </c>
      <c r="M7" s="38">
        <v>102502101</v>
      </c>
      <c r="N7" s="38">
        <v>95894421</v>
      </c>
      <c r="O7" s="38">
        <v>81791942</v>
      </c>
      <c r="P7" s="38">
        <v>72753404</v>
      </c>
      <c r="Q7" s="38">
        <v>52270286</v>
      </c>
      <c r="R7" s="38">
        <v>31121542</v>
      </c>
      <c r="S7" s="38">
        <v>20769735</v>
      </c>
      <c r="T7" s="38">
        <v>14916126</v>
      </c>
      <c r="U7" s="38">
        <v>14168135</v>
      </c>
      <c r="V7" s="38">
        <v>19776922</v>
      </c>
      <c r="W7" s="38">
        <v>45189013</v>
      </c>
      <c r="X7" s="38">
        <v>80256795</v>
      </c>
      <c r="Y7" s="38">
        <v>103932231</v>
      </c>
      <c r="Z7" s="38">
        <v>97136451</v>
      </c>
      <c r="AA7" s="38">
        <v>85506304</v>
      </c>
      <c r="AB7" s="38">
        <v>73689349</v>
      </c>
      <c r="AC7" s="38">
        <v>52961543</v>
      </c>
      <c r="AD7" s="38">
        <v>31560862</v>
      </c>
      <c r="AE7" s="38">
        <v>21081053</v>
      </c>
      <c r="AF7" s="38">
        <v>15150398</v>
      </c>
      <c r="AG7" s="38">
        <v>14396585</v>
      </c>
      <c r="AH7" s="38">
        <v>20077214</v>
      </c>
      <c r="AI7" s="38">
        <v>45793505</v>
      </c>
      <c r="AJ7" s="38">
        <v>81258253</v>
      </c>
      <c r="AK7" s="38">
        <v>105141904</v>
      </c>
      <c r="AL7" s="38">
        <v>97847270</v>
      </c>
      <c r="AM7" s="38">
        <v>83456091</v>
      </c>
      <c r="AN7" s="38">
        <v>74264398</v>
      </c>
      <c r="AO7" s="38">
        <v>53405606</v>
      </c>
    </row>
    <row r="8" spans="1:41" x14ac:dyDescent="0.3">
      <c r="A8" s="35">
        <v>31</v>
      </c>
      <c r="B8" s="38">
        <v>32835446</v>
      </c>
      <c r="C8" s="38">
        <v>28955204</v>
      </c>
      <c r="D8" s="38">
        <v>26252552</v>
      </c>
      <c r="E8" s="38">
        <v>19565722</v>
      </c>
      <c r="F8" s="38">
        <v>13040598</v>
      </c>
      <c r="G8" s="38">
        <v>9558253</v>
      </c>
      <c r="H8" s="38">
        <v>7947534</v>
      </c>
      <c r="I8" s="38">
        <v>8190827</v>
      </c>
      <c r="J8" s="38">
        <v>9433662</v>
      </c>
      <c r="K8" s="38">
        <v>16751994</v>
      </c>
      <c r="L8" s="38">
        <v>27413893</v>
      </c>
      <c r="M8" s="38">
        <v>35450290</v>
      </c>
      <c r="N8" s="38">
        <v>33272920</v>
      </c>
      <c r="O8" s="38">
        <v>29057484</v>
      </c>
      <c r="P8" s="38">
        <v>26163641</v>
      </c>
      <c r="Q8" s="38">
        <v>19953166</v>
      </c>
      <c r="R8" s="38">
        <v>13227705</v>
      </c>
      <c r="S8" s="38">
        <v>9701489</v>
      </c>
      <c r="T8" s="38">
        <v>8057195</v>
      </c>
      <c r="U8" s="38">
        <v>8321983</v>
      </c>
      <c r="V8" s="38">
        <v>9537729</v>
      </c>
      <c r="W8" s="38">
        <v>16962689</v>
      </c>
      <c r="X8" s="38">
        <v>27597509</v>
      </c>
      <c r="Y8" s="38">
        <v>35571819</v>
      </c>
      <c r="Z8" s="38">
        <v>33292333</v>
      </c>
      <c r="AA8" s="38">
        <v>30065398</v>
      </c>
      <c r="AB8" s="38">
        <v>26192924</v>
      </c>
      <c r="AC8" s="38">
        <v>19988827</v>
      </c>
      <c r="AD8" s="38">
        <v>13271544</v>
      </c>
      <c r="AE8" s="38">
        <v>9746795</v>
      </c>
      <c r="AF8" s="38">
        <v>8198279</v>
      </c>
      <c r="AG8" s="38">
        <v>8328603</v>
      </c>
      <c r="AH8" s="38">
        <v>9576804</v>
      </c>
      <c r="AI8" s="38">
        <v>17010048</v>
      </c>
      <c r="AJ8" s="38">
        <v>27634523</v>
      </c>
      <c r="AK8" s="38">
        <v>35667402</v>
      </c>
      <c r="AL8" s="38">
        <v>33307248</v>
      </c>
      <c r="AM8" s="38">
        <v>29078213</v>
      </c>
      <c r="AN8" s="38">
        <v>26220897</v>
      </c>
      <c r="AO8" s="38">
        <v>19980262</v>
      </c>
    </row>
    <row r="9" spans="1:41" x14ac:dyDescent="0.3">
      <c r="A9" s="35" t="s">
        <v>197</v>
      </c>
      <c r="B9" s="38">
        <v>1219</v>
      </c>
      <c r="C9" s="38">
        <v>3277</v>
      </c>
      <c r="D9" s="38">
        <v>1891</v>
      </c>
      <c r="E9" s="38">
        <v>1129</v>
      </c>
      <c r="F9" s="38">
        <v>1150</v>
      </c>
      <c r="G9" s="38">
        <v>1011</v>
      </c>
      <c r="H9" s="38">
        <v>1019</v>
      </c>
      <c r="I9" s="38">
        <v>1289</v>
      </c>
      <c r="J9" s="38">
        <v>1589</v>
      </c>
      <c r="K9" s="38">
        <v>2574</v>
      </c>
      <c r="L9" s="38">
        <v>3003</v>
      </c>
      <c r="M9" s="38">
        <v>4417</v>
      </c>
      <c r="N9" s="38">
        <v>1822</v>
      </c>
      <c r="O9" s="38">
        <v>2118</v>
      </c>
      <c r="P9" s="38">
        <v>2054</v>
      </c>
      <c r="Q9" s="38">
        <v>1298</v>
      </c>
      <c r="R9" s="38">
        <v>1088</v>
      </c>
      <c r="S9" s="38">
        <v>964</v>
      </c>
      <c r="T9" s="38">
        <v>973</v>
      </c>
      <c r="U9" s="38">
        <v>1449</v>
      </c>
      <c r="V9" s="38">
        <v>1620</v>
      </c>
      <c r="W9" s="38">
        <v>2388</v>
      </c>
      <c r="X9" s="38">
        <v>2959</v>
      </c>
      <c r="Y9" s="38">
        <v>4331</v>
      </c>
      <c r="Z9" s="38">
        <v>1799</v>
      </c>
      <c r="AA9" s="38">
        <v>2160</v>
      </c>
      <c r="AB9" s="38">
        <v>2030</v>
      </c>
      <c r="AC9" s="38">
        <v>1290</v>
      </c>
      <c r="AD9" s="38">
        <v>1078</v>
      </c>
      <c r="AE9" s="38">
        <v>954</v>
      </c>
      <c r="AF9" s="38">
        <v>966</v>
      </c>
      <c r="AG9" s="38">
        <v>1434</v>
      </c>
      <c r="AH9" s="38">
        <v>1607</v>
      </c>
      <c r="AI9" s="38">
        <v>2361</v>
      </c>
      <c r="AJ9" s="38">
        <v>2915</v>
      </c>
      <c r="AK9" s="38">
        <v>4216</v>
      </c>
      <c r="AL9" s="38">
        <v>1751</v>
      </c>
      <c r="AM9" s="38">
        <v>2028</v>
      </c>
      <c r="AN9" s="38">
        <v>1964</v>
      </c>
      <c r="AO9" s="38">
        <v>1247</v>
      </c>
    </row>
    <row r="10" spans="1:41" x14ac:dyDescent="0.3">
      <c r="A10" s="35">
        <v>41</v>
      </c>
      <c r="B10" s="38">
        <v>8460959</v>
      </c>
      <c r="C10" s="38">
        <v>6677549</v>
      </c>
      <c r="D10" s="38">
        <v>6865576</v>
      </c>
      <c r="E10" s="38">
        <v>5980995</v>
      </c>
      <c r="F10" s="38">
        <v>4924159</v>
      </c>
      <c r="G10" s="38">
        <v>4028422</v>
      </c>
      <c r="H10" s="38">
        <v>3025635</v>
      </c>
      <c r="I10" s="38">
        <v>2941052</v>
      </c>
      <c r="J10" s="38">
        <v>3833853</v>
      </c>
      <c r="K10" s="38">
        <v>5735896</v>
      </c>
      <c r="L10" s="38">
        <v>7054105</v>
      </c>
      <c r="M10" s="38">
        <v>8110891</v>
      </c>
      <c r="N10" s="38">
        <v>8282622</v>
      </c>
      <c r="O10" s="38">
        <v>6812033</v>
      </c>
      <c r="P10" s="38">
        <v>7215503</v>
      </c>
      <c r="Q10" s="38">
        <v>5830492</v>
      </c>
      <c r="R10" s="38">
        <v>4904026</v>
      </c>
      <c r="S10" s="38">
        <v>4004598</v>
      </c>
      <c r="T10" s="38">
        <v>3002032</v>
      </c>
      <c r="U10" s="38">
        <v>2916178</v>
      </c>
      <c r="V10" s="38">
        <v>3858550</v>
      </c>
      <c r="W10" s="38">
        <v>5671332</v>
      </c>
      <c r="X10" s="38">
        <v>6993345</v>
      </c>
      <c r="Y10" s="38">
        <v>8015534</v>
      </c>
      <c r="Z10" s="38">
        <v>8158659</v>
      </c>
      <c r="AA10" s="38">
        <v>6909293</v>
      </c>
      <c r="AB10" s="38">
        <v>7132239</v>
      </c>
      <c r="AC10" s="38">
        <v>5754834</v>
      </c>
      <c r="AD10" s="38">
        <v>4834281</v>
      </c>
      <c r="AE10" s="38">
        <v>3939026</v>
      </c>
      <c r="AF10" s="38">
        <v>2846409</v>
      </c>
      <c r="AG10" s="38">
        <v>2895965</v>
      </c>
      <c r="AH10" s="38">
        <v>3799221</v>
      </c>
      <c r="AI10" s="38">
        <v>5587847</v>
      </c>
      <c r="AJ10" s="38">
        <v>6909571</v>
      </c>
      <c r="AK10" s="38">
        <v>7933526</v>
      </c>
      <c r="AL10" s="38">
        <v>8053134</v>
      </c>
      <c r="AM10" s="38">
        <v>6634294</v>
      </c>
      <c r="AN10" s="38">
        <v>7012311</v>
      </c>
      <c r="AO10" s="38">
        <v>5678064</v>
      </c>
    </row>
    <row r="11" spans="1:41" x14ac:dyDescent="0.3">
      <c r="A11" s="35" t="s">
        <v>198</v>
      </c>
      <c r="B11" s="38">
        <v>2257612</v>
      </c>
      <c r="C11" s="38">
        <v>1780203</v>
      </c>
      <c r="D11" s="38">
        <v>2226898</v>
      </c>
      <c r="E11" s="38">
        <v>1770652</v>
      </c>
      <c r="F11" s="38">
        <v>1862258</v>
      </c>
      <c r="G11" s="38">
        <v>1851291</v>
      </c>
      <c r="H11" s="38">
        <v>1538053</v>
      </c>
      <c r="I11" s="38">
        <v>1800594</v>
      </c>
      <c r="J11" s="38">
        <v>1661303</v>
      </c>
      <c r="K11" s="38">
        <v>1762464</v>
      </c>
      <c r="L11" s="38">
        <v>1893621</v>
      </c>
      <c r="M11" s="38">
        <v>2127021</v>
      </c>
      <c r="N11" s="38">
        <v>2093178</v>
      </c>
      <c r="O11" s="38">
        <v>1981814</v>
      </c>
      <c r="P11" s="38">
        <v>2124113</v>
      </c>
      <c r="Q11" s="38">
        <v>1913334</v>
      </c>
      <c r="R11" s="38">
        <v>1891515</v>
      </c>
      <c r="S11" s="38">
        <v>1888282</v>
      </c>
      <c r="T11" s="38">
        <v>1515312</v>
      </c>
      <c r="U11" s="38">
        <v>1884599</v>
      </c>
      <c r="V11" s="38">
        <v>1697462</v>
      </c>
      <c r="W11" s="38">
        <v>1813545</v>
      </c>
      <c r="X11" s="38">
        <v>2035749</v>
      </c>
      <c r="Y11" s="38">
        <v>2193690</v>
      </c>
      <c r="Z11" s="38">
        <v>2166649</v>
      </c>
      <c r="AA11" s="38">
        <v>2130019</v>
      </c>
      <c r="AB11" s="38">
        <v>2209834</v>
      </c>
      <c r="AC11" s="38">
        <v>1990896</v>
      </c>
      <c r="AD11" s="38">
        <v>1968237</v>
      </c>
      <c r="AE11" s="38">
        <v>1962128</v>
      </c>
      <c r="AF11" s="38">
        <v>1581471</v>
      </c>
      <c r="AG11" s="38">
        <v>1957115</v>
      </c>
      <c r="AH11" s="38">
        <v>1766201</v>
      </c>
      <c r="AI11" s="38">
        <v>1883528</v>
      </c>
      <c r="AJ11" s="38">
        <v>2108609</v>
      </c>
      <c r="AK11" s="38">
        <v>2259265</v>
      </c>
      <c r="AL11" s="38">
        <v>2213089</v>
      </c>
      <c r="AM11" s="38">
        <v>2107884</v>
      </c>
      <c r="AN11" s="38">
        <v>2256347</v>
      </c>
      <c r="AO11" s="38">
        <v>2027288</v>
      </c>
    </row>
    <row r="12" spans="1:41" x14ac:dyDescent="0.3">
      <c r="A12" s="35">
        <v>53</v>
      </c>
      <c r="B12" s="38">
        <v>66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</row>
    <row r="13" spans="1:41" x14ac:dyDescent="0.3">
      <c r="A13" s="35">
        <v>85</v>
      </c>
      <c r="B13" s="38">
        <v>3049076</v>
      </c>
      <c r="C13" s="38">
        <v>967713</v>
      </c>
      <c r="D13" s="38">
        <v>1516251</v>
      </c>
      <c r="E13" s="38">
        <v>1609644</v>
      </c>
      <c r="F13" s="38">
        <v>845519</v>
      </c>
      <c r="G13" s="38">
        <v>899693</v>
      </c>
      <c r="H13" s="38">
        <v>449098</v>
      </c>
      <c r="I13" s="38">
        <v>766466</v>
      </c>
      <c r="J13" s="38">
        <v>1011805</v>
      </c>
      <c r="K13" s="38">
        <v>1803581</v>
      </c>
      <c r="L13" s="38">
        <v>1712897</v>
      </c>
      <c r="M13" s="38">
        <v>1440898</v>
      </c>
      <c r="N13" s="38">
        <v>2906663</v>
      </c>
      <c r="O13" s="38">
        <v>1219367</v>
      </c>
      <c r="P13" s="38">
        <v>1324318</v>
      </c>
      <c r="Q13" s="38">
        <v>1639977</v>
      </c>
      <c r="R13" s="38">
        <v>841002</v>
      </c>
      <c r="S13" s="38">
        <v>890204</v>
      </c>
      <c r="T13" s="38">
        <v>444047</v>
      </c>
      <c r="U13" s="38">
        <v>758849</v>
      </c>
      <c r="V13" s="38">
        <v>1002262</v>
      </c>
      <c r="W13" s="38">
        <v>1787232</v>
      </c>
      <c r="X13" s="38">
        <v>1702862</v>
      </c>
      <c r="Y13" s="38">
        <v>1434648</v>
      </c>
      <c r="Z13" s="38">
        <v>2869414</v>
      </c>
      <c r="AA13" s="38">
        <v>1235606</v>
      </c>
      <c r="AB13" s="38">
        <v>1309032</v>
      </c>
      <c r="AC13" s="38">
        <v>1619799</v>
      </c>
      <c r="AD13" s="38">
        <v>830391</v>
      </c>
      <c r="AE13" s="38">
        <v>874731</v>
      </c>
      <c r="AF13" s="38">
        <v>436886</v>
      </c>
      <c r="AG13" s="38">
        <v>745729</v>
      </c>
      <c r="AH13" s="38">
        <v>986279</v>
      </c>
      <c r="AI13" s="38">
        <v>1761015</v>
      </c>
      <c r="AJ13" s="38">
        <v>1677717</v>
      </c>
      <c r="AK13" s="38">
        <v>1415712</v>
      </c>
      <c r="AL13" s="38">
        <v>2812507</v>
      </c>
      <c r="AM13" s="38">
        <v>1188736</v>
      </c>
      <c r="AN13" s="38">
        <v>1277023</v>
      </c>
      <c r="AO13" s="38">
        <v>1588247</v>
      </c>
    </row>
    <row r="14" spans="1:41" x14ac:dyDescent="0.3">
      <c r="A14" s="35" t="s">
        <v>199</v>
      </c>
      <c r="B14" s="38">
        <v>7650172</v>
      </c>
      <c r="C14" s="38">
        <v>5576542</v>
      </c>
      <c r="D14" s="38">
        <v>7923165</v>
      </c>
      <c r="E14" s="38">
        <v>8011306</v>
      </c>
      <c r="F14" s="38">
        <v>6411180</v>
      </c>
      <c r="G14" s="38">
        <v>6420182</v>
      </c>
      <c r="H14" s="38">
        <v>6017889</v>
      </c>
      <c r="I14" s="38">
        <v>6569323</v>
      </c>
      <c r="J14" s="38">
        <v>6305314</v>
      </c>
      <c r="K14" s="38">
        <v>6352727</v>
      </c>
      <c r="L14" s="38">
        <v>6790872</v>
      </c>
      <c r="M14" s="38">
        <v>5971138</v>
      </c>
      <c r="N14" s="38">
        <v>7238796</v>
      </c>
      <c r="O14" s="38">
        <v>6808068</v>
      </c>
      <c r="P14" s="38">
        <v>7083259</v>
      </c>
      <c r="Q14" s="38">
        <v>8168209</v>
      </c>
      <c r="R14" s="38">
        <v>6289608</v>
      </c>
      <c r="S14" s="38">
        <v>6310869</v>
      </c>
      <c r="T14" s="38">
        <v>5428693</v>
      </c>
      <c r="U14" s="38">
        <v>6804400</v>
      </c>
      <c r="V14" s="38">
        <v>6213120</v>
      </c>
      <c r="W14" s="38">
        <v>6279919</v>
      </c>
      <c r="X14" s="38">
        <v>7180311</v>
      </c>
      <c r="Y14" s="38">
        <v>5737129</v>
      </c>
      <c r="Z14" s="38">
        <v>7126318</v>
      </c>
      <c r="AA14" s="38">
        <v>6932291</v>
      </c>
      <c r="AB14" s="38">
        <v>6972858</v>
      </c>
      <c r="AC14" s="38">
        <v>8051244</v>
      </c>
      <c r="AD14" s="38">
        <v>6193804</v>
      </c>
      <c r="AE14" s="38">
        <v>6207916</v>
      </c>
      <c r="AF14" s="38">
        <v>5347776</v>
      </c>
      <c r="AG14" s="38">
        <v>6692189</v>
      </c>
      <c r="AH14" s="38">
        <v>6116995</v>
      </c>
      <c r="AI14" s="38">
        <v>6178203</v>
      </c>
      <c r="AJ14" s="38">
        <v>7058096</v>
      </c>
      <c r="AK14" s="38">
        <v>5600456</v>
      </c>
      <c r="AL14" s="38">
        <v>6957302</v>
      </c>
      <c r="AM14" s="38">
        <v>6527687</v>
      </c>
      <c r="AN14" s="38">
        <v>6797893</v>
      </c>
      <c r="AO14" s="38">
        <v>7839078</v>
      </c>
    </row>
    <row r="15" spans="1:41" x14ac:dyDescent="0.3">
      <c r="A15" s="35">
        <v>86</v>
      </c>
      <c r="B15" s="38">
        <v>1499668</v>
      </c>
      <c r="C15" s="38">
        <v>1497434</v>
      </c>
      <c r="D15" s="38">
        <v>955494</v>
      </c>
      <c r="E15" s="38">
        <v>1019643</v>
      </c>
      <c r="F15" s="38">
        <v>703001</v>
      </c>
      <c r="G15" s="38">
        <v>353631</v>
      </c>
      <c r="H15" s="38">
        <v>283079</v>
      </c>
      <c r="I15" s="38">
        <v>322297</v>
      </c>
      <c r="J15" s="38">
        <v>471342</v>
      </c>
      <c r="K15" s="38">
        <v>882283</v>
      </c>
      <c r="L15" s="38">
        <v>826457</v>
      </c>
      <c r="M15" s="38">
        <v>1022260</v>
      </c>
      <c r="N15" s="38">
        <v>1262176</v>
      </c>
      <c r="O15" s="38">
        <v>1409579</v>
      </c>
      <c r="P15" s="38">
        <v>969069</v>
      </c>
      <c r="Q15" s="38">
        <v>943910</v>
      </c>
      <c r="R15" s="38">
        <v>666928</v>
      </c>
      <c r="S15" s="38">
        <v>338042</v>
      </c>
      <c r="T15" s="38">
        <v>274417</v>
      </c>
      <c r="U15" s="38">
        <v>309790</v>
      </c>
      <c r="V15" s="38">
        <v>455112</v>
      </c>
      <c r="W15" s="38">
        <v>853434</v>
      </c>
      <c r="X15" s="38">
        <v>778385</v>
      </c>
      <c r="Y15" s="38">
        <v>962700</v>
      </c>
      <c r="Z15" s="38">
        <v>1179491</v>
      </c>
      <c r="AA15" s="38">
        <v>1409365</v>
      </c>
      <c r="AB15" s="38">
        <v>894965</v>
      </c>
      <c r="AC15" s="38">
        <v>883429</v>
      </c>
      <c r="AD15" s="38">
        <v>625087</v>
      </c>
      <c r="AE15" s="38">
        <v>317882</v>
      </c>
      <c r="AF15" s="38">
        <v>262099</v>
      </c>
      <c r="AG15" s="38">
        <v>293404</v>
      </c>
      <c r="AH15" s="38">
        <v>429349</v>
      </c>
      <c r="AI15" s="38">
        <v>800444</v>
      </c>
      <c r="AJ15" s="38">
        <v>722178</v>
      </c>
      <c r="AK15" s="38">
        <v>893609</v>
      </c>
      <c r="AL15" s="38">
        <v>1089718</v>
      </c>
      <c r="AM15" s="38">
        <v>1224774</v>
      </c>
      <c r="AN15" s="38">
        <v>841474</v>
      </c>
      <c r="AO15" s="38">
        <v>817320</v>
      </c>
    </row>
    <row r="16" spans="1:41" x14ac:dyDescent="0.3">
      <c r="A16" s="35" t="s">
        <v>200</v>
      </c>
      <c r="B16" s="38">
        <v>84436</v>
      </c>
      <c r="C16" s="38">
        <v>53681</v>
      </c>
      <c r="D16" s="38">
        <v>34150</v>
      </c>
      <c r="E16" s="38">
        <v>-4371</v>
      </c>
      <c r="F16" s="38">
        <v>12379</v>
      </c>
      <c r="G16" s="38">
        <v>18587</v>
      </c>
      <c r="H16" s="38">
        <v>10745</v>
      </c>
      <c r="I16" s="38">
        <v>9925</v>
      </c>
      <c r="J16" s="38">
        <v>3359</v>
      </c>
      <c r="K16" s="38">
        <v>14134</v>
      </c>
      <c r="L16" s="38">
        <v>38041</v>
      </c>
      <c r="M16" s="38">
        <v>27853</v>
      </c>
      <c r="N16" s="38">
        <v>26319</v>
      </c>
      <c r="O16" s="38">
        <v>25985</v>
      </c>
      <c r="P16" s="38">
        <v>23360</v>
      </c>
      <c r="Q16" s="38">
        <v>15289</v>
      </c>
      <c r="R16" s="38">
        <v>12340</v>
      </c>
      <c r="S16" s="38">
        <v>18493</v>
      </c>
      <c r="T16" s="38">
        <v>9448</v>
      </c>
      <c r="U16" s="38">
        <v>10562</v>
      </c>
      <c r="V16" s="38">
        <v>3354</v>
      </c>
      <c r="W16" s="38">
        <v>14116</v>
      </c>
      <c r="X16" s="38">
        <v>41502</v>
      </c>
      <c r="Y16" s="38">
        <v>26477</v>
      </c>
      <c r="Z16" s="38">
        <v>25866</v>
      </c>
      <c r="AA16" s="38">
        <v>26439</v>
      </c>
      <c r="AB16" s="38">
        <v>22960</v>
      </c>
      <c r="AC16" s="38">
        <v>15017</v>
      </c>
      <c r="AD16" s="38">
        <v>12120</v>
      </c>
      <c r="AE16" s="38">
        <v>18151</v>
      </c>
      <c r="AF16" s="38">
        <v>9275</v>
      </c>
      <c r="AG16" s="38">
        <v>10366</v>
      </c>
      <c r="AH16" s="38">
        <v>3292</v>
      </c>
      <c r="AI16" s="38">
        <v>13861</v>
      </c>
      <c r="AJ16" s="38">
        <v>40757</v>
      </c>
      <c r="AK16" s="38">
        <v>25886</v>
      </c>
      <c r="AL16" s="38">
        <v>25298</v>
      </c>
      <c r="AM16" s="38">
        <v>24934</v>
      </c>
      <c r="AN16" s="38">
        <v>22448</v>
      </c>
      <c r="AO16" s="38">
        <v>14666</v>
      </c>
    </row>
    <row r="17" spans="1:41" x14ac:dyDescent="0.3">
      <c r="A17" s="35">
        <v>87</v>
      </c>
      <c r="B17" s="38">
        <v>1222214</v>
      </c>
      <c r="C17" s="38">
        <v>2833216</v>
      </c>
      <c r="D17" s="38">
        <v>2655502</v>
      </c>
      <c r="E17" s="38">
        <v>1521273</v>
      </c>
      <c r="F17" s="38">
        <v>1781536</v>
      </c>
      <c r="G17" s="38">
        <v>1305090</v>
      </c>
      <c r="H17" s="38">
        <v>1495791</v>
      </c>
      <c r="I17" s="38">
        <v>1053082</v>
      </c>
      <c r="J17" s="38">
        <v>1080113</v>
      </c>
      <c r="K17" s="38">
        <v>1503443</v>
      </c>
      <c r="L17" s="38">
        <v>2297785</v>
      </c>
      <c r="M17" s="38">
        <v>3347354</v>
      </c>
      <c r="N17" s="38">
        <v>1515121</v>
      </c>
      <c r="O17" s="38">
        <v>2587892</v>
      </c>
      <c r="P17" s="38">
        <v>2755225</v>
      </c>
      <c r="Q17" s="38">
        <v>1503542</v>
      </c>
      <c r="R17" s="38">
        <v>1771103</v>
      </c>
      <c r="S17" s="38">
        <v>1290116</v>
      </c>
      <c r="T17" s="38">
        <v>1475682</v>
      </c>
      <c r="U17" s="38">
        <v>1041468</v>
      </c>
      <c r="V17" s="38">
        <v>1068554</v>
      </c>
      <c r="W17" s="38">
        <v>1488287</v>
      </c>
      <c r="X17" s="38">
        <v>2284733</v>
      </c>
      <c r="Y17" s="38">
        <v>3327418</v>
      </c>
      <c r="Z17" s="38">
        <v>1494133</v>
      </c>
      <c r="AA17" s="38">
        <v>2612623</v>
      </c>
      <c r="AB17" s="38">
        <v>2718765</v>
      </c>
      <c r="AC17" s="38">
        <v>1482146</v>
      </c>
      <c r="AD17" s="38">
        <v>1742000</v>
      </c>
      <c r="AE17" s="38">
        <v>1263332</v>
      </c>
      <c r="AF17" s="38">
        <v>1441153</v>
      </c>
      <c r="AG17" s="38">
        <v>1019147</v>
      </c>
      <c r="AH17" s="38">
        <v>1047635</v>
      </c>
      <c r="AI17" s="38">
        <v>1463699</v>
      </c>
      <c r="AJ17" s="38">
        <v>2245579</v>
      </c>
      <c r="AK17" s="38">
        <v>3270674</v>
      </c>
      <c r="AL17" s="38">
        <v>1462022</v>
      </c>
      <c r="AM17" s="38">
        <v>2509714</v>
      </c>
      <c r="AN17" s="38">
        <v>2644620</v>
      </c>
      <c r="AO17" s="38">
        <v>1449824</v>
      </c>
    </row>
    <row r="18" spans="1:41" x14ac:dyDescent="0.3">
      <c r="A18" s="35" t="s">
        <v>201</v>
      </c>
      <c r="B18" s="38">
        <v>7995911</v>
      </c>
      <c r="C18" s="38">
        <v>9306170</v>
      </c>
      <c r="D18" s="38">
        <v>11826510</v>
      </c>
      <c r="E18" s="38">
        <v>6586587</v>
      </c>
      <c r="F18" s="38">
        <v>9226161</v>
      </c>
      <c r="G18" s="38">
        <v>7997982</v>
      </c>
      <c r="H18" s="38">
        <v>8320579</v>
      </c>
      <c r="I18" s="38">
        <v>7902677</v>
      </c>
      <c r="J18" s="38">
        <v>8195330</v>
      </c>
      <c r="K18" s="38">
        <v>8197642</v>
      </c>
      <c r="L18" s="38">
        <v>7786348</v>
      </c>
      <c r="M18" s="38">
        <v>9361688</v>
      </c>
      <c r="N18" s="38">
        <v>8976977</v>
      </c>
      <c r="O18" s="38">
        <v>8263272</v>
      </c>
      <c r="P18" s="38">
        <v>9936741</v>
      </c>
      <c r="Q18" s="38">
        <v>7567169</v>
      </c>
      <c r="R18" s="38">
        <v>9122056</v>
      </c>
      <c r="S18" s="38">
        <v>7904385</v>
      </c>
      <c r="T18" s="38">
        <v>8999893</v>
      </c>
      <c r="U18" s="38">
        <v>7349472</v>
      </c>
      <c r="V18" s="38">
        <v>8122671</v>
      </c>
      <c r="W18" s="38">
        <v>8129913</v>
      </c>
      <c r="X18" s="38">
        <v>6792424</v>
      </c>
      <c r="Y18" s="38">
        <v>9490509</v>
      </c>
      <c r="Z18" s="38">
        <v>8833173</v>
      </c>
      <c r="AA18" s="38">
        <v>8411272</v>
      </c>
      <c r="AB18" s="38">
        <v>9778735</v>
      </c>
      <c r="AC18" s="38">
        <v>7447714</v>
      </c>
      <c r="AD18" s="38">
        <v>8971325</v>
      </c>
      <c r="AE18" s="38">
        <v>7767737</v>
      </c>
      <c r="AF18" s="38">
        <v>8848509</v>
      </c>
      <c r="AG18" s="38">
        <v>7222561</v>
      </c>
      <c r="AH18" s="38">
        <v>7986799</v>
      </c>
      <c r="AI18" s="38">
        <v>7993377</v>
      </c>
      <c r="AJ18" s="38">
        <v>6676525</v>
      </c>
      <c r="AK18" s="38">
        <v>9267610</v>
      </c>
      <c r="AL18" s="38">
        <v>8628093</v>
      </c>
      <c r="AM18" s="38">
        <v>7925416</v>
      </c>
      <c r="AN18" s="38">
        <v>9538962</v>
      </c>
      <c r="AO18" s="38">
        <v>7260874</v>
      </c>
    </row>
    <row r="19" spans="1:41" x14ac:dyDescent="0.3">
      <c r="A19" s="35" t="s">
        <v>202</v>
      </c>
      <c r="B19" s="38">
        <v>4446656</v>
      </c>
      <c r="C19" s="38">
        <v>3969172</v>
      </c>
      <c r="D19" s="38">
        <v>694886</v>
      </c>
      <c r="E19" s="38">
        <v>3875828</v>
      </c>
      <c r="F19" s="38">
        <v>2274474</v>
      </c>
      <c r="G19" s="38">
        <v>1838961</v>
      </c>
      <c r="H19" s="38">
        <v>1771276</v>
      </c>
      <c r="I19" s="38">
        <v>1753411</v>
      </c>
      <c r="J19" s="38">
        <v>2069375</v>
      </c>
      <c r="K19" s="38">
        <v>2905844</v>
      </c>
      <c r="L19" s="38">
        <v>4651599</v>
      </c>
      <c r="M19" s="38">
        <v>4779921</v>
      </c>
      <c r="N19" s="38">
        <v>4360992</v>
      </c>
      <c r="O19" s="38">
        <v>3807661</v>
      </c>
      <c r="P19" s="38">
        <v>3580494</v>
      </c>
      <c r="Q19" s="38">
        <v>2451987</v>
      </c>
      <c r="R19" s="38">
        <v>2267399</v>
      </c>
      <c r="S19" s="38">
        <v>1829615</v>
      </c>
      <c r="T19" s="38">
        <v>1557563</v>
      </c>
      <c r="U19" s="38">
        <v>1865795</v>
      </c>
      <c r="V19" s="38">
        <v>2066236</v>
      </c>
      <c r="W19" s="38">
        <v>2902219</v>
      </c>
      <c r="X19" s="38">
        <v>5074782</v>
      </c>
      <c r="Y19" s="38">
        <v>4543808</v>
      </c>
      <c r="Z19" s="38">
        <v>4285930</v>
      </c>
      <c r="AA19" s="38">
        <v>3874079</v>
      </c>
      <c r="AB19" s="38">
        <v>3519189</v>
      </c>
      <c r="AC19" s="38">
        <v>2408295</v>
      </c>
      <c r="AD19" s="38">
        <v>2226865</v>
      </c>
      <c r="AE19" s="38">
        <v>1795796</v>
      </c>
      <c r="AF19" s="38">
        <v>1529058</v>
      </c>
      <c r="AG19" s="38">
        <v>1831235</v>
      </c>
      <c r="AH19" s="38">
        <v>2028402</v>
      </c>
      <c r="AI19" s="38">
        <v>2849716</v>
      </c>
      <c r="AJ19" s="38">
        <v>4983643</v>
      </c>
      <c r="AK19" s="38">
        <v>4442325</v>
      </c>
      <c r="AL19" s="38">
        <v>4191748</v>
      </c>
      <c r="AM19" s="38">
        <v>3653555</v>
      </c>
      <c r="AN19" s="38">
        <v>3440717</v>
      </c>
      <c r="AO19" s="38">
        <v>2352117</v>
      </c>
    </row>
    <row r="20" spans="1:41" x14ac:dyDescent="0.3">
      <c r="A20" s="33" t="s">
        <v>28</v>
      </c>
      <c r="B20" s="285">
        <v>164298637</v>
      </c>
      <c r="C20" s="285">
        <v>142482956</v>
      </c>
      <c r="D20" s="285">
        <v>132914349</v>
      </c>
      <c r="E20" s="285">
        <v>101669582</v>
      </c>
      <c r="F20" s="285">
        <v>71878248</v>
      </c>
      <c r="G20" s="285">
        <v>54815238</v>
      </c>
      <c r="H20" s="285">
        <v>45601845</v>
      </c>
      <c r="I20" s="285">
        <v>45330678</v>
      </c>
      <c r="J20" s="285">
        <v>53641605</v>
      </c>
      <c r="K20" s="285">
        <v>90574912</v>
      </c>
      <c r="L20" s="285">
        <v>139713550</v>
      </c>
      <c r="M20" s="285">
        <v>174146677</v>
      </c>
      <c r="N20" s="285">
        <v>165833019</v>
      </c>
      <c r="O20" s="285">
        <v>143767772</v>
      </c>
      <c r="P20" s="285">
        <v>133932099</v>
      </c>
      <c r="Q20" s="285">
        <v>102259386</v>
      </c>
      <c r="R20" s="285">
        <v>72116969</v>
      </c>
      <c r="S20" s="285">
        <v>54947632</v>
      </c>
      <c r="T20" s="285">
        <v>45682447</v>
      </c>
      <c r="U20" s="285">
        <v>45433565</v>
      </c>
      <c r="V20" s="285">
        <v>53804454</v>
      </c>
      <c r="W20" s="285">
        <v>91094753</v>
      </c>
      <c r="X20" s="285">
        <v>140742042</v>
      </c>
      <c r="Y20" s="285">
        <v>175241137</v>
      </c>
      <c r="Z20" s="285">
        <v>166571224</v>
      </c>
      <c r="AA20" s="285">
        <v>149115398</v>
      </c>
      <c r="AB20" s="285">
        <v>134443810</v>
      </c>
      <c r="AC20" s="285">
        <v>102605756</v>
      </c>
      <c r="AD20" s="285">
        <v>72238245</v>
      </c>
      <c r="AE20" s="285">
        <v>54976326</v>
      </c>
      <c r="AF20" s="285">
        <v>45653315</v>
      </c>
      <c r="AG20" s="285">
        <v>45395200</v>
      </c>
      <c r="AH20" s="285">
        <v>53820641</v>
      </c>
      <c r="AI20" s="285">
        <v>91338264</v>
      </c>
      <c r="AJ20" s="285">
        <v>141319049</v>
      </c>
      <c r="AK20" s="285">
        <v>175923424</v>
      </c>
      <c r="AL20" s="285">
        <v>166590180</v>
      </c>
      <c r="AM20" s="285">
        <v>144333875</v>
      </c>
      <c r="AN20" s="285">
        <v>134319958</v>
      </c>
      <c r="AO20" s="285">
        <v>102415307</v>
      </c>
    </row>
    <row r="21" spans="1:41" x14ac:dyDescent="0.3">
      <c r="A21" s="3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x14ac:dyDescent="0.3">
      <c r="A22" s="40" t="s">
        <v>203</v>
      </c>
      <c r="B22" s="41">
        <v>94794354</v>
      </c>
      <c r="C22" s="41">
        <v>80861981</v>
      </c>
      <c r="D22" s="41">
        <v>71960741</v>
      </c>
      <c r="E22" s="41">
        <v>51730410</v>
      </c>
      <c r="F22" s="41">
        <v>30795167</v>
      </c>
      <c r="G22" s="41">
        <v>20541278</v>
      </c>
      <c r="H22" s="41">
        <v>14740047</v>
      </c>
      <c r="I22" s="41">
        <v>14018827</v>
      </c>
      <c r="J22" s="41">
        <v>19573676</v>
      </c>
      <c r="K22" s="41">
        <v>44661657</v>
      </c>
      <c r="L22" s="41">
        <v>79244239</v>
      </c>
      <c r="M22" s="41">
        <v>102502101</v>
      </c>
      <c r="N22" s="41">
        <v>95894421</v>
      </c>
      <c r="O22" s="41">
        <v>81791942</v>
      </c>
      <c r="P22" s="41">
        <v>72753404</v>
      </c>
      <c r="Q22" s="41">
        <v>52270286</v>
      </c>
      <c r="R22" s="41">
        <v>31121542</v>
      </c>
      <c r="S22" s="41">
        <v>20769735</v>
      </c>
      <c r="T22" s="41">
        <v>14916126</v>
      </c>
      <c r="U22" s="41">
        <v>14168135</v>
      </c>
      <c r="V22" s="41">
        <v>19776922</v>
      </c>
      <c r="W22" s="41">
        <v>45189013</v>
      </c>
      <c r="X22" s="41">
        <v>80256795</v>
      </c>
      <c r="Y22" s="41">
        <v>103932231</v>
      </c>
      <c r="Z22" s="41">
        <v>97136451</v>
      </c>
      <c r="AA22" s="41">
        <v>85506304</v>
      </c>
      <c r="AB22" s="41">
        <v>73689349</v>
      </c>
      <c r="AC22" s="41">
        <v>52961543</v>
      </c>
      <c r="AD22" s="41">
        <v>31560862</v>
      </c>
      <c r="AE22" s="41">
        <v>21081053</v>
      </c>
      <c r="AF22" s="41">
        <v>15150398</v>
      </c>
      <c r="AG22" s="41">
        <v>14396585</v>
      </c>
      <c r="AH22" s="41">
        <v>20077214</v>
      </c>
      <c r="AI22" s="41">
        <v>45793505</v>
      </c>
      <c r="AJ22" s="41">
        <v>81258253</v>
      </c>
      <c r="AK22" s="41">
        <v>105141904</v>
      </c>
      <c r="AL22" s="41">
        <v>97847270</v>
      </c>
      <c r="AM22" s="41">
        <v>83456091</v>
      </c>
      <c r="AN22" s="41">
        <v>74264398</v>
      </c>
      <c r="AO22" s="41">
        <v>53405606</v>
      </c>
    </row>
    <row r="23" spans="1:41" x14ac:dyDescent="0.3">
      <c r="A23" s="40" t="s">
        <v>204</v>
      </c>
      <c r="B23" s="41">
        <v>32836665</v>
      </c>
      <c r="C23" s="41">
        <v>28958481</v>
      </c>
      <c r="D23" s="41">
        <v>26254443</v>
      </c>
      <c r="E23" s="41">
        <v>19566851</v>
      </c>
      <c r="F23" s="41">
        <v>13041748</v>
      </c>
      <c r="G23" s="41">
        <v>9559264</v>
      </c>
      <c r="H23" s="41">
        <v>7948553</v>
      </c>
      <c r="I23" s="41">
        <v>8192116</v>
      </c>
      <c r="J23" s="41">
        <v>9435251</v>
      </c>
      <c r="K23" s="41">
        <v>16754568</v>
      </c>
      <c r="L23" s="41">
        <v>27416896</v>
      </c>
      <c r="M23" s="41">
        <v>35454707</v>
      </c>
      <c r="N23" s="41">
        <v>33274742</v>
      </c>
      <c r="O23" s="41">
        <v>29059602</v>
      </c>
      <c r="P23" s="41">
        <v>26165695</v>
      </c>
      <c r="Q23" s="41">
        <v>19954464</v>
      </c>
      <c r="R23" s="41">
        <v>13228793</v>
      </c>
      <c r="S23" s="41">
        <v>9702453</v>
      </c>
      <c r="T23" s="41">
        <v>8058168</v>
      </c>
      <c r="U23" s="41">
        <v>8323432</v>
      </c>
      <c r="V23" s="41">
        <v>9539349</v>
      </c>
      <c r="W23" s="41">
        <v>16965077</v>
      </c>
      <c r="X23" s="41">
        <v>27600468</v>
      </c>
      <c r="Y23" s="41">
        <v>35576150</v>
      </c>
      <c r="Z23" s="41">
        <v>33294132</v>
      </c>
      <c r="AA23" s="41">
        <v>30067558</v>
      </c>
      <c r="AB23" s="41">
        <v>26194954</v>
      </c>
      <c r="AC23" s="41">
        <v>19990117</v>
      </c>
      <c r="AD23" s="41">
        <v>13272622</v>
      </c>
      <c r="AE23" s="41">
        <v>9747749</v>
      </c>
      <c r="AF23" s="41">
        <v>8199245</v>
      </c>
      <c r="AG23" s="41">
        <v>8330037</v>
      </c>
      <c r="AH23" s="41">
        <v>9578411</v>
      </c>
      <c r="AI23" s="41">
        <v>17012409</v>
      </c>
      <c r="AJ23" s="41">
        <v>27637438</v>
      </c>
      <c r="AK23" s="41">
        <v>35671618</v>
      </c>
      <c r="AL23" s="41">
        <v>33308999</v>
      </c>
      <c r="AM23" s="41">
        <v>29080241</v>
      </c>
      <c r="AN23" s="41">
        <v>26222861</v>
      </c>
      <c r="AO23" s="41">
        <v>19981509</v>
      </c>
    </row>
    <row r="24" spans="1:41" x14ac:dyDescent="0.3">
      <c r="A24" s="40" t="s">
        <v>205</v>
      </c>
      <c r="B24" s="41">
        <v>12302675</v>
      </c>
      <c r="C24" s="41">
        <v>10008867</v>
      </c>
      <c r="D24" s="41">
        <v>10082118</v>
      </c>
      <c r="E24" s="41">
        <v>8766919</v>
      </c>
      <c r="F24" s="41">
        <v>7501797</v>
      </c>
      <c r="G24" s="41">
        <v>6251931</v>
      </c>
      <c r="H24" s="41">
        <v>4857512</v>
      </c>
      <c r="I24" s="41">
        <v>5073868</v>
      </c>
      <c r="J24" s="41">
        <v>5969857</v>
      </c>
      <c r="K24" s="41">
        <v>8394777</v>
      </c>
      <c r="L24" s="41">
        <v>9812224</v>
      </c>
      <c r="M24" s="41">
        <v>11288025</v>
      </c>
      <c r="N24" s="41">
        <v>11664295</v>
      </c>
      <c r="O24" s="41">
        <v>10229411</v>
      </c>
      <c r="P24" s="41">
        <v>10332045</v>
      </c>
      <c r="Q24" s="41">
        <v>8703025</v>
      </c>
      <c r="R24" s="41">
        <v>7474809</v>
      </c>
      <c r="S24" s="41">
        <v>6249415</v>
      </c>
      <c r="T24" s="41">
        <v>4801209</v>
      </c>
      <c r="U24" s="41">
        <v>5121129</v>
      </c>
      <c r="V24" s="41">
        <v>6014478</v>
      </c>
      <c r="W24" s="41">
        <v>8352427</v>
      </c>
      <c r="X24" s="41">
        <v>9848981</v>
      </c>
      <c r="Y24" s="41">
        <v>11198401</v>
      </c>
      <c r="Z24" s="41">
        <v>11530665</v>
      </c>
      <c r="AA24" s="41">
        <v>10475116</v>
      </c>
      <c r="AB24" s="41">
        <v>10259998</v>
      </c>
      <c r="AC24" s="41">
        <v>8644176</v>
      </c>
      <c r="AD24" s="41">
        <v>7439725</v>
      </c>
      <c r="AE24" s="41">
        <v>6237187</v>
      </c>
      <c r="AF24" s="41">
        <v>4699254</v>
      </c>
      <c r="AG24" s="41">
        <v>5156850</v>
      </c>
      <c r="AH24" s="41">
        <v>5998063</v>
      </c>
      <c r="AI24" s="41">
        <v>8285680</v>
      </c>
      <c r="AJ24" s="41">
        <v>9781115</v>
      </c>
      <c r="AK24" s="41">
        <v>11112286</v>
      </c>
      <c r="AL24" s="41">
        <v>11381239</v>
      </c>
      <c r="AM24" s="41">
        <v>9991886</v>
      </c>
      <c r="AN24" s="41">
        <v>10132580</v>
      </c>
      <c r="AO24" s="41">
        <v>8537338</v>
      </c>
    </row>
    <row r="25" spans="1:41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x14ac:dyDescent="0.3">
      <c r="A27" s="34" t="s">
        <v>36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x14ac:dyDescent="0.3">
      <c r="A28" s="36" t="s">
        <v>35</v>
      </c>
      <c r="B28" s="37">
        <v>43101</v>
      </c>
      <c r="C28" s="37">
        <v>43132</v>
      </c>
      <c r="D28" s="37">
        <v>43160</v>
      </c>
      <c r="E28" s="37">
        <v>43191</v>
      </c>
      <c r="F28" s="37">
        <v>43221</v>
      </c>
      <c r="G28" s="37">
        <v>43252</v>
      </c>
      <c r="H28" s="37">
        <v>43282</v>
      </c>
      <c r="I28" s="37">
        <v>43313</v>
      </c>
      <c r="J28" s="37">
        <v>43344</v>
      </c>
      <c r="K28" s="37">
        <v>43374</v>
      </c>
      <c r="L28" s="37">
        <v>43405</v>
      </c>
      <c r="M28" s="37">
        <v>43435</v>
      </c>
      <c r="N28" s="37">
        <v>43466</v>
      </c>
      <c r="O28" s="37">
        <v>43497</v>
      </c>
      <c r="P28" s="37">
        <v>43525</v>
      </c>
      <c r="Q28" s="37">
        <v>43556</v>
      </c>
      <c r="R28" s="37">
        <v>43586</v>
      </c>
      <c r="S28" s="37">
        <v>43617</v>
      </c>
      <c r="T28" s="37">
        <v>43647</v>
      </c>
      <c r="U28" s="37">
        <v>43678</v>
      </c>
      <c r="V28" s="37">
        <v>43709</v>
      </c>
      <c r="W28" s="37">
        <v>43739</v>
      </c>
      <c r="X28" s="37">
        <v>43770</v>
      </c>
      <c r="Y28" s="37">
        <v>43800</v>
      </c>
      <c r="Z28" s="37">
        <v>43831</v>
      </c>
      <c r="AA28" s="37">
        <v>43862</v>
      </c>
      <c r="AB28" s="37">
        <v>43891</v>
      </c>
      <c r="AC28" s="37">
        <v>43922</v>
      </c>
      <c r="AD28" s="37">
        <v>43952</v>
      </c>
      <c r="AE28" s="37">
        <v>43983</v>
      </c>
      <c r="AF28" s="37">
        <v>44013</v>
      </c>
      <c r="AG28" s="37">
        <v>44044</v>
      </c>
      <c r="AH28" s="37">
        <v>44075</v>
      </c>
      <c r="AI28" s="37">
        <v>44105</v>
      </c>
      <c r="AJ28" s="37">
        <v>44136</v>
      </c>
      <c r="AK28" s="37">
        <v>44166</v>
      </c>
      <c r="AL28" s="37">
        <v>44197</v>
      </c>
      <c r="AM28" s="37">
        <v>44228</v>
      </c>
      <c r="AN28" s="37">
        <v>44256</v>
      </c>
      <c r="AO28" s="37">
        <v>44287</v>
      </c>
    </row>
    <row r="29" spans="1:41" x14ac:dyDescent="0.3">
      <c r="A29" s="284">
        <v>16</v>
      </c>
      <c r="B29" s="38">
        <v>7</v>
      </c>
      <c r="C29" s="38">
        <v>6</v>
      </c>
      <c r="D29" s="38">
        <v>6</v>
      </c>
      <c r="E29" s="38">
        <v>6</v>
      </c>
      <c r="F29" s="38">
        <v>6</v>
      </c>
      <c r="G29" s="38">
        <v>6</v>
      </c>
      <c r="H29" s="38">
        <v>6</v>
      </c>
      <c r="I29" s="38">
        <v>6</v>
      </c>
      <c r="J29" s="38">
        <v>6</v>
      </c>
      <c r="K29" s="38">
        <v>6</v>
      </c>
      <c r="L29" s="38">
        <v>6</v>
      </c>
      <c r="M29" s="38">
        <v>6</v>
      </c>
      <c r="N29" s="38">
        <v>6</v>
      </c>
      <c r="O29" s="38">
        <v>6</v>
      </c>
      <c r="P29" s="38">
        <v>6</v>
      </c>
      <c r="Q29" s="38">
        <v>6</v>
      </c>
      <c r="R29" s="38">
        <v>6</v>
      </c>
      <c r="S29" s="38">
        <v>6</v>
      </c>
      <c r="T29" s="38">
        <v>6</v>
      </c>
      <c r="U29" s="38">
        <v>6</v>
      </c>
      <c r="V29" s="38">
        <v>6</v>
      </c>
      <c r="W29" s="38">
        <v>6</v>
      </c>
      <c r="X29" s="38">
        <v>6</v>
      </c>
      <c r="Y29" s="38">
        <v>6</v>
      </c>
      <c r="Z29" s="38">
        <v>6</v>
      </c>
      <c r="AA29" s="38">
        <v>6</v>
      </c>
      <c r="AB29" s="38">
        <v>6</v>
      </c>
      <c r="AC29" s="38">
        <v>6</v>
      </c>
      <c r="AD29" s="38">
        <v>6</v>
      </c>
      <c r="AE29" s="38">
        <v>6</v>
      </c>
      <c r="AF29" s="38">
        <v>6</v>
      </c>
      <c r="AG29" s="38">
        <v>6</v>
      </c>
      <c r="AH29" s="38">
        <v>6</v>
      </c>
      <c r="AI29" s="38">
        <v>6</v>
      </c>
      <c r="AJ29" s="38">
        <v>6</v>
      </c>
      <c r="AK29" s="38">
        <v>6</v>
      </c>
      <c r="AL29" s="38">
        <v>6</v>
      </c>
      <c r="AM29" s="38">
        <v>6</v>
      </c>
      <c r="AN29" s="38">
        <v>6</v>
      </c>
      <c r="AO29" s="38">
        <v>6</v>
      </c>
    </row>
    <row r="30" spans="1:41" x14ac:dyDescent="0.3">
      <c r="A30" s="35">
        <v>23</v>
      </c>
      <c r="B30" s="38">
        <v>768754</v>
      </c>
      <c r="C30" s="38">
        <v>769854</v>
      </c>
      <c r="D30" s="38">
        <v>770167</v>
      </c>
      <c r="E30" s="38">
        <v>770454</v>
      </c>
      <c r="F30" s="38">
        <v>770718</v>
      </c>
      <c r="G30" s="38">
        <v>770959</v>
      </c>
      <c r="H30" s="38">
        <v>770612</v>
      </c>
      <c r="I30" s="38">
        <v>770857</v>
      </c>
      <c r="J30" s="38">
        <v>771125</v>
      </c>
      <c r="K30" s="38">
        <v>772705</v>
      </c>
      <c r="L30" s="38">
        <v>774551</v>
      </c>
      <c r="M30" s="38">
        <v>776182</v>
      </c>
      <c r="N30" s="38">
        <v>777986</v>
      </c>
      <c r="O30" s="38">
        <v>779133</v>
      </c>
      <c r="P30" s="38">
        <v>779500</v>
      </c>
      <c r="Q30" s="38">
        <v>779859</v>
      </c>
      <c r="R30" s="38">
        <v>780208</v>
      </c>
      <c r="S30" s="38">
        <v>780539</v>
      </c>
      <c r="T30" s="38">
        <v>780265</v>
      </c>
      <c r="U30" s="38">
        <v>780566</v>
      </c>
      <c r="V30" s="38">
        <v>780861</v>
      </c>
      <c r="W30" s="38">
        <v>782460</v>
      </c>
      <c r="X30" s="38">
        <v>784326</v>
      </c>
      <c r="Y30" s="38">
        <v>786021</v>
      </c>
      <c r="Z30" s="38">
        <v>787700</v>
      </c>
      <c r="AA30" s="38">
        <v>788747</v>
      </c>
      <c r="AB30" s="38">
        <v>789007</v>
      </c>
      <c r="AC30" s="38">
        <v>789265</v>
      </c>
      <c r="AD30" s="38">
        <v>789521</v>
      </c>
      <c r="AE30" s="38">
        <v>789777</v>
      </c>
      <c r="AF30" s="38">
        <v>789438</v>
      </c>
      <c r="AG30" s="38">
        <v>789693</v>
      </c>
      <c r="AH30" s="38">
        <v>789949</v>
      </c>
      <c r="AI30" s="38">
        <v>791527</v>
      </c>
      <c r="AJ30" s="38">
        <v>793381</v>
      </c>
      <c r="AK30" s="38">
        <v>795070</v>
      </c>
      <c r="AL30" s="38">
        <v>796752</v>
      </c>
      <c r="AM30" s="38">
        <v>797802</v>
      </c>
      <c r="AN30" s="38">
        <v>798061</v>
      </c>
      <c r="AO30" s="38">
        <v>798322</v>
      </c>
    </row>
    <row r="31" spans="1:41" x14ac:dyDescent="0.3">
      <c r="A31" s="35">
        <v>31</v>
      </c>
      <c r="B31" s="38">
        <v>56663</v>
      </c>
      <c r="C31" s="38">
        <v>56724</v>
      </c>
      <c r="D31" s="38">
        <v>56745</v>
      </c>
      <c r="E31" s="38">
        <v>56703</v>
      </c>
      <c r="F31" s="38">
        <v>56660</v>
      </c>
      <c r="G31" s="38">
        <v>56611</v>
      </c>
      <c r="H31" s="38">
        <v>56566</v>
      </c>
      <c r="I31" s="38">
        <v>56511</v>
      </c>
      <c r="J31" s="38">
        <v>56497</v>
      </c>
      <c r="K31" s="38">
        <v>56566</v>
      </c>
      <c r="L31" s="38">
        <v>56724</v>
      </c>
      <c r="M31" s="38">
        <v>56865</v>
      </c>
      <c r="N31" s="38">
        <v>56962</v>
      </c>
      <c r="O31" s="38">
        <v>57032</v>
      </c>
      <c r="P31" s="38">
        <v>57058</v>
      </c>
      <c r="Q31" s="38">
        <v>57025</v>
      </c>
      <c r="R31" s="38">
        <v>56989</v>
      </c>
      <c r="S31" s="38">
        <v>56943</v>
      </c>
      <c r="T31" s="38">
        <v>56903</v>
      </c>
      <c r="U31" s="38">
        <v>56849</v>
      </c>
      <c r="V31" s="38">
        <v>56835</v>
      </c>
      <c r="W31" s="38">
        <v>56903</v>
      </c>
      <c r="X31" s="38">
        <v>57062</v>
      </c>
      <c r="Y31" s="38">
        <v>57198</v>
      </c>
      <c r="Z31" s="38">
        <v>57283</v>
      </c>
      <c r="AA31" s="38">
        <v>57339</v>
      </c>
      <c r="AB31" s="38">
        <v>57350</v>
      </c>
      <c r="AC31" s="38">
        <v>57304</v>
      </c>
      <c r="AD31" s="38">
        <v>57253</v>
      </c>
      <c r="AE31" s="38">
        <v>57191</v>
      </c>
      <c r="AF31" s="38">
        <v>57138</v>
      </c>
      <c r="AG31" s="38">
        <v>57072</v>
      </c>
      <c r="AH31" s="38">
        <v>57045</v>
      </c>
      <c r="AI31" s="38">
        <v>57101</v>
      </c>
      <c r="AJ31" s="38">
        <v>57246</v>
      </c>
      <c r="AK31" s="38">
        <v>57371</v>
      </c>
      <c r="AL31" s="38">
        <v>57445</v>
      </c>
      <c r="AM31" s="38">
        <v>57490</v>
      </c>
      <c r="AN31" s="38">
        <v>57491</v>
      </c>
      <c r="AO31" s="38">
        <v>57435</v>
      </c>
    </row>
    <row r="32" spans="1:41" x14ac:dyDescent="0.3">
      <c r="A32" s="42" t="s">
        <v>197</v>
      </c>
      <c r="B32" s="38">
        <v>2</v>
      </c>
      <c r="C32" s="38">
        <v>2</v>
      </c>
      <c r="D32" s="38">
        <v>2</v>
      </c>
      <c r="E32" s="38">
        <v>2</v>
      </c>
      <c r="F32" s="38">
        <v>2</v>
      </c>
      <c r="G32" s="38">
        <v>2</v>
      </c>
      <c r="H32" s="38">
        <v>2</v>
      </c>
      <c r="I32" s="38">
        <v>2</v>
      </c>
      <c r="J32" s="38">
        <v>2</v>
      </c>
      <c r="K32" s="38">
        <v>2</v>
      </c>
      <c r="L32" s="38">
        <v>2</v>
      </c>
      <c r="M32" s="38">
        <v>2</v>
      </c>
      <c r="N32" s="38">
        <v>2</v>
      </c>
      <c r="O32" s="38">
        <v>2</v>
      </c>
      <c r="P32" s="38">
        <v>2</v>
      </c>
      <c r="Q32" s="38">
        <v>2</v>
      </c>
      <c r="R32" s="38">
        <v>2</v>
      </c>
      <c r="S32" s="38">
        <v>2</v>
      </c>
      <c r="T32" s="38">
        <v>2</v>
      </c>
      <c r="U32" s="38">
        <v>2</v>
      </c>
      <c r="V32" s="38">
        <v>2</v>
      </c>
      <c r="W32" s="38">
        <v>2</v>
      </c>
      <c r="X32" s="38">
        <v>2</v>
      </c>
      <c r="Y32" s="38">
        <v>2</v>
      </c>
      <c r="Z32" s="38">
        <v>2</v>
      </c>
      <c r="AA32" s="38">
        <v>2</v>
      </c>
      <c r="AB32" s="38">
        <v>2</v>
      </c>
      <c r="AC32" s="38">
        <v>2</v>
      </c>
      <c r="AD32" s="38">
        <v>2</v>
      </c>
      <c r="AE32" s="38">
        <v>2</v>
      </c>
      <c r="AF32" s="38">
        <v>2</v>
      </c>
      <c r="AG32" s="38">
        <v>2</v>
      </c>
      <c r="AH32" s="38">
        <v>2</v>
      </c>
      <c r="AI32" s="38">
        <v>2</v>
      </c>
      <c r="AJ32" s="38">
        <v>2</v>
      </c>
      <c r="AK32" s="38">
        <v>2</v>
      </c>
      <c r="AL32" s="38">
        <v>2</v>
      </c>
      <c r="AM32" s="38">
        <v>2</v>
      </c>
      <c r="AN32" s="38">
        <v>2</v>
      </c>
      <c r="AO32" s="38">
        <v>2</v>
      </c>
    </row>
    <row r="33" spans="1:41" x14ac:dyDescent="0.3">
      <c r="A33" s="35">
        <v>41</v>
      </c>
      <c r="B33" s="38">
        <v>1362</v>
      </c>
      <c r="C33" s="38">
        <v>1358</v>
      </c>
      <c r="D33" s="38">
        <v>1360</v>
      </c>
      <c r="E33" s="38">
        <v>1354</v>
      </c>
      <c r="F33" s="38">
        <v>1346</v>
      </c>
      <c r="G33" s="38">
        <v>1347</v>
      </c>
      <c r="H33" s="38">
        <v>1344</v>
      </c>
      <c r="I33" s="38">
        <v>1338</v>
      </c>
      <c r="J33" s="38">
        <v>1347</v>
      </c>
      <c r="K33" s="38">
        <v>1350</v>
      </c>
      <c r="L33" s="38">
        <v>1350</v>
      </c>
      <c r="M33" s="38">
        <v>1348</v>
      </c>
      <c r="N33" s="38">
        <v>1356</v>
      </c>
      <c r="O33" s="38">
        <v>1351</v>
      </c>
      <c r="P33" s="38">
        <v>1353</v>
      </c>
      <c r="Q33" s="38">
        <v>1344</v>
      </c>
      <c r="R33" s="38">
        <v>1338</v>
      </c>
      <c r="S33" s="38">
        <v>1340</v>
      </c>
      <c r="T33" s="38">
        <v>1337</v>
      </c>
      <c r="U33" s="38">
        <v>1332</v>
      </c>
      <c r="V33" s="38">
        <v>1340</v>
      </c>
      <c r="W33" s="38">
        <v>1344</v>
      </c>
      <c r="X33" s="38">
        <v>1343</v>
      </c>
      <c r="Y33" s="38">
        <v>1341</v>
      </c>
      <c r="Z33" s="38">
        <v>1349</v>
      </c>
      <c r="AA33" s="38">
        <v>1344</v>
      </c>
      <c r="AB33" s="38">
        <v>1346</v>
      </c>
      <c r="AC33" s="38">
        <v>1337</v>
      </c>
      <c r="AD33" s="38">
        <v>1330</v>
      </c>
      <c r="AE33" s="38">
        <v>1333</v>
      </c>
      <c r="AF33" s="38">
        <v>1330</v>
      </c>
      <c r="AG33" s="38">
        <v>1324</v>
      </c>
      <c r="AH33" s="38">
        <v>1332</v>
      </c>
      <c r="AI33" s="38">
        <v>1336</v>
      </c>
      <c r="AJ33" s="38">
        <v>1336</v>
      </c>
      <c r="AK33" s="38">
        <v>1334</v>
      </c>
      <c r="AL33" s="38">
        <v>1341</v>
      </c>
      <c r="AM33" s="38">
        <v>1336</v>
      </c>
      <c r="AN33" s="38">
        <v>1337</v>
      </c>
      <c r="AO33" s="38">
        <v>1328</v>
      </c>
    </row>
    <row r="34" spans="1:41" x14ac:dyDescent="0.3">
      <c r="A34" s="35" t="s">
        <v>198</v>
      </c>
      <c r="B34" s="38">
        <v>103</v>
      </c>
      <c r="C34" s="38">
        <v>105</v>
      </c>
      <c r="D34" s="38">
        <v>105</v>
      </c>
      <c r="E34" s="38">
        <v>106</v>
      </c>
      <c r="F34" s="38">
        <v>107</v>
      </c>
      <c r="G34" s="38">
        <v>108</v>
      </c>
      <c r="H34" s="38">
        <v>108</v>
      </c>
      <c r="I34" s="38">
        <v>109</v>
      </c>
      <c r="J34" s="38">
        <v>110</v>
      </c>
      <c r="K34" s="38">
        <v>110</v>
      </c>
      <c r="L34" s="38">
        <v>111</v>
      </c>
      <c r="M34" s="38">
        <v>111</v>
      </c>
      <c r="N34" s="38">
        <v>110</v>
      </c>
      <c r="O34" s="38">
        <v>110</v>
      </c>
      <c r="P34" s="38">
        <v>112</v>
      </c>
      <c r="Q34" s="38">
        <v>112</v>
      </c>
      <c r="R34" s="38">
        <v>112</v>
      </c>
      <c r="S34" s="38">
        <v>114</v>
      </c>
      <c r="T34" s="38">
        <v>114</v>
      </c>
      <c r="U34" s="38">
        <v>115</v>
      </c>
      <c r="V34" s="38">
        <v>115</v>
      </c>
      <c r="W34" s="38">
        <v>116</v>
      </c>
      <c r="X34" s="38">
        <v>117</v>
      </c>
      <c r="Y34" s="38">
        <v>117</v>
      </c>
      <c r="Z34" s="38">
        <v>115</v>
      </c>
      <c r="AA34" s="38">
        <v>115</v>
      </c>
      <c r="AB34" s="38">
        <v>117</v>
      </c>
      <c r="AC34" s="38">
        <v>117</v>
      </c>
      <c r="AD34" s="38">
        <v>118</v>
      </c>
      <c r="AE34" s="38">
        <v>120</v>
      </c>
      <c r="AF34" s="38">
        <v>119</v>
      </c>
      <c r="AG34" s="38">
        <v>121</v>
      </c>
      <c r="AH34" s="38">
        <v>122</v>
      </c>
      <c r="AI34" s="38">
        <v>122</v>
      </c>
      <c r="AJ34" s="38">
        <v>123</v>
      </c>
      <c r="AK34" s="38">
        <v>123</v>
      </c>
      <c r="AL34" s="38">
        <v>121</v>
      </c>
      <c r="AM34" s="38">
        <v>121</v>
      </c>
      <c r="AN34" s="38">
        <v>122</v>
      </c>
      <c r="AO34" s="38">
        <v>122</v>
      </c>
    </row>
    <row r="35" spans="1:41" x14ac:dyDescent="0.3">
      <c r="A35" s="35">
        <v>53</v>
      </c>
      <c r="B35" s="38">
        <v>1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</row>
    <row r="36" spans="1:41" x14ac:dyDescent="0.3">
      <c r="A36" s="35">
        <v>85</v>
      </c>
      <c r="B36" s="38">
        <v>29</v>
      </c>
      <c r="C36" s="38">
        <v>29</v>
      </c>
      <c r="D36" s="38">
        <v>29</v>
      </c>
      <c r="E36" s="38">
        <v>29</v>
      </c>
      <c r="F36" s="38">
        <v>29</v>
      </c>
      <c r="G36" s="38">
        <v>29</v>
      </c>
      <c r="H36" s="38">
        <v>29</v>
      </c>
      <c r="I36" s="38">
        <v>29</v>
      </c>
      <c r="J36" s="38">
        <v>29</v>
      </c>
      <c r="K36" s="38">
        <v>29</v>
      </c>
      <c r="L36" s="38">
        <v>29</v>
      </c>
      <c r="M36" s="38">
        <v>29</v>
      </c>
      <c r="N36" s="38">
        <v>29</v>
      </c>
      <c r="O36" s="38">
        <v>29</v>
      </c>
      <c r="P36" s="38">
        <v>29</v>
      </c>
      <c r="Q36" s="38">
        <v>29</v>
      </c>
      <c r="R36" s="38">
        <v>29</v>
      </c>
      <c r="S36" s="38">
        <v>29</v>
      </c>
      <c r="T36" s="38">
        <v>29</v>
      </c>
      <c r="U36" s="38">
        <v>29</v>
      </c>
      <c r="V36" s="38">
        <v>29</v>
      </c>
      <c r="W36" s="38">
        <v>29</v>
      </c>
      <c r="X36" s="38">
        <v>29</v>
      </c>
      <c r="Y36" s="38">
        <v>29</v>
      </c>
      <c r="Z36" s="38">
        <v>29</v>
      </c>
      <c r="AA36" s="38">
        <v>29</v>
      </c>
      <c r="AB36" s="38">
        <v>29</v>
      </c>
      <c r="AC36" s="38">
        <v>29</v>
      </c>
      <c r="AD36" s="38">
        <v>30</v>
      </c>
      <c r="AE36" s="38">
        <v>30</v>
      </c>
      <c r="AF36" s="38">
        <v>30</v>
      </c>
      <c r="AG36" s="38">
        <v>30</v>
      </c>
      <c r="AH36" s="38">
        <v>30</v>
      </c>
      <c r="AI36" s="38">
        <v>30</v>
      </c>
      <c r="AJ36" s="38">
        <v>30</v>
      </c>
      <c r="AK36" s="38">
        <v>30</v>
      </c>
      <c r="AL36" s="38">
        <v>30</v>
      </c>
      <c r="AM36" s="38">
        <v>30</v>
      </c>
      <c r="AN36" s="38">
        <v>30</v>
      </c>
      <c r="AO36" s="38">
        <v>30</v>
      </c>
    </row>
    <row r="37" spans="1:41" x14ac:dyDescent="0.3">
      <c r="A37" s="35" t="s">
        <v>199</v>
      </c>
      <c r="B37" s="38">
        <v>102</v>
      </c>
      <c r="C37" s="38">
        <v>102</v>
      </c>
      <c r="D37" s="38">
        <v>102</v>
      </c>
      <c r="E37" s="38">
        <v>101</v>
      </c>
      <c r="F37" s="38">
        <v>101</v>
      </c>
      <c r="G37" s="38">
        <v>101</v>
      </c>
      <c r="H37" s="38">
        <v>101</v>
      </c>
      <c r="I37" s="38">
        <v>101</v>
      </c>
      <c r="J37" s="38">
        <v>100</v>
      </c>
      <c r="K37" s="38">
        <v>101</v>
      </c>
      <c r="L37" s="38">
        <v>101</v>
      </c>
      <c r="M37" s="38">
        <v>101</v>
      </c>
      <c r="N37" s="38">
        <v>101</v>
      </c>
      <c r="O37" s="38">
        <v>101</v>
      </c>
      <c r="P37" s="38">
        <v>101</v>
      </c>
      <c r="Q37" s="38">
        <v>101</v>
      </c>
      <c r="R37" s="38">
        <v>100</v>
      </c>
      <c r="S37" s="38">
        <v>100</v>
      </c>
      <c r="T37" s="38">
        <v>100</v>
      </c>
      <c r="U37" s="38">
        <v>100</v>
      </c>
      <c r="V37" s="38">
        <v>101</v>
      </c>
      <c r="W37" s="38">
        <v>101</v>
      </c>
      <c r="X37" s="38">
        <v>101</v>
      </c>
      <c r="Y37" s="38">
        <v>101</v>
      </c>
      <c r="Z37" s="38">
        <v>100</v>
      </c>
      <c r="AA37" s="38">
        <v>100</v>
      </c>
      <c r="AB37" s="38">
        <v>100</v>
      </c>
      <c r="AC37" s="38">
        <v>100</v>
      </c>
      <c r="AD37" s="38">
        <v>101</v>
      </c>
      <c r="AE37" s="38">
        <v>101</v>
      </c>
      <c r="AF37" s="38">
        <v>101</v>
      </c>
      <c r="AG37" s="38">
        <v>101</v>
      </c>
      <c r="AH37" s="38">
        <v>101</v>
      </c>
      <c r="AI37" s="38">
        <v>101</v>
      </c>
      <c r="AJ37" s="38">
        <v>101</v>
      </c>
      <c r="AK37" s="38">
        <v>101</v>
      </c>
      <c r="AL37" s="38">
        <v>101</v>
      </c>
      <c r="AM37" s="38">
        <v>101</v>
      </c>
      <c r="AN37" s="38">
        <v>101</v>
      </c>
      <c r="AO37" s="38">
        <v>101</v>
      </c>
    </row>
    <row r="38" spans="1:41" x14ac:dyDescent="0.3">
      <c r="A38" s="35">
        <v>86</v>
      </c>
      <c r="B38" s="38">
        <v>229</v>
      </c>
      <c r="C38" s="38">
        <v>228</v>
      </c>
      <c r="D38" s="38">
        <v>228</v>
      </c>
      <c r="E38" s="38">
        <v>225</v>
      </c>
      <c r="F38" s="38">
        <v>224</v>
      </c>
      <c r="G38" s="38">
        <v>223</v>
      </c>
      <c r="H38" s="38">
        <v>222</v>
      </c>
      <c r="I38" s="38">
        <v>221</v>
      </c>
      <c r="J38" s="38">
        <v>220</v>
      </c>
      <c r="K38" s="38">
        <v>220</v>
      </c>
      <c r="L38" s="38">
        <v>219</v>
      </c>
      <c r="M38" s="38">
        <v>218</v>
      </c>
      <c r="N38" s="38">
        <v>217</v>
      </c>
      <c r="O38" s="38">
        <v>216</v>
      </c>
      <c r="P38" s="38">
        <v>216</v>
      </c>
      <c r="Q38" s="38">
        <v>215</v>
      </c>
      <c r="R38" s="38">
        <v>214</v>
      </c>
      <c r="S38" s="38">
        <v>213</v>
      </c>
      <c r="T38" s="38">
        <v>213</v>
      </c>
      <c r="U38" s="38">
        <v>212</v>
      </c>
      <c r="V38" s="38">
        <v>211</v>
      </c>
      <c r="W38" s="38">
        <v>210</v>
      </c>
      <c r="X38" s="38">
        <v>210</v>
      </c>
      <c r="Y38" s="38">
        <v>209</v>
      </c>
      <c r="Z38" s="38">
        <v>208</v>
      </c>
      <c r="AA38" s="38">
        <v>207</v>
      </c>
      <c r="AB38" s="38">
        <v>206</v>
      </c>
      <c r="AC38" s="38">
        <v>206</v>
      </c>
      <c r="AD38" s="38">
        <v>205</v>
      </c>
      <c r="AE38" s="38">
        <v>204</v>
      </c>
      <c r="AF38" s="38">
        <v>204</v>
      </c>
      <c r="AG38" s="38">
        <v>203</v>
      </c>
      <c r="AH38" s="38">
        <v>202</v>
      </c>
      <c r="AI38" s="38">
        <v>202</v>
      </c>
      <c r="AJ38" s="38">
        <v>201</v>
      </c>
      <c r="AK38" s="38">
        <v>201</v>
      </c>
      <c r="AL38" s="38">
        <v>200</v>
      </c>
      <c r="AM38" s="38">
        <v>200</v>
      </c>
      <c r="AN38" s="38">
        <v>199</v>
      </c>
      <c r="AO38" s="38">
        <v>198</v>
      </c>
    </row>
    <row r="39" spans="1:41" x14ac:dyDescent="0.3">
      <c r="A39" s="35" t="s">
        <v>200</v>
      </c>
      <c r="B39" s="38">
        <v>2</v>
      </c>
      <c r="C39" s="38">
        <v>2</v>
      </c>
      <c r="D39" s="38">
        <v>2</v>
      </c>
      <c r="E39" s="38">
        <v>2</v>
      </c>
      <c r="F39" s="38">
        <v>2</v>
      </c>
      <c r="G39" s="38">
        <v>2</v>
      </c>
      <c r="H39" s="38">
        <v>2</v>
      </c>
      <c r="I39" s="38">
        <v>2</v>
      </c>
      <c r="J39" s="38">
        <v>2</v>
      </c>
      <c r="K39" s="38">
        <v>2</v>
      </c>
      <c r="L39" s="38">
        <v>2</v>
      </c>
      <c r="M39" s="38">
        <v>2</v>
      </c>
      <c r="N39" s="38">
        <v>2</v>
      </c>
      <c r="O39" s="38">
        <v>2</v>
      </c>
      <c r="P39" s="38">
        <v>2</v>
      </c>
      <c r="Q39" s="38">
        <v>2</v>
      </c>
      <c r="R39" s="38">
        <v>2</v>
      </c>
      <c r="S39" s="38">
        <v>2</v>
      </c>
      <c r="T39" s="38">
        <v>2</v>
      </c>
      <c r="U39" s="38">
        <v>2</v>
      </c>
      <c r="V39" s="38">
        <v>2</v>
      </c>
      <c r="W39" s="38">
        <v>2</v>
      </c>
      <c r="X39" s="38">
        <v>2</v>
      </c>
      <c r="Y39" s="38">
        <v>2</v>
      </c>
      <c r="Z39" s="38">
        <v>2</v>
      </c>
      <c r="AA39" s="38">
        <v>2</v>
      </c>
      <c r="AB39" s="38">
        <v>2</v>
      </c>
      <c r="AC39" s="38">
        <v>2</v>
      </c>
      <c r="AD39" s="38">
        <v>2</v>
      </c>
      <c r="AE39" s="38">
        <v>2</v>
      </c>
      <c r="AF39" s="38">
        <v>2</v>
      </c>
      <c r="AG39" s="38">
        <v>2</v>
      </c>
      <c r="AH39" s="38">
        <v>2</v>
      </c>
      <c r="AI39" s="38">
        <v>2</v>
      </c>
      <c r="AJ39" s="38">
        <v>2</v>
      </c>
      <c r="AK39" s="38">
        <v>2</v>
      </c>
      <c r="AL39" s="38">
        <v>2</v>
      </c>
      <c r="AM39" s="38">
        <v>2</v>
      </c>
      <c r="AN39" s="38">
        <v>2</v>
      </c>
      <c r="AO39" s="38">
        <v>2</v>
      </c>
    </row>
    <row r="40" spans="1:41" x14ac:dyDescent="0.3">
      <c r="A40" s="35">
        <v>87</v>
      </c>
      <c r="B40" s="38">
        <v>5</v>
      </c>
      <c r="C40" s="38">
        <v>5</v>
      </c>
      <c r="D40" s="38">
        <v>5</v>
      </c>
      <c r="E40" s="38">
        <v>5</v>
      </c>
      <c r="F40" s="38">
        <v>5</v>
      </c>
      <c r="G40" s="38">
        <v>5</v>
      </c>
      <c r="H40" s="38">
        <v>5</v>
      </c>
      <c r="I40" s="38">
        <v>5</v>
      </c>
      <c r="J40" s="38">
        <v>5</v>
      </c>
      <c r="K40" s="38">
        <v>5</v>
      </c>
      <c r="L40" s="38">
        <v>5</v>
      </c>
      <c r="M40" s="38">
        <v>5</v>
      </c>
      <c r="N40" s="38">
        <v>5</v>
      </c>
      <c r="O40" s="38">
        <v>5</v>
      </c>
      <c r="P40" s="38">
        <v>5</v>
      </c>
      <c r="Q40" s="38">
        <v>5</v>
      </c>
      <c r="R40" s="38">
        <v>5</v>
      </c>
      <c r="S40" s="38">
        <v>5</v>
      </c>
      <c r="T40" s="38">
        <v>5</v>
      </c>
      <c r="U40" s="38">
        <v>5</v>
      </c>
      <c r="V40" s="38">
        <v>5</v>
      </c>
      <c r="W40" s="38">
        <v>5</v>
      </c>
      <c r="X40" s="38">
        <v>5</v>
      </c>
      <c r="Y40" s="38">
        <v>5</v>
      </c>
      <c r="Z40" s="38">
        <v>5</v>
      </c>
      <c r="AA40" s="38">
        <v>5</v>
      </c>
      <c r="AB40" s="38">
        <v>5</v>
      </c>
      <c r="AC40" s="38">
        <v>5</v>
      </c>
      <c r="AD40" s="38">
        <v>5</v>
      </c>
      <c r="AE40" s="38">
        <v>5</v>
      </c>
      <c r="AF40" s="38">
        <v>5</v>
      </c>
      <c r="AG40" s="38">
        <v>5</v>
      </c>
      <c r="AH40" s="38">
        <v>5</v>
      </c>
      <c r="AI40" s="38">
        <v>5</v>
      </c>
      <c r="AJ40" s="38">
        <v>5</v>
      </c>
      <c r="AK40" s="38">
        <v>5</v>
      </c>
      <c r="AL40" s="38">
        <v>5</v>
      </c>
      <c r="AM40" s="38">
        <v>5</v>
      </c>
      <c r="AN40" s="38">
        <v>5</v>
      </c>
      <c r="AO40" s="38">
        <v>5</v>
      </c>
    </row>
    <row r="41" spans="1:41" x14ac:dyDescent="0.3">
      <c r="A41" s="35" t="s">
        <v>201</v>
      </c>
      <c r="B41" s="38">
        <v>10</v>
      </c>
      <c r="C41" s="38">
        <v>10</v>
      </c>
      <c r="D41" s="38">
        <v>10</v>
      </c>
      <c r="E41" s="38">
        <v>10</v>
      </c>
      <c r="F41" s="38">
        <v>10</v>
      </c>
      <c r="G41" s="38">
        <v>10</v>
      </c>
      <c r="H41" s="38">
        <v>10</v>
      </c>
      <c r="I41" s="38">
        <v>10</v>
      </c>
      <c r="J41" s="38">
        <v>10</v>
      </c>
      <c r="K41" s="38">
        <v>10</v>
      </c>
      <c r="L41" s="38">
        <v>10</v>
      </c>
      <c r="M41" s="38">
        <v>10</v>
      </c>
      <c r="N41" s="38">
        <v>10</v>
      </c>
      <c r="O41" s="38">
        <v>10</v>
      </c>
      <c r="P41" s="38">
        <v>10</v>
      </c>
      <c r="Q41" s="38">
        <v>10</v>
      </c>
      <c r="R41" s="38">
        <v>10</v>
      </c>
      <c r="S41" s="38">
        <v>10</v>
      </c>
      <c r="T41" s="38">
        <v>10</v>
      </c>
      <c r="U41" s="38">
        <v>10</v>
      </c>
      <c r="V41" s="38">
        <v>10</v>
      </c>
      <c r="W41" s="38">
        <v>10</v>
      </c>
      <c r="X41" s="38">
        <v>10</v>
      </c>
      <c r="Y41" s="38">
        <v>10</v>
      </c>
      <c r="Z41" s="38">
        <v>10</v>
      </c>
      <c r="AA41" s="38">
        <v>10</v>
      </c>
      <c r="AB41" s="38">
        <v>10</v>
      </c>
      <c r="AC41" s="38">
        <v>10</v>
      </c>
      <c r="AD41" s="38">
        <v>10</v>
      </c>
      <c r="AE41" s="38">
        <v>10</v>
      </c>
      <c r="AF41" s="38">
        <v>10</v>
      </c>
      <c r="AG41" s="38">
        <v>10</v>
      </c>
      <c r="AH41" s="38">
        <v>10</v>
      </c>
      <c r="AI41" s="38">
        <v>10</v>
      </c>
      <c r="AJ41" s="38">
        <v>10</v>
      </c>
      <c r="AK41" s="38">
        <v>10</v>
      </c>
      <c r="AL41" s="38">
        <v>10</v>
      </c>
      <c r="AM41" s="38">
        <v>10</v>
      </c>
      <c r="AN41" s="38">
        <v>10</v>
      </c>
      <c r="AO41" s="38">
        <v>10</v>
      </c>
    </row>
    <row r="42" spans="1:41" x14ac:dyDescent="0.3">
      <c r="A42" s="35" t="s">
        <v>202</v>
      </c>
      <c r="B42" s="286">
        <v>10</v>
      </c>
      <c r="C42" s="286">
        <v>10</v>
      </c>
      <c r="D42" s="286">
        <v>10</v>
      </c>
      <c r="E42" s="286">
        <v>10</v>
      </c>
      <c r="F42" s="286">
        <v>10</v>
      </c>
      <c r="G42" s="286">
        <v>10</v>
      </c>
      <c r="H42" s="286">
        <v>10</v>
      </c>
      <c r="I42" s="286">
        <v>10</v>
      </c>
      <c r="J42" s="286">
        <v>10</v>
      </c>
      <c r="K42" s="286">
        <v>10</v>
      </c>
      <c r="L42" s="286">
        <v>10</v>
      </c>
      <c r="M42" s="286">
        <v>10</v>
      </c>
      <c r="N42" s="286">
        <v>10</v>
      </c>
      <c r="O42" s="286">
        <v>10</v>
      </c>
      <c r="P42" s="286">
        <v>10</v>
      </c>
      <c r="Q42" s="286">
        <v>10</v>
      </c>
      <c r="R42" s="286">
        <v>10</v>
      </c>
      <c r="S42" s="286">
        <v>10</v>
      </c>
      <c r="T42" s="286">
        <v>10</v>
      </c>
      <c r="U42" s="286">
        <v>10</v>
      </c>
      <c r="V42" s="286">
        <v>10</v>
      </c>
      <c r="W42" s="286">
        <v>10</v>
      </c>
      <c r="X42" s="286">
        <v>10</v>
      </c>
      <c r="Y42" s="286">
        <v>10</v>
      </c>
      <c r="Z42" s="286">
        <v>10</v>
      </c>
      <c r="AA42" s="286">
        <v>10</v>
      </c>
      <c r="AB42" s="286">
        <v>10</v>
      </c>
      <c r="AC42" s="286">
        <v>10</v>
      </c>
      <c r="AD42" s="286">
        <v>10</v>
      </c>
      <c r="AE42" s="286">
        <v>10</v>
      </c>
      <c r="AF42" s="286">
        <v>10</v>
      </c>
      <c r="AG42" s="286">
        <v>10</v>
      </c>
      <c r="AH42" s="286">
        <v>10</v>
      </c>
      <c r="AI42" s="286">
        <v>10</v>
      </c>
      <c r="AJ42" s="286">
        <v>10</v>
      </c>
      <c r="AK42" s="286">
        <v>10</v>
      </c>
      <c r="AL42" s="286">
        <v>10</v>
      </c>
      <c r="AM42" s="286">
        <v>10</v>
      </c>
      <c r="AN42" s="286">
        <v>10</v>
      </c>
      <c r="AO42" s="286">
        <v>10</v>
      </c>
    </row>
    <row r="43" spans="1:41" x14ac:dyDescent="0.3">
      <c r="A43" s="40" t="s">
        <v>28</v>
      </c>
      <c r="B43" s="43">
        <v>827279</v>
      </c>
      <c r="C43" s="43">
        <v>828435</v>
      </c>
      <c r="D43" s="43">
        <v>828771</v>
      </c>
      <c r="E43" s="43">
        <v>829007</v>
      </c>
      <c r="F43" s="43">
        <v>829220</v>
      </c>
      <c r="G43" s="43">
        <v>829413</v>
      </c>
      <c r="H43" s="43">
        <v>829017</v>
      </c>
      <c r="I43" s="43">
        <v>829201</v>
      </c>
      <c r="J43" s="43">
        <v>829463</v>
      </c>
      <c r="K43" s="43">
        <v>831116</v>
      </c>
      <c r="L43" s="43">
        <v>833120</v>
      </c>
      <c r="M43" s="43">
        <v>834889</v>
      </c>
      <c r="N43" s="43">
        <v>836796</v>
      </c>
      <c r="O43" s="43">
        <v>838007</v>
      </c>
      <c r="P43" s="43">
        <v>838404</v>
      </c>
      <c r="Q43" s="43">
        <v>838720</v>
      </c>
      <c r="R43" s="43">
        <v>839025</v>
      </c>
      <c r="S43" s="43">
        <v>839313</v>
      </c>
      <c r="T43" s="43">
        <v>838996</v>
      </c>
      <c r="U43" s="43">
        <v>839238</v>
      </c>
      <c r="V43" s="43">
        <v>839527</v>
      </c>
      <c r="W43" s="43">
        <v>841198</v>
      </c>
      <c r="X43" s="43">
        <v>843223</v>
      </c>
      <c r="Y43" s="43">
        <v>845051</v>
      </c>
      <c r="Z43" s="43">
        <v>846819</v>
      </c>
      <c r="AA43" s="43">
        <v>847916</v>
      </c>
      <c r="AB43" s="43">
        <v>848190</v>
      </c>
      <c r="AC43" s="43">
        <v>848393</v>
      </c>
      <c r="AD43" s="43">
        <v>848593</v>
      </c>
      <c r="AE43" s="43">
        <v>848791</v>
      </c>
      <c r="AF43" s="43">
        <v>848395</v>
      </c>
      <c r="AG43" s="43">
        <v>848579</v>
      </c>
      <c r="AH43" s="43">
        <v>848816</v>
      </c>
      <c r="AI43" s="43">
        <v>850454</v>
      </c>
      <c r="AJ43" s="43">
        <v>852453</v>
      </c>
      <c r="AK43" s="43">
        <v>854265</v>
      </c>
      <c r="AL43" s="43">
        <v>856025</v>
      </c>
      <c r="AM43" s="43">
        <v>857115</v>
      </c>
      <c r="AN43" s="43">
        <v>857376</v>
      </c>
      <c r="AO43" s="43">
        <v>857571</v>
      </c>
    </row>
    <row r="44" spans="1:41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x14ac:dyDescent="0.3">
      <c r="A45" s="40" t="s">
        <v>203</v>
      </c>
      <c r="B45" s="41">
        <v>768755</v>
      </c>
      <c r="C45" s="41">
        <v>769854</v>
      </c>
      <c r="D45" s="41">
        <v>770167</v>
      </c>
      <c r="E45" s="41">
        <v>770454</v>
      </c>
      <c r="F45" s="41">
        <v>770718</v>
      </c>
      <c r="G45" s="41">
        <v>770959</v>
      </c>
      <c r="H45" s="41">
        <v>770612</v>
      </c>
      <c r="I45" s="41">
        <v>770857</v>
      </c>
      <c r="J45" s="41">
        <v>771125</v>
      </c>
      <c r="K45" s="41">
        <v>772705</v>
      </c>
      <c r="L45" s="41">
        <v>774551</v>
      </c>
      <c r="M45" s="41">
        <v>776182</v>
      </c>
      <c r="N45" s="41">
        <v>777986</v>
      </c>
      <c r="O45" s="41">
        <v>779133</v>
      </c>
      <c r="P45" s="41">
        <v>779500</v>
      </c>
      <c r="Q45" s="41">
        <v>779859</v>
      </c>
      <c r="R45" s="41">
        <v>780208</v>
      </c>
      <c r="S45" s="41">
        <v>780539</v>
      </c>
      <c r="T45" s="41">
        <v>780265</v>
      </c>
      <c r="U45" s="41">
        <v>780566</v>
      </c>
      <c r="V45" s="41">
        <v>780861</v>
      </c>
      <c r="W45" s="41">
        <v>782460</v>
      </c>
      <c r="X45" s="41">
        <v>784326</v>
      </c>
      <c r="Y45" s="41">
        <v>786021</v>
      </c>
      <c r="Z45" s="41">
        <v>787700</v>
      </c>
      <c r="AA45" s="41">
        <v>788747</v>
      </c>
      <c r="AB45" s="41">
        <v>789007</v>
      </c>
      <c r="AC45" s="41">
        <v>789265</v>
      </c>
      <c r="AD45" s="41">
        <v>789521</v>
      </c>
      <c r="AE45" s="41">
        <v>789777</v>
      </c>
      <c r="AF45" s="41">
        <v>789438</v>
      </c>
      <c r="AG45" s="41">
        <v>789693</v>
      </c>
      <c r="AH45" s="41">
        <v>789949</v>
      </c>
      <c r="AI45" s="41">
        <v>791527</v>
      </c>
      <c r="AJ45" s="41">
        <v>793381</v>
      </c>
      <c r="AK45" s="41">
        <v>795070</v>
      </c>
      <c r="AL45" s="41">
        <v>796752</v>
      </c>
      <c r="AM45" s="41">
        <v>797802</v>
      </c>
      <c r="AN45" s="41">
        <v>798061</v>
      </c>
      <c r="AO45" s="41">
        <v>798322</v>
      </c>
    </row>
    <row r="46" spans="1:41" x14ac:dyDescent="0.3">
      <c r="A46" s="40" t="s">
        <v>204</v>
      </c>
      <c r="B46" s="41">
        <v>56665</v>
      </c>
      <c r="C46" s="41">
        <v>56726</v>
      </c>
      <c r="D46" s="41">
        <v>56747</v>
      </c>
      <c r="E46" s="41">
        <v>56705</v>
      </c>
      <c r="F46" s="41">
        <v>56662</v>
      </c>
      <c r="G46" s="41">
        <v>56613</v>
      </c>
      <c r="H46" s="41">
        <v>56568</v>
      </c>
      <c r="I46" s="41">
        <v>56513</v>
      </c>
      <c r="J46" s="41">
        <v>56499</v>
      </c>
      <c r="K46" s="41">
        <v>56568</v>
      </c>
      <c r="L46" s="41">
        <v>56726</v>
      </c>
      <c r="M46" s="41">
        <v>56867</v>
      </c>
      <c r="N46" s="41">
        <v>56964</v>
      </c>
      <c r="O46" s="41">
        <v>57034</v>
      </c>
      <c r="P46" s="41">
        <v>57060</v>
      </c>
      <c r="Q46" s="41">
        <v>57027</v>
      </c>
      <c r="R46" s="41">
        <v>56991</v>
      </c>
      <c r="S46" s="41">
        <v>56945</v>
      </c>
      <c r="T46" s="41">
        <v>56905</v>
      </c>
      <c r="U46" s="41">
        <v>56851</v>
      </c>
      <c r="V46" s="41">
        <v>56837</v>
      </c>
      <c r="W46" s="41">
        <v>56905</v>
      </c>
      <c r="X46" s="41">
        <v>57064</v>
      </c>
      <c r="Y46" s="41">
        <v>57200</v>
      </c>
      <c r="Z46" s="41">
        <v>57285</v>
      </c>
      <c r="AA46" s="41">
        <v>57341</v>
      </c>
      <c r="AB46" s="41">
        <v>57352</v>
      </c>
      <c r="AC46" s="41">
        <v>57306</v>
      </c>
      <c r="AD46" s="41">
        <v>57255</v>
      </c>
      <c r="AE46" s="41">
        <v>57193</v>
      </c>
      <c r="AF46" s="41">
        <v>57140</v>
      </c>
      <c r="AG46" s="41">
        <v>57074</v>
      </c>
      <c r="AH46" s="41">
        <v>57047</v>
      </c>
      <c r="AI46" s="41">
        <v>57103</v>
      </c>
      <c r="AJ46" s="41">
        <v>57248</v>
      </c>
      <c r="AK46" s="41">
        <v>57373</v>
      </c>
      <c r="AL46" s="41">
        <v>57447</v>
      </c>
      <c r="AM46" s="41">
        <v>57492</v>
      </c>
      <c r="AN46" s="41">
        <v>57493</v>
      </c>
      <c r="AO46" s="41">
        <v>57437</v>
      </c>
    </row>
    <row r="47" spans="1:41" x14ac:dyDescent="0.3">
      <c r="A47" s="40" t="s">
        <v>205</v>
      </c>
      <c r="B47" s="41">
        <v>1696</v>
      </c>
      <c r="C47" s="41">
        <v>1693</v>
      </c>
      <c r="D47" s="41">
        <v>1695</v>
      </c>
      <c r="E47" s="41">
        <v>1687</v>
      </c>
      <c r="F47" s="41">
        <v>1679</v>
      </c>
      <c r="G47" s="41">
        <v>1680</v>
      </c>
      <c r="H47" s="41">
        <v>1676</v>
      </c>
      <c r="I47" s="41">
        <v>1670</v>
      </c>
      <c r="J47" s="41">
        <v>1679</v>
      </c>
      <c r="K47" s="41">
        <v>1682</v>
      </c>
      <c r="L47" s="41">
        <v>1682</v>
      </c>
      <c r="M47" s="41">
        <v>1679</v>
      </c>
      <c r="N47" s="41">
        <v>1685</v>
      </c>
      <c r="O47" s="41">
        <v>1679</v>
      </c>
      <c r="P47" s="41">
        <v>1683</v>
      </c>
      <c r="Q47" s="41">
        <v>1673</v>
      </c>
      <c r="R47" s="41">
        <v>1666</v>
      </c>
      <c r="S47" s="41">
        <v>1669</v>
      </c>
      <c r="T47" s="41">
        <v>1666</v>
      </c>
      <c r="U47" s="41">
        <v>1661</v>
      </c>
      <c r="V47" s="41">
        <v>1668</v>
      </c>
      <c r="W47" s="41">
        <v>1672</v>
      </c>
      <c r="X47" s="41">
        <v>1672</v>
      </c>
      <c r="Y47" s="41">
        <v>1669</v>
      </c>
      <c r="Z47" s="41">
        <v>1674</v>
      </c>
      <c r="AA47" s="41">
        <v>1668</v>
      </c>
      <c r="AB47" s="41">
        <v>1671</v>
      </c>
      <c r="AC47" s="41">
        <v>1662</v>
      </c>
      <c r="AD47" s="41">
        <v>1655</v>
      </c>
      <c r="AE47" s="41">
        <v>1659</v>
      </c>
      <c r="AF47" s="41">
        <v>1655</v>
      </c>
      <c r="AG47" s="41">
        <v>1650</v>
      </c>
      <c r="AH47" s="41">
        <v>1658</v>
      </c>
      <c r="AI47" s="41">
        <v>1662</v>
      </c>
      <c r="AJ47" s="41">
        <v>1662</v>
      </c>
      <c r="AK47" s="41">
        <v>1660</v>
      </c>
      <c r="AL47" s="41">
        <v>1664</v>
      </c>
      <c r="AM47" s="41">
        <v>1659</v>
      </c>
      <c r="AN47" s="41">
        <v>1660</v>
      </c>
      <c r="AO47" s="41">
        <v>1650</v>
      </c>
    </row>
  </sheetData>
  <mergeCells count="2">
    <mergeCell ref="A1:M1"/>
    <mergeCell ref="A2:M2"/>
  </mergeCells>
  <pageMargins left="0.7" right="0.7" top="0.75" bottom="0.75" header="0.3" footer="0.3"/>
  <pageSetup scale="71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8"/>
  <sheetViews>
    <sheetView workbookViewId="0">
      <pane ySplit="9" topLeftCell="A34" activePane="bottomLeft" state="frozen"/>
      <selection pane="bottomLeft" activeCell="I37" sqref="I37"/>
    </sheetView>
  </sheetViews>
  <sheetFormatPr defaultRowHeight="14.4" x14ac:dyDescent="0.3"/>
  <cols>
    <col min="2" max="2" width="45.88671875" customWidth="1"/>
    <col min="3" max="3" width="16.33203125" bestFit="1" customWidth="1"/>
    <col min="4" max="4" width="14" bestFit="1" customWidth="1"/>
    <col min="5" max="5" width="12.5546875" bestFit="1" customWidth="1"/>
    <col min="6" max="6" width="16.33203125" bestFit="1" customWidth="1"/>
  </cols>
  <sheetData>
    <row r="1" spans="1:7" x14ac:dyDescent="0.3">
      <c r="A1" s="434" t="s">
        <v>20</v>
      </c>
      <c r="B1" s="434"/>
      <c r="C1" s="434"/>
      <c r="D1" s="434"/>
      <c r="E1" s="434"/>
      <c r="F1" s="434"/>
      <c r="G1" s="50"/>
    </row>
    <row r="2" spans="1:7" x14ac:dyDescent="0.3">
      <c r="A2" s="434" t="s">
        <v>225</v>
      </c>
      <c r="B2" s="434"/>
      <c r="C2" s="434"/>
      <c r="D2" s="434"/>
      <c r="E2" s="434"/>
      <c r="F2" s="434"/>
      <c r="G2" s="50"/>
    </row>
    <row r="3" spans="1:7" x14ac:dyDescent="0.3">
      <c r="A3" s="434" t="s">
        <v>288</v>
      </c>
      <c r="B3" s="434"/>
      <c r="C3" s="434"/>
      <c r="D3" s="434"/>
      <c r="E3" s="434"/>
      <c r="F3" s="434"/>
      <c r="G3" s="50"/>
    </row>
    <row r="4" spans="1:7" x14ac:dyDescent="0.3">
      <c r="A4" s="435" t="s">
        <v>289</v>
      </c>
      <c r="B4" s="435"/>
      <c r="C4" s="435"/>
      <c r="D4" s="435"/>
      <c r="E4" s="435"/>
      <c r="F4" s="435"/>
      <c r="G4" s="50"/>
    </row>
    <row r="5" spans="1:7" x14ac:dyDescent="0.3">
      <c r="A5" s="431"/>
      <c r="B5" s="430"/>
      <c r="C5" s="430"/>
      <c r="D5" s="430"/>
      <c r="E5" s="430"/>
      <c r="F5" s="430"/>
      <c r="G5" s="430"/>
    </row>
    <row r="6" spans="1:7" x14ac:dyDescent="0.3">
      <c r="E6" s="1" t="s">
        <v>14</v>
      </c>
      <c r="F6" s="1" t="s">
        <v>14</v>
      </c>
    </row>
    <row r="7" spans="1:7" x14ac:dyDescent="0.3">
      <c r="C7" s="1" t="s">
        <v>15</v>
      </c>
      <c r="D7" s="1"/>
      <c r="E7" s="1" t="s">
        <v>27</v>
      </c>
      <c r="F7" s="1" t="s">
        <v>27</v>
      </c>
    </row>
    <row r="8" spans="1:7" x14ac:dyDescent="0.3">
      <c r="A8" s="10" t="s">
        <v>13</v>
      </c>
      <c r="B8" s="10" t="s">
        <v>12</v>
      </c>
      <c r="C8" s="10" t="s">
        <v>11</v>
      </c>
      <c r="D8" s="10" t="s">
        <v>10</v>
      </c>
      <c r="E8" s="10" t="s">
        <v>10</v>
      </c>
      <c r="F8" s="10" t="s">
        <v>9</v>
      </c>
      <c r="G8" s="9"/>
    </row>
    <row r="9" spans="1:7" ht="24.75" customHeight="1" x14ac:dyDescent="0.3">
      <c r="A9" s="7"/>
      <c r="B9" s="7" t="s">
        <v>8</v>
      </c>
      <c r="C9" s="8" t="s">
        <v>7</v>
      </c>
      <c r="D9" s="8" t="s">
        <v>6</v>
      </c>
      <c r="E9" s="8" t="s">
        <v>5</v>
      </c>
      <c r="F9" s="8" t="s">
        <v>4</v>
      </c>
    </row>
    <row r="10" spans="1:7" x14ac:dyDescent="0.3">
      <c r="A10" s="7"/>
      <c r="B10" s="4" t="s">
        <v>3</v>
      </c>
      <c r="C10" s="6"/>
      <c r="D10" s="6"/>
    </row>
    <row r="11" spans="1:7" x14ac:dyDescent="0.3">
      <c r="A11" s="1">
        <v>1</v>
      </c>
      <c r="B11" s="3" t="s">
        <v>56</v>
      </c>
      <c r="C11" s="19">
        <v>267.89000000000004</v>
      </c>
      <c r="D11" t="s">
        <v>2</v>
      </c>
      <c r="E11" s="28">
        <v>794962.58071644977</v>
      </c>
      <c r="F11" s="23">
        <v>212962525.74812976</v>
      </c>
    </row>
    <row r="12" spans="1:7" x14ac:dyDescent="0.3">
      <c r="A12" s="1">
        <v>2</v>
      </c>
      <c r="B12" s="3" t="s">
        <v>57</v>
      </c>
      <c r="C12" s="19">
        <v>1165.3500000000001</v>
      </c>
      <c r="D12" t="s">
        <v>2</v>
      </c>
      <c r="E12" s="28">
        <v>57336.532127416503</v>
      </c>
      <c r="F12" s="23">
        <v>66817127.714684829</v>
      </c>
    </row>
    <row r="13" spans="1:7" x14ac:dyDescent="0.3">
      <c r="A13" s="1">
        <v>3</v>
      </c>
      <c r="B13" s="3" t="s">
        <v>58</v>
      </c>
      <c r="C13" s="19">
        <v>9185.0499999999993</v>
      </c>
      <c r="D13" t="s">
        <v>2</v>
      </c>
      <c r="E13" s="28">
        <v>1658.6113983349542</v>
      </c>
      <c r="F13" s="23">
        <v>15234428.62427647</v>
      </c>
    </row>
    <row r="14" spans="1:7" x14ac:dyDescent="0.3">
      <c r="A14" s="1">
        <v>4</v>
      </c>
      <c r="B14" s="5"/>
    </row>
    <row r="15" spans="1:7" x14ac:dyDescent="0.3">
      <c r="A15" s="1">
        <v>5</v>
      </c>
      <c r="B15" s="4" t="s">
        <v>213</v>
      </c>
    </row>
    <row r="16" spans="1:7" x14ac:dyDescent="0.3">
      <c r="A16" s="1">
        <v>6</v>
      </c>
      <c r="B16" s="287" t="s">
        <v>56</v>
      </c>
      <c r="C16" s="19">
        <v>11</v>
      </c>
      <c r="D16" t="s">
        <v>0</v>
      </c>
      <c r="E16" s="28">
        <v>9667790</v>
      </c>
      <c r="F16" s="23">
        <v>106345690</v>
      </c>
    </row>
    <row r="17" spans="1:6" x14ac:dyDescent="0.3">
      <c r="A17" s="1">
        <v>7</v>
      </c>
      <c r="B17" s="2" t="s">
        <v>206</v>
      </c>
      <c r="C17" s="19">
        <v>32.159999999999997</v>
      </c>
      <c r="D17" t="s">
        <v>0</v>
      </c>
      <c r="E17" s="28">
        <v>700180</v>
      </c>
      <c r="F17" s="23">
        <v>22517788.799999997</v>
      </c>
    </row>
    <row r="18" spans="1:6" x14ac:dyDescent="0.3">
      <c r="A18" s="1">
        <v>8</v>
      </c>
      <c r="B18" s="2" t="s">
        <v>207</v>
      </c>
      <c r="C18" s="19">
        <v>353.77</v>
      </c>
      <c r="D18" t="s">
        <v>0</v>
      </c>
      <c r="E18" s="28">
        <v>31</v>
      </c>
      <c r="F18" s="23">
        <v>10966.869999999999</v>
      </c>
    </row>
    <row r="19" spans="1:6" x14ac:dyDescent="0.3">
      <c r="A19" s="1">
        <v>9</v>
      </c>
      <c r="B19" s="287" t="s">
        <v>214</v>
      </c>
      <c r="C19" s="19">
        <v>106.43</v>
      </c>
      <c r="D19" t="s">
        <v>0</v>
      </c>
      <c r="E19" s="28">
        <v>15774</v>
      </c>
      <c r="F19" s="23">
        <v>1678826.82</v>
      </c>
    </row>
    <row r="20" spans="1:6" x14ac:dyDescent="0.3">
      <c r="A20" s="1">
        <v>10</v>
      </c>
      <c r="B20" s="287" t="s">
        <v>215</v>
      </c>
      <c r="C20" s="19">
        <v>115.88</v>
      </c>
      <c r="D20" t="s">
        <v>0</v>
      </c>
      <c r="E20" s="28">
        <v>15774</v>
      </c>
      <c r="F20" s="23">
        <v>1827891.1199999999</v>
      </c>
    </row>
    <row r="21" spans="1:6" x14ac:dyDescent="0.3">
      <c r="A21" s="1">
        <v>11</v>
      </c>
      <c r="B21" s="287" t="s">
        <v>216</v>
      </c>
      <c r="C21" s="19">
        <v>410.51</v>
      </c>
      <c r="D21" t="s">
        <v>0</v>
      </c>
      <c r="E21" s="28">
        <v>1387</v>
      </c>
      <c r="F21" s="23">
        <v>569377.37</v>
      </c>
    </row>
    <row r="22" spans="1:6" x14ac:dyDescent="0.3">
      <c r="A22" s="1">
        <v>12</v>
      </c>
      <c r="B22" s="287" t="s">
        <v>217</v>
      </c>
      <c r="C22" s="19">
        <v>115.88</v>
      </c>
      <c r="D22" t="s">
        <v>0</v>
      </c>
      <c r="E22" s="28">
        <v>1387</v>
      </c>
      <c r="F22" s="23">
        <v>160725.56</v>
      </c>
    </row>
    <row r="23" spans="1:6" x14ac:dyDescent="0.3">
      <c r="A23" s="1">
        <v>13</v>
      </c>
      <c r="B23" s="287" t="s">
        <v>208</v>
      </c>
      <c r="C23" s="19">
        <v>139.36000000000001</v>
      </c>
      <c r="D23" t="s">
        <v>0</v>
      </c>
      <c r="E23" s="28">
        <v>2405</v>
      </c>
      <c r="F23" s="23">
        <v>335160.80000000005</v>
      </c>
    </row>
    <row r="24" spans="1:6" x14ac:dyDescent="0.3">
      <c r="A24" s="1">
        <v>14</v>
      </c>
      <c r="B24" s="287" t="s">
        <v>209</v>
      </c>
      <c r="C24" s="19">
        <v>443.44</v>
      </c>
      <c r="D24" t="s">
        <v>0</v>
      </c>
      <c r="E24" s="28">
        <v>22</v>
      </c>
      <c r="F24" s="23">
        <v>9755.68</v>
      </c>
    </row>
    <row r="25" spans="1:6" x14ac:dyDescent="0.3">
      <c r="A25" s="1">
        <v>15</v>
      </c>
      <c r="B25" s="2"/>
      <c r="C25" s="19"/>
      <c r="E25" s="28"/>
      <c r="F25" s="23"/>
    </row>
    <row r="26" spans="1:6" x14ac:dyDescent="0.3">
      <c r="A26" s="1">
        <v>16</v>
      </c>
      <c r="B26" s="12" t="s">
        <v>16</v>
      </c>
    </row>
    <row r="27" spans="1:6" x14ac:dyDescent="0.3">
      <c r="A27" s="1">
        <v>17</v>
      </c>
      <c r="B27" s="31" t="s">
        <v>218</v>
      </c>
    </row>
    <row r="28" spans="1:6" x14ac:dyDescent="0.3">
      <c r="A28" s="1">
        <v>18</v>
      </c>
      <c r="B28" t="s">
        <v>17</v>
      </c>
      <c r="C28" s="19">
        <v>548.57000000000005</v>
      </c>
      <c r="D28" t="s">
        <v>0</v>
      </c>
      <c r="E28" s="28">
        <v>341</v>
      </c>
      <c r="F28" s="23">
        <v>187062.37000000002</v>
      </c>
    </row>
    <row r="29" spans="1:6" x14ac:dyDescent="0.3">
      <c r="A29" s="1">
        <v>19</v>
      </c>
      <c r="B29" t="s">
        <v>18</v>
      </c>
      <c r="C29" s="19">
        <v>1.21</v>
      </c>
      <c r="D29" t="s">
        <v>234</v>
      </c>
      <c r="E29" s="28">
        <v>83845</v>
      </c>
      <c r="F29" s="23">
        <v>101452.45</v>
      </c>
    </row>
    <row r="30" spans="1:6" x14ac:dyDescent="0.3">
      <c r="A30" s="1">
        <v>20</v>
      </c>
      <c r="B30" t="s">
        <v>237</v>
      </c>
      <c r="C30" s="20">
        <v>8.0296631321719589E-2</v>
      </c>
      <c r="D30" t="s">
        <v>234</v>
      </c>
      <c r="E30" s="28">
        <v>15318790</v>
      </c>
      <c r="F30" s="23">
        <v>1230047.2329248448</v>
      </c>
    </row>
    <row r="31" spans="1:6" x14ac:dyDescent="0.3">
      <c r="A31" s="1">
        <v>21</v>
      </c>
      <c r="C31" s="19"/>
      <c r="E31" s="28"/>
      <c r="F31" s="23"/>
    </row>
    <row r="32" spans="1:6" x14ac:dyDescent="0.3">
      <c r="A32" s="1">
        <v>22</v>
      </c>
      <c r="B32" s="31" t="s">
        <v>219</v>
      </c>
      <c r="C32" s="19"/>
      <c r="E32" s="28"/>
      <c r="F32" s="23"/>
    </row>
    <row r="33" spans="1:6" x14ac:dyDescent="0.3">
      <c r="A33" s="1">
        <v>23</v>
      </c>
      <c r="B33" t="s">
        <v>17</v>
      </c>
      <c r="C33" s="19">
        <v>877.69</v>
      </c>
      <c r="D33" t="s">
        <v>0</v>
      </c>
      <c r="E33" s="28">
        <v>1197</v>
      </c>
      <c r="F33" s="23">
        <v>1050594.9300000002</v>
      </c>
    </row>
    <row r="34" spans="1:6" x14ac:dyDescent="0.3">
      <c r="A34" s="1">
        <v>24</v>
      </c>
      <c r="B34" t="s">
        <v>18</v>
      </c>
      <c r="C34" s="19">
        <v>1.21</v>
      </c>
      <c r="D34" t="s">
        <v>234</v>
      </c>
      <c r="E34" s="28">
        <v>675426</v>
      </c>
      <c r="F34" s="23">
        <v>817265.46</v>
      </c>
    </row>
    <row r="35" spans="1:6" x14ac:dyDescent="0.3">
      <c r="A35" s="1">
        <v>25</v>
      </c>
      <c r="B35" t="s">
        <v>237</v>
      </c>
      <c r="C35" s="20">
        <v>6.7400004097783711E-2</v>
      </c>
      <c r="D35" t="s">
        <v>234</v>
      </c>
      <c r="E35" s="28">
        <v>72510097</v>
      </c>
      <c r="F35" s="23">
        <v>4887180.8349306947</v>
      </c>
    </row>
    <row r="36" spans="1:6" x14ac:dyDescent="0.3">
      <c r="A36" s="1">
        <v>26</v>
      </c>
      <c r="C36" s="19"/>
      <c r="E36" s="28"/>
      <c r="F36" s="23"/>
    </row>
    <row r="37" spans="1:6" x14ac:dyDescent="0.3">
      <c r="A37" s="1">
        <v>27</v>
      </c>
      <c r="B37" s="31" t="s">
        <v>220</v>
      </c>
      <c r="C37" s="19"/>
      <c r="E37" s="28"/>
      <c r="F37" s="23"/>
    </row>
    <row r="38" spans="1:6" x14ac:dyDescent="0.3">
      <c r="A38" s="1">
        <v>28</v>
      </c>
      <c r="B38" t="s">
        <v>17</v>
      </c>
      <c r="C38" s="19">
        <v>557.39</v>
      </c>
      <c r="D38" t="s">
        <v>0</v>
      </c>
      <c r="E38" s="28">
        <v>60</v>
      </c>
      <c r="F38" s="23">
        <v>33443.4</v>
      </c>
    </row>
    <row r="39" spans="1:6" x14ac:dyDescent="0.3">
      <c r="A39" s="1">
        <v>29</v>
      </c>
      <c r="B39" t="s">
        <v>18</v>
      </c>
      <c r="C39" s="19">
        <v>1.38</v>
      </c>
      <c r="D39" t="s">
        <v>234</v>
      </c>
      <c r="E39" s="28">
        <v>0</v>
      </c>
      <c r="F39" s="23">
        <v>0</v>
      </c>
    </row>
    <row r="40" spans="1:6" x14ac:dyDescent="0.3">
      <c r="A40" s="1">
        <v>30</v>
      </c>
      <c r="B40" t="s">
        <v>237</v>
      </c>
      <c r="C40" s="20">
        <v>4.5524305140809664E-2</v>
      </c>
      <c r="D40" t="s">
        <v>234</v>
      </c>
      <c r="E40" s="28">
        <v>22325638</v>
      </c>
      <c r="F40" s="23">
        <v>1016359.1567752556</v>
      </c>
    </row>
    <row r="41" spans="1:6" x14ac:dyDescent="0.3">
      <c r="A41" s="1">
        <v>31</v>
      </c>
      <c r="C41" s="19"/>
      <c r="E41" s="28"/>
      <c r="F41" s="23"/>
    </row>
    <row r="42" spans="1:6" x14ac:dyDescent="0.3">
      <c r="A42" s="1">
        <v>32</v>
      </c>
      <c r="B42" s="31" t="s">
        <v>221</v>
      </c>
      <c r="C42" s="19"/>
      <c r="E42" s="28"/>
      <c r="F42" s="23"/>
    </row>
    <row r="43" spans="1:6" x14ac:dyDescent="0.3">
      <c r="A43" s="1">
        <v>33</v>
      </c>
      <c r="B43" t="s">
        <v>17</v>
      </c>
      <c r="C43" s="19">
        <v>891.83</v>
      </c>
      <c r="D43" t="s">
        <v>0</v>
      </c>
      <c r="E43" s="28">
        <v>119</v>
      </c>
      <c r="F43" s="23">
        <v>106127.77</v>
      </c>
    </row>
    <row r="44" spans="1:6" x14ac:dyDescent="0.3">
      <c r="A44" s="1">
        <v>34</v>
      </c>
      <c r="B44" t="s">
        <v>18</v>
      </c>
      <c r="C44" s="19">
        <v>1.38</v>
      </c>
      <c r="D44" t="s">
        <v>234</v>
      </c>
      <c r="E44" s="28">
        <v>294691</v>
      </c>
      <c r="F44" s="23">
        <v>406673.57999999996</v>
      </c>
    </row>
    <row r="45" spans="1:6" x14ac:dyDescent="0.3">
      <c r="A45" s="1">
        <v>35</v>
      </c>
      <c r="B45" t="s">
        <v>237</v>
      </c>
      <c r="C45" s="20">
        <v>2.9895949994705101E-2</v>
      </c>
      <c r="D45" t="s">
        <v>234</v>
      </c>
      <c r="E45" s="28">
        <v>95722802</v>
      </c>
      <c r="F45" s="23">
        <v>2861724.1019450575</v>
      </c>
    </row>
    <row r="46" spans="1:6" x14ac:dyDescent="0.3">
      <c r="A46" s="1">
        <v>36</v>
      </c>
    </row>
    <row r="47" spans="1:6" x14ac:dyDescent="0.3">
      <c r="A47" s="1">
        <v>37</v>
      </c>
      <c r="B47" s="31" t="s">
        <v>1</v>
      </c>
      <c r="C47" s="19"/>
      <c r="E47" s="28"/>
      <c r="F47" s="23"/>
    </row>
    <row r="48" spans="1:6" x14ac:dyDescent="0.3">
      <c r="A48" s="1">
        <v>38</v>
      </c>
      <c r="B48" t="s">
        <v>290</v>
      </c>
      <c r="C48" s="19"/>
      <c r="E48" s="28"/>
      <c r="F48" s="23">
        <v>1756709.0686158789</v>
      </c>
    </row>
    <row r="49" spans="1:6" x14ac:dyDescent="0.3">
      <c r="A49" s="1">
        <v>39</v>
      </c>
    </row>
    <row r="50" spans="1:6" x14ac:dyDescent="0.3">
      <c r="A50" s="1">
        <v>40</v>
      </c>
      <c r="B50" s="31" t="s">
        <v>238</v>
      </c>
      <c r="C50" s="19"/>
      <c r="E50" s="28"/>
      <c r="F50" s="23"/>
    </row>
    <row r="51" spans="1:6" x14ac:dyDescent="0.3">
      <c r="A51" s="1">
        <v>41</v>
      </c>
      <c r="B51" t="s">
        <v>235</v>
      </c>
      <c r="C51" s="19">
        <v>15.10996101852616</v>
      </c>
      <c r="D51" t="s">
        <v>236</v>
      </c>
      <c r="E51" s="28">
        <v>351449</v>
      </c>
      <c r="F51" s="23">
        <v>5310380.6900000004</v>
      </c>
    </row>
    <row r="52" spans="1:6" x14ac:dyDescent="0.3">
      <c r="A52" s="1">
        <v>42</v>
      </c>
      <c r="C52" s="19"/>
      <c r="E52" s="28"/>
      <c r="F52" s="23"/>
    </row>
    <row r="53" spans="1:6" x14ac:dyDescent="0.3">
      <c r="A53" s="1">
        <v>43</v>
      </c>
      <c r="B53" s="11" t="s">
        <v>55</v>
      </c>
      <c r="F53" s="49">
        <v>448235286.15228266</v>
      </c>
    </row>
    <row r="54" spans="1:6" x14ac:dyDescent="0.3">
      <c r="A54" s="1"/>
    </row>
    <row r="55" spans="1:6" x14ac:dyDescent="0.3">
      <c r="A55" s="1"/>
      <c r="B55" t="s">
        <v>240</v>
      </c>
    </row>
    <row r="56" spans="1:6" x14ac:dyDescent="0.3">
      <c r="A56" s="1"/>
      <c r="B56" t="s">
        <v>239</v>
      </c>
    </row>
    <row r="57" spans="1:6" x14ac:dyDescent="0.3">
      <c r="A57" s="1"/>
    </row>
    <row r="58" spans="1:6" x14ac:dyDescent="0.3">
      <c r="A58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9" orientation="portrait" r:id="rId1"/>
  <headerFooter>
    <oddFooter>&amp;L&amp;F
&amp;A&amp;RExhibit No.___JAP-17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"/>
  <sheetViews>
    <sheetView workbookViewId="0">
      <selection activeCell="G19" sqref="G19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9"/>
  <sheetViews>
    <sheetView workbookViewId="0">
      <selection sqref="A1:XFD1048576"/>
    </sheetView>
  </sheetViews>
  <sheetFormatPr defaultRowHeight="14.4" x14ac:dyDescent="0.3"/>
  <cols>
    <col min="1" max="1" width="7.6640625" customWidth="1"/>
    <col min="2" max="2" width="25.5546875" bestFit="1" customWidth="1"/>
    <col min="3" max="3" width="11.88671875" bestFit="1" customWidth="1"/>
    <col min="4" max="4" width="12.5546875" bestFit="1" customWidth="1"/>
    <col min="5" max="15" width="10.6640625" bestFit="1" customWidth="1"/>
    <col min="16" max="16" width="13.6640625" bestFit="1" customWidth="1"/>
  </cols>
  <sheetData>
    <row r="1" spans="1:16" x14ac:dyDescent="0.3">
      <c r="A1" s="5" t="s">
        <v>20</v>
      </c>
      <c r="B1" s="5"/>
      <c r="C1" s="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x14ac:dyDescent="0.3">
      <c r="A2" s="5" t="s">
        <v>21</v>
      </c>
      <c r="B2" s="5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x14ac:dyDescent="0.3">
      <c r="A3" s="5" t="s">
        <v>53</v>
      </c>
      <c r="B3" s="5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3">
      <c r="A4" s="5"/>
      <c r="B4" s="5"/>
      <c r="C4" s="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3">
      <c r="A5" s="13"/>
      <c r="B5" s="13"/>
      <c r="C5" s="13"/>
      <c r="P5" s="27" t="s">
        <v>27</v>
      </c>
    </row>
    <row r="6" spans="1:16" x14ac:dyDescent="0.3">
      <c r="A6" s="14" t="s">
        <v>13</v>
      </c>
      <c r="B6" s="15"/>
      <c r="C6" s="22" t="s">
        <v>24</v>
      </c>
      <c r="D6" s="16">
        <v>43952</v>
      </c>
      <c r="E6" s="16">
        <v>43983</v>
      </c>
      <c r="F6" s="16">
        <v>44013</v>
      </c>
      <c r="G6" s="16">
        <v>44044</v>
      </c>
      <c r="H6" s="16">
        <v>44075</v>
      </c>
      <c r="I6" s="16">
        <v>44105</v>
      </c>
      <c r="J6" s="16">
        <v>44136</v>
      </c>
      <c r="K6" s="16">
        <v>44166</v>
      </c>
      <c r="L6" s="16">
        <v>44197</v>
      </c>
      <c r="M6" s="16">
        <v>44228</v>
      </c>
      <c r="N6" s="16">
        <v>44256</v>
      </c>
      <c r="O6" s="16">
        <v>44287</v>
      </c>
      <c r="P6" s="22" t="s">
        <v>28</v>
      </c>
    </row>
    <row r="7" spans="1:16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x14ac:dyDescent="0.3">
      <c r="A8" s="17"/>
      <c r="B8" s="26" t="s">
        <v>56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x14ac:dyDescent="0.3">
      <c r="A9" s="17">
        <v>1</v>
      </c>
      <c r="B9" s="33" t="s">
        <v>29</v>
      </c>
      <c r="C9" s="33" t="s">
        <v>25</v>
      </c>
      <c r="D9" s="41">
        <v>789521</v>
      </c>
      <c r="E9" s="41">
        <v>789777</v>
      </c>
      <c r="F9" s="41">
        <v>789438</v>
      </c>
      <c r="G9" s="41">
        <v>789693</v>
      </c>
      <c r="H9" s="41">
        <v>789949</v>
      </c>
      <c r="I9" s="41">
        <v>791527</v>
      </c>
      <c r="J9" s="41">
        <v>793381</v>
      </c>
      <c r="K9" s="41">
        <v>795070</v>
      </c>
      <c r="L9" s="41">
        <v>796752</v>
      </c>
      <c r="M9" s="41">
        <v>797802</v>
      </c>
      <c r="N9" s="41">
        <v>798061</v>
      </c>
      <c r="O9" s="41">
        <v>798322</v>
      </c>
      <c r="P9" s="24">
        <v>794962.58071644977</v>
      </c>
    </row>
    <row r="10" spans="1:16" ht="15" x14ac:dyDescent="0.35">
      <c r="A10" s="17">
        <v>2</v>
      </c>
      <c r="B10" s="13" t="s">
        <v>22</v>
      </c>
      <c r="C10" s="13" t="s">
        <v>286</v>
      </c>
      <c r="D10" s="21">
        <v>13.370860381405151</v>
      </c>
      <c r="E10" s="21">
        <v>8.9334801696820669</v>
      </c>
      <c r="F10" s="21">
        <v>6.7441377702913492</v>
      </c>
      <c r="G10" s="21">
        <v>6.2411130798015089</v>
      </c>
      <c r="H10" s="21">
        <v>8.9815882502041529</v>
      </c>
      <c r="I10" s="21">
        <v>19.898088888716035</v>
      </c>
      <c r="J10" s="21">
        <v>28.866232832654774</v>
      </c>
      <c r="K10" s="21">
        <v>44.832996727114661</v>
      </c>
      <c r="L10" s="21">
        <v>42.486960758213847</v>
      </c>
      <c r="M10" s="21">
        <v>36.011289086868189</v>
      </c>
      <c r="N10" s="21">
        <v>30.291586094471793</v>
      </c>
      <c r="O10" s="21">
        <v>21.231665960576496</v>
      </c>
      <c r="P10" s="25">
        <v>267.89000000000004</v>
      </c>
    </row>
    <row r="11" spans="1:16" x14ac:dyDescent="0.3">
      <c r="A11" s="17">
        <v>3</v>
      </c>
      <c r="B11" s="13" t="s">
        <v>23</v>
      </c>
      <c r="C11" s="13" t="s">
        <v>26</v>
      </c>
      <c r="D11" s="18">
        <v>10556575.059187377</v>
      </c>
      <c r="E11" s="18">
        <v>7055457.1679709936</v>
      </c>
      <c r="F11" s="18">
        <v>5324078.6331032617</v>
      </c>
      <c r="G11" s="18">
        <v>4928563.3113276931</v>
      </c>
      <c r="H11" s="18">
        <v>7094996.6566605205</v>
      </c>
      <c r="I11" s="18">
        <v>15749874.603818737</v>
      </c>
      <c r="J11" s="18">
        <v>22901920.671004478</v>
      </c>
      <c r="K11" s="18">
        <v>35645370.707827054</v>
      </c>
      <c r="L11" s="18">
        <v>33851570.958028398</v>
      </c>
      <c r="M11" s="18">
        <v>28729878.456081614</v>
      </c>
      <c r="N11" s="18">
        <v>24174533.490140252</v>
      </c>
      <c r="O11" s="18">
        <v>16949706.032979351</v>
      </c>
      <c r="P11" s="18">
        <v>212962525.74812976</v>
      </c>
    </row>
    <row r="12" spans="1:16" x14ac:dyDescent="0.3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6" x14ac:dyDescent="0.3">
      <c r="A13" s="17"/>
      <c r="B13" s="26" t="s">
        <v>57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x14ac:dyDescent="0.3">
      <c r="A14" s="17">
        <v>1</v>
      </c>
      <c r="B14" s="33" t="s">
        <v>29</v>
      </c>
      <c r="C14" s="33" t="s">
        <v>25</v>
      </c>
      <c r="D14" s="41">
        <v>57255</v>
      </c>
      <c r="E14" s="41">
        <v>57193</v>
      </c>
      <c r="F14" s="41">
        <v>57140</v>
      </c>
      <c r="G14" s="41">
        <v>57074</v>
      </c>
      <c r="H14" s="41">
        <v>57047</v>
      </c>
      <c r="I14" s="41">
        <v>57103</v>
      </c>
      <c r="J14" s="41">
        <v>57248</v>
      </c>
      <c r="K14" s="41">
        <v>57373</v>
      </c>
      <c r="L14" s="41">
        <v>57447</v>
      </c>
      <c r="M14" s="41">
        <v>57492</v>
      </c>
      <c r="N14" s="41">
        <v>57493</v>
      </c>
      <c r="O14" s="41">
        <v>57437</v>
      </c>
      <c r="P14" s="24">
        <v>57336.532127416503</v>
      </c>
    </row>
    <row r="15" spans="1:16" ht="15" x14ac:dyDescent="0.35">
      <c r="A15" s="17">
        <v>2</v>
      </c>
      <c r="B15" s="13" t="s">
        <v>22</v>
      </c>
      <c r="C15" s="13" t="s">
        <v>286</v>
      </c>
      <c r="D15" s="21">
        <v>65.122771637281261</v>
      </c>
      <c r="E15" s="21">
        <v>50.525192966535549</v>
      </c>
      <c r="F15" s="21">
        <v>44.396023333055865</v>
      </c>
      <c r="G15" s="21">
        <v>42.952059538578752</v>
      </c>
      <c r="H15" s="21">
        <v>50.189581789756453</v>
      </c>
      <c r="I15" s="21">
        <v>83.685418068101612</v>
      </c>
      <c r="J15" s="21">
        <v>116.4760887380007</v>
      </c>
      <c r="K15" s="21">
        <v>177.31829625692052</v>
      </c>
      <c r="L15" s="21">
        <v>172.56453424236835</v>
      </c>
      <c r="M15" s="21">
        <v>145.13090096038417</v>
      </c>
      <c r="N15" s="21">
        <v>126.01510925901997</v>
      </c>
      <c r="O15" s="21">
        <v>90.974023209996773</v>
      </c>
      <c r="P15" s="25">
        <v>1165.3500000000001</v>
      </c>
    </row>
    <row r="16" spans="1:16" x14ac:dyDescent="0.3">
      <c r="A16" s="17">
        <v>3</v>
      </c>
      <c r="B16" s="13" t="s">
        <v>23</v>
      </c>
      <c r="C16" s="13" t="s">
        <v>26</v>
      </c>
      <c r="D16" s="18">
        <v>3728604.2900925386</v>
      </c>
      <c r="E16" s="18">
        <v>2889687.3613350675</v>
      </c>
      <c r="F16" s="18">
        <v>2536788.7732508122</v>
      </c>
      <c r="G16" s="18">
        <v>2451445.8461048435</v>
      </c>
      <c r="H16" s="18">
        <v>2863165.0723602362</v>
      </c>
      <c r="I16" s="18">
        <v>4778688.4279428059</v>
      </c>
      <c r="J16" s="18">
        <v>6668023.1280730637</v>
      </c>
      <c r="K16" s="18">
        <v>10173282.611148302</v>
      </c>
      <c r="L16" s="18">
        <v>9913314.7986213341</v>
      </c>
      <c r="M16" s="18">
        <v>8343865.758014407</v>
      </c>
      <c r="N16" s="18">
        <v>7244986.6766288346</v>
      </c>
      <c r="O16" s="18">
        <v>5225274.9711125847</v>
      </c>
      <c r="P16" s="18">
        <v>66817127.714684829</v>
      </c>
    </row>
    <row r="17" spans="1:16" x14ac:dyDescent="0.3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6" x14ac:dyDescent="0.3">
      <c r="A18" s="17"/>
      <c r="B18" s="26" t="s">
        <v>58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6" x14ac:dyDescent="0.3">
      <c r="A19" s="17">
        <v>1</v>
      </c>
      <c r="B19" s="33" t="s">
        <v>29</v>
      </c>
      <c r="C19" s="33" t="s">
        <v>25</v>
      </c>
      <c r="D19" s="41">
        <v>1655</v>
      </c>
      <c r="E19" s="41">
        <v>1659</v>
      </c>
      <c r="F19" s="41">
        <v>1655</v>
      </c>
      <c r="G19" s="41">
        <v>1650</v>
      </c>
      <c r="H19" s="41">
        <v>1658</v>
      </c>
      <c r="I19" s="41">
        <v>1662</v>
      </c>
      <c r="J19" s="41">
        <v>1662</v>
      </c>
      <c r="K19" s="41">
        <v>1660</v>
      </c>
      <c r="L19" s="41">
        <v>1664</v>
      </c>
      <c r="M19" s="41">
        <v>1659</v>
      </c>
      <c r="N19" s="41">
        <v>1660</v>
      </c>
      <c r="O19" s="41">
        <v>1650</v>
      </c>
      <c r="P19" s="24">
        <v>1658.6113983349542</v>
      </c>
    </row>
    <row r="20" spans="1:16" ht="15" x14ac:dyDescent="0.35">
      <c r="A20" s="17">
        <v>2</v>
      </c>
      <c r="B20" s="13" t="s">
        <v>22</v>
      </c>
      <c r="C20" s="13" t="s">
        <v>286</v>
      </c>
      <c r="D20" s="21">
        <v>631.48674630986011</v>
      </c>
      <c r="E20" s="21">
        <v>535.42321268888622</v>
      </c>
      <c r="F20" s="21">
        <v>463.76603599027811</v>
      </c>
      <c r="G20" s="21">
        <v>478.70018056261995</v>
      </c>
      <c r="H20" s="21">
        <v>526.98958920901089</v>
      </c>
      <c r="I20" s="21">
        <v>732.90604851744001</v>
      </c>
      <c r="J20" s="21">
        <v>885.07587687388411</v>
      </c>
      <c r="K20" s="21">
        <v>1108.7284146796462</v>
      </c>
      <c r="L20" s="21">
        <v>1115.6879733813289</v>
      </c>
      <c r="M20" s="21">
        <v>994.46154436547533</v>
      </c>
      <c r="N20" s="21">
        <v>951.2281958979645</v>
      </c>
      <c r="O20" s="21">
        <v>760.59618152360395</v>
      </c>
      <c r="P20" s="25">
        <v>9185.0499999999993</v>
      </c>
    </row>
    <row r="21" spans="1:16" x14ac:dyDescent="0.3">
      <c r="A21" s="17">
        <v>3</v>
      </c>
      <c r="B21" s="13" t="s">
        <v>23</v>
      </c>
      <c r="C21" s="13" t="s">
        <v>26</v>
      </c>
      <c r="D21" s="18">
        <v>1045110.5651428185</v>
      </c>
      <c r="E21" s="18">
        <v>888267.1098508623</v>
      </c>
      <c r="F21" s="18">
        <v>767532.78956391022</v>
      </c>
      <c r="G21" s="18">
        <v>789855.29792832292</v>
      </c>
      <c r="H21" s="18">
        <v>873748.73890854011</v>
      </c>
      <c r="I21" s="18">
        <v>1218089.8526359852</v>
      </c>
      <c r="J21" s="18">
        <v>1470996.1073643954</v>
      </c>
      <c r="K21" s="18">
        <v>1840489.1683682126</v>
      </c>
      <c r="L21" s="18">
        <v>1856504.7877065314</v>
      </c>
      <c r="M21" s="18">
        <v>1649811.7021023235</v>
      </c>
      <c r="N21" s="18">
        <v>1579038.8051906212</v>
      </c>
      <c r="O21" s="18">
        <v>1254983.6995139464</v>
      </c>
      <c r="P21" s="18">
        <v>15234428.62427647</v>
      </c>
    </row>
    <row r="22" spans="1:16" x14ac:dyDescent="0.3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4" spans="1:16" x14ac:dyDescent="0.3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6" x14ac:dyDescent="0.3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6" x14ac:dyDescent="0.3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6" x14ac:dyDescent="0.3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6" x14ac:dyDescent="0.3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6" x14ac:dyDescent="0.3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pageMargins left="0.7" right="0.7" top="0.75" bottom="0.75" header="0.3" footer="0.3"/>
  <pageSetup scale="64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2"/>
  <sheetViews>
    <sheetView workbookViewId="0">
      <pane ySplit="7" topLeftCell="A8" activePane="bottomLeft" state="frozen"/>
      <selection pane="bottomLeft" activeCell="M1" sqref="M1"/>
    </sheetView>
  </sheetViews>
  <sheetFormatPr defaultRowHeight="14.4" x14ac:dyDescent="0.3"/>
  <cols>
    <col min="2" max="2" width="29.6640625" bestFit="1" customWidth="1"/>
    <col min="3" max="3" width="14.88671875" bestFit="1" customWidth="1"/>
    <col min="5" max="5" width="15.33203125" bestFit="1" customWidth="1"/>
  </cols>
  <sheetData>
    <row r="1" spans="1:16" x14ac:dyDescent="0.3">
      <c r="A1" s="426" t="s">
        <v>20</v>
      </c>
    </row>
    <row r="2" spans="1:16" x14ac:dyDescent="0.3">
      <c r="A2" s="426" t="s">
        <v>52</v>
      </c>
    </row>
    <row r="3" spans="1:16" x14ac:dyDescent="0.3">
      <c r="A3" s="426" t="s">
        <v>38</v>
      </c>
    </row>
    <row r="5" spans="1:16" x14ac:dyDescent="0.3">
      <c r="P5" s="1"/>
    </row>
    <row r="6" spans="1:16" ht="72" x14ac:dyDescent="0.3">
      <c r="A6" s="10" t="s">
        <v>13</v>
      </c>
      <c r="B6" s="10" t="s">
        <v>31</v>
      </c>
      <c r="C6" s="29" t="s">
        <v>33</v>
      </c>
      <c r="D6" s="29" t="s">
        <v>41</v>
      </c>
      <c r="E6" s="29" t="s">
        <v>32</v>
      </c>
    </row>
    <row r="7" spans="1:16" x14ac:dyDescent="0.3">
      <c r="A7" s="7"/>
      <c r="B7" s="7" t="s">
        <v>8</v>
      </c>
      <c r="C7" s="8" t="s">
        <v>7</v>
      </c>
      <c r="D7" s="8" t="s">
        <v>6</v>
      </c>
      <c r="E7" s="8" t="s">
        <v>5</v>
      </c>
    </row>
    <row r="8" spans="1:16" x14ac:dyDescent="0.3">
      <c r="A8" s="1"/>
      <c r="B8" s="31"/>
    </row>
    <row r="9" spans="1:16" x14ac:dyDescent="0.3">
      <c r="B9" s="31" t="s">
        <v>56</v>
      </c>
    </row>
    <row r="10" spans="1:16" x14ac:dyDescent="0.3">
      <c r="A10" s="1">
        <v>1</v>
      </c>
      <c r="B10" t="s">
        <v>39</v>
      </c>
      <c r="C10" s="28">
        <v>9401343.002489619</v>
      </c>
      <c r="D10" s="44">
        <v>2.8341333998203933E-2</v>
      </c>
      <c r="E10" s="28">
        <v>9667790</v>
      </c>
    </row>
    <row r="11" spans="1:16" ht="16.2" x14ac:dyDescent="0.45">
      <c r="A11" s="1">
        <v>2</v>
      </c>
      <c r="B11" t="s">
        <v>40</v>
      </c>
      <c r="C11" s="45">
        <v>11</v>
      </c>
      <c r="E11" s="46">
        <v>11</v>
      </c>
    </row>
    <row r="12" spans="1:16" x14ac:dyDescent="0.3">
      <c r="A12" s="1">
        <v>3</v>
      </c>
      <c r="B12" t="s">
        <v>37</v>
      </c>
      <c r="C12" s="30">
        <v>103414773.0273858</v>
      </c>
      <c r="E12" s="30">
        <v>106345690</v>
      </c>
    </row>
    <row r="14" spans="1:16" x14ac:dyDescent="0.3">
      <c r="B14" s="31" t="s">
        <v>206</v>
      </c>
    </row>
    <row r="15" spans="1:16" x14ac:dyDescent="0.3">
      <c r="A15" s="1">
        <v>4</v>
      </c>
      <c r="B15" t="s">
        <v>39</v>
      </c>
      <c r="C15" s="28">
        <v>692597.12096613029</v>
      </c>
      <c r="D15" s="44">
        <v>1.0948244794692918E-2</v>
      </c>
      <c r="E15" s="28">
        <v>700180</v>
      </c>
    </row>
    <row r="16" spans="1:16" ht="16.2" x14ac:dyDescent="0.45">
      <c r="A16" s="1">
        <v>5</v>
      </c>
      <c r="B16" t="s">
        <v>40</v>
      </c>
      <c r="C16" s="45">
        <v>32.159999999999997</v>
      </c>
      <c r="E16" s="46">
        <v>32.159999999999997</v>
      </c>
    </row>
    <row r="17" spans="1:5" x14ac:dyDescent="0.3">
      <c r="A17" s="1">
        <v>6</v>
      </c>
      <c r="B17" t="s">
        <v>37</v>
      </c>
      <c r="C17" s="30">
        <v>22273923.410270747</v>
      </c>
      <c r="E17" s="30">
        <v>22517788.799999997</v>
      </c>
    </row>
    <row r="19" spans="1:5" x14ac:dyDescent="0.3">
      <c r="B19" s="31" t="s">
        <v>207</v>
      </c>
    </row>
    <row r="20" spans="1:5" x14ac:dyDescent="0.3">
      <c r="A20" s="1">
        <v>7</v>
      </c>
      <c r="B20" t="s">
        <v>39</v>
      </c>
      <c r="C20" s="28">
        <v>31</v>
      </c>
      <c r="D20" s="44">
        <v>0</v>
      </c>
      <c r="E20" s="28">
        <v>31</v>
      </c>
    </row>
    <row r="21" spans="1:5" ht="16.2" x14ac:dyDescent="0.45">
      <c r="A21" s="1">
        <v>8</v>
      </c>
      <c r="B21" t="s">
        <v>40</v>
      </c>
      <c r="C21" s="45">
        <v>353.77</v>
      </c>
      <c r="E21" s="46">
        <v>353.77</v>
      </c>
    </row>
    <row r="22" spans="1:5" x14ac:dyDescent="0.3">
      <c r="A22" s="1">
        <v>9</v>
      </c>
      <c r="B22" t="s">
        <v>37</v>
      </c>
      <c r="C22" s="30">
        <v>10966.869999999999</v>
      </c>
      <c r="E22" s="30">
        <v>10966.869999999999</v>
      </c>
    </row>
    <row r="24" spans="1:5" x14ac:dyDescent="0.3">
      <c r="B24" s="31" t="s">
        <v>214</v>
      </c>
    </row>
    <row r="25" spans="1:5" x14ac:dyDescent="0.3">
      <c r="A25" s="1">
        <v>10</v>
      </c>
      <c r="B25" t="s">
        <v>39</v>
      </c>
      <c r="C25" s="28">
        <v>15978.11692331859</v>
      </c>
      <c r="D25" s="44">
        <v>-1.2774623549740793E-2</v>
      </c>
      <c r="E25" s="28">
        <v>15774</v>
      </c>
    </row>
    <row r="26" spans="1:5" ht="16.2" x14ac:dyDescent="0.45">
      <c r="A26" s="1">
        <v>11</v>
      </c>
      <c r="B26" t="s">
        <v>40</v>
      </c>
      <c r="C26" s="45">
        <v>106.43</v>
      </c>
      <c r="E26" s="46">
        <v>106.43</v>
      </c>
    </row>
    <row r="27" spans="1:5" x14ac:dyDescent="0.3">
      <c r="A27" s="1">
        <v>12</v>
      </c>
      <c r="B27" t="s">
        <v>37</v>
      </c>
      <c r="C27" s="30">
        <v>1700550.9841487976</v>
      </c>
      <c r="E27" s="30">
        <v>1678826.82</v>
      </c>
    </row>
    <row r="29" spans="1:5" x14ac:dyDescent="0.3">
      <c r="B29" s="31" t="s">
        <v>215</v>
      </c>
    </row>
    <row r="30" spans="1:5" x14ac:dyDescent="0.3">
      <c r="A30" s="1">
        <v>13</v>
      </c>
      <c r="B30" t="s">
        <v>210</v>
      </c>
      <c r="C30" s="28">
        <v>15978.11692331859</v>
      </c>
      <c r="D30" s="44">
        <v>-1.2774623549740793E-2</v>
      </c>
      <c r="E30" s="28">
        <v>15774</v>
      </c>
    </row>
    <row r="31" spans="1:5" ht="16.2" x14ac:dyDescent="0.45">
      <c r="A31" s="1">
        <v>14</v>
      </c>
      <c r="B31" t="s">
        <v>211</v>
      </c>
      <c r="C31" s="45">
        <v>115.88</v>
      </c>
      <c r="E31" s="46">
        <v>115.88</v>
      </c>
    </row>
    <row r="32" spans="1:5" x14ac:dyDescent="0.3">
      <c r="A32" s="1">
        <v>15</v>
      </c>
      <c r="B32" t="s">
        <v>212</v>
      </c>
      <c r="C32" s="30">
        <v>1851544.1890741582</v>
      </c>
      <c r="E32" s="30">
        <v>1827891.1199999999</v>
      </c>
    </row>
    <row r="34" spans="1:5" x14ac:dyDescent="0.3">
      <c r="B34" s="31" t="s">
        <v>216</v>
      </c>
    </row>
    <row r="35" spans="1:5" x14ac:dyDescent="0.3">
      <c r="A35" s="1">
        <v>16</v>
      </c>
      <c r="B35" t="s">
        <v>39</v>
      </c>
      <c r="C35" s="28">
        <v>1233.3356387208999</v>
      </c>
      <c r="D35" s="44">
        <v>0.12451662799690633</v>
      </c>
      <c r="E35" s="28">
        <v>1387</v>
      </c>
    </row>
    <row r="36" spans="1:5" ht="16.2" x14ac:dyDescent="0.45">
      <c r="A36" s="1">
        <v>17</v>
      </c>
      <c r="B36" t="s">
        <v>40</v>
      </c>
      <c r="C36" s="45">
        <v>410.51</v>
      </c>
      <c r="E36" s="46">
        <v>410.51</v>
      </c>
    </row>
    <row r="37" spans="1:5" x14ac:dyDescent="0.3">
      <c r="A37" s="1">
        <v>18</v>
      </c>
      <c r="B37" t="s">
        <v>37</v>
      </c>
      <c r="C37" s="30">
        <v>506296.61305131658</v>
      </c>
      <c r="E37" s="30">
        <v>569377.37</v>
      </c>
    </row>
    <row r="39" spans="1:5" x14ac:dyDescent="0.3">
      <c r="B39" s="31" t="s">
        <v>217</v>
      </c>
    </row>
    <row r="40" spans="1:5" x14ac:dyDescent="0.3">
      <c r="A40" s="1">
        <v>19</v>
      </c>
      <c r="B40" t="s">
        <v>210</v>
      </c>
      <c r="C40" s="28">
        <v>1233.3356387208999</v>
      </c>
      <c r="D40" s="44">
        <v>0.12451662799690633</v>
      </c>
      <c r="E40" s="28">
        <v>1387</v>
      </c>
    </row>
    <row r="41" spans="1:5" ht="16.2" x14ac:dyDescent="0.45">
      <c r="A41" s="1">
        <v>20</v>
      </c>
      <c r="B41" t="s">
        <v>211</v>
      </c>
      <c r="C41" s="45">
        <v>115.88</v>
      </c>
      <c r="E41" s="46">
        <v>115.88</v>
      </c>
    </row>
    <row r="42" spans="1:5" x14ac:dyDescent="0.3">
      <c r="A42" s="1">
        <v>21</v>
      </c>
      <c r="B42" t="s">
        <v>212</v>
      </c>
      <c r="C42" s="30">
        <v>142918.93381497788</v>
      </c>
      <c r="E42" s="30">
        <v>160725.56</v>
      </c>
    </row>
    <row r="44" spans="1:5" x14ac:dyDescent="0.3">
      <c r="B44" s="31" t="s">
        <v>208</v>
      </c>
    </row>
    <row r="45" spans="1:5" x14ac:dyDescent="0.3">
      <c r="A45" s="1">
        <v>22</v>
      </c>
      <c r="B45" t="s">
        <v>39</v>
      </c>
      <c r="C45" s="28">
        <v>2661.5565121011946</v>
      </c>
      <c r="D45" s="44">
        <v>-9.6376540903997054E-2</v>
      </c>
      <c r="E45" s="28">
        <v>2405</v>
      </c>
    </row>
    <row r="46" spans="1:5" ht="16.2" x14ac:dyDescent="0.45">
      <c r="A46" s="1">
        <v>23</v>
      </c>
      <c r="B46" t="s">
        <v>40</v>
      </c>
      <c r="C46" s="45">
        <v>139.36000000000001</v>
      </c>
      <c r="E46" s="46">
        <v>139.36000000000001</v>
      </c>
    </row>
    <row r="47" spans="1:5" x14ac:dyDescent="0.3">
      <c r="A47" s="1">
        <v>24</v>
      </c>
      <c r="B47" t="s">
        <v>37</v>
      </c>
      <c r="C47" s="30">
        <v>370914.51552642253</v>
      </c>
      <c r="E47" s="30">
        <v>335160.80000000005</v>
      </c>
    </row>
    <row r="49" spans="1:5" x14ac:dyDescent="0.3">
      <c r="B49" s="31" t="s">
        <v>209</v>
      </c>
    </row>
    <row r="50" spans="1:5" x14ac:dyDescent="0.3">
      <c r="A50" s="1">
        <v>25</v>
      </c>
      <c r="B50" t="s">
        <v>39</v>
      </c>
      <c r="C50" s="28">
        <v>22.033330326537975</v>
      </c>
      <c r="D50" s="44">
        <v>0</v>
      </c>
      <c r="E50" s="28">
        <v>22</v>
      </c>
    </row>
    <row r="51" spans="1:5" ht="16.2" x14ac:dyDescent="0.45">
      <c r="A51" s="1">
        <v>26</v>
      </c>
      <c r="B51" t="s">
        <v>40</v>
      </c>
      <c r="C51" s="45">
        <v>443.44</v>
      </c>
      <c r="E51" s="46">
        <v>443.44</v>
      </c>
    </row>
    <row r="52" spans="1:5" x14ac:dyDescent="0.3">
      <c r="A52" s="1">
        <v>27</v>
      </c>
      <c r="B52" t="s">
        <v>37</v>
      </c>
      <c r="C52" s="30">
        <v>9770.4599999999991</v>
      </c>
      <c r="E52" s="30">
        <v>9755.68</v>
      </c>
    </row>
  </sheetData>
  <pageMargins left="0.7" right="0.7" top="0.75" bottom="0.75" header="0.3" footer="0.3"/>
  <pageSetup scale="83" orientation="portrait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1"/>
  <sheetViews>
    <sheetView zoomScaleNormal="100" workbookViewId="0">
      <pane ySplit="7" topLeftCell="A8" activePane="bottomLeft" state="frozen"/>
      <selection pane="bottomLeft" activeCell="E14" sqref="E14"/>
    </sheetView>
  </sheetViews>
  <sheetFormatPr defaultRowHeight="14.4" x14ac:dyDescent="0.3"/>
  <cols>
    <col min="2" max="2" width="29.6640625" bestFit="1" customWidth="1"/>
    <col min="3" max="3" width="14.88671875" bestFit="1" customWidth="1"/>
    <col min="5" max="5" width="15.33203125" bestFit="1" customWidth="1"/>
  </cols>
  <sheetData>
    <row r="1" spans="1:16" x14ac:dyDescent="0.3">
      <c r="A1" s="426" t="s">
        <v>20</v>
      </c>
    </row>
    <row r="2" spans="1:16" x14ac:dyDescent="0.3">
      <c r="A2" s="426" t="s">
        <v>54</v>
      </c>
    </row>
    <row r="3" spans="1:16" x14ac:dyDescent="0.3">
      <c r="A3" s="426" t="s">
        <v>38</v>
      </c>
    </row>
    <row r="5" spans="1:16" x14ac:dyDescent="0.3">
      <c r="P5" s="1"/>
    </row>
    <row r="6" spans="1:16" ht="72" x14ac:dyDescent="0.3">
      <c r="A6" s="10" t="s">
        <v>13</v>
      </c>
      <c r="B6" s="10" t="s">
        <v>31</v>
      </c>
      <c r="C6" s="29" t="s">
        <v>33</v>
      </c>
      <c r="D6" s="29" t="s">
        <v>41</v>
      </c>
      <c r="E6" s="29" t="s">
        <v>32</v>
      </c>
    </row>
    <row r="7" spans="1:16" x14ac:dyDescent="0.3">
      <c r="B7" s="7" t="s">
        <v>8</v>
      </c>
      <c r="C7" s="8" t="s">
        <v>7</v>
      </c>
      <c r="D7" s="8" t="s">
        <v>6</v>
      </c>
      <c r="E7" s="8" t="s">
        <v>5</v>
      </c>
    </row>
    <row r="8" spans="1:16" x14ac:dyDescent="0.3">
      <c r="B8" s="31" t="s">
        <v>218</v>
      </c>
    </row>
    <row r="9" spans="1:16" x14ac:dyDescent="0.3">
      <c r="A9" s="1">
        <v>1</v>
      </c>
      <c r="B9" t="s">
        <v>39</v>
      </c>
      <c r="C9" s="28">
        <v>329.5178182456545</v>
      </c>
      <c r="D9" s="44">
        <v>3.4482758620689724E-2</v>
      </c>
      <c r="E9" s="28">
        <v>341</v>
      </c>
    </row>
    <row r="10" spans="1:16" ht="16.2" x14ac:dyDescent="0.45">
      <c r="A10" s="1">
        <v>2</v>
      </c>
      <c r="B10" t="s">
        <v>40</v>
      </c>
      <c r="C10" s="45">
        <v>548.57000000000005</v>
      </c>
      <c r="E10" s="46">
        <v>548.57000000000005</v>
      </c>
    </row>
    <row r="11" spans="1:16" x14ac:dyDescent="0.3">
      <c r="A11" s="1">
        <v>3</v>
      </c>
      <c r="B11" t="s">
        <v>37</v>
      </c>
      <c r="C11" s="30">
        <v>180763.5895550187</v>
      </c>
      <c r="E11" s="30">
        <v>187062.37000000002</v>
      </c>
    </row>
    <row r="13" spans="1:16" x14ac:dyDescent="0.3">
      <c r="A13" s="1">
        <v>4</v>
      </c>
      <c r="B13" t="s">
        <v>50</v>
      </c>
      <c r="C13" s="28">
        <v>86412.906999999992</v>
      </c>
      <c r="D13" s="44">
        <v>-2.9719322418761185E-2</v>
      </c>
      <c r="E13" s="28">
        <v>83845</v>
      </c>
    </row>
    <row r="14" spans="1:16" ht="16.2" x14ac:dyDescent="0.45">
      <c r="A14" s="1">
        <v>5</v>
      </c>
      <c r="B14" t="s">
        <v>48</v>
      </c>
      <c r="C14" s="45">
        <v>1.21</v>
      </c>
      <c r="E14" s="46">
        <v>1.21</v>
      </c>
    </row>
    <row r="15" spans="1:16" x14ac:dyDescent="0.3">
      <c r="A15" s="1">
        <v>6</v>
      </c>
      <c r="B15" t="s">
        <v>45</v>
      </c>
      <c r="C15" s="30">
        <v>104559.61746999998</v>
      </c>
      <c r="E15" s="30">
        <v>101452.45</v>
      </c>
    </row>
    <row r="17" spans="1:5" x14ac:dyDescent="0.3">
      <c r="A17" s="1">
        <v>7</v>
      </c>
      <c r="B17" t="s">
        <v>51</v>
      </c>
      <c r="C17" s="28">
        <v>15787998.554</v>
      </c>
      <c r="D17" s="44">
        <v>-2.9719322418761185E-2</v>
      </c>
      <c r="E17" s="28">
        <v>15318790</v>
      </c>
    </row>
    <row r="18" spans="1:5" ht="16.2" x14ac:dyDescent="0.45">
      <c r="A18" s="1">
        <v>8</v>
      </c>
      <c r="B18" t="s">
        <v>222</v>
      </c>
      <c r="C18" s="47">
        <v>8.0296631321719589E-2</v>
      </c>
      <c r="E18" s="48">
        <v>8.0296631321719589E-2</v>
      </c>
    </row>
    <row r="19" spans="1:5" x14ac:dyDescent="0.3">
      <c r="A19" s="1">
        <v>9</v>
      </c>
      <c r="B19" t="s">
        <v>49</v>
      </c>
      <c r="C19" s="30">
        <v>1267723.09919838</v>
      </c>
      <c r="E19" s="30">
        <v>1230047.2329248448</v>
      </c>
    </row>
    <row r="20" spans="1:5" x14ac:dyDescent="0.3">
      <c r="B20" s="31"/>
    </row>
    <row r="21" spans="1:5" x14ac:dyDescent="0.3">
      <c r="B21" s="31" t="s">
        <v>219</v>
      </c>
    </row>
    <row r="22" spans="1:5" x14ac:dyDescent="0.3">
      <c r="A22" s="1">
        <v>10</v>
      </c>
      <c r="B22" t="s">
        <v>39</v>
      </c>
      <c r="C22" s="28">
        <v>1199.4001036779719</v>
      </c>
      <c r="D22" s="44">
        <v>-1.6474464579900872E-3</v>
      </c>
      <c r="E22" s="28">
        <v>1197</v>
      </c>
    </row>
    <row r="23" spans="1:5" ht="16.2" x14ac:dyDescent="0.45">
      <c r="A23" s="1">
        <v>11</v>
      </c>
      <c r="B23" t="s">
        <v>40</v>
      </c>
      <c r="C23" s="45">
        <v>877.69</v>
      </c>
      <c r="E23" s="46">
        <v>877.69</v>
      </c>
    </row>
    <row r="24" spans="1:5" x14ac:dyDescent="0.3">
      <c r="A24" s="1">
        <v>12</v>
      </c>
      <c r="B24" t="s">
        <v>37</v>
      </c>
      <c r="C24" s="30">
        <v>1052701.4769971191</v>
      </c>
      <c r="E24" s="30">
        <v>1050594.9300000002</v>
      </c>
    </row>
    <row r="26" spans="1:5" x14ac:dyDescent="0.3">
      <c r="A26" s="1">
        <v>13</v>
      </c>
      <c r="B26" t="s">
        <v>50</v>
      </c>
      <c r="C26" s="28">
        <v>697056</v>
      </c>
      <c r="D26" s="44">
        <v>-3.1030261196870357E-2</v>
      </c>
      <c r="E26" s="28">
        <v>675426</v>
      </c>
    </row>
    <row r="27" spans="1:5" ht="16.2" x14ac:dyDescent="0.45">
      <c r="A27" s="1">
        <v>14</v>
      </c>
      <c r="B27" t="s">
        <v>48</v>
      </c>
      <c r="C27" s="45">
        <v>1.21</v>
      </c>
      <c r="E27" s="46">
        <v>1.21</v>
      </c>
    </row>
    <row r="28" spans="1:5" x14ac:dyDescent="0.3">
      <c r="A28" s="1">
        <v>15</v>
      </c>
      <c r="B28" t="s">
        <v>45</v>
      </c>
      <c r="C28" s="30">
        <v>843437.76</v>
      </c>
      <c r="E28" s="30">
        <v>817265.46</v>
      </c>
    </row>
    <row r="30" spans="1:5" x14ac:dyDescent="0.3">
      <c r="A30" s="1">
        <v>16</v>
      </c>
      <c r="B30" t="s">
        <v>51</v>
      </c>
      <c r="C30" s="28">
        <v>74832158.210000008</v>
      </c>
      <c r="D30" s="44">
        <v>-3.1030261196870357E-2</v>
      </c>
      <c r="E30" s="28">
        <v>72510097</v>
      </c>
    </row>
    <row r="31" spans="1:5" ht="16.2" x14ac:dyDescent="0.45">
      <c r="A31" s="1">
        <v>17</v>
      </c>
      <c r="B31" t="s">
        <v>222</v>
      </c>
      <c r="C31" s="47">
        <v>6.7400004097783711E-2</v>
      </c>
      <c r="E31" s="48">
        <v>6.7400004097783711E-2</v>
      </c>
    </row>
    <row r="32" spans="1:5" x14ac:dyDescent="0.3">
      <c r="A32" s="1">
        <v>18</v>
      </c>
      <c r="B32" t="s">
        <v>49</v>
      </c>
      <c r="C32" s="30">
        <v>5043687.7699999996</v>
      </c>
      <c r="E32" s="30">
        <v>4887180.8349306947</v>
      </c>
    </row>
    <row r="33" spans="1:5" x14ac:dyDescent="0.3">
      <c r="B33" s="31"/>
    </row>
    <row r="34" spans="1:5" x14ac:dyDescent="0.3">
      <c r="B34" s="31" t="s">
        <v>220</v>
      </c>
    </row>
    <row r="35" spans="1:5" x14ac:dyDescent="0.3">
      <c r="A35" s="1">
        <v>19</v>
      </c>
      <c r="B35" t="s">
        <v>39</v>
      </c>
      <c r="C35" s="28">
        <v>60.025001175986063</v>
      </c>
      <c r="D35" s="44">
        <v>0</v>
      </c>
      <c r="E35" s="28">
        <v>60</v>
      </c>
    </row>
    <row r="36" spans="1:5" ht="16.2" x14ac:dyDescent="0.45">
      <c r="A36" s="1">
        <v>20</v>
      </c>
      <c r="B36" t="s">
        <v>40</v>
      </c>
      <c r="C36" s="45">
        <v>557.39</v>
      </c>
      <c r="E36" s="46">
        <v>557.39</v>
      </c>
    </row>
    <row r="37" spans="1:5" x14ac:dyDescent="0.3">
      <c r="A37" s="1">
        <v>21</v>
      </c>
      <c r="B37" t="s">
        <v>37</v>
      </c>
      <c r="C37" s="30">
        <v>33457.335405482874</v>
      </c>
      <c r="E37" s="30">
        <v>33443.4</v>
      </c>
    </row>
    <row r="39" spans="1:5" x14ac:dyDescent="0.3">
      <c r="A39" s="1">
        <v>22</v>
      </c>
      <c r="B39" t="s">
        <v>50</v>
      </c>
      <c r="C39" s="28">
        <v>0</v>
      </c>
      <c r="D39" s="44">
        <v>-2.4302602428567632E-2</v>
      </c>
      <c r="E39" s="28">
        <v>0</v>
      </c>
    </row>
    <row r="40" spans="1:5" ht="16.2" x14ac:dyDescent="0.45">
      <c r="A40" s="1">
        <v>23</v>
      </c>
      <c r="B40" t="s">
        <v>48</v>
      </c>
      <c r="C40" s="45">
        <v>1.38</v>
      </c>
      <c r="E40" s="46">
        <v>1.38</v>
      </c>
    </row>
    <row r="41" spans="1:5" x14ac:dyDescent="0.3">
      <c r="A41" s="1">
        <v>24</v>
      </c>
      <c r="B41" t="s">
        <v>45</v>
      </c>
      <c r="C41" s="30">
        <v>0</v>
      </c>
      <c r="E41" s="30">
        <v>0</v>
      </c>
    </row>
    <row r="43" spans="1:5" x14ac:dyDescent="0.3">
      <c r="A43" s="1">
        <v>25</v>
      </c>
      <c r="B43" t="s">
        <v>51</v>
      </c>
      <c r="C43" s="28">
        <v>22881723.659000002</v>
      </c>
      <c r="D43" s="44">
        <v>-2.4302602428567632E-2</v>
      </c>
      <c r="E43" s="28">
        <v>22325638</v>
      </c>
    </row>
    <row r="44" spans="1:5" ht="16.2" x14ac:dyDescent="0.45">
      <c r="A44" s="1">
        <v>26</v>
      </c>
      <c r="B44" t="s">
        <v>222</v>
      </c>
      <c r="C44" s="47">
        <v>4.5524305140809664E-2</v>
      </c>
      <c r="E44" s="48">
        <v>4.5524305140809664E-2</v>
      </c>
    </row>
    <row r="45" spans="1:5" x14ac:dyDescent="0.3">
      <c r="A45" s="1">
        <v>27</v>
      </c>
      <c r="B45" t="s">
        <v>49</v>
      </c>
      <c r="C45" s="30">
        <v>1041674.57</v>
      </c>
      <c r="E45" s="30">
        <v>1016359.1567752556</v>
      </c>
    </row>
    <row r="46" spans="1:5" x14ac:dyDescent="0.3">
      <c r="B46" s="31"/>
    </row>
    <row r="47" spans="1:5" x14ac:dyDescent="0.3">
      <c r="B47" s="31" t="s">
        <v>221</v>
      </c>
    </row>
    <row r="48" spans="1:5" x14ac:dyDescent="0.3">
      <c r="A48" s="1">
        <v>28</v>
      </c>
      <c r="B48" t="s">
        <v>39</v>
      </c>
      <c r="C48" s="28">
        <v>118.76667017913593</v>
      </c>
      <c r="D48" s="44">
        <v>0</v>
      </c>
      <c r="E48" s="28">
        <v>119</v>
      </c>
    </row>
    <row r="49" spans="1:5" ht="16.2" x14ac:dyDescent="0.45">
      <c r="A49" s="1">
        <v>29</v>
      </c>
      <c r="B49" t="s">
        <v>40</v>
      </c>
      <c r="C49" s="45">
        <v>891.83</v>
      </c>
      <c r="E49" s="46">
        <v>891.83</v>
      </c>
    </row>
    <row r="50" spans="1:5" x14ac:dyDescent="0.3">
      <c r="A50" s="1">
        <v>30</v>
      </c>
      <c r="B50" t="s">
        <v>37</v>
      </c>
      <c r="C50" s="30">
        <v>105919.6794658588</v>
      </c>
      <c r="E50" s="30">
        <v>106127.77</v>
      </c>
    </row>
    <row r="52" spans="1:5" x14ac:dyDescent="0.3">
      <c r="A52" s="1">
        <v>31</v>
      </c>
      <c r="B52" t="s">
        <v>50</v>
      </c>
      <c r="C52" s="28">
        <v>308558</v>
      </c>
      <c r="D52" s="44">
        <v>-4.4942900483950998E-2</v>
      </c>
      <c r="E52" s="28">
        <v>294691</v>
      </c>
    </row>
    <row r="53" spans="1:5" ht="16.2" x14ac:dyDescent="0.45">
      <c r="A53" s="1">
        <v>32</v>
      </c>
      <c r="B53" t="s">
        <v>48</v>
      </c>
      <c r="C53" s="45">
        <v>1.38</v>
      </c>
      <c r="E53" s="46">
        <v>1.38</v>
      </c>
    </row>
    <row r="54" spans="1:5" x14ac:dyDescent="0.3">
      <c r="A54" s="1">
        <v>33</v>
      </c>
      <c r="B54" t="s">
        <v>45</v>
      </c>
      <c r="C54" s="30">
        <v>425810.04</v>
      </c>
      <c r="E54" s="30">
        <v>406673.57999999996</v>
      </c>
    </row>
    <row r="56" spans="1:5" x14ac:dyDescent="0.3">
      <c r="A56" s="1">
        <v>34</v>
      </c>
      <c r="B56" t="s">
        <v>51</v>
      </c>
      <c r="C56" s="28">
        <v>100227307.73</v>
      </c>
      <c r="D56" s="44">
        <v>-4.4942900483950998E-2</v>
      </c>
      <c r="E56" s="28">
        <v>95722802</v>
      </c>
    </row>
    <row r="57" spans="1:5" ht="16.2" x14ac:dyDescent="0.45">
      <c r="A57" s="1">
        <v>35</v>
      </c>
      <c r="B57" t="s">
        <v>222</v>
      </c>
      <c r="C57" s="47">
        <v>2.9895949994705101E-2</v>
      </c>
      <c r="E57" s="48">
        <v>2.9895949994705101E-2</v>
      </c>
    </row>
    <row r="58" spans="1:5" x14ac:dyDescent="0.3">
      <c r="A58" s="1">
        <v>36</v>
      </c>
      <c r="B58" t="s">
        <v>49</v>
      </c>
      <c r="C58" s="30">
        <v>2996390.58</v>
      </c>
      <c r="E58" s="30">
        <v>2861724.1019450575</v>
      </c>
    </row>
    <row r="59" spans="1:5" x14ac:dyDescent="0.3">
      <c r="A59" s="1"/>
      <c r="C59" s="30"/>
      <c r="E59" s="30"/>
    </row>
    <row r="60" spans="1:5" ht="15.6" x14ac:dyDescent="0.3">
      <c r="A60" s="1"/>
      <c r="B60" s="424" t="s">
        <v>287</v>
      </c>
      <c r="C60" s="425"/>
      <c r="D60" s="424"/>
      <c r="E60" s="425"/>
    </row>
    <row r="61" spans="1:5" x14ac:dyDescent="0.3">
      <c r="A61" s="1"/>
    </row>
    <row r="62" spans="1:5" ht="15" thickBot="1" x14ac:dyDescent="0.35">
      <c r="A62" s="1"/>
      <c r="B62" s="31" t="s">
        <v>1</v>
      </c>
    </row>
    <row r="63" spans="1:5" x14ac:dyDescent="0.3">
      <c r="A63" s="1">
        <v>37</v>
      </c>
      <c r="B63" t="s">
        <v>39</v>
      </c>
      <c r="C63" s="479" t="s">
        <v>294</v>
      </c>
      <c r="D63" s="44">
        <v>0</v>
      </c>
      <c r="E63" s="479" t="s">
        <v>294</v>
      </c>
    </row>
    <row r="64" spans="1:5" ht="16.2" x14ac:dyDescent="0.45">
      <c r="A64" s="1">
        <v>38</v>
      </c>
      <c r="B64" t="s">
        <v>40</v>
      </c>
      <c r="C64" s="480" t="s">
        <v>294</v>
      </c>
      <c r="E64" s="480" t="s">
        <v>294</v>
      </c>
    </row>
    <row r="65" spans="1:5" ht="15" thickBot="1" x14ac:dyDescent="0.35">
      <c r="A65" s="1">
        <v>39</v>
      </c>
      <c r="B65" t="s">
        <v>37</v>
      </c>
      <c r="C65" s="481" t="s">
        <v>294</v>
      </c>
      <c r="E65" s="481" t="s">
        <v>294</v>
      </c>
    </row>
    <row r="66" spans="1:5" ht="15" thickBot="1" x14ac:dyDescent="0.35"/>
    <row r="67" spans="1:5" x14ac:dyDescent="0.3">
      <c r="A67" s="1">
        <v>40</v>
      </c>
      <c r="B67" t="s">
        <v>50</v>
      </c>
      <c r="C67" s="479" t="s">
        <v>294</v>
      </c>
      <c r="D67" s="44">
        <v>8.3860186815811755E-3</v>
      </c>
      <c r="E67" s="479" t="s">
        <v>294</v>
      </c>
    </row>
    <row r="68" spans="1:5" ht="16.2" x14ac:dyDescent="0.45">
      <c r="A68" s="1">
        <v>41</v>
      </c>
      <c r="B68" t="s">
        <v>48</v>
      </c>
      <c r="C68" s="480" t="s">
        <v>294</v>
      </c>
      <c r="E68" s="480" t="s">
        <v>294</v>
      </c>
    </row>
    <row r="69" spans="1:5" ht="15" thickBot="1" x14ac:dyDescent="0.35">
      <c r="A69" s="1">
        <v>42</v>
      </c>
      <c r="B69" t="s">
        <v>45</v>
      </c>
      <c r="C69" s="481" t="s">
        <v>294</v>
      </c>
      <c r="E69" s="481" t="s">
        <v>294</v>
      </c>
    </row>
    <row r="70" spans="1:5" ht="15" thickBot="1" x14ac:dyDescent="0.35"/>
    <row r="71" spans="1:5" x14ac:dyDescent="0.3">
      <c r="A71" s="1">
        <v>43</v>
      </c>
      <c r="B71" t="s">
        <v>51</v>
      </c>
      <c r="C71" s="479" t="s">
        <v>294</v>
      </c>
      <c r="D71" s="44">
        <v>8.3860186815811755E-3</v>
      </c>
      <c r="E71" s="479" t="s">
        <v>294</v>
      </c>
    </row>
    <row r="72" spans="1:5" ht="16.2" x14ac:dyDescent="0.45">
      <c r="A72" s="1">
        <v>44</v>
      </c>
      <c r="B72" t="s">
        <v>222</v>
      </c>
      <c r="C72" s="480" t="s">
        <v>294</v>
      </c>
      <c r="E72" s="480" t="s">
        <v>294</v>
      </c>
    </row>
    <row r="73" spans="1:5" ht="15" thickBot="1" x14ac:dyDescent="0.35">
      <c r="A73" s="1">
        <v>45</v>
      </c>
      <c r="B73" t="s">
        <v>49</v>
      </c>
      <c r="C73" s="481" t="s">
        <v>294</v>
      </c>
      <c r="E73" s="481" t="s">
        <v>294</v>
      </c>
    </row>
    <row r="74" spans="1:5" x14ac:dyDescent="0.3">
      <c r="A74" s="1">
        <v>46</v>
      </c>
      <c r="C74" s="23"/>
    </row>
    <row r="76" spans="1:5" x14ac:dyDescent="0.3">
      <c r="A76" s="1">
        <v>47</v>
      </c>
      <c r="B76" t="s">
        <v>231</v>
      </c>
      <c r="C76" s="28">
        <v>351449</v>
      </c>
      <c r="D76" s="44">
        <v>0</v>
      </c>
      <c r="E76" s="28">
        <v>351449</v>
      </c>
    </row>
    <row r="77" spans="1:5" ht="16.2" x14ac:dyDescent="0.45">
      <c r="A77" s="1">
        <v>48</v>
      </c>
      <c r="B77" t="s">
        <v>232</v>
      </c>
      <c r="C77" s="45">
        <v>15.10996101852616</v>
      </c>
      <c r="E77" s="46">
        <v>15.10996101852616</v>
      </c>
    </row>
    <row r="78" spans="1:5" x14ac:dyDescent="0.3">
      <c r="A78" s="1">
        <v>49</v>
      </c>
      <c r="B78" t="s">
        <v>233</v>
      </c>
      <c r="C78" s="30">
        <v>5310380.6900000004</v>
      </c>
      <c r="E78" s="30">
        <v>5310380.6900000004</v>
      </c>
    </row>
    <row r="79" spans="1:5" x14ac:dyDescent="0.3">
      <c r="A79" s="1"/>
      <c r="B79" s="31"/>
    </row>
    <row r="80" spans="1:5" x14ac:dyDescent="0.3">
      <c r="B80" t="s">
        <v>223</v>
      </c>
    </row>
    <row r="81" spans="2:2" x14ac:dyDescent="0.3">
      <c r="B81" t="s">
        <v>19</v>
      </c>
    </row>
  </sheetData>
  <pageMargins left="0.7" right="0.7" top="0.75" bottom="0.75" header="0.3" footer="0.3"/>
  <pageSetup scale="86" fitToHeight="2" orientation="portrait" r:id="rId1"/>
  <headerFooter>
    <oddFooter>&amp;L&amp;F
&amp;A&amp;RPage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5"/>
  <sheetViews>
    <sheetView zoomScaleNormal="100" workbookViewId="0">
      <selection activeCell="S17" sqref="S17"/>
    </sheetView>
  </sheetViews>
  <sheetFormatPr defaultColWidth="9.109375" defaultRowHeight="13.2" x14ac:dyDescent="0.25"/>
  <cols>
    <col min="1" max="1" width="2.44140625" style="65" customWidth="1"/>
    <col min="2" max="2" width="31.6640625" style="62" customWidth="1"/>
    <col min="3" max="3" width="9.6640625" style="62" customWidth="1"/>
    <col min="4" max="4" width="12.6640625" style="63" customWidth="1"/>
    <col min="5" max="5" width="10.44140625" style="63" customWidth="1"/>
    <col min="6" max="6" width="13.33203125" style="62" customWidth="1"/>
    <col min="7" max="7" width="2.88671875" style="64" customWidth="1"/>
    <col min="8" max="8" width="10.44140625" style="65" bestFit="1" customWidth="1"/>
    <col min="9" max="9" width="13.33203125" style="66" customWidth="1"/>
    <col min="10" max="10" width="2.88671875" style="67" customWidth="1"/>
    <col min="11" max="11" width="13.33203125" style="65" customWidth="1"/>
    <col min="12" max="12" width="10.44140625" style="68" customWidth="1"/>
    <col min="13" max="13" width="2.88671875" style="68" customWidth="1"/>
    <col min="14" max="14" width="1.5546875" style="68" customWidth="1"/>
    <col min="15" max="15" width="14.5546875" style="65" customWidth="1"/>
    <col min="16" max="16" width="2.88671875" style="65" customWidth="1"/>
    <col min="17" max="17" width="8.88671875" style="71" customWidth="1"/>
    <col min="18" max="16384" width="9.109375" style="65"/>
  </cols>
  <sheetData>
    <row r="1" spans="2:26" x14ac:dyDescent="0.25">
      <c r="B1" s="51"/>
      <c r="C1" s="51"/>
      <c r="D1" s="52"/>
      <c r="E1" s="52"/>
      <c r="F1" s="51"/>
      <c r="G1" s="53"/>
      <c r="H1" s="54"/>
      <c r="I1" s="55"/>
      <c r="J1" s="56"/>
      <c r="K1" s="54"/>
      <c r="L1" s="57"/>
      <c r="M1" s="57"/>
      <c r="N1" s="57"/>
      <c r="O1" s="54"/>
      <c r="P1" s="54"/>
      <c r="Q1" s="58"/>
    </row>
    <row r="2" spans="2:26" x14ac:dyDescent="0.25">
      <c r="B2" s="51" t="s">
        <v>20</v>
      </c>
      <c r="C2" s="51"/>
      <c r="D2" s="59"/>
      <c r="E2" s="59"/>
      <c r="F2" s="51"/>
      <c r="G2" s="51"/>
      <c r="H2" s="51"/>
      <c r="I2" s="51"/>
      <c r="J2" s="51"/>
      <c r="K2" s="51"/>
      <c r="L2" s="51"/>
      <c r="M2" s="57"/>
      <c r="N2" s="57"/>
      <c r="O2" s="54"/>
      <c r="P2" s="54"/>
      <c r="Q2" s="58"/>
    </row>
    <row r="3" spans="2:26" x14ac:dyDescent="0.25">
      <c r="B3" s="324" t="s">
        <v>225</v>
      </c>
      <c r="C3" s="51"/>
      <c r="D3" s="59"/>
      <c r="E3" s="59"/>
      <c r="F3" s="51"/>
      <c r="G3" s="51"/>
      <c r="H3" s="51"/>
      <c r="I3" s="51"/>
      <c r="J3" s="51"/>
      <c r="K3" s="51"/>
      <c r="L3" s="51"/>
      <c r="M3" s="57"/>
      <c r="N3" s="57"/>
      <c r="O3" s="54"/>
      <c r="P3" s="54"/>
      <c r="Q3" s="58"/>
    </row>
    <row r="4" spans="2:26" x14ac:dyDescent="0.25">
      <c r="B4" s="51" t="s">
        <v>241</v>
      </c>
      <c r="C4" s="51"/>
      <c r="D4" s="59"/>
      <c r="E4" s="59"/>
      <c r="F4" s="51"/>
      <c r="G4" s="51"/>
      <c r="H4" s="51"/>
      <c r="I4" s="51"/>
      <c r="J4" s="51"/>
      <c r="K4" s="51"/>
      <c r="L4" s="51"/>
      <c r="M4" s="57"/>
      <c r="N4" s="57"/>
      <c r="O4" s="54"/>
      <c r="P4" s="54"/>
      <c r="Q4" s="58"/>
    </row>
    <row r="5" spans="2:26" x14ac:dyDescent="0.25">
      <c r="B5" s="51" t="s">
        <v>227</v>
      </c>
      <c r="C5" s="51"/>
      <c r="D5" s="59"/>
      <c r="E5" s="59"/>
      <c r="F5" s="51"/>
      <c r="G5" s="51"/>
      <c r="H5" s="51"/>
      <c r="I5" s="51"/>
      <c r="J5" s="51"/>
      <c r="K5" s="51"/>
      <c r="L5" s="51"/>
      <c r="M5" s="57"/>
      <c r="N5" s="60"/>
      <c r="O5" s="61"/>
      <c r="P5" s="54"/>
      <c r="Q5" s="58"/>
    </row>
    <row r="6" spans="2:26" x14ac:dyDescent="0.25">
      <c r="N6" s="69"/>
      <c r="O6" s="70"/>
    </row>
    <row r="7" spans="2:26" ht="15" customHeight="1" x14ac:dyDescent="0.25">
      <c r="B7" s="72"/>
      <c r="C7" s="73"/>
      <c r="D7" s="74" t="s">
        <v>59</v>
      </c>
      <c r="E7" s="75" t="s">
        <v>60</v>
      </c>
      <c r="F7" s="76"/>
      <c r="G7" s="77"/>
      <c r="H7" s="78" t="s">
        <v>61</v>
      </c>
      <c r="I7" s="76"/>
      <c r="J7" s="79"/>
      <c r="K7" s="76" t="s">
        <v>62</v>
      </c>
      <c r="L7" s="80"/>
      <c r="M7" s="81"/>
      <c r="N7" s="81"/>
      <c r="O7" s="82" t="s">
        <v>44</v>
      </c>
      <c r="Q7" s="83" t="s">
        <v>63</v>
      </c>
    </row>
    <row r="8" spans="2:26" x14ac:dyDescent="0.25">
      <c r="B8" s="84" t="s">
        <v>31</v>
      </c>
      <c r="C8" s="85" t="s">
        <v>10</v>
      </c>
      <c r="D8" s="86" t="s">
        <v>64</v>
      </c>
      <c r="E8" s="86" t="s">
        <v>65</v>
      </c>
      <c r="F8" s="87" t="s">
        <v>66</v>
      </c>
      <c r="G8" s="85"/>
      <c r="H8" s="85" t="s">
        <v>65</v>
      </c>
      <c r="I8" s="87" t="s">
        <v>66</v>
      </c>
      <c r="J8" s="87"/>
      <c r="K8" s="87" t="s">
        <v>67</v>
      </c>
      <c r="L8" s="88" t="s">
        <v>68</v>
      </c>
      <c r="M8" s="89"/>
      <c r="N8" s="89"/>
      <c r="O8" s="85" t="s">
        <v>69</v>
      </c>
      <c r="Q8" s="90" t="s">
        <v>70</v>
      </c>
    </row>
    <row r="9" spans="2:26" x14ac:dyDescent="0.25">
      <c r="B9" s="70"/>
      <c r="C9" s="70"/>
      <c r="D9" s="91"/>
      <c r="E9" s="91"/>
      <c r="F9" s="70"/>
      <c r="H9" s="70"/>
      <c r="I9" s="67"/>
      <c r="K9" s="70"/>
      <c r="L9" s="69"/>
      <c r="M9" s="69"/>
      <c r="N9" s="69"/>
      <c r="O9" s="70"/>
    </row>
    <row r="10" spans="2:26" x14ac:dyDescent="0.25">
      <c r="B10" s="92" t="s">
        <v>71</v>
      </c>
      <c r="C10" s="93"/>
      <c r="D10" s="94"/>
      <c r="E10" s="94"/>
      <c r="F10" s="95"/>
      <c r="G10" s="96"/>
      <c r="H10" s="94"/>
      <c r="I10" s="97"/>
      <c r="J10" s="97"/>
      <c r="K10" s="97"/>
      <c r="L10" s="98"/>
      <c r="M10" s="69"/>
      <c r="N10" s="69"/>
      <c r="O10" s="70"/>
    </row>
    <row r="11" spans="2:26" x14ac:dyDescent="0.25">
      <c r="B11" s="99"/>
      <c r="C11" s="70"/>
      <c r="D11" s="91"/>
      <c r="E11" s="91"/>
      <c r="F11" s="70"/>
      <c r="G11" s="100"/>
      <c r="H11" s="91"/>
      <c r="I11" s="101"/>
      <c r="J11" s="101"/>
      <c r="K11" s="101"/>
      <c r="L11" s="102"/>
      <c r="M11" s="69"/>
      <c r="N11" s="69"/>
      <c r="O11" s="103" t="s">
        <v>72</v>
      </c>
      <c r="P11" s="70"/>
    </row>
    <row r="12" spans="2:26" x14ac:dyDescent="0.25">
      <c r="B12" s="104" t="s">
        <v>43</v>
      </c>
      <c r="C12" s="105" t="s">
        <v>73</v>
      </c>
      <c r="D12" s="106">
        <v>9401341.5170350727</v>
      </c>
      <c r="E12" s="107">
        <v>11</v>
      </c>
      <c r="F12" s="101">
        <v>103414756.6873858</v>
      </c>
      <c r="H12" s="107">
        <v>11.52</v>
      </c>
      <c r="I12" s="101">
        <v>108303454.27624403</v>
      </c>
      <c r="J12" s="101"/>
      <c r="K12" s="101">
        <v>4888697.5888582319</v>
      </c>
      <c r="L12" s="108">
        <v>4.727E-2</v>
      </c>
      <c r="M12" s="69"/>
      <c r="N12" s="69"/>
      <c r="O12" s="109">
        <v>64776010.97100471</v>
      </c>
      <c r="P12" s="70"/>
      <c r="Q12" s="110">
        <v>4.7272727272727133E-2</v>
      </c>
    </row>
    <row r="13" spans="2:26" x14ac:dyDescent="0.25">
      <c r="B13" s="99" t="s">
        <v>74</v>
      </c>
      <c r="C13" s="70" t="s">
        <v>75</v>
      </c>
      <c r="D13" s="111">
        <v>613662109.14999998</v>
      </c>
      <c r="E13" s="112">
        <v>0.34603</v>
      </c>
      <c r="F13" s="101">
        <v>212345499.63</v>
      </c>
      <c r="H13" s="113">
        <v>0.44362000000000001</v>
      </c>
      <c r="I13" s="101">
        <v>272232784.86000001</v>
      </c>
      <c r="J13" s="101"/>
      <c r="K13" s="101">
        <v>59887285.230000019</v>
      </c>
      <c r="L13" s="108">
        <v>0.28203</v>
      </c>
      <c r="M13" s="70"/>
      <c r="N13" s="70"/>
      <c r="O13" s="114" t="s">
        <v>76</v>
      </c>
      <c r="P13" s="70"/>
      <c r="Q13" s="110">
        <v>0.28202756986388455</v>
      </c>
    </row>
    <row r="14" spans="2:26" x14ac:dyDescent="0.25">
      <c r="B14" s="115"/>
      <c r="C14" s="116"/>
      <c r="D14" s="117"/>
      <c r="E14" s="118"/>
      <c r="F14" s="97">
        <v>315760256.31738579</v>
      </c>
      <c r="H14" s="91"/>
      <c r="I14" s="97">
        <v>380536239.13624406</v>
      </c>
      <c r="J14" s="101"/>
      <c r="K14" s="97">
        <v>64775982.818858251</v>
      </c>
      <c r="L14" s="119">
        <v>0.20513999999999999</v>
      </c>
      <c r="M14" s="70"/>
      <c r="N14" s="70"/>
      <c r="O14" s="120">
        <v>-21.089710094034672</v>
      </c>
      <c r="P14" s="70"/>
      <c r="Q14" s="121"/>
    </row>
    <row r="15" spans="2:26" x14ac:dyDescent="0.25">
      <c r="B15" s="115"/>
      <c r="C15" s="122"/>
      <c r="D15" s="91"/>
      <c r="E15" s="112"/>
      <c r="F15" s="123"/>
      <c r="H15" s="91"/>
      <c r="I15" s="101"/>
      <c r="J15" s="101"/>
      <c r="K15" s="101"/>
      <c r="L15" s="102"/>
      <c r="M15" s="110"/>
      <c r="N15" s="110"/>
      <c r="O15" s="124"/>
      <c r="Q15" s="125"/>
    </row>
    <row r="16" spans="2:26" x14ac:dyDescent="0.25">
      <c r="B16" s="99" t="s">
        <v>77</v>
      </c>
      <c r="C16" s="70" t="s">
        <v>75</v>
      </c>
      <c r="D16" s="117">
        <v>613662109.14999998</v>
      </c>
      <c r="E16" s="112">
        <v>0.32665</v>
      </c>
      <c r="F16" s="97">
        <v>200452727.9538475</v>
      </c>
      <c r="G16" s="70"/>
      <c r="H16" s="325">
        <v>0.32665</v>
      </c>
      <c r="I16" s="97">
        <v>200452727.9538475</v>
      </c>
      <c r="J16" s="101"/>
      <c r="K16" s="97">
        <v>0</v>
      </c>
      <c r="L16" s="119">
        <v>0</v>
      </c>
      <c r="M16" s="110"/>
      <c r="N16" s="110"/>
      <c r="O16" s="126">
        <v>0.28204000000000001</v>
      </c>
      <c r="P16" s="82"/>
      <c r="Q16" s="127"/>
      <c r="R16" s="70"/>
      <c r="Z16" s="70"/>
    </row>
    <row r="17" spans="1:26" ht="14.25" customHeight="1" x14ac:dyDescent="0.25">
      <c r="B17" s="99"/>
      <c r="C17" s="70"/>
      <c r="D17" s="91"/>
      <c r="E17" s="91"/>
      <c r="F17" s="101"/>
      <c r="H17" s="128"/>
      <c r="I17" s="101"/>
      <c r="J17" s="101"/>
      <c r="K17" s="101"/>
      <c r="L17" s="102"/>
      <c r="M17" s="70"/>
      <c r="N17" s="70"/>
      <c r="O17" s="82"/>
      <c r="P17" s="82"/>
      <c r="Q17" s="82"/>
      <c r="R17" s="70"/>
      <c r="Z17" s="70"/>
    </row>
    <row r="18" spans="1:26" x14ac:dyDescent="0.25">
      <c r="B18" s="129" t="s">
        <v>78</v>
      </c>
      <c r="C18" s="116"/>
      <c r="D18" s="130"/>
      <c r="E18" s="91"/>
      <c r="F18" s="97">
        <v>516212984.27123332</v>
      </c>
      <c r="H18" s="91"/>
      <c r="I18" s="97">
        <v>580988967.09009159</v>
      </c>
      <c r="J18" s="101"/>
      <c r="K18" s="97">
        <v>64775982.818858251</v>
      </c>
      <c r="L18" s="119">
        <v>0.12548000000000001</v>
      </c>
      <c r="M18" s="110"/>
      <c r="N18" s="110"/>
      <c r="O18" s="110"/>
      <c r="P18" s="131"/>
      <c r="Q18" s="83"/>
      <c r="R18" s="70"/>
      <c r="Z18" s="70"/>
    </row>
    <row r="19" spans="1:26" s="63" customFormat="1" x14ac:dyDescent="0.25">
      <c r="B19" s="326"/>
      <c r="C19" s="327"/>
      <c r="D19" s="327"/>
      <c r="E19" s="327"/>
      <c r="F19" s="328"/>
      <c r="G19" s="329"/>
      <c r="H19" s="327"/>
      <c r="I19" s="328"/>
      <c r="J19" s="328"/>
      <c r="K19" s="328"/>
      <c r="L19" s="330"/>
      <c r="M19" s="91"/>
      <c r="N19" s="91"/>
      <c r="Q19" s="91"/>
      <c r="R19" s="91"/>
      <c r="Z19" s="91"/>
    </row>
    <row r="20" spans="1:26" s="63" customFormat="1" x14ac:dyDescent="0.25">
      <c r="B20" s="91"/>
      <c r="C20" s="91"/>
      <c r="D20" s="91"/>
      <c r="F20" s="134"/>
      <c r="G20" s="117"/>
      <c r="H20" s="91"/>
      <c r="I20" s="133"/>
      <c r="J20" s="133"/>
      <c r="K20" s="133"/>
      <c r="L20" s="135"/>
      <c r="M20" s="91"/>
      <c r="N20" s="91"/>
      <c r="O20" s="91"/>
      <c r="Q20" s="91"/>
      <c r="R20" s="91"/>
      <c r="Z20" s="91"/>
    </row>
    <row r="21" spans="1:26" x14ac:dyDescent="0.25">
      <c r="A21" s="63"/>
      <c r="B21" s="136" t="s">
        <v>79</v>
      </c>
      <c r="C21" s="137"/>
      <c r="D21" s="94"/>
      <c r="E21" s="138"/>
      <c r="F21" s="139"/>
      <c r="G21" s="96"/>
      <c r="H21" s="94"/>
      <c r="I21" s="97"/>
      <c r="J21" s="97"/>
      <c r="K21" s="97"/>
      <c r="L21" s="119"/>
      <c r="M21" s="70"/>
      <c r="N21" s="70"/>
      <c r="O21" s="70"/>
      <c r="Q21" s="125"/>
      <c r="R21" s="70"/>
      <c r="Z21" s="70"/>
    </row>
    <row r="22" spans="1:26" s="63" customFormat="1" x14ac:dyDescent="0.25">
      <c r="B22" s="140"/>
      <c r="C22" s="91"/>
      <c r="D22" s="91"/>
      <c r="E22" s="91"/>
      <c r="F22" s="133"/>
      <c r="G22" s="141"/>
      <c r="H22" s="91"/>
      <c r="I22" s="133"/>
      <c r="J22" s="133"/>
      <c r="K22" s="133"/>
      <c r="L22" s="142"/>
      <c r="M22" s="143"/>
      <c r="N22" s="143"/>
      <c r="O22" s="82"/>
      <c r="P22" s="91"/>
      <c r="Q22" s="144"/>
      <c r="R22" s="91"/>
      <c r="Z22" s="91"/>
    </row>
    <row r="23" spans="1:26" s="63" customFormat="1" ht="13.5" customHeight="1" x14ac:dyDescent="0.25">
      <c r="B23" s="104" t="s">
        <v>43</v>
      </c>
      <c r="C23" s="105" t="s">
        <v>73</v>
      </c>
      <c r="D23" s="106">
        <v>1.4854545454545454</v>
      </c>
      <c r="E23" s="107">
        <v>11</v>
      </c>
      <c r="F23" s="133">
        <v>16.34</v>
      </c>
      <c r="G23" s="117"/>
      <c r="H23" s="145">
        <v>11.52</v>
      </c>
      <c r="I23" s="133">
        <v>17.112436363636363</v>
      </c>
      <c r="J23" s="133"/>
      <c r="K23" s="133">
        <v>0.7724363636363627</v>
      </c>
      <c r="L23" s="142"/>
      <c r="M23" s="143"/>
      <c r="N23" s="143"/>
      <c r="O23" s="146"/>
      <c r="P23" s="91"/>
      <c r="Q23" s="110">
        <v>4.7272727272727133E-2</v>
      </c>
      <c r="R23" s="91"/>
      <c r="Z23" s="91"/>
    </row>
    <row r="24" spans="1:26" s="63" customFormat="1" ht="13.5" customHeight="1" x14ac:dyDescent="0.25">
      <c r="B24" s="99" t="s">
        <v>74</v>
      </c>
      <c r="C24" s="70" t="s">
        <v>75</v>
      </c>
      <c r="D24" s="106">
        <v>64.477999999999994</v>
      </c>
      <c r="E24" s="112">
        <v>0.34603</v>
      </c>
      <c r="F24" s="133">
        <v>22.31</v>
      </c>
      <c r="G24" s="117"/>
      <c r="H24" s="113">
        <v>0.44362000000000001</v>
      </c>
      <c r="I24" s="133">
        <v>28.6</v>
      </c>
      <c r="J24" s="133"/>
      <c r="K24" s="133">
        <v>6.2900000000000027</v>
      </c>
      <c r="L24" s="147"/>
      <c r="M24" s="143"/>
      <c r="N24" s="143"/>
      <c r="O24" s="148"/>
      <c r="P24" s="91"/>
      <c r="Q24" s="110">
        <v>0.28202756986388455</v>
      </c>
      <c r="R24" s="91"/>
      <c r="Z24" s="91"/>
    </row>
    <row r="25" spans="1:26" s="63" customFormat="1" ht="13.5" customHeight="1" x14ac:dyDescent="0.25">
      <c r="B25" s="129" t="s">
        <v>80</v>
      </c>
      <c r="C25" s="105"/>
      <c r="D25" s="117"/>
      <c r="E25" s="91"/>
      <c r="F25" s="97">
        <v>38.65</v>
      </c>
      <c r="G25" s="117"/>
      <c r="H25" s="91"/>
      <c r="I25" s="97">
        <v>45.712436363636364</v>
      </c>
      <c r="J25" s="133"/>
      <c r="K25" s="97">
        <v>7.0624363636363654</v>
      </c>
      <c r="L25" s="119">
        <v>0.18273</v>
      </c>
      <c r="M25" s="91"/>
      <c r="N25" s="91"/>
      <c r="O25" s="148"/>
      <c r="P25" s="91"/>
      <c r="Q25" s="121"/>
      <c r="R25" s="91"/>
      <c r="Z25" s="91"/>
    </row>
    <row r="26" spans="1:26" s="63" customFormat="1" ht="13.5" customHeight="1" x14ac:dyDescent="0.25">
      <c r="B26" s="149"/>
      <c r="C26" s="150"/>
      <c r="D26" s="91"/>
      <c r="E26" s="91"/>
      <c r="F26" s="151"/>
      <c r="G26" s="117"/>
      <c r="H26" s="91"/>
      <c r="I26" s="133"/>
      <c r="J26" s="133"/>
      <c r="K26" s="133"/>
      <c r="L26" s="142"/>
      <c r="M26" s="91"/>
      <c r="N26" s="91"/>
      <c r="O26" s="152"/>
      <c r="Q26" s="144"/>
      <c r="R26" s="91"/>
      <c r="Z26" s="91"/>
    </row>
    <row r="27" spans="1:26" s="63" customFormat="1" ht="13.5" customHeight="1" x14ac:dyDescent="0.25">
      <c r="B27" s="99" t="s">
        <v>81</v>
      </c>
      <c r="C27" s="70" t="s">
        <v>75</v>
      </c>
      <c r="D27" s="117">
        <v>64.477999999999994</v>
      </c>
      <c r="E27" s="112">
        <v>4.80769</v>
      </c>
      <c r="F27" s="97">
        <v>309.99023581999995</v>
      </c>
      <c r="G27" s="91"/>
      <c r="H27" s="113">
        <v>4.80769</v>
      </c>
      <c r="I27" s="97">
        <v>309.99023581999995</v>
      </c>
      <c r="J27" s="133"/>
      <c r="K27" s="97">
        <v>0</v>
      </c>
      <c r="L27" s="119">
        <v>0</v>
      </c>
      <c r="M27" s="143"/>
      <c r="N27" s="143"/>
      <c r="O27" s="153"/>
      <c r="P27" s="82"/>
      <c r="Q27" s="82"/>
      <c r="R27" s="91"/>
      <c r="Z27" s="91"/>
    </row>
    <row r="28" spans="1:26" s="63" customFormat="1" ht="13.5" customHeight="1" x14ac:dyDescent="0.25">
      <c r="B28" s="140"/>
      <c r="C28" s="91"/>
      <c r="D28" s="91"/>
      <c r="E28" s="154"/>
      <c r="F28" s="133"/>
      <c r="G28" s="117"/>
      <c r="H28" s="128"/>
      <c r="I28" s="133"/>
      <c r="J28" s="133"/>
      <c r="K28" s="133"/>
      <c r="L28" s="147"/>
      <c r="M28" s="155"/>
      <c r="N28" s="155"/>
      <c r="O28" s="152"/>
      <c r="P28" s="82"/>
      <c r="Q28" s="82"/>
      <c r="R28" s="91"/>
      <c r="Z28" s="91"/>
    </row>
    <row r="29" spans="1:26" s="63" customFormat="1" ht="13.5" customHeight="1" x14ac:dyDescent="0.25">
      <c r="B29" s="104" t="s">
        <v>78</v>
      </c>
      <c r="C29" s="105"/>
      <c r="D29" s="91"/>
      <c r="E29" s="91"/>
      <c r="F29" s="97">
        <v>348.64023581999993</v>
      </c>
      <c r="G29" s="117"/>
      <c r="H29" s="91"/>
      <c r="I29" s="97">
        <v>355.70267218363631</v>
      </c>
      <c r="J29" s="133"/>
      <c r="K29" s="97">
        <v>7.0624363636363654</v>
      </c>
      <c r="L29" s="119">
        <v>2.026E-2</v>
      </c>
      <c r="M29" s="91"/>
      <c r="N29" s="91"/>
      <c r="O29" s="156"/>
      <c r="P29" s="82"/>
      <c r="Q29" s="121"/>
      <c r="R29" s="91"/>
      <c r="Z29" s="91"/>
    </row>
    <row r="30" spans="1:26" s="63" customFormat="1" ht="13.5" customHeight="1" x14ac:dyDescent="0.25">
      <c r="B30" s="326"/>
      <c r="C30" s="327"/>
      <c r="D30" s="327"/>
      <c r="E30" s="327"/>
      <c r="F30" s="328"/>
      <c r="G30" s="327"/>
      <c r="H30" s="327"/>
      <c r="I30" s="328"/>
      <c r="J30" s="328"/>
      <c r="K30" s="328"/>
      <c r="L30" s="330"/>
      <c r="M30" s="91"/>
      <c r="N30" s="91"/>
      <c r="P30" s="82"/>
      <c r="Q30" s="144"/>
      <c r="R30" s="91"/>
      <c r="Z30" s="91"/>
    </row>
    <row r="31" spans="1:26" s="63" customFormat="1" ht="13.5" customHeight="1" x14ac:dyDescent="0.25">
      <c r="B31" s="91"/>
      <c r="C31" s="91"/>
      <c r="D31" s="91"/>
      <c r="E31" s="158"/>
      <c r="F31" s="157"/>
      <c r="G31" s="117"/>
      <c r="H31" s="91"/>
      <c r="I31" s="133"/>
      <c r="J31" s="133"/>
      <c r="K31" s="133"/>
      <c r="L31" s="135"/>
      <c r="M31" s="91"/>
      <c r="N31" s="91"/>
      <c r="P31" s="82"/>
      <c r="Q31" s="144"/>
      <c r="R31" s="91"/>
      <c r="Z31" s="91"/>
    </row>
    <row r="32" spans="1:26" s="63" customFormat="1" ht="13.5" customHeight="1" x14ac:dyDescent="0.25">
      <c r="B32" s="91"/>
      <c r="C32" s="91"/>
      <c r="D32" s="91"/>
      <c r="E32" s="158"/>
      <c r="F32" s="157"/>
      <c r="G32" s="117"/>
      <c r="H32" s="91"/>
      <c r="I32" s="133"/>
      <c r="J32" s="133"/>
      <c r="K32" s="133"/>
      <c r="L32" s="135"/>
      <c r="M32" s="91"/>
      <c r="N32" s="91"/>
      <c r="P32" s="82"/>
      <c r="Q32" s="144"/>
      <c r="R32" s="91"/>
      <c r="Z32" s="91"/>
    </row>
    <row r="33" spans="2:26" ht="13.5" customHeight="1" x14ac:dyDescent="0.25">
      <c r="B33" s="136" t="s">
        <v>82</v>
      </c>
      <c r="C33" s="93"/>
      <c r="D33" s="94"/>
      <c r="E33" s="138"/>
      <c r="F33" s="139"/>
      <c r="G33" s="96"/>
      <c r="H33" s="95"/>
      <c r="I33" s="97"/>
      <c r="J33" s="97"/>
      <c r="K33" s="97"/>
      <c r="L33" s="119"/>
      <c r="M33" s="70"/>
      <c r="N33" s="70"/>
      <c r="P33" s="82"/>
      <c r="Q33" s="125"/>
      <c r="R33" s="70"/>
      <c r="Z33" s="70"/>
    </row>
    <row r="34" spans="2:26" ht="13.5" customHeight="1" x14ac:dyDescent="0.25">
      <c r="B34" s="115"/>
      <c r="C34" s="122"/>
      <c r="D34" s="91"/>
      <c r="E34" s="91"/>
      <c r="F34" s="101"/>
      <c r="G34" s="159"/>
      <c r="H34" s="70"/>
      <c r="I34" s="101"/>
      <c r="J34" s="101"/>
      <c r="K34" s="101"/>
      <c r="L34" s="102"/>
      <c r="M34" s="69"/>
      <c r="N34" s="69"/>
      <c r="O34" s="160" t="s">
        <v>83</v>
      </c>
      <c r="P34" s="82"/>
      <c r="Q34" s="125"/>
      <c r="R34" s="70"/>
      <c r="Z34" s="70"/>
    </row>
    <row r="35" spans="2:26" ht="13.5" customHeight="1" x14ac:dyDescent="0.25">
      <c r="B35" s="140" t="s">
        <v>84</v>
      </c>
      <c r="C35" s="161" t="s">
        <v>85</v>
      </c>
      <c r="D35" s="106">
        <v>491.79494736842105</v>
      </c>
      <c r="E35" s="107">
        <v>9.69</v>
      </c>
      <c r="F35" s="101">
        <v>4765.49</v>
      </c>
      <c r="H35" s="145">
        <v>11.69</v>
      </c>
      <c r="I35" s="101">
        <v>5749.08</v>
      </c>
      <c r="J35" s="101"/>
      <c r="K35" s="101">
        <v>983.59000000000015</v>
      </c>
      <c r="L35" s="108">
        <v>0.2064</v>
      </c>
      <c r="M35" s="162"/>
      <c r="N35" s="162"/>
      <c r="O35" s="109">
        <v>986.33060538768768</v>
      </c>
      <c r="P35" s="82"/>
      <c r="Q35" s="110">
        <v>0.20639834881320951</v>
      </c>
      <c r="R35" s="70"/>
      <c r="Z35" s="70"/>
    </row>
    <row r="36" spans="2:26" ht="13.5" customHeight="1" x14ac:dyDescent="0.25">
      <c r="B36" s="99"/>
      <c r="C36" s="70"/>
      <c r="D36" s="118"/>
      <c r="E36" s="118"/>
      <c r="F36" s="101"/>
      <c r="G36" s="70"/>
      <c r="H36" s="70"/>
      <c r="I36" s="101"/>
      <c r="J36" s="101"/>
      <c r="K36" s="101"/>
      <c r="L36" s="108"/>
      <c r="M36" s="162"/>
      <c r="N36" s="162"/>
      <c r="O36" s="114" t="s">
        <v>76</v>
      </c>
      <c r="P36" s="82"/>
      <c r="Q36" s="110"/>
      <c r="R36" s="70"/>
      <c r="Z36" s="70"/>
    </row>
    <row r="37" spans="2:26" ht="13.5" customHeight="1" x14ac:dyDescent="0.25">
      <c r="B37" s="129" t="s">
        <v>86</v>
      </c>
      <c r="C37" s="116"/>
      <c r="D37" s="106">
        <v>9344.1039999999994</v>
      </c>
      <c r="E37" s="106"/>
      <c r="F37" s="123"/>
      <c r="H37" s="70"/>
      <c r="I37" s="101"/>
      <c r="J37" s="101"/>
      <c r="K37" s="101"/>
      <c r="L37" s="102"/>
      <c r="M37" s="162"/>
      <c r="N37" s="162"/>
      <c r="O37" s="120">
        <v>-2.7406053876875376</v>
      </c>
      <c r="P37" s="82"/>
      <c r="Q37" s="110"/>
      <c r="R37" s="70"/>
      <c r="Z37" s="70"/>
    </row>
    <row r="38" spans="2:26" ht="13.5" customHeight="1" x14ac:dyDescent="0.25">
      <c r="B38" s="99"/>
      <c r="C38" s="70"/>
      <c r="D38" s="91"/>
      <c r="E38" s="91"/>
      <c r="F38" s="133"/>
      <c r="G38" s="117"/>
      <c r="H38" s="91"/>
      <c r="I38" s="133"/>
      <c r="J38" s="101"/>
      <c r="K38" s="101"/>
      <c r="L38" s="102"/>
      <c r="M38" s="110"/>
      <c r="N38" s="110"/>
      <c r="P38" s="82"/>
      <c r="Q38" s="110"/>
      <c r="R38" s="70"/>
      <c r="Z38" s="70"/>
    </row>
    <row r="39" spans="2:26" ht="13.5" customHeight="1" x14ac:dyDescent="0.25">
      <c r="B39" s="99" t="s">
        <v>77</v>
      </c>
      <c r="C39" s="116"/>
      <c r="D39" s="117">
        <v>491.79494736842105</v>
      </c>
      <c r="E39" s="107">
        <v>6.21</v>
      </c>
      <c r="F39" s="97">
        <v>3054.0466231578948</v>
      </c>
      <c r="G39" s="163"/>
      <c r="H39" s="331">
        <v>6.21</v>
      </c>
      <c r="I39" s="97">
        <v>3054.0466231578948</v>
      </c>
      <c r="J39" s="101"/>
      <c r="K39" s="97">
        <v>0</v>
      </c>
      <c r="L39" s="119">
        <v>0</v>
      </c>
      <c r="M39" s="70"/>
      <c r="N39" s="70"/>
      <c r="O39" s="126">
        <v>0.20671170154709984</v>
      </c>
      <c r="P39" s="82"/>
      <c r="Q39" s="82"/>
      <c r="R39" s="70"/>
      <c r="Z39" s="70"/>
    </row>
    <row r="40" spans="2:26" ht="13.5" customHeight="1" x14ac:dyDescent="0.25">
      <c r="B40" s="99"/>
      <c r="C40" s="70"/>
      <c r="D40" s="91"/>
      <c r="E40" s="91"/>
      <c r="F40" s="101"/>
      <c r="H40" s="70"/>
      <c r="I40" s="101"/>
      <c r="J40" s="101"/>
      <c r="K40" s="101"/>
      <c r="L40" s="165"/>
      <c r="O40" s="153"/>
      <c r="P40" s="82"/>
      <c r="Q40" s="82"/>
      <c r="R40" s="70"/>
      <c r="Z40" s="70"/>
    </row>
    <row r="41" spans="2:26" ht="13.5" customHeight="1" x14ac:dyDescent="0.25">
      <c r="B41" s="99" t="s">
        <v>78</v>
      </c>
      <c r="C41" s="70"/>
      <c r="D41" s="91"/>
      <c r="E41" s="91"/>
      <c r="F41" s="97">
        <v>7819.5366231578946</v>
      </c>
      <c r="H41" s="70"/>
      <c r="I41" s="97">
        <v>8803.1266231578957</v>
      </c>
      <c r="J41" s="101"/>
      <c r="K41" s="97">
        <v>983.59000000000015</v>
      </c>
      <c r="L41" s="119">
        <v>0.12579000000000001</v>
      </c>
      <c r="M41" s="69"/>
      <c r="N41" s="69"/>
      <c r="O41" s="82"/>
      <c r="P41" s="82"/>
      <c r="Q41" s="82"/>
      <c r="R41" s="70"/>
      <c r="Z41" s="70"/>
    </row>
    <row r="42" spans="2:26" ht="13.5" customHeight="1" x14ac:dyDescent="0.25">
      <c r="B42" s="332"/>
      <c r="C42" s="333"/>
      <c r="D42" s="327"/>
      <c r="E42" s="327"/>
      <c r="F42" s="334"/>
      <c r="G42" s="335"/>
      <c r="H42" s="336"/>
      <c r="I42" s="337"/>
      <c r="J42" s="337"/>
      <c r="K42" s="336"/>
      <c r="L42" s="338"/>
      <c r="M42" s="148"/>
      <c r="N42" s="148"/>
      <c r="Q42" s="125"/>
      <c r="R42" s="70"/>
      <c r="Z42" s="70"/>
    </row>
    <row r="43" spans="2:26" ht="13.5" customHeight="1" x14ac:dyDescent="0.25">
      <c r="B43" s="65"/>
      <c r="K43" s="70"/>
      <c r="M43" s="110"/>
      <c r="N43" s="110"/>
      <c r="Q43" s="125"/>
      <c r="R43" s="70"/>
      <c r="Z43" s="70"/>
    </row>
    <row r="44" spans="2:26" x14ac:dyDescent="0.25">
      <c r="B44" s="62" t="s">
        <v>87</v>
      </c>
      <c r="K44" s="70"/>
      <c r="M44" s="148"/>
      <c r="N44" s="148"/>
      <c r="Q44" s="125"/>
      <c r="R44" s="70"/>
      <c r="Z44" s="70"/>
    </row>
    <row r="45" spans="2:26" x14ac:dyDescent="0.25">
      <c r="B45" s="65"/>
      <c r="D45" s="339" t="s">
        <v>75</v>
      </c>
      <c r="F45" s="85" t="s">
        <v>60</v>
      </c>
      <c r="I45" s="87" t="s">
        <v>61</v>
      </c>
      <c r="K45" s="87" t="s">
        <v>47</v>
      </c>
      <c r="Q45" s="125"/>
      <c r="R45" s="70"/>
      <c r="Z45" s="70"/>
    </row>
    <row r="46" spans="2:26" x14ac:dyDescent="0.25">
      <c r="B46" s="65" t="s">
        <v>88</v>
      </c>
      <c r="F46" s="168">
        <v>200456091.99070647</v>
      </c>
      <c r="I46" s="168">
        <v>200456091.99070647</v>
      </c>
      <c r="J46" s="168"/>
      <c r="K46" s="101">
        <v>0</v>
      </c>
      <c r="Q46" s="125"/>
      <c r="R46" s="70"/>
      <c r="Z46" s="70"/>
    </row>
    <row r="47" spans="2:26" x14ac:dyDescent="0.25">
      <c r="B47" s="65" t="s">
        <v>89</v>
      </c>
      <c r="F47" s="168">
        <v>315765060.45738578</v>
      </c>
      <c r="G47" s="168"/>
      <c r="H47" s="168"/>
      <c r="I47" s="168">
        <v>380542033.92868042</v>
      </c>
      <c r="J47" s="168"/>
      <c r="K47" s="101">
        <v>64776973.471294641</v>
      </c>
      <c r="L47" s="169">
        <v>0.20514294196281621</v>
      </c>
    </row>
    <row r="48" spans="2:26" x14ac:dyDescent="0.25">
      <c r="B48" s="65" t="s">
        <v>90</v>
      </c>
      <c r="D48" s="170">
        <v>613671517.73199999</v>
      </c>
      <c r="F48" s="97">
        <v>516221152.44809222</v>
      </c>
      <c r="I48" s="97">
        <v>580998125.91938686</v>
      </c>
      <c r="K48" s="97">
        <v>64776973.471294641</v>
      </c>
      <c r="L48" s="195">
        <v>0.12548298953675321</v>
      </c>
    </row>
    <row r="49" spans="2:17" x14ac:dyDescent="0.25">
      <c r="B49" s="65"/>
      <c r="D49" s="170"/>
      <c r="F49" s="101"/>
      <c r="I49" s="101"/>
      <c r="K49" s="101"/>
      <c r="L49" s="169"/>
    </row>
    <row r="50" spans="2:17" x14ac:dyDescent="0.25">
      <c r="B50" s="65" t="s">
        <v>242</v>
      </c>
      <c r="F50" s="171"/>
      <c r="I50" s="101"/>
      <c r="K50" s="101"/>
      <c r="L50" s="169"/>
    </row>
    <row r="51" spans="2:17" ht="13.8" thickBot="1" x14ac:dyDescent="0.3">
      <c r="B51" s="65"/>
      <c r="D51" s="65"/>
      <c r="E51" s="65"/>
      <c r="F51" s="65"/>
      <c r="I51" s="168"/>
      <c r="K51" s="101"/>
    </row>
    <row r="52" spans="2:17" ht="13.8" thickBot="1" x14ac:dyDescent="0.3">
      <c r="B52" s="340" t="s">
        <v>243</v>
      </c>
      <c r="C52" s="341"/>
      <c r="D52" s="342">
        <v>0</v>
      </c>
      <c r="E52" s="343"/>
      <c r="F52" s="344">
        <v>-3.5368800163269043E-3</v>
      </c>
      <c r="K52" s="70"/>
      <c r="O52" s="172"/>
      <c r="P52" s="168"/>
    </row>
    <row r="53" spans="2:17" x14ac:dyDescent="0.25">
      <c r="B53" s="65"/>
      <c r="F53" s="65"/>
    </row>
    <row r="55" spans="2:17" x14ac:dyDescent="0.25">
      <c r="B55" s="65"/>
      <c r="C55" s="65"/>
      <c r="D55" s="65"/>
      <c r="F55" s="65"/>
      <c r="G55" s="65"/>
      <c r="I55" s="65"/>
      <c r="J55" s="65"/>
      <c r="L55" s="65"/>
      <c r="M55" s="65"/>
      <c r="N55" s="65"/>
      <c r="Q55" s="65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&amp;L&amp;F 
&amp;A&amp;RExhibit No. ___(JDT-07)
                   Page &amp;P of &amp;N</oddFooter>
  </headerFooter>
  <rowBreaks count="1" manualBreakCount="1">
    <brk id="42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149"/>
  <sheetViews>
    <sheetView topLeftCell="A43" zoomScaleNormal="100" workbookViewId="0">
      <selection activeCell="S51" sqref="S51"/>
    </sheetView>
  </sheetViews>
  <sheetFormatPr defaultColWidth="9.109375" defaultRowHeight="13.2" x14ac:dyDescent="0.25"/>
  <cols>
    <col min="1" max="1" width="2.44140625" style="65" customWidth="1"/>
    <col min="2" max="2" width="31.6640625" style="65" customWidth="1"/>
    <col min="3" max="3" width="9.6640625" style="65" customWidth="1"/>
    <col min="4" max="4" width="12.6640625" style="65" customWidth="1"/>
    <col min="5" max="5" width="10.44140625" style="65" customWidth="1"/>
    <col min="6" max="6" width="13.33203125" style="66" customWidth="1"/>
    <col min="7" max="7" width="2.88671875" style="170" customWidth="1"/>
    <col min="8" max="8" width="10.44140625" style="63" customWidth="1"/>
    <col min="9" max="9" width="13.33203125" style="66" customWidth="1"/>
    <col min="10" max="10" width="2.88671875" style="66" customWidth="1"/>
    <col min="11" max="11" width="13.33203125" style="66" customWidth="1"/>
    <col min="12" max="12" width="10.44140625" style="169" customWidth="1"/>
    <col min="13" max="13" width="2.88671875" style="173" customWidth="1"/>
    <col min="14" max="14" width="2" style="174" customWidth="1"/>
    <col min="15" max="15" width="14.5546875" style="65" customWidth="1"/>
    <col min="16" max="16" width="2.88671875" style="65" customWidth="1"/>
    <col min="17" max="17" width="8.88671875" style="71" customWidth="1"/>
    <col min="18" max="16384" width="9.109375" style="65"/>
  </cols>
  <sheetData>
    <row r="2" spans="1:17" x14ac:dyDescent="0.25">
      <c r="B2" s="442" t="s">
        <v>20</v>
      </c>
      <c r="C2" s="167"/>
      <c r="D2" s="167"/>
      <c r="E2" s="167"/>
      <c r="F2" s="232"/>
      <c r="G2" s="443"/>
      <c r="H2" s="205"/>
      <c r="I2" s="232"/>
      <c r="J2" s="232"/>
      <c r="K2" s="232"/>
      <c r="L2" s="444"/>
      <c r="M2" s="445"/>
      <c r="N2" s="445"/>
      <c r="O2" s="167"/>
      <c r="P2" s="167"/>
      <c r="Q2" s="213"/>
    </row>
    <row r="3" spans="1:17" x14ac:dyDescent="0.25">
      <c r="B3" s="446" t="s">
        <v>225</v>
      </c>
      <c r="C3" s="167"/>
      <c r="D3" s="167"/>
      <c r="E3" s="167"/>
      <c r="F3" s="167"/>
      <c r="G3" s="205"/>
      <c r="H3" s="205"/>
      <c r="I3" s="167"/>
      <c r="J3" s="167"/>
      <c r="K3" s="167"/>
      <c r="L3" s="444"/>
      <c r="M3" s="167"/>
      <c r="N3" s="445"/>
      <c r="O3" s="167"/>
      <c r="P3" s="167"/>
      <c r="Q3" s="213"/>
    </row>
    <row r="4" spans="1:17" x14ac:dyDescent="0.25">
      <c r="B4" s="442" t="s">
        <v>244</v>
      </c>
      <c r="C4" s="167"/>
      <c r="D4" s="167"/>
      <c r="E4" s="167"/>
      <c r="F4" s="167"/>
      <c r="G4" s="205"/>
      <c r="H4" s="205"/>
      <c r="I4" s="167"/>
      <c r="J4" s="167"/>
      <c r="K4" s="167"/>
      <c r="L4" s="444"/>
      <c r="M4" s="167"/>
      <c r="N4" s="445"/>
      <c r="O4" s="167"/>
      <c r="P4" s="167"/>
      <c r="Q4" s="213"/>
    </row>
    <row r="5" spans="1:17" x14ac:dyDescent="0.25">
      <c r="B5" s="442" t="s">
        <v>227</v>
      </c>
      <c r="C5" s="167"/>
      <c r="D5" s="167"/>
      <c r="E5" s="167"/>
      <c r="F5" s="167"/>
      <c r="G5" s="205"/>
      <c r="H5" s="205"/>
      <c r="I5" s="167"/>
      <c r="J5" s="167"/>
      <c r="K5" s="167"/>
      <c r="L5" s="444"/>
      <c r="M5" s="167"/>
      <c r="N5" s="89"/>
      <c r="O5" s="82"/>
      <c r="P5" s="167"/>
      <c r="Q5" s="213"/>
    </row>
    <row r="6" spans="1:17" ht="13.5" customHeight="1" x14ac:dyDescent="0.25">
      <c r="B6" s="175"/>
      <c r="C6" s="175"/>
      <c r="D6" s="175"/>
      <c r="E6" s="175"/>
      <c r="F6" s="176"/>
      <c r="G6" s="345"/>
      <c r="H6" s="177"/>
      <c r="I6" s="176"/>
      <c r="J6" s="176"/>
      <c r="K6" s="176"/>
      <c r="L6" s="178"/>
      <c r="N6" s="110"/>
      <c r="O6" s="70"/>
    </row>
    <row r="7" spans="1:17" ht="12" customHeight="1" x14ac:dyDescent="0.25">
      <c r="B7" s="72"/>
      <c r="C7" s="73"/>
      <c r="D7" s="74" t="s">
        <v>59</v>
      </c>
      <c r="E7" s="447" t="s">
        <v>60</v>
      </c>
      <c r="F7" s="432"/>
      <c r="G7" s="152"/>
      <c r="H7" s="448" t="s">
        <v>61</v>
      </c>
      <c r="I7" s="432"/>
      <c r="J7" s="79"/>
      <c r="K7" s="436" t="s">
        <v>62</v>
      </c>
      <c r="L7" s="437"/>
      <c r="M7" s="81"/>
      <c r="N7" s="89"/>
      <c r="O7" s="82" t="s">
        <v>44</v>
      </c>
      <c r="Q7" s="83" t="s">
        <v>63</v>
      </c>
    </row>
    <row r="8" spans="1:17" x14ac:dyDescent="0.25">
      <c r="B8" s="84" t="s">
        <v>31</v>
      </c>
      <c r="C8" s="85" t="s">
        <v>10</v>
      </c>
      <c r="D8" s="86" t="s">
        <v>64</v>
      </c>
      <c r="E8" s="85" t="s">
        <v>65</v>
      </c>
      <c r="F8" s="87" t="s">
        <v>66</v>
      </c>
      <c r="G8" s="86"/>
      <c r="H8" s="86" t="s">
        <v>65</v>
      </c>
      <c r="I8" s="87" t="s">
        <v>66</v>
      </c>
      <c r="J8" s="87"/>
      <c r="K8" s="87" t="s">
        <v>67</v>
      </c>
      <c r="L8" s="346" t="s">
        <v>68</v>
      </c>
      <c r="M8" s="179"/>
      <c r="N8" s="89"/>
      <c r="O8" s="85" t="s">
        <v>69</v>
      </c>
      <c r="Q8" s="90" t="s">
        <v>70</v>
      </c>
    </row>
    <row r="9" spans="1:17" x14ac:dyDescent="0.25">
      <c r="A9" s="70"/>
      <c r="B9" s="82"/>
      <c r="C9" s="82"/>
      <c r="D9" s="82"/>
      <c r="E9" s="82"/>
      <c r="F9" s="180"/>
      <c r="G9" s="152"/>
      <c r="H9" s="152"/>
      <c r="I9" s="180"/>
      <c r="J9" s="180"/>
      <c r="K9" s="180"/>
      <c r="L9" s="181"/>
      <c r="M9" s="179"/>
      <c r="N9" s="89"/>
      <c r="O9" s="70"/>
      <c r="P9" s="70"/>
      <c r="Q9" s="125"/>
    </row>
    <row r="10" spans="1:17" x14ac:dyDescent="0.25">
      <c r="B10" s="92" t="s">
        <v>91</v>
      </c>
      <c r="C10" s="182"/>
      <c r="D10" s="95"/>
      <c r="E10" s="95"/>
      <c r="F10" s="97"/>
      <c r="G10" s="183"/>
      <c r="H10" s="94"/>
      <c r="I10" s="97"/>
      <c r="J10" s="97"/>
      <c r="K10" s="97"/>
      <c r="L10" s="119"/>
      <c r="M10" s="184"/>
      <c r="N10" s="110"/>
      <c r="O10" s="70"/>
      <c r="P10" s="70"/>
      <c r="Q10" s="125"/>
    </row>
    <row r="11" spans="1:17" x14ac:dyDescent="0.25">
      <c r="B11" s="99"/>
      <c r="C11" s="70"/>
      <c r="D11" s="64"/>
      <c r="E11" s="70"/>
      <c r="F11" s="101"/>
      <c r="G11" s="117"/>
      <c r="H11" s="91"/>
      <c r="I11" s="101"/>
      <c r="J11" s="101"/>
      <c r="K11" s="101"/>
      <c r="L11" s="108"/>
      <c r="M11" s="184"/>
      <c r="N11" s="110"/>
      <c r="O11" s="347" t="s">
        <v>92</v>
      </c>
      <c r="P11" s="70"/>
      <c r="Q11" s="125"/>
    </row>
    <row r="12" spans="1:17" x14ac:dyDescent="0.25">
      <c r="B12" s="104" t="s">
        <v>43</v>
      </c>
      <c r="C12" s="105" t="s">
        <v>73</v>
      </c>
      <c r="D12" s="106">
        <v>692597.12096613029</v>
      </c>
      <c r="E12" s="107">
        <v>32.159999999999997</v>
      </c>
      <c r="F12" s="101">
        <v>22273923.41</v>
      </c>
      <c r="G12" s="117"/>
      <c r="H12" s="107">
        <v>33.840000000000003</v>
      </c>
      <c r="I12" s="133">
        <v>23437486.57</v>
      </c>
      <c r="J12" s="101"/>
      <c r="K12" s="101">
        <v>1163563.1600000001</v>
      </c>
      <c r="L12" s="108"/>
      <c r="M12" s="184"/>
      <c r="N12" s="110"/>
      <c r="O12" s="109">
        <v>28554940.785305195</v>
      </c>
      <c r="P12" s="70"/>
      <c r="Q12" s="110">
        <v>5.2238805970149516E-2</v>
      </c>
    </row>
    <row r="13" spans="1:17" x14ac:dyDescent="0.25">
      <c r="B13" s="99" t="s">
        <v>74</v>
      </c>
      <c r="C13" s="70" t="s">
        <v>75</v>
      </c>
      <c r="D13" s="106">
        <v>232245222.90300003</v>
      </c>
      <c r="E13" s="112">
        <v>0.29475000000000001</v>
      </c>
      <c r="F13" s="101">
        <v>68454279.450000003</v>
      </c>
      <c r="G13" s="117"/>
      <c r="H13" s="113">
        <v>0.40925</v>
      </c>
      <c r="I13" s="133">
        <v>95046357.469999999</v>
      </c>
      <c r="J13" s="101"/>
      <c r="K13" s="101">
        <v>26592078.019999996</v>
      </c>
      <c r="L13" s="108"/>
      <c r="M13" s="184"/>
      <c r="N13" s="110"/>
      <c r="O13" s="114" t="s">
        <v>76</v>
      </c>
      <c r="P13" s="70"/>
      <c r="Q13" s="110">
        <v>0.38846480067854117</v>
      </c>
    </row>
    <row r="14" spans="1:17" x14ac:dyDescent="0.25">
      <c r="B14" s="99" t="s">
        <v>93</v>
      </c>
      <c r="C14" s="70"/>
      <c r="D14" s="117">
        <v>232245222.90300003</v>
      </c>
      <c r="E14" s="112">
        <v>8.8199999999999997E-3</v>
      </c>
      <c r="F14" s="101">
        <v>2048402.87</v>
      </c>
      <c r="G14" s="117"/>
      <c r="H14" s="113">
        <v>1.225E-2</v>
      </c>
      <c r="I14" s="101">
        <v>2845003.98</v>
      </c>
      <c r="J14" s="185"/>
      <c r="K14" s="101">
        <v>796601.10999999987</v>
      </c>
      <c r="L14" s="165"/>
      <c r="M14" s="179"/>
      <c r="N14" s="179"/>
      <c r="O14" s="186">
        <v>1226.4146948009729</v>
      </c>
      <c r="P14" s="70"/>
      <c r="Q14" s="110">
        <v>0.38888888888888906</v>
      </c>
    </row>
    <row r="15" spans="1:17" x14ac:dyDescent="0.25">
      <c r="B15" s="129" t="s">
        <v>80</v>
      </c>
      <c r="C15" s="116"/>
      <c r="D15" s="117"/>
      <c r="E15" s="118"/>
      <c r="F15" s="97">
        <v>92776605.730000004</v>
      </c>
      <c r="G15" s="117"/>
      <c r="H15" s="117"/>
      <c r="I15" s="187">
        <v>121328848.02</v>
      </c>
      <c r="J15" s="101"/>
      <c r="K15" s="97">
        <v>28552242.289999995</v>
      </c>
      <c r="L15" s="119">
        <v>0.30775000000000002</v>
      </c>
      <c r="M15" s="184"/>
      <c r="N15" s="110"/>
      <c r="O15" s="188"/>
      <c r="P15" s="189"/>
      <c r="Q15" s="190"/>
    </row>
    <row r="16" spans="1:17" x14ac:dyDescent="0.25">
      <c r="B16" s="99"/>
      <c r="C16" s="70"/>
      <c r="D16" s="91"/>
      <c r="E16" s="118"/>
      <c r="F16" s="101"/>
      <c r="G16" s="117"/>
      <c r="H16" s="117"/>
      <c r="I16" s="133"/>
      <c r="J16" s="101"/>
      <c r="K16" s="101"/>
      <c r="L16" s="108"/>
      <c r="M16" s="184"/>
      <c r="N16" s="110"/>
      <c r="O16" s="126">
        <v>0.38845000000000002</v>
      </c>
      <c r="P16" s="70"/>
      <c r="Q16" s="125"/>
    </row>
    <row r="17" spans="1:17" x14ac:dyDescent="0.25">
      <c r="B17" s="99" t="s">
        <v>77</v>
      </c>
      <c r="C17" s="70" t="s">
        <v>75</v>
      </c>
      <c r="D17" s="117">
        <v>232245222.90300003</v>
      </c>
      <c r="E17" s="348">
        <v>0.31873000000000001</v>
      </c>
      <c r="F17" s="101">
        <v>74023519.895873204</v>
      </c>
      <c r="G17" s="91"/>
      <c r="H17" s="325">
        <v>0.31873000000000001</v>
      </c>
      <c r="I17" s="133">
        <v>74023519.895873204</v>
      </c>
      <c r="J17" s="101"/>
      <c r="K17" s="101">
        <v>0</v>
      </c>
      <c r="L17" s="108">
        <v>0</v>
      </c>
      <c r="M17" s="184"/>
      <c r="N17" s="110"/>
      <c r="O17" s="82"/>
      <c r="P17" s="82"/>
      <c r="Q17" s="82"/>
    </row>
    <row r="18" spans="1:17" x14ac:dyDescent="0.25">
      <c r="B18" s="99"/>
      <c r="C18" s="70"/>
      <c r="D18" s="91"/>
      <c r="E18" s="191"/>
      <c r="F18" s="101"/>
      <c r="G18" s="192"/>
      <c r="H18" s="128"/>
      <c r="I18" s="133"/>
      <c r="J18" s="101"/>
      <c r="K18" s="101"/>
      <c r="L18" s="108"/>
      <c r="M18" s="184"/>
      <c r="N18" s="110"/>
      <c r="O18" s="193"/>
      <c r="P18" s="82"/>
      <c r="Q18" s="82"/>
    </row>
    <row r="19" spans="1:17" x14ac:dyDescent="0.25">
      <c r="B19" s="129" t="s">
        <v>78</v>
      </c>
      <c r="C19" s="70"/>
      <c r="D19" s="91"/>
      <c r="E19" s="70"/>
      <c r="F19" s="97">
        <v>166800125.62587321</v>
      </c>
      <c r="G19" s="192"/>
      <c r="H19" s="194"/>
      <c r="I19" s="187">
        <v>195352367.9158732</v>
      </c>
      <c r="J19" s="101"/>
      <c r="K19" s="97">
        <v>28552242.289999995</v>
      </c>
      <c r="L19" s="119">
        <v>0.17118</v>
      </c>
      <c r="M19" s="184"/>
      <c r="N19" s="110"/>
      <c r="O19" s="82"/>
      <c r="P19" s="82"/>
      <c r="Q19" s="82"/>
    </row>
    <row r="20" spans="1:17" x14ac:dyDescent="0.25">
      <c r="B20" s="349"/>
      <c r="C20" s="350"/>
      <c r="D20" s="327"/>
      <c r="E20" s="351"/>
      <c r="F20" s="352"/>
      <c r="G20" s="327"/>
      <c r="H20" s="353"/>
      <c r="I20" s="328"/>
      <c r="J20" s="354"/>
      <c r="K20" s="354"/>
      <c r="L20" s="355"/>
      <c r="M20" s="184"/>
      <c r="N20" s="110"/>
      <c r="O20" s="70"/>
    </row>
    <row r="21" spans="1:17" x14ac:dyDescent="0.25">
      <c r="A21" s="70"/>
      <c r="B21" s="70"/>
      <c r="C21" s="70"/>
      <c r="D21" s="91"/>
      <c r="E21" s="70"/>
      <c r="F21" s="69"/>
      <c r="G21" s="192"/>
      <c r="H21" s="194"/>
      <c r="I21" s="69"/>
      <c r="J21" s="69"/>
      <c r="K21" s="101"/>
      <c r="L21" s="195"/>
      <c r="M21" s="184"/>
      <c r="N21" s="110"/>
      <c r="O21" s="70"/>
    </row>
    <row r="22" spans="1:17" x14ac:dyDescent="0.25">
      <c r="A22" s="70"/>
      <c r="B22" s="136" t="s">
        <v>94</v>
      </c>
      <c r="C22" s="182"/>
      <c r="D22" s="95"/>
      <c r="E22" s="95"/>
      <c r="F22" s="97"/>
      <c r="G22" s="183"/>
      <c r="H22" s="94"/>
      <c r="I22" s="97"/>
      <c r="J22" s="97"/>
      <c r="K22" s="97"/>
      <c r="L22" s="119"/>
      <c r="M22" s="184"/>
      <c r="N22" s="110"/>
      <c r="O22" s="70"/>
    </row>
    <row r="23" spans="1:17" x14ac:dyDescent="0.25">
      <c r="A23" s="70"/>
      <c r="B23" s="99"/>
      <c r="C23" s="70"/>
      <c r="D23" s="64"/>
      <c r="E23" s="70"/>
      <c r="F23" s="101"/>
      <c r="G23" s="117"/>
      <c r="H23" s="91"/>
      <c r="I23" s="101"/>
      <c r="J23" s="101"/>
      <c r="K23" s="101"/>
      <c r="L23" s="108"/>
      <c r="M23" s="184"/>
      <c r="N23" s="110"/>
      <c r="O23" s="70"/>
    </row>
    <row r="24" spans="1:17" x14ac:dyDescent="0.25">
      <c r="A24" s="70"/>
      <c r="B24" s="104" t="s">
        <v>43</v>
      </c>
      <c r="C24" s="105" t="s">
        <v>73</v>
      </c>
      <c r="D24" s="106">
        <v>31</v>
      </c>
      <c r="E24" s="107">
        <v>353.77</v>
      </c>
      <c r="F24" s="101">
        <v>10966.87</v>
      </c>
      <c r="G24" s="117"/>
      <c r="H24" s="107">
        <v>364.04</v>
      </c>
      <c r="I24" s="133">
        <v>11285.24</v>
      </c>
      <c r="J24" s="101"/>
      <c r="K24" s="101">
        <v>318.36999999999898</v>
      </c>
      <c r="L24" s="108"/>
      <c r="M24" s="184"/>
      <c r="N24" s="110"/>
      <c r="O24" s="70"/>
      <c r="Q24" s="110">
        <v>2.903016083896337E-2</v>
      </c>
    </row>
    <row r="25" spans="1:17" x14ac:dyDescent="0.25">
      <c r="A25" s="70"/>
      <c r="B25" s="99" t="s">
        <v>74</v>
      </c>
      <c r="C25" s="70" t="s">
        <v>75</v>
      </c>
      <c r="D25" s="106">
        <v>31498.21</v>
      </c>
      <c r="E25" s="112">
        <v>0.29475000000000001</v>
      </c>
      <c r="F25" s="101">
        <v>9284.1</v>
      </c>
      <c r="G25" s="117"/>
      <c r="H25" s="113">
        <v>0.40925</v>
      </c>
      <c r="I25" s="133">
        <v>12890.64</v>
      </c>
      <c r="J25" s="101"/>
      <c r="K25" s="101">
        <v>3606.5399999999991</v>
      </c>
      <c r="L25" s="108"/>
      <c r="M25" s="184"/>
      <c r="N25" s="110"/>
      <c r="O25" s="70"/>
      <c r="Q25" s="110">
        <v>0.38846480067854117</v>
      </c>
    </row>
    <row r="26" spans="1:17" x14ac:dyDescent="0.25">
      <c r="A26" s="70"/>
      <c r="B26" s="104" t="s">
        <v>93</v>
      </c>
      <c r="C26" s="70"/>
      <c r="D26" s="117">
        <v>31498.21</v>
      </c>
      <c r="E26" s="164">
        <v>0</v>
      </c>
      <c r="F26" s="101">
        <v>0</v>
      </c>
      <c r="G26" s="117"/>
      <c r="H26" s="164">
        <v>0</v>
      </c>
      <c r="I26" s="133">
        <v>0</v>
      </c>
      <c r="J26" s="101"/>
      <c r="K26" s="101">
        <v>0</v>
      </c>
      <c r="L26" s="108"/>
      <c r="M26" s="184"/>
      <c r="N26" s="110"/>
      <c r="O26" s="70"/>
      <c r="Q26" s="110"/>
    </row>
    <row r="27" spans="1:17" x14ac:dyDescent="0.25">
      <c r="A27" s="70"/>
      <c r="B27" s="129" t="s">
        <v>80</v>
      </c>
      <c r="C27" s="116"/>
      <c r="D27" s="117"/>
      <c r="E27" s="118"/>
      <c r="F27" s="97">
        <v>20250.97</v>
      </c>
      <c r="G27" s="117"/>
      <c r="H27" s="117"/>
      <c r="I27" s="187">
        <v>24175.879999999997</v>
      </c>
      <c r="J27" s="101"/>
      <c r="K27" s="187">
        <v>3924.909999999998</v>
      </c>
      <c r="L27" s="119"/>
      <c r="M27" s="184"/>
      <c r="N27" s="110"/>
      <c r="O27" s="70"/>
    </row>
    <row r="28" spans="1:17" x14ac:dyDescent="0.25">
      <c r="A28" s="70"/>
      <c r="B28" s="99"/>
      <c r="C28" s="70"/>
      <c r="D28" s="91"/>
      <c r="E28" s="118"/>
      <c r="F28" s="101"/>
      <c r="G28" s="117"/>
      <c r="H28" s="117"/>
      <c r="I28" s="133"/>
      <c r="J28" s="101"/>
      <c r="K28" s="101"/>
      <c r="L28" s="108"/>
      <c r="M28" s="184"/>
      <c r="N28" s="110"/>
      <c r="O28" s="70"/>
    </row>
    <row r="29" spans="1:17" x14ac:dyDescent="0.25">
      <c r="A29" s="70"/>
      <c r="B29" s="140" t="s">
        <v>95</v>
      </c>
      <c r="C29" s="70" t="s">
        <v>75</v>
      </c>
      <c r="D29" s="117">
        <v>31498.21</v>
      </c>
      <c r="E29" s="112">
        <v>6.9999999999999999E-4</v>
      </c>
      <c r="F29" s="101">
        <v>22.048746999999999</v>
      </c>
      <c r="G29" s="91"/>
      <c r="H29" s="164">
        <v>1E-3</v>
      </c>
      <c r="I29" s="133">
        <v>31.49821</v>
      </c>
      <c r="J29" s="101"/>
      <c r="K29" s="101">
        <v>9.4494630000000015</v>
      </c>
      <c r="L29" s="108"/>
      <c r="M29" s="184"/>
      <c r="N29" s="110"/>
      <c r="O29" s="70"/>
    </row>
    <row r="30" spans="1:17" x14ac:dyDescent="0.25">
      <c r="A30" s="70"/>
      <c r="B30" s="129" t="s">
        <v>78</v>
      </c>
      <c r="C30" s="70"/>
      <c r="D30" s="91"/>
      <c r="E30" s="70"/>
      <c r="F30" s="97">
        <v>20273.018747000002</v>
      </c>
      <c r="G30" s="192"/>
      <c r="H30" s="194"/>
      <c r="I30" s="187">
        <v>24207.378209999999</v>
      </c>
      <c r="J30" s="101"/>
      <c r="K30" s="97">
        <v>3934.359462999998</v>
      </c>
      <c r="L30" s="119"/>
      <c r="M30" s="184"/>
      <c r="N30" s="110"/>
      <c r="O30" s="70"/>
    </row>
    <row r="31" spans="1:17" x14ac:dyDescent="0.25">
      <c r="A31" s="70"/>
      <c r="B31" s="349"/>
      <c r="C31" s="350"/>
      <c r="D31" s="327"/>
      <c r="E31" s="351"/>
      <c r="F31" s="352"/>
      <c r="G31" s="327"/>
      <c r="H31" s="353"/>
      <c r="I31" s="328"/>
      <c r="J31" s="354"/>
      <c r="K31" s="354"/>
      <c r="L31" s="355"/>
      <c r="M31" s="184"/>
      <c r="N31" s="110"/>
      <c r="O31" s="70"/>
    </row>
    <row r="32" spans="1:17" x14ac:dyDescent="0.25">
      <c r="A32" s="70"/>
      <c r="B32" s="70"/>
      <c r="C32" s="70"/>
      <c r="D32" s="91"/>
      <c r="E32" s="70"/>
      <c r="F32" s="69"/>
      <c r="G32" s="192"/>
      <c r="H32" s="194"/>
      <c r="I32" s="69"/>
      <c r="J32" s="69"/>
      <c r="K32" s="101"/>
      <c r="L32" s="195"/>
      <c r="M32" s="184"/>
      <c r="N32" s="110"/>
      <c r="O32" s="70"/>
    </row>
    <row r="33" spans="1:17" x14ac:dyDescent="0.25">
      <c r="A33" s="70"/>
      <c r="B33" s="92" t="s">
        <v>96</v>
      </c>
      <c r="C33" s="182"/>
      <c r="D33" s="95"/>
      <c r="E33" s="95"/>
      <c r="F33" s="97"/>
      <c r="G33" s="183"/>
      <c r="H33" s="94"/>
      <c r="I33" s="97"/>
      <c r="J33" s="97"/>
      <c r="K33" s="97"/>
      <c r="L33" s="119"/>
      <c r="M33" s="184"/>
      <c r="N33" s="110"/>
      <c r="O33" s="70"/>
    </row>
    <row r="34" spans="1:17" x14ac:dyDescent="0.25">
      <c r="A34" s="70"/>
      <c r="B34" s="99"/>
      <c r="C34" s="70"/>
      <c r="D34" s="64"/>
      <c r="E34" s="70"/>
      <c r="F34" s="101"/>
      <c r="G34" s="117"/>
      <c r="H34" s="91"/>
      <c r="I34" s="101"/>
      <c r="J34" s="101"/>
      <c r="K34" s="101"/>
      <c r="L34" s="108"/>
      <c r="M34" s="184"/>
      <c r="N34" s="110"/>
      <c r="O34" s="70"/>
    </row>
    <row r="35" spans="1:17" x14ac:dyDescent="0.25">
      <c r="A35" s="70"/>
      <c r="B35" s="104" t="s">
        <v>43</v>
      </c>
      <c r="C35" s="105" t="s">
        <v>73</v>
      </c>
      <c r="D35" s="117">
        <v>692628.12096613029</v>
      </c>
      <c r="E35" s="196"/>
      <c r="F35" s="101">
        <v>22284890.280000001</v>
      </c>
      <c r="G35" s="117"/>
      <c r="H35" s="196"/>
      <c r="I35" s="101">
        <v>23448771.809999999</v>
      </c>
      <c r="J35" s="101"/>
      <c r="K35" s="101">
        <v>1163881.5299999975</v>
      </c>
      <c r="L35" s="108"/>
      <c r="M35" s="184"/>
      <c r="N35" s="110"/>
      <c r="O35" s="70"/>
    </row>
    <row r="36" spans="1:17" x14ac:dyDescent="0.25">
      <c r="A36" s="70"/>
      <c r="B36" s="99" t="s">
        <v>74</v>
      </c>
      <c r="C36" s="70" t="s">
        <v>75</v>
      </c>
      <c r="D36" s="117">
        <v>232276721.11300004</v>
      </c>
      <c r="E36" s="154"/>
      <c r="F36" s="101">
        <v>68463563.549999997</v>
      </c>
      <c r="G36" s="117"/>
      <c r="H36" s="154"/>
      <c r="I36" s="101">
        <v>95059248.109999999</v>
      </c>
      <c r="J36" s="101"/>
      <c r="K36" s="101">
        <v>26595684.560000002</v>
      </c>
      <c r="L36" s="108"/>
      <c r="M36" s="184"/>
      <c r="N36" s="110"/>
      <c r="O36" s="70"/>
    </row>
    <row r="37" spans="1:17" x14ac:dyDescent="0.25">
      <c r="A37" s="70"/>
      <c r="B37" s="99" t="s">
        <v>93</v>
      </c>
      <c r="C37" s="70" t="s">
        <v>75</v>
      </c>
      <c r="D37" s="117">
        <v>232276721.11300004</v>
      </c>
      <c r="E37" s="154"/>
      <c r="F37" s="101">
        <v>2048402.87</v>
      </c>
      <c r="G37" s="117"/>
      <c r="H37" s="154"/>
      <c r="I37" s="101">
        <v>2845003.98</v>
      </c>
      <c r="J37" s="101"/>
      <c r="K37" s="101">
        <v>796601.10999999987</v>
      </c>
      <c r="L37" s="108"/>
      <c r="M37" s="184"/>
      <c r="N37" s="110"/>
      <c r="O37" s="70"/>
    </row>
    <row r="38" spans="1:17" x14ac:dyDescent="0.25">
      <c r="A38" s="70"/>
      <c r="B38" s="129" t="s">
        <v>80</v>
      </c>
      <c r="C38" s="116"/>
      <c r="D38" s="117"/>
      <c r="E38" s="91"/>
      <c r="F38" s="97">
        <v>92796856.700000003</v>
      </c>
      <c r="G38" s="117"/>
      <c r="H38" s="117"/>
      <c r="I38" s="97">
        <v>121353023.90000001</v>
      </c>
      <c r="J38" s="101"/>
      <c r="K38" s="97">
        <v>28556167.199999999</v>
      </c>
      <c r="L38" s="119">
        <v>0.30773</v>
      </c>
      <c r="M38" s="184"/>
      <c r="N38" s="110"/>
      <c r="O38" s="70"/>
    </row>
    <row r="39" spans="1:17" x14ac:dyDescent="0.25">
      <c r="A39" s="70"/>
      <c r="B39" s="99"/>
      <c r="C39" s="70"/>
      <c r="D39" s="91"/>
      <c r="E39" s="91"/>
      <c r="F39" s="101"/>
      <c r="G39" s="117"/>
      <c r="H39" s="117"/>
      <c r="I39" s="101"/>
      <c r="J39" s="101"/>
      <c r="K39" s="101"/>
      <c r="L39" s="108"/>
      <c r="M39" s="184"/>
      <c r="N39" s="110"/>
      <c r="O39" s="70"/>
    </row>
    <row r="40" spans="1:17" x14ac:dyDescent="0.25">
      <c r="A40" s="70"/>
      <c r="B40" s="99" t="s">
        <v>77</v>
      </c>
      <c r="C40" s="70" t="s">
        <v>75</v>
      </c>
      <c r="D40" s="117">
        <v>232276721.11300004</v>
      </c>
      <c r="E40" s="154"/>
      <c r="F40" s="101">
        <v>74023541.944620207</v>
      </c>
      <c r="G40" s="91"/>
      <c r="H40" s="113"/>
      <c r="I40" s="101">
        <v>74023551.394083202</v>
      </c>
      <c r="J40" s="101"/>
      <c r="K40" s="354">
        <v>9.4494629949331284</v>
      </c>
      <c r="L40" s="355">
        <v>0</v>
      </c>
      <c r="M40" s="184"/>
      <c r="N40" s="110"/>
      <c r="O40" s="70"/>
    </row>
    <row r="41" spans="1:17" x14ac:dyDescent="0.25">
      <c r="A41" s="70"/>
      <c r="B41" s="129" t="s">
        <v>78</v>
      </c>
      <c r="C41" s="70"/>
      <c r="D41" s="91"/>
      <c r="E41" s="70"/>
      <c r="F41" s="97">
        <v>166820398.64462021</v>
      </c>
      <c r="G41" s="192"/>
      <c r="H41" s="194"/>
      <c r="I41" s="97">
        <v>195376575.29408321</v>
      </c>
      <c r="J41" s="101"/>
      <c r="K41" s="97">
        <v>28556176.649462994</v>
      </c>
      <c r="L41" s="119">
        <v>0.17118</v>
      </c>
      <c r="M41" s="184"/>
      <c r="N41" s="110"/>
      <c r="O41" s="70"/>
    </row>
    <row r="42" spans="1:17" x14ac:dyDescent="0.25">
      <c r="A42" s="70"/>
      <c r="B42" s="349"/>
      <c r="C42" s="350"/>
      <c r="D42" s="327"/>
      <c r="E42" s="351"/>
      <c r="F42" s="352"/>
      <c r="G42" s="327"/>
      <c r="H42" s="353"/>
      <c r="I42" s="328"/>
      <c r="J42" s="354"/>
      <c r="K42" s="354"/>
      <c r="L42" s="355"/>
      <c r="M42" s="184"/>
      <c r="N42" s="110"/>
      <c r="O42" s="70"/>
    </row>
    <row r="43" spans="1:17" x14ac:dyDescent="0.25">
      <c r="A43" s="70"/>
      <c r="B43" s="70"/>
      <c r="C43" s="70"/>
      <c r="D43" s="91"/>
      <c r="E43" s="70"/>
      <c r="F43" s="69"/>
      <c r="G43" s="192"/>
      <c r="H43" s="194"/>
      <c r="I43" s="69"/>
      <c r="J43" s="69"/>
      <c r="K43" s="101"/>
      <c r="L43" s="195"/>
      <c r="M43" s="184"/>
      <c r="N43" s="110"/>
      <c r="O43" s="70"/>
    </row>
    <row r="44" spans="1:17" x14ac:dyDescent="0.25">
      <c r="A44" s="70"/>
      <c r="B44" s="70"/>
      <c r="C44" s="70"/>
      <c r="D44" s="91"/>
      <c r="E44" s="70"/>
      <c r="F44" s="69"/>
      <c r="G44" s="192"/>
      <c r="H44" s="194"/>
      <c r="I44" s="69"/>
      <c r="J44" s="69"/>
      <c r="K44" s="101"/>
      <c r="L44" s="195"/>
      <c r="M44" s="184"/>
      <c r="N44" s="110"/>
    </row>
    <row r="45" spans="1:17" x14ac:dyDescent="0.25">
      <c r="B45" s="136" t="s">
        <v>97</v>
      </c>
      <c r="C45" s="182"/>
      <c r="D45" s="94"/>
      <c r="E45" s="95"/>
      <c r="F45" s="97"/>
      <c r="G45" s="94"/>
      <c r="H45" s="94"/>
      <c r="I45" s="97"/>
      <c r="J45" s="97"/>
      <c r="K45" s="97"/>
      <c r="L45" s="119"/>
      <c r="M45" s="184"/>
      <c r="N45" s="110"/>
    </row>
    <row r="46" spans="1:17" x14ac:dyDescent="0.25">
      <c r="B46" s="140"/>
      <c r="C46" s="70"/>
      <c r="D46" s="91"/>
      <c r="E46" s="91"/>
      <c r="F46" s="101"/>
      <c r="G46" s="141"/>
      <c r="H46" s="91"/>
      <c r="I46" s="101"/>
      <c r="J46" s="101"/>
      <c r="K46" s="101"/>
      <c r="L46" s="108"/>
      <c r="M46" s="184"/>
      <c r="N46" s="110"/>
      <c r="O46" s="356" t="s">
        <v>98</v>
      </c>
    </row>
    <row r="47" spans="1:17" x14ac:dyDescent="0.25">
      <c r="B47" s="104" t="s">
        <v>43</v>
      </c>
      <c r="C47" s="105" t="s">
        <v>73</v>
      </c>
      <c r="D47" s="106">
        <v>15978.11692331859</v>
      </c>
      <c r="E47" s="107">
        <v>106.43</v>
      </c>
      <c r="F47" s="101">
        <v>1700550.98</v>
      </c>
      <c r="G47" s="117"/>
      <c r="H47" s="107">
        <v>113.4</v>
      </c>
      <c r="I47" s="101">
        <v>1811918.46</v>
      </c>
      <c r="J47" s="101"/>
      <c r="K47" s="101">
        <v>111367.47999999998</v>
      </c>
      <c r="L47" s="108"/>
      <c r="M47" s="184"/>
      <c r="N47" s="110"/>
      <c r="O47" s="109">
        <v>1995508.4666633022</v>
      </c>
      <c r="Q47" s="110">
        <v>6.5489053838203581E-2</v>
      </c>
    </row>
    <row r="48" spans="1:17" x14ac:dyDescent="0.25">
      <c r="B48" s="140" t="s">
        <v>99</v>
      </c>
      <c r="C48" s="105" t="s">
        <v>73</v>
      </c>
      <c r="D48" s="117">
        <v>15978.11692331859</v>
      </c>
      <c r="E48" s="107">
        <v>115.88</v>
      </c>
      <c r="F48" s="69">
        <v>1851544.1890741582</v>
      </c>
      <c r="G48" s="117"/>
      <c r="H48" s="145">
        <v>131.30000000000001</v>
      </c>
      <c r="I48" s="69">
        <v>2097926.75</v>
      </c>
      <c r="J48" s="69"/>
      <c r="K48" s="101">
        <v>246382.5609258418</v>
      </c>
      <c r="L48" s="165"/>
      <c r="M48" s="184"/>
      <c r="N48" s="89"/>
      <c r="O48" s="197" t="s">
        <v>76</v>
      </c>
      <c r="Q48" s="110">
        <v>0.13306869175008651</v>
      </c>
    </row>
    <row r="49" spans="1:17" x14ac:dyDescent="0.25">
      <c r="B49" s="140" t="s">
        <v>46</v>
      </c>
      <c r="C49" s="70" t="s">
        <v>100</v>
      </c>
      <c r="D49" s="106">
        <v>4466417.6739999996</v>
      </c>
      <c r="E49" s="107">
        <v>1.17</v>
      </c>
      <c r="F49" s="69">
        <v>5225708.68</v>
      </c>
      <c r="G49" s="117"/>
      <c r="H49" s="107">
        <v>1.25</v>
      </c>
      <c r="I49" s="69">
        <v>5583022.0899999999</v>
      </c>
      <c r="J49" s="69"/>
      <c r="K49" s="101">
        <v>357313.41000000015</v>
      </c>
      <c r="L49" s="165"/>
      <c r="M49" s="184"/>
      <c r="N49" s="89"/>
      <c r="O49" s="186">
        <v>22.270308542298153</v>
      </c>
      <c r="Q49" s="110">
        <v>6.8376068376068355E-2</v>
      </c>
    </row>
    <row r="50" spans="1:17" x14ac:dyDescent="0.25">
      <c r="B50" s="140"/>
      <c r="C50" s="70"/>
      <c r="D50" s="117"/>
      <c r="E50" s="107"/>
      <c r="F50" s="185"/>
      <c r="G50" s="117"/>
      <c r="H50" s="145"/>
      <c r="I50" s="69"/>
      <c r="J50" s="69"/>
      <c r="K50" s="148"/>
      <c r="L50" s="165"/>
      <c r="M50" s="184"/>
      <c r="N50" s="89"/>
      <c r="O50" s="198"/>
      <c r="P50" s="63"/>
      <c r="Q50" s="199"/>
    </row>
    <row r="51" spans="1:17" x14ac:dyDescent="0.25">
      <c r="B51" s="140" t="s">
        <v>101</v>
      </c>
      <c r="C51" s="70"/>
      <c r="D51" s="117"/>
      <c r="E51" s="107"/>
      <c r="F51" s="69"/>
      <c r="G51" s="117"/>
      <c r="H51" s="145"/>
      <c r="I51" s="69"/>
      <c r="J51" s="69"/>
      <c r="K51" s="148"/>
      <c r="L51" s="165"/>
      <c r="M51" s="184"/>
      <c r="N51" s="89"/>
      <c r="O51" s="126">
        <v>0.13305</v>
      </c>
      <c r="P51" s="63"/>
      <c r="Q51" s="200"/>
    </row>
    <row r="52" spans="1:17" x14ac:dyDescent="0.25">
      <c r="B52" s="140" t="s">
        <v>102</v>
      </c>
      <c r="C52" s="70" t="s">
        <v>75</v>
      </c>
      <c r="D52" s="106">
        <v>13387853.839</v>
      </c>
      <c r="E52" s="112">
        <v>0.12876000000000001</v>
      </c>
      <c r="F52" s="101" t="s">
        <v>103</v>
      </c>
      <c r="G52" s="117"/>
      <c r="H52" s="113">
        <v>0.14588999999999999</v>
      </c>
      <c r="I52" s="101" t="s">
        <v>103</v>
      </c>
      <c r="J52" s="101"/>
      <c r="K52" s="101"/>
      <c r="L52" s="108"/>
      <c r="M52" s="184"/>
      <c r="N52" s="110"/>
      <c r="P52" s="152"/>
      <c r="Q52" s="110">
        <v>0.13303821062441723</v>
      </c>
    </row>
    <row r="53" spans="1:17" x14ac:dyDescent="0.25">
      <c r="B53" s="140" t="s">
        <v>104</v>
      </c>
      <c r="C53" s="70" t="s">
        <v>75</v>
      </c>
      <c r="D53" s="106">
        <v>29572063.337000005</v>
      </c>
      <c r="E53" s="112">
        <v>0.12876000000000001</v>
      </c>
      <c r="F53" s="101">
        <v>3807698.88</v>
      </c>
      <c r="G53" s="117"/>
      <c r="H53" s="113">
        <v>0.14588999999999999</v>
      </c>
      <c r="I53" s="101">
        <v>4314268.32</v>
      </c>
      <c r="J53" s="101"/>
      <c r="K53" s="101">
        <v>506569.44000000041</v>
      </c>
      <c r="L53" s="108"/>
      <c r="M53" s="184"/>
      <c r="N53" s="110"/>
      <c r="O53" s="201"/>
      <c r="P53" s="152"/>
      <c r="Q53" s="110">
        <v>0.13303821062441723</v>
      </c>
    </row>
    <row r="54" spans="1:17" x14ac:dyDescent="0.25">
      <c r="B54" s="140" t="s">
        <v>105</v>
      </c>
      <c r="C54" s="70" t="s">
        <v>75</v>
      </c>
      <c r="D54" s="106">
        <v>22537947.381999999</v>
      </c>
      <c r="E54" s="112">
        <v>0.10364</v>
      </c>
      <c r="F54" s="101">
        <v>2335832.87</v>
      </c>
      <c r="G54" s="117"/>
      <c r="H54" s="113">
        <v>0.11743000000000001</v>
      </c>
      <c r="I54" s="101">
        <v>2646631.16</v>
      </c>
      <c r="J54" s="101"/>
      <c r="K54" s="101">
        <v>310798.29000000004</v>
      </c>
      <c r="L54" s="108"/>
      <c r="M54" s="184"/>
      <c r="N54" s="110"/>
      <c r="O54" s="133"/>
      <c r="P54" s="152"/>
      <c r="Q54" s="110">
        <v>0.1330567348514089</v>
      </c>
    </row>
    <row r="55" spans="1:17" s="63" customFormat="1" x14ac:dyDescent="0.25">
      <c r="A55" s="91"/>
      <c r="B55" s="104" t="s">
        <v>106</v>
      </c>
      <c r="C55" s="116"/>
      <c r="D55" s="183">
        <v>65497864.558000006</v>
      </c>
      <c r="E55" s="111"/>
      <c r="F55" s="69"/>
      <c r="G55" s="117"/>
      <c r="H55" s="117"/>
      <c r="I55" s="91"/>
      <c r="J55" s="91"/>
      <c r="K55" s="91"/>
      <c r="L55" s="147"/>
      <c r="M55" s="202"/>
      <c r="N55" s="155"/>
      <c r="O55" s="91"/>
      <c r="Q55" s="110"/>
    </row>
    <row r="56" spans="1:17" s="63" customFormat="1" x14ac:dyDescent="0.25">
      <c r="A56" s="91"/>
      <c r="B56" s="104" t="s">
        <v>93</v>
      </c>
      <c r="C56" s="70" t="s">
        <v>75</v>
      </c>
      <c r="D56" s="117">
        <v>65497864.558000006</v>
      </c>
      <c r="E56" s="203">
        <v>6.0899999999999999E-3</v>
      </c>
      <c r="F56" s="69">
        <v>398881.99515822006</v>
      </c>
      <c r="G56" s="117"/>
      <c r="H56" s="113">
        <v>6.8999999999999999E-3</v>
      </c>
      <c r="I56" s="69">
        <v>451935.26545020001</v>
      </c>
      <c r="J56" s="69"/>
      <c r="K56" s="101">
        <v>53053.270291979949</v>
      </c>
      <c r="L56" s="108"/>
      <c r="M56" s="202"/>
      <c r="N56" s="155"/>
      <c r="O56" s="91"/>
      <c r="Q56" s="110">
        <v>0.13300492610837433</v>
      </c>
    </row>
    <row r="57" spans="1:17" x14ac:dyDescent="0.25">
      <c r="B57" s="129" t="s">
        <v>80</v>
      </c>
      <c r="C57" s="116"/>
      <c r="D57" s="183"/>
      <c r="E57" s="111"/>
      <c r="F57" s="204">
        <v>15320217.594232379</v>
      </c>
      <c r="G57" s="117"/>
      <c r="H57" s="117"/>
      <c r="I57" s="204">
        <v>16905702.045450199</v>
      </c>
      <c r="J57" s="69"/>
      <c r="K57" s="204">
        <v>1585484.4512178223</v>
      </c>
      <c r="L57" s="119">
        <v>0.10349</v>
      </c>
      <c r="M57" s="184"/>
      <c r="N57" s="110"/>
      <c r="O57" s="156"/>
      <c r="P57" s="205"/>
      <c r="Q57" s="206"/>
    </row>
    <row r="58" spans="1:17" x14ac:dyDescent="0.25">
      <c r="B58" s="104"/>
      <c r="C58" s="116"/>
      <c r="D58" s="117"/>
      <c r="E58" s="207"/>
      <c r="F58" s="101"/>
      <c r="G58" s="117"/>
      <c r="H58" s="117"/>
      <c r="I58" s="69"/>
      <c r="J58" s="69"/>
      <c r="K58" s="101"/>
      <c r="L58" s="108"/>
      <c r="M58" s="184"/>
      <c r="N58" s="110"/>
      <c r="O58" s="208"/>
      <c r="P58" s="205"/>
      <c r="Q58" s="206"/>
    </row>
    <row r="59" spans="1:17" x14ac:dyDescent="0.25">
      <c r="B59" s="99" t="s">
        <v>77</v>
      </c>
      <c r="C59" s="116"/>
      <c r="D59" s="91"/>
      <c r="E59" s="207"/>
      <c r="F59" s="101"/>
      <c r="G59" s="117"/>
      <c r="H59" s="117"/>
      <c r="I59" s="69"/>
      <c r="J59" s="69"/>
      <c r="K59" s="101"/>
      <c r="L59" s="108"/>
      <c r="M59" s="184"/>
      <c r="N59" s="110"/>
      <c r="O59" s="63"/>
      <c r="P59" s="63"/>
      <c r="Q59" s="200"/>
    </row>
    <row r="60" spans="1:17" x14ac:dyDescent="0.25">
      <c r="B60" s="140" t="s">
        <v>107</v>
      </c>
      <c r="C60" s="70" t="s">
        <v>75</v>
      </c>
      <c r="D60" s="117">
        <v>65497864.558000006</v>
      </c>
      <c r="E60" s="112">
        <v>0.2271</v>
      </c>
      <c r="F60" s="101">
        <v>14874565.041121801</v>
      </c>
      <c r="G60" s="91"/>
      <c r="H60" s="325">
        <v>0.2271</v>
      </c>
      <c r="I60" s="101">
        <v>14874565.041121801</v>
      </c>
      <c r="J60" s="101"/>
      <c r="K60" s="101">
        <v>0</v>
      </c>
      <c r="L60" s="108"/>
      <c r="M60" s="184"/>
      <c r="N60" s="70"/>
      <c r="O60" s="63"/>
      <c r="P60" s="209"/>
      <c r="Q60" s="200"/>
    </row>
    <row r="61" spans="1:17" x14ac:dyDescent="0.25">
      <c r="B61" s="140" t="s">
        <v>46</v>
      </c>
      <c r="C61" s="70" t="s">
        <v>100</v>
      </c>
      <c r="D61" s="117">
        <v>4466417.6739999996</v>
      </c>
      <c r="E61" s="107">
        <v>1.05</v>
      </c>
      <c r="F61" s="101">
        <v>4689738.5576999998</v>
      </c>
      <c r="G61" s="91"/>
      <c r="H61" s="331">
        <v>1.05</v>
      </c>
      <c r="I61" s="101">
        <v>4689738.5576999998</v>
      </c>
      <c r="J61" s="101"/>
      <c r="K61" s="101">
        <v>0</v>
      </c>
      <c r="L61" s="108"/>
      <c r="M61" s="184"/>
      <c r="N61" s="110"/>
      <c r="O61" s="208"/>
      <c r="P61" s="205"/>
      <c r="Q61" s="200"/>
    </row>
    <row r="62" spans="1:17" x14ac:dyDescent="0.25">
      <c r="B62" s="129" t="s">
        <v>108</v>
      </c>
      <c r="C62" s="116"/>
      <c r="D62" s="91"/>
      <c r="E62" s="67"/>
      <c r="F62" s="204">
        <v>19564303.5988218</v>
      </c>
      <c r="G62" s="91"/>
      <c r="H62" s="145"/>
      <c r="I62" s="204">
        <v>19564303.5988218</v>
      </c>
      <c r="J62" s="101"/>
      <c r="K62" s="204">
        <v>0</v>
      </c>
      <c r="L62" s="119">
        <v>0</v>
      </c>
      <c r="M62" s="184"/>
      <c r="N62" s="110"/>
      <c r="O62" s="91"/>
      <c r="P62" s="63"/>
      <c r="Q62" s="199"/>
    </row>
    <row r="63" spans="1:17" x14ac:dyDescent="0.25">
      <c r="B63" s="140"/>
      <c r="C63" s="70"/>
      <c r="D63" s="91"/>
      <c r="E63" s="70"/>
      <c r="F63" s="101"/>
      <c r="G63" s="91"/>
      <c r="H63" s="91"/>
      <c r="I63" s="69"/>
      <c r="J63" s="69"/>
      <c r="K63" s="101"/>
      <c r="L63" s="108"/>
      <c r="M63" s="184"/>
      <c r="N63" s="110"/>
      <c r="O63" s="133"/>
      <c r="P63" s="63"/>
      <c r="Q63" s="200"/>
    </row>
    <row r="64" spans="1:17" x14ac:dyDescent="0.25">
      <c r="B64" s="104" t="s">
        <v>78</v>
      </c>
      <c r="C64" s="116"/>
      <c r="D64" s="91"/>
      <c r="E64" s="117"/>
      <c r="F64" s="204">
        <v>34884521.193054177</v>
      </c>
      <c r="G64" s="117"/>
      <c r="H64" s="117"/>
      <c r="I64" s="204">
        <v>36470005.644272</v>
      </c>
      <c r="J64" s="69"/>
      <c r="K64" s="204">
        <v>1585484.4512178223</v>
      </c>
      <c r="L64" s="119">
        <v>4.5449999999999997E-2</v>
      </c>
      <c r="M64" s="184"/>
      <c r="N64" s="110"/>
      <c r="O64" s="91"/>
      <c r="P64" s="63"/>
      <c r="Q64" s="199"/>
    </row>
    <row r="65" spans="1:17" s="63" customFormat="1" x14ac:dyDescent="0.25">
      <c r="B65" s="326"/>
      <c r="C65" s="327"/>
      <c r="D65" s="327"/>
      <c r="E65" s="327"/>
      <c r="F65" s="328"/>
      <c r="G65" s="327"/>
      <c r="H65" s="327"/>
      <c r="I65" s="352"/>
      <c r="J65" s="352"/>
      <c r="K65" s="328"/>
      <c r="L65" s="330"/>
      <c r="M65" s="202"/>
      <c r="N65" s="155"/>
      <c r="O65" s="91"/>
      <c r="Q65" s="199"/>
    </row>
    <row r="66" spans="1:17" s="63" customFormat="1" x14ac:dyDescent="0.25">
      <c r="A66" s="91"/>
      <c r="B66" s="91"/>
      <c r="C66" s="91"/>
      <c r="D66" s="91"/>
      <c r="E66" s="91"/>
      <c r="F66" s="133"/>
      <c r="G66" s="91"/>
      <c r="H66" s="91"/>
      <c r="I66" s="210"/>
      <c r="J66" s="210"/>
      <c r="K66" s="133"/>
      <c r="L66" s="135"/>
      <c r="M66" s="202"/>
      <c r="N66" s="155"/>
      <c r="O66" s="91"/>
      <c r="Q66" s="199"/>
    </row>
    <row r="67" spans="1:17" s="63" customFormat="1" x14ac:dyDescent="0.25">
      <c r="A67" s="91"/>
      <c r="B67" s="136" t="s">
        <v>109</v>
      </c>
      <c r="C67" s="182"/>
      <c r="D67" s="94"/>
      <c r="E67" s="95"/>
      <c r="F67" s="97"/>
      <c r="G67" s="94"/>
      <c r="H67" s="94"/>
      <c r="I67" s="97"/>
      <c r="J67" s="97"/>
      <c r="K67" s="97"/>
      <c r="L67" s="119"/>
      <c r="M67" s="202"/>
      <c r="N67" s="155"/>
      <c r="O67" s="91"/>
      <c r="Q67" s="199"/>
    </row>
    <row r="68" spans="1:17" s="63" customFormat="1" x14ac:dyDescent="0.25">
      <c r="A68" s="91"/>
      <c r="B68" s="140"/>
      <c r="C68" s="70"/>
      <c r="D68" s="91"/>
      <c r="E68" s="91"/>
      <c r="F68" s="101"/>
      <c r="G68" s="141"/>
      <c r="H68" s="91"/>
      <c r="I68" s="101"/>
      <c r="J68" s="101"/>
      <c r="K68" s="101"/>
      <c r="L68" s="108"/>
      <c r="M68" s="202"/>
      <c r="N68" s="155"/>
      <c r="O68" s="91"/>
    </row>
    <row r="69" spans="1:17" s="63" customFormat="1" x14ac:dyDescent="0.25">
      <c r="A69" s="91"/>
      <c r="B69" s="104" t="s">
        <v>43</v>
      </c>
      <c r="C69" s="105" t="s">
        <v>73</v>
      </c>
      <c r="D69" s="106">
        <v>1233.3356387208999</v>
      </c>
      <c r="E69" s="107">
        <v>410.51</v>
      </c>
      <c r="F69" s="101">
        <v>506296.61</v>
      </c>
      <c r="G69" s="117"/>
      <c r="H69" s="107">
        <v>422.79</v>
      </c>
      <c r="I69" s="101">
        <v>521441.97</v>
      </c>
      <c r="J69" s="101"/>
      <c r="K69" s="101">
        <v>15145.359999999986</v>
      </c>
      <c r="L69" s="108"/>
      <c r="M69" s="202"/>
      <c r="N69" s="155"/>
      <c r="O69" s="105"/>
      <c r="Q69" s="110">
        <v>2.991400940293798E-2</v>
      </c>
    </row>
    <row r="70" spans="1:17" s="63" customFormat="1" x14ac:dyDescent="0.25">
      <c r="A70" s="91"/>
      <c r="B70" s="140" t="s">
        <v>99</v>
      </c>
      <c r="C70" s="105" t="s">
        <v>73</v>
      </c>
      <c r="D70" s="117">
        <v>1233.3356387208999</v>
      </c>
      <c r="E70" s="107">
        <v>115.88</v>
      </c>
      <c r="F70" s="69">
        <v>142918.93381497788</v>
      </c>
      <c r="G70" s="117"/>
      <c r="H70" s="145">
        <v>131.30000000000001</v>
      </c>
      <c r="I70" s="69">
        <v>161936.97</v>
      </c>
      <c r="J70" s="69"/>
      <c r="K70" s="101">
        <v>19018.036185022123</v>
      </c>
      <c r="L70" s="165"/>
      <c r="M70" s="202"/>
      <c r="N70" s="155"/>
      <c r="O70" s="91"/>
      <c r="Q70" s="110">
        <v>0.13306869175008651</v>
      </c>
    </row>
    <row r="71" spans="1:17" s="63" customFormat="1" x14ac:dyDescent="0.25">
      <c r="A71" s="91"/>
      <c r="B71" s="140" t="s">
        <v>46</v>
      </c>
      <c r="C71" s="70" t="s">
        <v>100</v>
      </c>
      <c r="D71" s="106">
        <v>1160980.7009999999</v>
      </c>
      <c r="E71" s="107">
        <v>1.17</v>
      </c>
      <c r="F71" s="69">
        <v>1358347.42</v>
      </c>
      <c r="G71" s="117"/>
      <c r="H71" s="145">
        <v>1.25</v>
      </c>
      <c r="I71" s="69">
        <v>1451225.88</v>
      </c>
      <c r="J71" s="91"/>
      <c r="K71" s="101">
        <v>92878.459999999963</v>
      </c>
      <c r="L71" s="165"/>
      <c r="M71" s="202"/>
      <c r="N71" s="155"/>
      <c r="O71" s="91"/>
      <c r="Q71" s="110">
        <v>6.8376068376068355E-2</v>
      </c>
    </row>
    <row r="72" spans="1:17" s="63" customFormat="1" x14ac:dyDescent="0.25">
      <c r="A72" s="91"/>
      <c r="B72" s="140"/>
      <c r="C72" s="70"/>
      <c r="D72" s="117"/>
      <c r="E72" s="107"/>
      <c r="F72" s="69"/>
      <c r="G72" s="117"/>
      <c r="H72" s="145"/>
      <c r="I72" s="69"/>
      <c r="J72" s="69"/>
      <c r="K72" s="148"/>
      <c r="L72" s="165"/>
      <c r="M72" s="202"/>
      <c r="N72" s="155"/>
      <c r="O72" s="91"/>
      <c r="Q72" s="199"/>
    </row>
    <row r="73" spans="1:17" s="63" customFormat="1" x14ac:dyDescent="0.25">
      <c r="A73" s="91"/>
      <c r="B73" s="140" t="s">
        <v>101</v>
      </c>
      <c r="C73" s="70"/>
      <c r="D73" s="117"/>
      <c r="E73" s="107"/>
      <c r="F73" s="101"/>
      <c r="G73" s="117"/>
      <c r="H73" s="145"/>
      <c r="I73" s="69"/>
      <c r="J73" s="69"/>
      <c r="K73" s="148"/>
      <c r="L73" s="165"/>
      <c r="M73" s="202"/>
      <c r="N73" s="155"/>
      <c r="O73" s="91"/>
      <c r="Q73" s="199"/>
    </row>
    <row r="74" spans="1:17" s="63" customFormat="1" x14ac:dyDescent="0.25">
      <c r="A74" s="91"/>
      <c r="B74" s="140" t="s">
        <v>102</v>
      </c>
      <c r="C74" s="70" t="s">
        <v>75</v>
      </c>
      <c r="D74" s="106">
        <v>1129776.96</v>
      </c>
      <c r="E74" s="112">
        <v>0.12876000000000001</v>
      </c>
      <c r="F74" s="101" t="s">
        <v>103</v>
      </c>
      <c r="G74" s="117"/>
      <c r="H74" s="113">
        <v>0.14588999999999999</v>
      </c>
      <c r="I74" s="101" t="s">
        <v>103</v>
      </c>
      <c r="J74" s="101"/>
      <c r="K74" s="101"/>
      <c r="L74" s="108"/>
      <c r="M74" s="202"/>
      <c r="N74" s="155"/>
      <c r="O74" s="91"/>
      <c r="Q74" s="110">
        <v>0.13303821062441723</v>
      </c>
    </row>
    <row r="75" spans="1:17" s="63" customFormat="1" x14ac:dyDescent="0.25">
      <c r="A75" s="91"/>
      <c r="B75" s="140" t="s">
        <v>104</v>
      </c>
      <c r="C75" s="70" t="s">
        <v>75</v>
      </c>
      <c r="D75" s="106">
        <v>4274079.3400000008</v>
      </c>
      <c r="E75" s="112">
        <v>0.12876000000000001</v>
      </c>
      <c r="F75" s="101">
        <v>550330.45581840014</v>
      </c>
      <c r="G75" s="117"/>
      <c r="H75" s="113">
        <v>0.14588999999999999</v>
      </c>
      <c r="I75" s="101">
        <v>623545.43491260009</v>
      </c>
      <c r="J75" s="101"/>
      <c r="K75" s="101">
        <v>73214.979094199953</v>
      </c>
      <c r="L75" s="108"/>
      <c r="M75" s="202"/>
      <c r="N75" s="155"/>
      <c r="O75" s="91"/>
      <c r="Q75" s="110">
        <v>0.13303821062441723</v>
      </c>
    </row>
    <row r="76" spans="1:17" s="63" customFormat="1" x14ac:dyDescent="0.25">
      <c r="A76" s="91"/>
      <c r="B76" s="140" t="s">
        <v>105</v>
      </c>
      <c r="C76" s="70" t="s">
        <v>75</v>
      </c>
      <c r="D76" s="106">
        <v>15213158.119999997</v>
      </c>
      <c r="E76" s="112">
        <v>0.10364</v>
      </c>
      <c r="F76" s="101">
        <v>1576691.7075567998</v>
      </c>
      <c r="G76" s="117"/>
      <c r="H76" s="113">
        <v>0.11743000000000001</v>
      </c>
      <c r="I76" s="101">
        <v>1786481.1580315998</v>
      </c>
      <c r="J76" s="101"/>
      <c r="K76" s="101">
        <v>209789.45047480008</v>
      </c>
      <c r="L76" s="108"/>
      <c r="M76" s="202"/>
      <c r="N76" s="155"/>
      <c r="O76" s="91"/>
      <c r="Q76" s="110">
        <v>0.1330567348514089</v>
      </c>
    </row>
    <row r="77" spans="1:17" s="63" customFormat="1" x14ac:dyDescent="0.25">
      <c r="A77" s="91"/>
      <c r="B77" s="104" t="s">
        <v>106</v>
      </c>
      <c r="C77" s="116"/>
      <c r="D77" s="183">
        <v>20617014.419999998</v>
      </c>
      <c r="E77" s="111"/>
      <c r="F77" s="69"/>
      <c r="G77" s="117"/>
      <c r="H77" s="117"/>
      <c r="I77" s="91"/>
      <c r="J77" s="91"/>
      <c r="K77" s="91"/>
      <c r="L77" s="147"/>
      <c r="M77" s="202"/>
      <c r="N77" s="155"/>
      <c r="O77" s="91"/>
      <c r="Q77" s="110"/>
    </row>
    <row r="78" spans="1:17" s="63" customFormat="1" x14ac:dyDescent="0.25">
      <c r="A78" s="91"/>
      <c r="B78" s="104" t="s">
        <v>93</v>
      </c>
      <c r="C78" s="70" t="s">
        <v>75</v>
      </c>
      <c r="D78" s="117">
        <v>20617014.419999998</v>
      </c>
      <c r="E78" s="164">
        <v>0</v>
      </c>
      <c r="F78" s="69">
        <v>0</v>
      </c>
      <c r="G78" s="117"/>
      <c r="H78" s="164">
        <v>0</v>
      </c>
      <c r="I78" s="69">
        <v>0</v>
      </c>
      <c r="J78" s="69"/>
      <c r="K78" s="101">
        <v>0</v>
      </c>
      <c r="L78" s="108"/>
      <c r="M78" s="202"/>
      <c r="N78" s="155"/>
      <c r="O78" s="91"/>
      <c r="Q78" s="199"/>
    </row>
    <row r="79" spans="1:17" s="63" customFormat="1" x14ac:dyDescent="0.25">
      <c r="A79" s="91"/>
      <c r="B79" s="129" t="s">
        <v>80</v>
      </c>
      <c r="C79" s="116"/>
      <c r="D79" s="117"/>
      <c r="E79" s="111"/>
      <c r="F79" s="204">
        <v>4134585.1271901773</v>
      </c>
      <c r="G79" s="117"/>
      <c r="H79" s="117"/>
      <c r="I79" s="204">
        <v>4544631.4129441995</v>
      </c>
      <c r="J79" s="69"/>
      <c r="K79" s="204">
        <v>410046.28575402207</v>
      </c>
      <c r="L79" s="119">
        <v>9.9169999999999994E-2</v>
      </c>
      <c r="M79" s="202"/>
      <c r="N79" s="155"/>
      <c r="O79" s="91"/>
      <c r="Q79" s="199"/>
    </row>
    <row r="80" spans="1:17" s="63" customFormat="1" x14ac:dyDescent="0.25">
      <c r="A80" s="91"/>
      <c r="B80" s="104"/>
      <c r="C80" s="116"/>
      <c r="D80" s="117"/>
      <c r="E80" s="111"/>
      <c r="F80" s="69"/>
      <c r="G80" s="117"/>
      <c r="H80" s="117"/>
      <c r="I80" s="69"/>
      <c r="J80" s="69"/>
      <c r="K80" s="101"/>
      <c r="L80" s="108"/>
      <c r="M80" s="202"/>
      <c r="N80" s="155"/>
      <c r="O80" s="211"/>
      <c r="P80" s="70"/>
      <c r="Q80" s="110"/>
    </row>
    <row r="81" spans="1:17" s="63" customFormat="1" x14ac:dyDescent="0.25">
      <c r="A81" s="91"/>
      <c r="B81" s="140" t="s">
        <v>95</v>
      </c>
      <c r="C81" s="70" t="s">
        <v>75</v>
      </c>
      <c r="D81" s="117">
        <v>20617014.419999998</v>
      </c>
      <c r="E81" s="112">
        <v>6.9999999999999999E-4</v>
      </c>
      <c r="F81" s="101">
        <v>14431.910093999999</v>
      </c>
      <c r="G81" s="91"/>
      <c r="H81" s="164">
        <v>1E-3</v>
      </c>
      <c r="I81" s="101">
        <v>20617.01442</v>
      </c>
      <c r="J81" s="101"/>
      <c r="K81" s="101">
        <v>6185.1043260000006</v>
      </c>
      <c r="L81" s="108"/>
      <c r="M81" s="202"/>
      <c r="N81" s="155"/>
      <c r="O81" s="101"/>
      <c r="P81" s="70"/>
      <c r="Q81" s="132"/>
    </row>
    <row r="82" spans="1:17" s="63" customFormat="1" x14ac:dyDescent="0.25">
      <c r="A82" s="91"/>
      <c r="B82" s="140" t="s">
        <v>78</v>
      </c>
      <c r="C82" s="70"/>
      <c r="D82" s="117"/>
      <c r="E82" s="113"/>
      <c r="F82" s="204">
        <v>4149017.0372841773</v>
      </c>
      <c r="G82" s="91"/>
      <c r="H82" s="145"/>
      <c r="I82" s="204">
        <v>4565248.4273641994</v>
      </c>
      <c r="J82" s="101"/>
      <c r="K82" s="204">
        <v>416231.39008002204</v>
      </c>
      <c r="L82" s="119">
        <v>0.10032000000000001</v>
      </c>
      <c r="M82" s="202"/>
      <c r="N82" s="155"/>
      <c r="O82" s="133"/>
      <c r="P82" s="70"/>
      <c r="Q82" s="132"/>
    </row>
    <row r="83" spans="1:17" s="63" customFormat="1" x14ac:dyDescent="0.25">
      <c r="A83" s="91"/>
      <c r="B83" s="326"/>
      <c r="C83" s="327"/>
      <c r="D83" s="327"/>
      <c r="E83" s="327"/>
      <c r="F83" s="328"/>
      <c r="G83" s="327"/>
      <c r="H83" s="327"/>
      <c r="I83" s="352"/>
      <c r="J83" s="352"/>
      <c r="K83" s="328"/>
      <c r="L83" s="330"/>
      <c r="M83" s="202"/>
      <c r="N83" s="155"/>
      <c r="O83" s="211"/>
      <c r="P83" s="70"/>
      <c r="Q83" s="132"/>
    </row>
    <row r="84" spans="1:17" s="63" customFormat="1" x14ac:dyDescent="0.25">
      <c r="A84" s="91"/>
      <c r="B84" s="91"/>
      <c r="C84" s="91"/>
      <c r="D84" s="91"/>
      <c r="E84" s="91"/>
      <c r="F84" s="133"/>
      <c r="G84" s="91"/>
      <c r="H84" s="91"/>
      <c r="I84" s="210"/>
      <c r="J84" s="210"/>
      <c r="K84" s="133"/>
      <c r="L84" s="135"/>
      <c r="M84" s="202"/>
      <c r="N84" s="155"/>
      <c r="O84" s="211"/>
      <c r="P84" s="70"/>
      <c r="Q84" s="132"/>
    </row>
    <row r="85" spans="1:17" s="63" customFormat="1" x14ac:dyDescent="0.25">
      <c r="A85" s="91"/>
      <c r="B85" s="136" t="s">
        <v>110</v>
      </c>
      <c r="C85" s="182"/>
      <c r="D85" s="94"/>
      <c r="E85" s="95"/>
      <c r="F85" s="97"/>
      <c r="G85" s="94"/>
      <c r="H85" s="94"/>
      <c r="I85" s="97"/>
      <c r="J85" s="97"/>
      <c r="K85" s="97"/>
      <c r="L85" s="119"/>
      <c r="M85" s="202"/>
      <c r="N85" s="155"/>
      <c r="O85" s="211"/>
      <c r="P85" s="70"/>
      <c r="Q85" s="132"/>
    </row>
    <row r="86" spans="1:17" s="63" customFormat="1" x14ac:dyDescent="0.25">
      <c r="A86" s="91"/>
      <c r="B86" s="99"/>
      <c r="C86" s="70"/>
      <c r="D86" s="91"/>
      <c r="E86" s="91"/>
      <c r="F86" s="101"/>
      <c r="G86" s="141"/>
      <c r="H86" s="91"/>
      <c r="I86" s="101"/>
      <c r="J86" s="101"/>
      <c r="K86" s="101"/>
      <c r="L86" s="108"/>
      <c r="M86" s="202"/>
      <c r="N86" s="155"/>
      <c r="O86" s="211"/>
      <c r="P86" s="70"/>
      <c r="Q86" s="132"/>
    </row>
    <row r="87" spans="1:17" s="63" customFormat="1" x14ac:dyDescent="0.25">
      <c r="A87" s="91"/>
      <c r="B87" s="104" t="s">
        <v>43</v>
      </c>
      <c r="C87" s="105" t="s">
        <v>73</v>
      </c>
      <c r="D87" s="117">
        <v>17211.452562039489</v>
      </c>
      <c r="E87" s="196"/>
      <c r="F87" s="101">
        <v>2206847.59</v>
      </c>
      <c r="G87" s="117"/>
      <c r="H87" s="196"/>
      <c r="I87" s="101">
        <v>2333360.4299999997</v>
      </c>
      <c r="J87" s="101"/>
      <c r="K87" s="101">
        <v>126512.83999999997</v>
      </c>
      <c r="L87" s="108"/>
      <c r="M87" s="202"/>
      <c r="N87" s="155"/>
      <c r="O87" s="211"/>
      <c r="P87" s="70"/>
      <c r="Q87" s="132"/>
    </row>
    <row r="88" spans="1:17" s="63" customFormat="1" x14ac:dyDescent="0.25">
      <c r="A88" s="91"/>
      <c r="B88" s="140" t="s">
        <v>99</v>
      </c>
      <c r="C88" s="105" t="s">
        <v>73</v>
      </c>
      <c r="D88" s="117">
        <v>17211.452562039489</v>
      </c>
      <c r="E88" s="196"/>
      <c r="F88" s="101">
        <v>1994463.122889136</v>
      </c>
      <c r="G88" s="117"/>
      <c r="H88" s="145"/>
      <c r="I88" s="101">
        <v>2259863.7200000002</v>
      </c>
      <c r="J88" s="69"/>
      <c r="K88" s="101">
        <v>265400.59711086389</v>
      </c>
      <c r="L88" s="165"/>
      <c r="M88" s="202"/>
      <c r="N88" s="155"/>
      <c r="O88" s="211"/>
      <c r="P88" s="70"/>
      <c r="Q88" s="132"/>
    </row>
    <row r="89" spans="1:17" s="63" customFormat="1" x14ac:dyDescent="0.25">
      <c r="A89" s="91"/>
      <c r="B89" s="99" t="s">
        <v>46</v>
      </c>
      <c r="C89" s="70" t="s">
        <v>100</v>
      </c>
      <c r="D89" s="117">
        <v>5627398.375</v>
      </c>
      <c r="E89" s="196"/>
      <c r="F89" s="101">
        <v>6584056.0999999996</v>
      </c>
      <c r="G89" s="117"/>
      <c r="H89" s="196"/>
      <c r="I89" s="101">
        <v>7034247.9699999997</v>
      </c>
      <c r="J89" s="69"/>
      <c r="K89" s="101">
        <v>450191.87000000011</v>
      </c>
      <c r="L89" s="165"/>
      <c r="M89" s="202"/>
      <c r="N89" s="155"/>
      <c r="O89" s="211"/>
      <c r="P89" s="70"/>
      <c r="Q89" s="132"/>
    </row>
    <row r="90" spans="1:17" s="63" customFormat="1" x14ac:dyDescent="0.25">
      <c r="A90" s="91"/>
      <c r="B90" s="99"/>
      <c r="C90" s="70"/>
      <c r="D90" s="117"/>
      <c r="E90" s="145"/>
      <c r="F90" s="69"/>
      <c r="G90" s="117"/>
      <c r="H90" s="145"/>
      <c r="I90" s="69"/>
      <c r="J90" s="69"/>
      <c r="K90" s="148"/>
      <c r="L90" s="165"/>
      <c r="M90" s="202"/>
      <c r="N90" s="155"/>
      <c r="O90" s="211"/>
      <c r="P90" s="70"/>
      <c r="Q90" s="132"/>
    </row>
    <row r="91" spans="1:17" s="63" customFormat="1" x14ac:dyDescent="0.25">
      <c r="A91" s="91"/>
      <c r="B91" s="99" t="s">
        <v>101</v>
      </c>
      <c r="C91" s="70"/>
      <c r="D91" s="117"/>
      <c r="E91" s="145"/>
      <c r="F91" s="101"/>
      <c r="G91" s="117"/>
      <c r="H91" s="145"/>
      <c r="I91" s="69"/>
      <c r="J91" s="69"/>
      <c r="K91" s="148"/>
      <c r="L91" s="165"/>
      <c r="M91" s="202"/>
      <c r="N91" s="155"/>
      <c r="O91" s="211"/>
      <c r="P91" s="70"/>
      <c r="Q91" s="132"/>
    </row>
    <row r="92" spans="1:17" s="63" customFormat="1" x14ac:dyDescent="0.25">
      <c r="A92" s="91"/>
      <c r="B92" s="140" t="s">
        <v>102</v>
      </c>
      <c r="C92" s="70" t="s">
        <v>75</v>
      </c>
      <c r="D92" s="117">
        <v>14517630.798999999</v>
      </c>
      <c r="E92" s="154"/>
      <c r="F92" s="101" t="s">
        <v>103</v>
      </c>
      <c r="G92" s="117"/>
      <c r="H92" s="113"/>
      <c r="I92" s="101" t="s">
        <v>103</v>
      </c>
      <c r="J92" s="101"/>
      <c r="K92" s="101"/>
      <c r="L92" s="108"/>
      <c r="M92" s="202"/>
      <c r="N92" s="155"/>
      <c r="O92" s="211"/>
      <c r="P92" s="70"/>
      <c r="Q92" s="132"/>
    </row>
    <row r="93" spans="1:17" s="63" customFormat="1" x14ac:dyDescent="0.25">
      <c r="A93" s="91"/>
      <c r="B93" s="140" t="s">
        <v>104</v>
      </c>
      <c r="C93" s="70" t="s">
        <v>75</v>
      </c>
      <c r="D93" s="117">
        <v>33846142.677000009</v>
      </c>
      <c r="E93" s="154"/>
      <c r="F93" s="101">
        <v>4358029.3358183997</v>
      </c>
      <c r="G93" s="117"/>
      <c r="H93" s="113"/>
      <c r="I93" s="101">
        <v>4937813.7549125999</v>
      </c>
      <c r="J93" s="101"/>
      <c r="K93" s="101">
        <v>579784.41909420036</v>
      </c>
      <c r="L93" s="108"/>
      <c r="M93" s="202"/>
      <c r="N93" s="155"/>
      <c r="O93" s="211"/>
      <c r="P93" s="70"/>
      <c r="Q93" s="132"/>
    </row>
    <row r="94" spans="1:17" s="63" customFormat="1" x14ac:dyDescent="0.25">
      <c r="A94" s="91"/>
      <c r="B94" s="140" t="s">
        <v>105</v>
      </c>
      <c r="C94" s="70" t="s">
        <v>75</v>
      </c>
      <c r="D94" s="329">
        <v>37751105.501999997</v>
      </c>
      <c r="E94" s="154"/>
      <c r="F94" s="101">
        <v>3912524.5775568001</v>
      </c>
      <c r="G94" s="117"/>
      <c r="H94" s="113"/>
      <c r="I94" s="101">
        <v>4433112.3180315997</v>
      </c>
      <c r="J94" s="101"/>
      <c r="K94" s="101">
        <v>520587.74047480011</v>
      </c>
      <c r="L94" s="108"/>
      <c r="M94" s="202"/>
      <c r="N94" s="155"/>
      <c r="O94" s="211"/>
      <c r="P94" s="70"/>
      <c r="Q94" s="132"/>
    </row>
    <row r="95" spans="1:17" s="63" customFormat="1" x14ac:dyDescent="0.25">
      <c r="A95" s="91"/>
      <c r="B95" s="129" t="s">
        <v>106</v>
      </c>
      <c r="C95" s="116"/>
      <c r="D95" s="183">
        <v>86114878.978000015</v>
      </c>
      <c r="E95" s="64"/>
      <c r="F95" s="69"/>
      <c r="G95" s="117"/>
      <c r="H95" s="117"/>
      <c r="I95" s="91"/>
      <c r="J95" s="91"/>
      <c r="K95" s="91"/>
      <c r="L95" s="147"/>
      <c r="M95" s="202"/>
      <c r="N95" s="155"/>
      <c r="O95" s="211"/>
      <c r="P95" s="70"/>
      <c r="Q95" s="132"/>
    </row>
    <row r="96" spans="1:17" s="63" customFormat="1" x14ac:dyDescent="0.25">
      <c r="A96" s="91"/>
      <c r="B96" s="104" t="s">
        <v>93</v>
      </c>
      <c r="C96" s="70" t="s">
        <v>75</v>
      </c>
      <c r="D96" s="117">
        <v>86114878.978</v>
      </c>
      <c r="E96" s="212"/>
      <c r="F96" s="69">
        <v>398881.99515822006</v>
      </c>
      <c r="G96" s="117"/>
      <c r="H96" s="117"/>
      <c r="I96" s="69">
        <v>451935.26545020001</v>
      </c>
      <c r="J96" s="69"/>
      <c r="K96" s="69">
        <v>0</v>
      </c>
      <c r="L96" s="108"/>
      <c r="M96" s="202"/>
      <c r="N96" s="155"/>
      <c r="O96" s="211"/>
      <c r="P96" s="70"/>
      <c r="Q96" s="132"/>
    </row>
    <row r="97" spans="1:17" s="63" customFormat="1" x14ac:dyDescent="0.25">
      <c r="A97" s="91"/>
      <c r="B97" s="129" t="s">
        <v>80</v>
      </c>
      <c r="C97" s="116"/>
      <c r="D97" s="117"/>
      <c r="E97" s="64"/>
      <c r="F97" s="204">
        <v>19454802.721422557</v>
      </c>
      <c r="G97" s="117"/>
      <c r="H97" s="117"/>
      <c r="I97" s="204">
        <v>21450333.458394397</v>
      </c>
      <c r="J97" s="69"/>
      <c r="K97" s="204">
        <v>1942477.4666798646</v>
      </c>
      <c r="L97" s="119">
        <v>9.9849999999999994E-2</v>
      </c>
      <c r="M97" s="202"/>
      <c r="N97" s="155"/>
      <c r="O97" s="211"/>
      <c r="P97" s="70"/>
      <c r="Q97" s="132"/>
    </row>
    <row r="98" spans="1:17" s="63" customFormat="1" x14ac:dyDescent="0.25">
      <c r="A98" s="91"/>
      <c r="B98" s="129"/>
      <c r="C98" s="116"/>
      <c r="D98" s="117"/>
      <c r="E98" s="64"/>
      <c r="F98" s="69"/>
      <c r="G98" s="117"/>
      <c r="H98" s="117"/>
      <c r="I98" s="69"/>
      <c r="J98" s="69"/>
      <c r="K98" s="101"/>
      <c r="L98" s="108"/>
      <c r="M98" s="202"/>
      <c r="N98" s="155"/>
      <c r="O98" s="211"/>
      <c r="P98" s="70"/>
      <c r="Q98" s="132"/>
    </row>
    <row r="99" spans="1:17" s="63" customFormat="1" x14ac:dyDescent="0.25">
      <c r="A99" s="91"/>
      <c r="B99" s="99" t="s">
        <v>77</v>
      </c>
      <c r="C99" s="116"/>
      <c r="D99" s="117"/>
      <c r="E99" s="64"/>
      <c r="F99" s="69"/>
      <c r="G99" s="117"/>
      <c r="H99" s="117"/>
      <c r="I99" s="69"/>
      <c r="J99" s="69"/>
      <c r="K99" s="101"/>
      <c r="L99" s="108"/>
      <c r="M99" s="202"/>
      <c r="N99" s="155"/>
      <c r="O99" s="211"/>
      <c r="P99" s="70"/>
      <c r="Q99" s="132"/>
    </row>
    <row r="100" spans="1:17" s="63" customFormat="1" x14ac:dyDescent="0.25">
      <c r="A100" s="91"/>
      <c r="B100" s="140" t="s">
        <v>107</v>
      </c>
      <c r="C100" s="116"/>
      <c r="D100" s="117"/>
      <c r="E100" s="64"/>
      <c r="F100" s="69">
        <v>14874565.041121801</v>
      </c>
      <c r="G100" s="117"/>
      <c r="H100" s="117"/>
      <c r="I100" s="69">
        <v>14874565.041121801</v>
      </c>
      <c r="J100" s="69"/>
      <c r="K100" s="69">
        <v>0</v>
      </c>
      <c r="L100" s="108"/>
      <c r="M100" s="202"/>
      <c r="N100" s="155"/>
      <c r="O100" s="211"/>
      <c r="P100" s="70"/>
      <c r="Q100" s="132"/>
    </row>
    <row r="101" spans="1:17" s="63" customFormat="1" x14ac:dyDescent="0.25">
      <c r="A101" s="91"/>
      <c r="B101" s="140" t="s">
        <v>46</v>
      </c>
      <c r="C101" s="116"/>
      <c r="D101" s="117"/>
      <c r="E101" s="64"/>
      <c r="F101" s="69">
        <v>4689738.5576999998</v>
      </c>
      <c r="G101" s="117"/>
      <c r="H101" s="117"/>
      <c r="I101" s="69">
        <v>4689738.5576999998</v>
      </c>
      <c r="J101" s="69"/>
      <c r="K101" s="69">
        <v>0</v>
      </c>
      <c r="L101" s="108"/>
      <c r="M101" s="202"/>
      <c r="N101" s="155"/>
      <c r="O101" s="211"/>
      <c r="P101" s="70"/>
      <c r="Q101" s="132"/>
    </row>
    <row r="102" spans="1:17" s="63" customFormat="1" x14ac:dyDescent="0.25">
      <c r="A102" s="91"/>
      <c r="B102" s="140" t="s">
        <v>95</v>
      </c>
      <c r="C102" s="116"/>
      <c r="D102" s="117"/>
      <c r="E102" s="64"/>
      <c r="F102" s="69">
        <v>14431.910093999999</v>
      </c>
      <c r="G102" s="117"/>
      <c r="H102" s="117"/>
      <c r="I102" s="69">
        <v>20617.01442</v>
      </c>
      <c r="J102" s="69"/>
      <c r="K102" s="69">
        <v>6185.1043260000006</v>
      </c>
      <c r="L102" s="108"/>
      <c r="M102" s="202"/>
      <c r="N102" s="155"/>
      <c r="O102" s="211"/>
      <c r="P102" s="70"/>
      <c r="Q102" s="132"/>
    </row>
    <row r="103" spans="1:17" s="63" customFormat="1" x14ac:dyDescent="0.25">
      <c r="A103" s="91"/>
      <c r="B103" s="129" t="s">
        <v>108</v>
      </c>
      <c r="C103" s="116"/>
      <c r="D103" s="117"/>
      <c r="E103" s="64"/>
      <c r="F103" s="204">
        <v>19578735.508915801</v>
      </c>
      <c r="G103" s="117"/>
      <c r="H103" s="117"/>
      <c r="I103" s="204">
        <v>19584920.613241799</v>
      </c>
      <c r="J103" s="69"/>
      <c r="K103" s="204">
        <v>6185.1043260000006</v>
      </c>
      <c r="L103" s="119">
        <v>3.2000000000000003E-4</v>
      </c>
      <c r="M103" s="202"/>
      <c r="N103" s="155"/>
      <c r="O103" s="211"/>
      <c r="P103" s="70"/>
      <c r="Q103" s="132"/>
    </row>
    <row r="104" spans="1:17" s="63" customFormat="1" x14ac:dyDescent="0.25">
      <c r="A104" s="91"/>
      <c r="B104" s="99"/>
      <c r="C104" s="116"/>
      <c r="D104" s="91"/>
      <c r="E104" s="70"/>
      <c r="F104" s="101"/>
      <c r="G104" s="117"/>
      <c r="H104" s="117"/>
      <c r="I104" s="69"/>
      <c r="J104" s="69"/>
      <c r="K104" s="101"/>
      <c r="L104" s="108"/>
      <c r="M104" s="202"/>
      <c r="N104" s="155"/>
      <c r="O104" s="101"/>
      <c r="P104" s="70"/>
      <c r="Q104" s="132"/>
    </row>
    <row r="105" spans="1:17" s="63" customFormat="1" x14ac:dyDescent="0.25">
      <c r="A105" s="91"/>
      <c r="B105" s="99" t="s">
        <v>78</v>
      </c>
      <c r="C105" s="70"/>
      <c r="D105" s="117"/>
      <c r="E105" s="113"/>
      <c r="F105" s="204">
        <v>39033538.230338357</v>
      </c>
      <c r="G105" s="91"/>
      <c r="H105" s="145"/>
      <c r="I105" s="204">
        <v>41035254.0716362</v>
      </c>
      <c r="J105" s="101"/>
      <c r="K105" s="204">
        <v>1948662.5710058645</v>
      </c>
      <c r="L105" s="119">
        <v>4.9919999999999999E-2</v>
      </c>
      <c r="M105" s="202"/>
      <c r="N105" s="155"/>
      <c r="O105" s="70"/>
      <c r="P105" s="70"/>
      <c r="Q105" s="117"/>
    </row>
    <row r="106" spans="1:17" s="63" customFormat="1" x14ac:dyDescent="0.25">
      <c r="A106" s="91"/>
      <c r="B106" s="326"/>
      <c r="C106" s="327"/>
      <c r="D106" s="327"/>
      <c r="E106" s="327"/>
      <c r="F106" s="328"/>
      <c r="G106" s="327"/>
      <c r="H106" s="327"/>
      <c r="I106" s="352"/>
      <c r="J106" s="352"/>
      <c r="K106" s="328"/>
      <c r="L106" s="330"/>
      <c r="M106" s="202"/>
      <c r="N106" s="155"/>
      <c r="O106" s="70"/>
      <c r="P106" s="70"/>
      <c r="Q106" s="117"/>
    </row>
    <row r="107" spans="1:17" s="91" customFormat="1" x14ac:dyDescent="0.25">
      <c r="F107" s="133"/>
      <c r="I107" s="210"/>
      <c r="J107" s="210"/>
      <c r="K107" s="133"/>
      <c r="L107" s="135"/>
      <c r="M107" s="202"/>
      <c r="N107" s="155"/>
      <c r="O107" s="82"/>
      <c r="P107" s="82"/>
      <c r="Q107" s="82"/>
    </row>
    <row r="108" spans="1:17" x14ac:dyDescent="0.25">
      <c r="B108" s="70"/>
      <c r="F108" s="168"/>
      <c r="I108" s="168"/>
      <c r="J108" s="168"/>
      <c r="K108" s="168"/>
      <c r="M108" s="184"/>
      <c r="N108" s="110"/>
      <c r="O108" s="82"/>
      <c r="P108" s="82"/>
      <c r="Q108" s="82"/>
    </row>
    <row r="109" spans="1:17" x14ac:dyDescent="0.25">
      <c r="B109" s="62" t="s">
        <v>111</v>
      </c>
      <c r="F109" s="168"/>
      <c r="I109" s="168"/>
      <c r="J109" s="168"/>
      <c r="K109" s="168"/>
      <c r="M109" s="184"/>
      <c r="N109" s="110"/>
      <c r="O109" s="166"/>
      <c r="P109" s="167"/>
      <c r="Q109" s="213"/>
    </row>
    <row r="110" spans="1:17" x14ac:dyDescent="0.25">
      <c r="D110" s="339" t="s">
        <v>75</v>
      </c>
      <c r="F110" s="357" t="s">
        <v>60</v>
      </c>
      <c r="I110" s="357" t="s">
        <v>61</v>
      </c>
      <c r="J110" s="168"/>
      <c r="K110" s="357" t="s">
        <v>47</v>
      </c>
      <c r="M110" s="184"/>
      <c r="N110" s="110"/>
    </row>
    <row r="111" spans="1:17" x14ac:dyDescent="0.25">
      <c r="B111" s="62" t="s">
        <v>112</v>
      </c>
      <c r="C111" s="200"/>
      <c r="D111" s="214"/>
      <c r="E111" s="200"/>
      <c r="F111" s="200"/>
      <c r="G111" s="215"/>
      <c r="H111" s="215"/>
      <c r="I111" s="200"/>
      <c r="J111" s="200"/>
      <c r="K111" s="200"/>
      <c r="M111" s="216"/>
    </row>
    <row r="112" spans="1:17" x14ac:dyDescent="0.25">
      <c r="B112" s="65" t="s">
        <v>113</v>
      </c>
      <c r="C112" s="200"/>
      <c r="D112" s="214"/>
      <c r="E112" s="200"/>
      <c r="F112" s="200">
        <v>74023541.944620207</v>
      </c>
      <c r="G112" s="215"/>
      <c r="H112" s="215"/>
      <c r="I112" s="200">
        <v>74023551.394083202</v>
      </c>
      <c r="J112" s="200"/>
      <c r="K112" s="217">
        <v>9.4494629949331284</v>
      </c>
      <c r="M112" s="216"/>
    </row>
    <row r="113" spans="2:13" x14ac:dyDescent="0.25">
      <c r="B113" s="65" t="s">
        <v>114</v>
      </c>
      <c r="C113" s="200"/>
      <c r="D113" s="214"/>
      <c r="E113" s="200"/>
      <c r="F113" s="200">
        <v>19578735.508915801</v>
      </c>
      <c r="G113" s="215"/>
      <c r="H113" s="215"/>
      <c r="I113" s="200">
        <v>19584920.613241799</v>
      </c>
      <c r="J113" s="200"/>
      <c r="K113" s="217">
        <v>6185.1043259985745</v>
      </c>
      <c r="M113" s="218"/>
    </row>
    <row r="114" spans="2:13" x14ac:dyDescent="0.25">
      <c r="B114" s="65" t="s">
        <v>28</v>
      </c>
      <c r="C114" s="200"/>
      <c r="D114" s="214"/>
      <c r="E114" s="200"/>
      <c r="F114" s="219">
        <v>93602277.453536004</v>
      </c>
      <c r="G114" s="215"/>
      <c r="H114" s="215"/>
      <c r="I114" s="219">
        <v>93608472.007324994</v>
      </c>
      <c r="J114" s="200"/>
      <c r="K114" s="219">
        <v>6194.5537889935076</v>
      </c>
      <c r="M114" s="218"/>
    </row>
    <row r="115" spans="2:13" x14ac:dyDescent="0.25">
      <c r="C115" s="200"/>
      <c r="D115" s="214"/>
      <c r="E115" s="200"/>
      <c r="F115" s="200"/>
      <c r="G115" s="215"/>
      <c r="H115" s="215"/>
      <c r="I115" s="200"/>
      <c r="J115" s="200"/>
      <c r="K115" s="217"/>
      <c r="M115" s="218"/>
    </row>
    <row r="116" spans="2:13" x14ac:dyDescent="0.25">
      <c r="B116" s="62" t="s">
        <v>115</v>
      </c>
      <c r="C116" s="200"/>
      <c r="D116" s="214"/>
      <c r="E116" s="200"/>
      <c r="F116" s="200"/>
      <c r="G116" s="215"/>
      <c r="H116" s="215"/>
      <c r="I116" s="200"/>
      <c r="J116" s="200"/>
      <c r="K116" s="217"/>
      <c r="M116" s="218"/>
    </row>
    <row r="117" spans="2:13" x14ac:dyDescent="0.25">
      <c r="B117" s="65" t="s">
        <v>116</v>
      </c>
      <c r="C117" s="200"/>
      <c r="D117" s="214"/>
      <c r="E117" s="200"/>
      <c r="F117" s="200">
        <v>92796856.700000003</v>
      </c>
      <c r="G117" s="200"/>
      <c r="H117" s="215"/>
      <c r="I117" s="200">
        <v>121353023.89999999</v>
      </c>
      <c r="J117" s="200"/>
      <c r="K117" s="217">
        <v>28556167.199999988</v>
      </c>
      <c r="L117" s="169">
        <v>0.30772774224797622</v>
      </c>
      <c r="M117" s="218"/>
    </row>
    <row r="118" spans="2:13" x14ac:dyDescent="0.25">
      <c r="B118" s="65" t="s">
        <v>114</v>
      </c>
      <c r="C118" s="200"/>
      <c r="D118" s="214"/>
      <c r="E118" s="200"/>
      <c r="F118" s="200">
        <v>19454802.721422557</v>
      </c>
      <c r="G118" s="200"/>
      <c r="H118" s="215"/>
      <c r="I118" s="200">
        <v>21450333.458394401</v>
      </c>
      <c r="J118" s="200"/>
      <c r="K118" s="217">
        <v>1995530.736971844</v>
      </c>
      <c r="L118" s="169">
        <v>0.1025726534237469</v>
      </c>
      <c r="M118" s="218"/>
    </row>
    <row r="119" spans="2:13" x14ac:dyDescent="0.25">
      <c r="B119" s="65" t="s">
        <v>28</v>
      </c>
      <c r="C119" s="200"/>
      <c r="D119" s="214"/>
      <c r="E119" s="200"/>
      <c r="F119" s="219">
        <v>112251659.42142256</v>
      </c>
      <c r="G119" s="200"/>
      <c r="H119" s="215"/>
      <c r="I119" s="219">
        <v>142803357.35839438</v>
      </c>
      <c r="J119" s="200"/>
      <c r="K119" s="219">
        <v>30551697.936971832</v>
      </c>
      <c r="L119" s="169">
        <v>0.27217145915208824</v>
      </c>
      <c r="M119" s="218"/>
    </row>
    <row r="120" spans="2:13" x14ac:dyDescent="0.25">
      <c r="C120" s="200"/>
      <c r="D120" s="214"/>
      <c r="E120" s="200"/>
      <c r="F120" s="200"/>
      <c r="G120" s="200"/>
      <c r="H120" s="215"/>
      <c r="I120" s="200"/>
      <c r="J120" s="200"/>
      <c r="K120" s="217"/>
      <c r="M120" s="218"/>
    </row>
    <row r="121" spans="2:13" x14ac:dyDescent="0.25">
      <c r="B121" s="62" t="s">
        <v>117</v>
      </c>
      <c r="C121" s="200"/>
      <c r="D121" s="214"/>
      <c r="E121" s="200"/>
      <c r="F121" s="200"/>
      <c r="G121" s="200"/>
      <c r="H121" s="215"/>
      <c r="I121" s="200"/>
      <c r="J121" s="200"/>
      <c r="K121" s="217"/>
      <c r="M121" s="218"/>
    </row>
    <row r="122" spans="2:13" x14ac:dyDescent="0.25">
      <c r="B122" s="65" t="s">
        <v>116</v>
      </c>
      <c r="C122" s="200"/>
      <c r="D122" s="214">
        <v>232276721.11300004</v>
      </c>
      <c r="E122" s="200"/>
      <c r="F122" s="200">
        <v>166820398.64462021</v>
      </c>
      <c r="G122" s="215"/>
      <c r="H122" s="215"/>
      <c r="I122" s="200">
        <v>195376575.29408318</v>
      </c>
      <c r="J122" s="200"/>
      <c r="K122" s="217">
        <v>28556176.649462968</v>
      </c>
      <c r="L122" s="169">
        <v>0.17117916562648064</v>
      </c>
      <c r="M122" s="218"/>
    </row>
    <row r="123" spans="2:13" x14ac:dyDescent="0.25">
      <c r="B123" s="65" t="s">
        <v>114</v>
      </c>
      <c r="C123" s="200"/>
      <c r="D123" s="214">
        <v>86114878.978000015</v>
      </c>
      <c r="E123" s="200"/>
      <c r="F123" s="200">
        <v>39033538.230338357</v>
      </c>
      <c r="G123" s="215"/>
      <c r="H123" s="215"/>
      <c r="I123" s="200">
        <v>41035254.0716362</v>
      </c>
      <c r="J123" s="200"/>
      <c r="K123" s="217">
        <v>2001715.8412978426</v>
      </c>
      <c r="L123" s="169">
        <v>5.1281947065255601E-2</v>
      </c>
      <c r="M123" s="218"/>
    </row>
    <row r="124" spans="2:13" x14ac:dyDescent="0.25">
      <c r="B124" s="65" t="s">
        <v>28</v>
      </c>
      <c r="C124" s="200"/>
      <c r="D124" s="96">
        <v>318391600.09100008</v>
      </c>
      <c r="E124" s="200"/>
      <c r="F124" s="219">
        <v>205853936.87495857</v>
      </c>
      <c r="G124" s="215"/>
      <c r="H124" s="215"/>
      <c r="I124" s="219">
        <v>236411829.36571938</v>
      </c>
      <c r="J124" s="200"/>
      <c r="K124" s="219">
        <v>30557892.490760811</v>
      </c>
      <c r="L124" s="169">
        <v>0.14844453768849963</v>
      </c>
      <c r="M124" s="218"/>
    </row>
    <row r="125" spans="2:13" x14ac:dyDescent="0.25">
      <c r="C125" s="200"/>
      <c r="D125" s="64"/>
      <c r="E125" s="200"/>
      <c r="F125" s="217"/>
      <c r="G125" s="215"/>
      <c r="H125" s="215"/>
      <c r="I125" s="217"/>
      <c r="J125" s="200"/>
      <c r="K125" s="217"/>
      <c r="M125" s="218"/>
    </row>
    <row r="126" spans="2:13" x14ac:dyDescent="0.25">
      <c r="B126" s="65" t="s">
        <v>242</v>
      </c>
      <c r="F126" s="65"/>
      <c r="G126" s="215"/>
      <c r="H126" s="215"/>
      <c r="I126" s="217"/>
      <c r="J126" s="200"/>
      <c r="K126" s="217"/>
      <c r="M126" s="218"/>
    </row>
    <row r="127" spans="2:13" ht="13.8" thickBot="1" x14ac:dyDescent="0.3">
      <c r="C127" s="200"/>
      <c r="D127" s="214"/>
      <c r="E127" s="200"/>
      <c r="F127" s="200"/>
      <c r="G127" s="215"/>
      <c r="H127" s="215"/>
      <c r="I127" s="200"/>
      <c r="J127" s="200"/>
      <c r="K127" s="200"/>
      <c r="M127" s="218"/>
    </row>
    <row r="128" spans="2:13" ht="13.8" thickBot="1" x14ac:dyDescent="0.3">
      <c r="B128" s="340" t="s">
        <v>243</v>
      </c>
      <c r="C128" s="358"/>
      <c r="D128" s="359">
        <v>0</v>
      </c>
      <c r="E128" s="359"/>
      <c r="F128" s="360">
        <v>7.7753663063049316E-3</v>
      </c>
      <c r="G128" s="215"/>
      <c r="H128" s="215"/>
      <c r="I128" s="200"/>
      <c r="J128" s="200"/>
      <c r="K128" s="200"/>
      <c r="M128" s="218"/>
    </row>
    <row r="129" spans="3:13" x14ac:dyDescent="0.25">
      <c r="C129" s="200"/>
      <c r="D129" s="200"/>
      <c r="E129" s="200"/>
      <c r="F129" s="200"/>
      <c r="G129" s="215"/>
      <c r="H129" s="215"/>
      <c r="I129" s="200"/>
      <c r="J129" s="200"/>
      <c r="K129" s="200"/>
      <c r="M129" s="218"/>
    </row>
    <row r="130" spans="3:13" x14ac:dyDescent="0.25">
      <c r="F130" s="65"/>
      <c r="G130" s="215"/>
      <c r="H130" s="215"/>
      <c r="I130" s="200"/>
      <c r="J130" s="200"/>
      <c r="K130" s="200"/>
      <c r="M130" s="218"/>
    </row>
    <row r="131" spans="3:13" x14ac:dyDescent="0.25">
      <c r="C131" s="200"/>
      <c r="D131" s="200"/>
      <c r="E131" s="200"/>
      <c r="F131" s="200"/>
      <c r="G131" s="215"/>
      <c r="H131" s="215"/>
      <c r="I131" s="200"/>
      <c r="J131" s="200"/>
      <c r="K131" s="200"/>
      <c r="M131" s="218"/>
    </row>
    <row r="132" spans="3:13" x14ac:dyDescent="0.25">
      <c r="C132" s="200"/>
      <c r="D132" s="200"/>
      <c r="E132" s="200"/>
      <c r="F132" s="200"/>
      <c r="G132" s="215"/>
      <c r="H132" s="215"/>
      <c r="I132" s="200"/>
      <c r="J132" s="200"/>
      <c r="K132" s="200"/>
      <c r="M132" s="218"/>
    </row>
    <row r="133" spans="3:13" x14ac:dyDescent="0.25">
      <c r="C133" s="200"/>
      <c r="D133" s="200"/>
      <c r="E133" s="200"/>
      <c r="F133" s="200"/>
      <c r="G133" s="215"/>
      <c r="H133" s="215"/>
      <c r="I133" s="200"/>
      <c r="J133" s="200"/>
      <c r="K133" s="200"/>
      <c r="M133" s="218"/>
    </row>
    <row r="134" spans="3:13" x14ac:dyDescent="0.25">
      <c r="C134" s="200"/>
      <c r="D134" s="200"/>
      <c r="E134" s="200"/>
      <c r="F134" s="200"/>
      <c r="G134" s="215"/>
      <c r="H134" s="215"/>
      <c r="I134" s="200"/>
      <c r="J134" s="200"/>
      <c r="K134" s="200"/>
      <c r="M134" s="218"/>
    </row>
    <row r="135" spans="3:13" x14ac:dyDescent="0.25">
      <c r="C135" s="200"/>
      <c r="D135" s="200"/>
      <c r="E135" s="200"/>
      <c r="F135" s="200"/>
      <c r="G135" s="215"/>
      <c r="H135" s="215"/>
      <c r="I135" s="200"/>
      <c r="J135" s="200"/>
      <c r="K135" s="200"/>
      <c r="M135" s="218"/>
    </row>
    <row r="136" spans="3:13" x14ac:dyDescent="0.25">
      <c r="C136" s="200"/>
      <c r="D136" s="200"/>
      <c r="E136" s="200"/>
      <c r="F136" s="200"/>
      <c r="G136" s="215"/>
      <c r="H136" s="215"/>
      <c r="I136" s="200"/>
      <c r="J136" s="200"/>
      <c r="K136" s="200"/>
      <c r="M136" s="218"/>
    </row>
    <row r="137" spans="3:13" x14ac:dyDescent="0.25">
      <c r="C137" s="200"/>
      <c r="D137" s="200"/>
      <c r="E137" s="200"/>
      <c r="F137" s="200"/>
      <c r="G137" s="215"/>
      <c r="H137" s="215"/>
      <c r="I137" s="200"/>
      <c r="J137" s="200"/>
      <c r="K137" s="200"/>
      <c r="M137" s="218"/>
    </row>
    <row r="138" spans="3:13" x14ac:dyDescent="0.25">
      <c r="C138" s="200"/>
      <c r="D138" s="200"/>
      <c r="E138" s="200"/>
      <c r="F138" s="200"/>
      <c r="G138" s="215"/>
      <c r="H138" s="215"/>
      <c r="I138" s="200"/>
      <c r="J138" s="200"/>
      <c r="K138" s="200"/>
      <c r="M138" s="218"/>
    </row>
    <row r="139" spans="3:13" x14ac:dyDescent="0.25">
      <c r="C139" s="200"/>
      <c r="D139" s="200"/>
      <c r="E139" s="200"/>
      <c r="F139" s="200"/>
      <c r="G139" s="215"/>
      <c r="H139" s="215"/>
      <c r="I139" s="200"/>
      <c r="J139" s="200"/>
      <c r="K139" s="200"/>
      <c r="M139" s="218"/>
    </row>
    <row r="140" spans="3:13" x14ac:dyDescent="0.25">
      <c r="C140" s="200"/>
      <c r="D140" s="200"/>
      <c r="E140" s="200"/>
      <c r="F140" s="200"/>
      <c r="G140" s="215"/>
      <c r="H140" s="215"/>
      <c r="I140" s="200"/>
      <c r="J140" s="200"/>
      <c r="K140" s="200"/>
      <c r="M140" s="218"/>
    </row>
    <row r="141" spans="3:13" x14ac:dyDescent="0.25">
      <c r="C141" s="200"/>
      <c r="D141" s="200"/>
      <c r="E141" s="200"/>
      <c r="F141" s="200"/>
      <c r="G141" s="215"/>
      <c r="H141" s="215"/>
      <c r="I141" s="200"/>
      <c r="J141" s="200"/>
      <c r="K141" s="200"/>
      <c r="M141" s="218"/>
    </row>
    <row r="142" spans="3:13" x14ac:dyDescent="0.25">
      <c r="C142" s="200"/>
      <c r="D142" s="200"/>
      <c r="E142" s="200"/>
      <c r="F142" s="200"/>
      <c r="G142" s="215"/>
      <c r="H142" s="215"/>
      <c r="I142" s="200"/>
      <c r="J142" s="200"/>
      <c r="K142" s="200"/>
      <c r="M142" s="218"/>
    </row>
    <row r="143" spans="3:13" x14ac:dyDescent="0.25">
      <c r="C143" s="200"/>
      <c r="D143" s="200"/>
      <c r="E143" s="200"/>
      <c r="F143" s="200"/>
      <c r="G143" s="215"/>
      <c r="H143" s="215"/>
      <c r="I143" s="200"/>
      <c r="J143" s="200"/>
      <c r="K143" s="200"/>
      <c r="M143" s="218"/>
    </row>
    <row r="144" spans="3:13" x14ac:dyDescent="0.25">
      <c r="C144" s="200"/>
      <c r="D144" s="200"/>
      <c r="E144" s="200"/>
      <c r="F144" s="200"/>
      <c r="G144" s="215"/>
      <c r="H144" s="215"/>
      <c r="I144" s="200"/>
      <c r="J144" s="200"/>
      <c r="K144" s="200"/>
      <c r="M144" s="218"/>
    </row>
    <row r="145" spans="3:13" x14ac:dyDescent="0.25">
      <c r="C145" s="200"/>
      <c r="D145" s="200"/>
      <c r="E145" s="200"/>
      <c r="F145" s="200"/>
      <c r="G145" s="215"/>
      <c r="H145" s="215"/>
      <c r="I145" s="200"/>
      <c r="J145" s="200"/>
      <c r="K145" s="200"/>
      <c r="M145" s="218"/>
    </row>
    <row r="146" spans="3:13" x14ac:dyDescent="0.25">
      <c r="C146" s="200"/>
      <c r="D146" s="200"/>
      <c r="E146" s="200"/>
      <c r="F146" s="200"/>
      <c r="G146" s="215"/>
      <c r="H146" s="215"/>
      <c r="I146" s="200"/>
      <c r="J146" s="200"/>
      <c r="K146" s="200"/>
      <c r="M146" s="218"/>
    </row>
    <row r="147" spans="3:13" x14ac:dyDescent="0.25">
      <c r="C147" s="200"/>
      <c r="D147" s="200"/>
      <c r="E147" s="200"/>
      <c r="F147" s="200"/>
      <c r="G147" s="215"/>
      <c r="H147" s="215"/>
      <c r="I147" s="200"/>
      <c r="J147" s="200"/>
      <c r="K147" s="200"/>
      <c r="M147" s="218"/>
    </row>
    <row r="148" spans="3:13" x14ac:dyDescent="0.25">
      <c r="M148" s="218"/>
    </row>
    <row r="149" spans="3:13" x14ac:dyDescent="0.25">
      <c r="M149" s="218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&amp;L&amp;F 
&amp;A&amp;RExhibit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26"/>
  <sheetViews>
    <sheetView zoomScaleNormal="100" workbookViewId="0">
      <selection activeCell="Q20" sqref="Q20"/>
    </sheetView>
  </sheetViews>
  <sheetFormatPr defaultColWidth="9.109375" defaultRowHeight="13.2" x14ac:dyDescent="0.25"/>
  <cols>
    <col min="1" max="1" width="2.44140625" style="65" customWidth="1"/>
    <col min="2" max="2" width="31.6640625" style="65" customWidth="1"/>
    <col min="3" max="3" width="9.6640625" style="65" customWidth="1"/>
    <col min="4" max="4" width="12.6640625" style="170" bestFit="1" customWidth="1"/>
    <col min="5" max="5" width="10.44140625" style="131" customWidth="1"/>
    <col min="6" max="6" width="13.33203125" style="66" customWidth="1"/>
    <col min="7" max="7" width="3" style="117" customWidth="1"/>
    <col min="8" max="8" width="10.44140625" style="269" customWidth="1"/>
    <col min="9" max="9" width="13.33203125" style="66" customWidth="1"/>
    <col min="10" max="10" width="2.88671875" style="66" customWidth="1"/>
    <col min="11" max="11" width="13.109375" style="66" customWidth="1"/>
    <col min="12" max="12" width="10.44140625" style="263" customWidth="1"/>
    <col min="13" max="13" width="2.88671875" style="173" customWidth="1"/>
    <col min="14" max="14" width="2.109375" style="221" customWidth="1"/>
    <col min="15" max="15" width="14.5546875" style="65" bestFit="1" customWidth="1"/>
    <col min="16" max="16" width="2.88671875" style="65" customWidth="1"/>
    <col min="17" max="17" width="8.88671875" style="65" customWidth="1"/>
    <col min="18" max="16384" width="9.109375" style="65"/>
  </cols>
  <sheetData>
    <row r="1" spans="1:17" x14ac:dyDescent="0.25">
      <c r="B1" s="167"/>
      <c r="C1" s="167"/>
      <c r="D1" s="443"/>
      <c r="E1" s="166"/>
      <c r="F1" s="232"/>
      <c r="G1" s="234"/>
      <c r="H1" s="208"/>
      <c r="I1" s="232"/>
      <c r="J1" s="232"/>
      <c r="K1" s="232"/>
      <c r="L1" s="445"/>
      <c r="M1" s="445"/>
      <c r="N1" s="89"/>
      <c r="O1" s="167"/>
      <c r="P1" s="167"/>
      <c r="Q1" s="167"/>
    </row>
    <row r="2" spans="1:17" x14ac:dyDescent="0.25">
      <c r="B2" s="442" t="s">
        <v>20</v>
      </c>
      <c r="C2" s="442"/>
      <c r="D2" s="208"/>
      <c r="E2" s="232"/>
      <c r="F2" s="232"/>
      <c r="G2" s="208"/>
      <c r="H2" s="208"/>
      <c r="I2" s="232"/>
      <c r="J2" s="232"/>
      <c r="K2" s="232"/>
      <c r="L2" s="232"/>
      <c r="M2" s="445"/>
      <c r="N2" s="89"/>
      <c r="O2" s="167"/>
      <c r="P2" s="167"/>
      <c r="Q2" s="167"/>
    </row>
    <row r="3" spans="1:17" x14ac:dyDescent="0.25">
      <c r="B3" s="446" t="s">
        <v>225</v>
      </c>
      <c r="C3" s="442"/>
      <c r="D3" s="208"/>
      <c r="E3" s="232"/>
      <c r="F3" s="232"/>
      <c r="G3" s="208"/>
      <c r="H3" s="208"/>
      <c r="I3" s="232"/>
      <c r="J3" s="232"/>
      <c r="K3" s="232"/>
      <c r="L3" s="232"/>
      <c r="M3" s="445"/>
      <c r="N3" s="89"/>
      <c r="O3" s="167"/>
      <c r="P3" s="167"/>
      <c r="Q3" s="167"/>
    </row>
    <row r="4" spans="1:17" x14ac:dyDescent="0.25">
      <c r="B4" s="442" t="s">
        <v>245</v>
      </c>
      <c r="C4" s="442"/>
      <c r="D4" s="208"/>
      <c r="E4" s="232"/>
      <c r="F4" s="232"/>
      <c r="G4" s="208"/>
      <c r="H4" s="208"/>
      <c r="I4" s="232"/>
      <c r="J4" s="232"/>
      <c r="K4" s="232"/>
      <c r="L4" s="232"/>
      <c r="M4" s="445"/>
      <c r="N4" s="89"/>
      <c r="O4" s="167"/>
      <c r="P4" s="167"/>
      <c r="Q4" s="167"/>
    </row>
    <row r="5" spans="1:17" x14ac:dyDescent="0.25">
      <c r="B5" s="442" t="s">
        <v>227</v>
      </c>
      <c r="C5" s="442"/>
      <c r="D5" s="443"/>
      <c r="E5" s="166"/>
      <c r="F5" s="232"/>
      <c r="G5" s="234"/>
      <c r="H5" s="208"/>
      <c r="I5" s="232"/>
      <c r="J5" s="232"/>
      <c r="K5" s="232"/>
      <c r="L5" s="445"/>
      <c r="M5" s="445"/>
      <c r="N5" s="89"/>
      <c r="O5" s="82"/>
      <c r="P5" s="167"/>
      <c r="Q5" s="167"/>
    </row>
    <row r="6" spans="1:17" s="70" customFormat="1" x14ac:dyDescent="0.25">
      <c r="B6" s="220"/>
      <c r="C6" s="82"/>
      <c r="D6" s="117"/>
      <c r="E6" s="191"/>
      <c r="F6" s="67"/>
      <c r="G6" s="117"/>
      <c r="H6" s="145"/>
      <c r="I6" s="67"/>
      <c r="J6" s="67"/>
      <c r="K6" s="67"/>
      <c r="L6" s="221"/>
      <c r="M6" s="179"/>
      <c r="N6" s="179"/>
    </row>
    <row r="7" spans="1:17" x14ac:dyDescent="0.25">
      <c r="B7" s="72"/>
      <c r="C7" s="73"/>
      <c r="D7" s="222" t="s">
        <v>59</v>
      </c>
      <c r="E7" s="447" t="s">
        <v>60</v>
      </c>
      <c r="F7" s="432"/>
      <c r="G7" s="222"/>
      <c r="H7" s="449" t="s">
        <v>61</v>
      </c>
      <c r="I7" s="432"/>
      <c r="J7" s="79"/>
      <c r="K7" s="436" t="s">
        <v>62</v>
      </c>
      <c r="L7" s="437"/>
      <c r="M7" s="179"/>
      <c r="N7" s="89"/>
      <c r="O7" s="82" t="s">
        <v>44</v>
      </c>
      <c r="Q7" s="83" t="s">
        <v>63</v>
      </c>
    </row>
    <row r="8" spans="1:17" x14ac:dyDescent="0.25">
      <c r="B8" s="84" t="s">
        <v>31</v>
      </c>
      <c r="C8" s="361" t="s">
        <v>10</v>
      </c>
      <c r="D8" s="339" t="s">
        <v>64</v>
      </c>
      <c r="E8" s="362" t="s">
        <v>65</v>
      </c>
      <c r="F8" s="87" t="s">
        <v>66</v>
      </c>
      <c r="G8" s="339"/>
      <c r="H8" s="351" t="s">
        <v>65</v>
      </c>
      <c r="I8" s="87" t="s">
        <v>66</v>
      </c>
      <c r="J8" s="87"/>
      <c r="K8" s="87" t="s">
        <v>67</v>
      </c>
      <c r="L8" s="88" t="s">
        <v>68</v>
      </c>
      <c r="M8" s="179"/>
      <c r="N8" s="89"/>
      <c r="O8" s="85" t="s">
        <v>69</v>
      </c>
      <c r="Q8" s="90" t="s">
        <v>70</v>
      </c>
    </row>
    <row r="9" spans="1:17" x14ac:dyDescent="0.25">
      <c r="A9" s="70"/>
      <c r="B9" s="129"/>
      <c r="C9" s="116"/>
      <c r="D9" s="117"/>
      <c r="E9" s="191"/>
      <c r="F9" s="67"/>
      <c r="G9" s="141"/>
      <c r="H9" s="145"/>
      <c r="I9" s="185"/>
      <c r="J9" s="185"/>
      <c r="K9" s="67"/>
      <c r="L9" s="223"/>
      <c r="M9" s="179"/>
      <c r="O9" s="70"/>
    </row>
    <row r="10" spans="1:17" x14ac:dyDescent="0.25">
      <c r="B10" s="92" t="s">
        <v>118</v>
      </c>
      <c r="C10" s="182"/>
      <c r="D10" s="183"/>
      <c r="E10" s="224"/>
      <c r="F10" s="97"/>
      <c r="G10" s="225"/>
      <c r="H10" s="226"/>
      <c r="I10" s="227"/>
      <c r="J10" s="227"/>
      <c r="K10" s="97"/>
      <c r="L10" s="98"/>
      <c r="M10" s="179"/>
      <c r="N10" s="179"/>
    </row>
    <row r="11" spans="1:17" x14ac:dyDescent="0.25">
      <c r="B11" s="99"/>
      <c r="C11" s="70"/>
      <c r="D11" s="117"/>
      <c r="E11" s="191"/>
      <c r="F11" s="101"/>
      <c r="G11" s="141"/>
      <c r="H11" s="145"/>
      <c r="I11" s="69"/>
      <c r="J11" s="185"/>
      <c r="K11" s="101"/>
      <c r="L11" s="102"/>
      <c r="M11" s="179"/>
      <c r="N11" s="179"/>
      <c r="O11" s="347" t="s">
        <v>119</v>
      </c>
    </row>
    <row r="12" spans="1:17" x14ac:dyDescent="0.25">
      <c r="B12" s="129" t="s">
        <v>43</v>
      </c>
      <c r="C12" s="116" t="s">
        <v>73</v>
      </c>
      <c r="D12" s="106">
        <v>329.5178182456545</v>
      </c>
      <c r="E12" s="107">
        <v>548.57000000000005</v>
      </c>
      <c r="F12" s="101">
        <v>180763.59</v>
      </c>
      <c r="H12" s="107">
        <v>595.08000000000004</v>
      </c>
      <c r="I12" s="69">
        <v>196089.46</v>
      </c>
      <c r="J12" s="185"/>
      <c r="K12" s="101">
        <v>15325.869999999995</v>
      </c>
      <c r="L12" s="102"/>
      <c r="M12" s="179"/>
      <c r="N12" s="179"/>
      <c r="O12" s="109">
        <v>1742253.6566853866</v>
      </c>
      <c r="Q12" s="110">
        <v>8.4784074958528466E-2</v>
      </c>
    </row>
    <row r="13" spans="1:17" x14ac:dyDescent="0.25">
      <c r="B13" s="99" t="s">
        <v>46</v>
      </c>
      <c r="C13" s="70" t="s">
        <v>100</v>
      </c>
      <c r="D13" s="106">
        <v>86412.906999999992</v>
      </c>
      <c r="E13" s="107">
        <v>1.21</v>
      </c>
      <c r="F13" s="101">
        <v>104559.62</v>
      </c>
      <c r="H13" s="107">
        <v>1.3</v>
      </c>
      <c r="I13" s="69">
        <v>112336.78</v>
      </c>
      <c r="J13" s="185"/>
      <c r="K13" s="101">
        <v>7777.1600000000035</v>
      </c>
      <c r="L13" s="102"/>
      <c r="M13" s="179"/>
      <c r="N13" s="179"/>
      <c r="O13" s="114" t="s">
        <v>76</v>
      </c>
      <c r="Q13" s="110">
        <v>7.4380165289256173E-2</v>
      </c>
    </row>
    <row r="14" spans="1:17" x14ac:dyDescent="0.25">
      <c r="B14" s="99" t="s">
        <v>93</v>
      </c>
      <c r="C14" s="70" t="s">
        <v>75</v>
      </c>
      <c r="D14" s="117">
        <v>15787998.554</v>
      </c>
      <c r="E14" s="112">
        <v>7.4700000000000001E-3</v>
      </c>
      <c r="F14" s="101">
        <v>117936.34919838</v>
      </c>
      <c r="H14" s="113">
        <v>9.4000000000000004E-3</v>
      </c>
      <c r="I14" s="69">
        <v>148407.19</v>
      </c>
      <c r="J14" s="67"/>
      <c r="K14" s="101">
        <v>30470.840801619997</v>
      </c>
      <c r="L14" s="102"/>
      <c r="M14" s="179"/>
      <c r="N14" s="179"/>
      <c r="O14" s="120">
        <v>19.824116233503446</v>
      </c>
      <c r="Q14" s="110">
        <v>0.25836680053547534</v>
      </c>
    </row>
    <row r="15" spans="1:17" x14ac:dyDescent="0.25">
      <c r="B15" s="99" t="s">
        <v>120</v>
      </c>
      <c r="C15" s="70"/>
      <c r="D15" s="117"/>
      <c r="E15" s="154"/>
      <c r="F15" s="228">
        <v>0</v>
      </c>
      <c r="H15" s="113"/>
      <c r="I15" s="101">
        <v>0</v>
      </c>
      <c r="J15" s="67"/>
      <c r="K15" s="101">
        <v>0</v>
      </c>
      <c r="L15" s="102"/>
      <c r="M15" s="179"/>
      <c r="N15" s="179"/>
      <c r="O15" s="188"/>
    </row>
    <row r="16" spans="1:17" x14ac:dyDescent="0.25">
      <c r="B16" s="99"/>
      <c r="C16" s="70"/>
      <c r="D16" s="117"/>
      <c r="E16" s="154"/>
      <c r="F16" s="101"/>
      <c r="H16" s="113"/>
      <c r="I16" s="69"/>
      <c r="J16" s="185"/>
      <c r="K16" s="101"/>
      <c r="L16" s="102"/>
      <c r="M16" s="179"/>
      <c r="N16" s="179"/>
      <c r="O16" s="126">
        <v>0.25814999999999999</v>
      </c>
    </row>
    <row r="17" spans="2:17" x14ac:dyDescent="0.25">
      <c r="B17" s="99" t="s">
        <v>101</v>
      </c>
      <c r="C17" s="70"/>
      <c r="D17" s="117"/>
      <c r="E17" s="154"/>
      <c r="F17" s="101"/>
      <c r="H17" s="113"/>
      <c r="I17" s="69"/>
      <c r="J17" s="185"/>
      <c r="K17" s="101"/>
      <c r="L17" s="102"/>
      <c r="M17" s="179"/>
      <c r="N17" s="179"/>
      <c r="O17" s="229"/>
    </row>
    <row r="18" spans="2:17" x14ac:dyDescent="0.25">
      <c r="B18" s="99" t="s">
        <v>121</v>
      </c>
      <c r="C18" s="70" t="s">
        <v>75</v>
      </c>
      <c r="D18" s="106">
        <v>7617621.6729999995</v>
      </c>
      <c r="E18" s="112">
        <v>9.9360000000000004E-2</v>
      </c>
      <c r="F18" s="101">
        <v>756886.89</v>
      </c>
      <c r="H18" s="113">
        <v>0.12501000000000001</v>
      </c>
      <c r="I18" s="69">
        <v>952278.89</v>
      </c>
      <c r="J18" s="185"/>
      <c r="K18" s="101">
        <v>195392</v>
      </c>
      <c r="L18" s="102"/>
      <c r="M18" s="179"/>
      <c r="N18" s="179"/>
      <c r="P18" s="230"/>
      <c r="Q18" s="110">
        <v>0.25815217391304346</v>
      </c>
    </row>
    <row r="19" spans="2:17" x14ac:dyDescent="0.25">
      <c r="B19" s="99" t="s">
        <v>122</v>
      </c>
      <c r="C19" s="70" t="s">
        <v>75</v>
      </c>
      <c r="D19" s="106">
        <v>4021281.8230000003</v>
      </c>
      <c r="E19" s="112">
        <v>4.9169999999999998E-2</v>
      </c>
      <c r="F19" s="101">
        <v>197726.43</v>
      </c>
      <c r="H19" s="113">
        <v>6.1859999999999998E-2</v>
      </c>
      <c r="I19" s="69">
        <v>248756.49</v>
      </c>
      <c r="J19" s="185"/>
      <c r="K19" s="101">
        <v>51030.06</v>
      </c>
      <c r="L19" s="102"/>
      <c r="M19" s="179"/>
      <c r="N19" s="179"/>
      <c r="O19" s="154"/>
      <c r="P19" s="154"/>
      <c r="Q19" s="110">
        <v>0.25808419768151314</v>
      </c>
    </row>
    <row r="20" spans="2:17" x14ac:dyDescent="0.25">
      <c r="B20" s="99" t="s">
        <v>123</v>
      </c>
      <c r="C20" s="70" t="s">
        <v>75</v>
      </c>
      <c r="D20" s="106">
        <v>4149095.0580000002</v>
      </c>
      <c r="E20" s="112">
        <v>4.7039999999999998E-2</v>
      </c>
      <c r="F20" s="101">
        <v>195173.43</v>
      </c>
      <c r="H20" s="113">
        <v>5.9180000000000003E-2</v>
      </c>
      <c r="I20" s="69">
        <v>245543.45</v>
      </c>
      <c r="J20" s="185"/>
      <c r="K20" s="101">
        <v>50370.020000000019</v>
      </c>
      <c r="L20" s="108"/>
      <c r="M20" s="179"/>
      <c r="N20" s="179"/>
      <c r="O20" s="154"/>
      <c r="P20" s="154"/>
      <c r="Q20" s="110">
        <v>0.25807823129251717</v>
      </c>
    </row>
    <row r="21" spans="2:17" x14ac:dyDescent="0.25">
      <c r="B21" s="129" t="s">
        <v>80</v>
      </c>
      <c r="C21" s="116"/>
      <c r="D21" s="183">
        <v>15787998.554</v>
      </c>
      <c r="E21" s="67"/>
      <c r="F21" s="204">
        <v>1553046.30919838</v>
      </c>
      <c r="H21" s="145"/>
      <c r="I21" s="204">
        <v>1903412.26</v>
      </c>
      <c r="J21" s="185"/>
      <c r="K21" s="204">
        <v>350365.95080162003</v>
      </c>
      <c r="L21" s="231">
        <v>0.22559916515462108</v>
      </c>
      <c r="M21" s="179"/>
      <c r="N21" s="179"/>
      <c r="O21" s="156"/>
      <c r="P21" s="205"/>
      <c r="Q21" s="206"/>
    </row>
    <row r="22" spans="2:17" ht="12.75" customHeight="1" x14ac:dyDescent="0.25">
      <c r="B22" s="129"/>
      <c r="C22" s="116"/>
      <c r="D22" s="117"/>
      <c r="E22" s="67"/>
      <c r="F22" s="69"/>
      <c r="H22" s="145"/>
      <c r="I22" s="69"/>
      <c r="J22" s="185"/>
      <c r="K22" s="101"/>
      <c r="L22" s="102"/>
      <c r="M22" s="179"/>
      <c r="N22" s="179"/>
      <c r="O22" s="232"/>
      <c r="P22" s="167"/>
      <c r="Q22" s="213"/>
    </row>
    <row r="23" spans="2:17" ht="12.75" customHeight="1" x14ac:dyDescent="0.25">
      <c r="B23" s="99" t="s">
        <v>77</v>
      </c>
      <c r="C23" s="116"/>
      <c r="D23" s="117"/>
      <c r="E23" s="67"/>
      <c r="F23" s="69"/>
      <c r="H23" s="145"/>
      <c r="I23" s="69"/>
      <c r="J23" s="185"/>
      <c r="K23" s="101"/>
      <c r="L23" s="102"/>
      <c r="M23" s="179"/>
      <c r="N23" s="179"/>
      <c r="O23" s="232"/>
      <c r="P23" s="167"/>
      <c r="Q23" s="213"/>
    </row>
    <row r="24" spans="2:17" x14ac:dyDescent="0.25">
      <c r="B24" s="99" t="s">
        <v>107</v>
      </c>
      <c r="C24" s="70" t="s">
        <v>75</v>
      </c>
      <c r="D24" s="233">
        <v>15787998.554</v>
      </c>
      <c r="E24" s="112">
        <v>0.2702</v>
      </c>
      <c r="F24" s="69">
        <v>4265917.2092907997</v>
      </c>
      <c r="G24" s="234"/>
      <c r="H24" s="325">
        <v>0.2702</v>
      </c>
      <c r="I24" s="69">
        <v>4265917.2092907997</v>
      </c>
      <c r="J24" s="185"/>
      <c r="K24" s="101">
        <v>0</v>
      </c>
      <c r="L24" s="102"/>
      <c r="M24" s="179"/>
      <c r="N24" s="202"/>
    </row>
    <row r="25" spans="2:17" x14ac:dyDescent="0.25">
      <c r="B25" s="99" t="s">
        <v>46</v>
      </c>
      <c r="C25" s="70" t="s">
        <v>100</v>
      </c>
      <c r="D25" s="233">
        <v>86412.906999999992</v>
      </c>
      <c r="E25" s="107">
        <v>1.05</v>
      </c>
      <c r="F25" s="69">
        <v>90733.552349999998</v>
      </c>
      <c r="G25" s="234"/>
      <c r="H25" s="331">
        <v>1.05</v>
      </c>
      <c r="I25" s="69">
        <v>90733.552349999998</v>
      </c>
      <c r="J25" s="185"/>
      <c r="K25" s="101">
        <v>0</v>
      </c>
      <c r="L25" s="108"/>
      <c r="M25" s="179"/>
      <c r="N25" s="179"/>
    </row>
    <row r="26" spans="2:17" x14ac:dyDescent="0.25">
      <c r="B26" s="129" t="s">
        <v>108</v>
      </c>
      <c r="C26" s="116"/>
      <c r="D26" s="91"/>
      <c r="E26" s="67"/>
      <c r="F26" s="204">
        <v>4356650.7616407992</v>
      </c>
      <c r="G26" s="91"/>
      <c r="H26" s="145"/>
      <c r="I26" s="204">
        <v>4356650.7616407992</v>
      </c>
      <c r="J26" s="67"/>
      <c r="K26" s="204">
        <v>0</v>
      </c>
      <c r="L26" s="231">
        <v>0</v>
      </c>
      <c r="M26" s="179"/>
      <c r="N26" s="179"/>
      <c r="O26" s="232"/>
      <c r="P26" s="167"/>
      <c r="Q26" s="213"/>
    </row>
    <row r="27" spans="2:17" x14ac:dyDescent="0.25">
      <c r="B27" s="99"/>
      <c r="C27" s="70"/>
      <c r="D27" s="117"/>
      <c r="E27" s="145"/>
      <c r="F27" s="69"/>
      <c r="H27" s="145"/>
      <c r="I27" s="69"/>
      <c r="J27" s="185"/>
      <c r="K27" s="101"/>
      <c r="L27" s="108"/>
      <c r="M27" s="179"/>
      <c r="N27" s="179"/>
    </row>
    <row r="28" spans="2:17" x14ac:dyDescent="0.25">
      <c r="B28" s="99" t="s">
        <v>78</v>
      </c>
      <c r="C28" s="70"/>
      <c r="D28" s="117"/>
      <c r="E28" s="113"/>
      <c r="F28" s="204">
        <v>5909697.0708391797</v>
      </c>
      <c r="H28" s="145"/>
      <c r="I28" s="204">
        <v>6260063.021640799</v>
      </c>
      <c r="J28" s="185"/>
      <c r="K28" s="204">
        <v>350365.95080162003</v>
      </c>
      <c r="L28" s="231">
        <v>5.92866176729204E-2</v>
      </c>
      <c r="M28" s="179"/>
      <c r="N28" s="179"/>
    </row>
    <row r="29" spans="2:17" x14ac:dyDescent="0.25">
      <c r="B29" s="349"/>
      <c r="C29" s="336"/>
      <c r="D29" s="329"/>
      <c r="E29" s="363"/>
      <c r="F29" s="354"/>
      <c r="G29" s="329"/>
      <c r="H29" s="364"/>
      <c r="I29" s="354"/>
      <c r="J29" s="365"/>
      <c r="K29" s="354"/>
      <c r="L29" s="355"/>
      <c r="M29" s="179"/>
      <c r="N29" s="179"/>
    </row>
    <row r="30" spans="2:17" x14ac:dyDescent="0.25">
      <c r="B30" s="91"/>
      <c r="C30" s="91"/>
      <c r="D30" s="117"/>
      <c r="E30" s="113"/>
      <c r="F30" s="133"/>
      <c r="H30" s="145"/>
      <c r="I30" s="143"/>
      <c r="J30" s="235"/>
      <c r="K30" s="133"/>
      <c r="L30" s="135"/>
      <c r="M30" s="179"/>
      <c r="N30" s="179"/>
    </row>
    <row r="31" spans="2:17" x14ac:dyDescent="0.25">
      <c r="B31" s="92" t="s">
        <v>124</v>
      </c>
      <c r="C31" s="182"/>
      <c r="D31" s="183"/>
      <c r="E31" s="224"/>
      <c r="F31" s="97"/>
      <c r="G31" s="225"/>
      <c r="H31" s="226"/>
      <c r="I31" s="227"/>
      <c r="J31" s="227"/>
      <c r="K31" s="97"/>
      <c r="L31" s="98"/>
      <c r="M31" s="179"/>
      <c r="N31" s="179"/>
      <c r="O31" s="236"/>
      <c r="P31" s="105"/>
      <c r="Q31" s="117"/>
    </row>
    <row r="32" spans="2:17" x14ac:dyDescent="0.25">
      <c r="B32" s="99"/>
      <c r="C32" s="70"/>
      <c r="D32" s="117"/>
      <c r="E32" s="191"/>
      <c r="F32" s="101"/>
      <c r="G32" s="141"/>
      <c r="H32" s="145"/>
      <c r="I32" s="69"/>
      <c r="J32" s="185"/>
      <c r="K32" s="101"/>
      <c r="L32" s="102"/>
      <c r="M32" s="179"/>
      <c r="N32" s="179"/>
      <c r="O32" s="91"/>
      <c r="P32" s="91"/>
      <c r="Q32" s="117"/>
    </row>
    <row r="33" spans="2:17" x14ac:dyDescent="0.25">
      <c r="B33" s="129" t="s">
        <v>43</v>
      </c>
      <c r="C33" s="116" t="s">
        <v>73</v>
      </c>
      <c r="D33" s="106">
        <v>1199.4001036779719</v>
      </c>
      <c r="E33" s="107">
        <v>877.69</v>
      </c>
      <c r="F33" s="101">
        <v>1052701.48</v>
      </c>
      <c r="H33" s="107">
        <v>903.09</v>
      </c>
      <c r="I33" s="69">
        <v>1083166.24</v>
      </c>
      <c r="J33" s="185"/>
      <c r="K33" s="101">
        <v>30464.760000000009</v>
      </c>
      <c r="L33" s="102"/>
      <c r="M33" s="179"/>
      <c r="N33" s="179"/>
      <c r="O33" s="105"/>
      <c r="P33" s="105"/>
      <c r="Q33" s="110">
        <v>2.8939602821041577E-2</v>
      </c>
    </row>
    <row r="34" spans="2:17" x14ac:dyDescent="0.25">
      <c r="B34" s="99" t="s">
        <v>46</v>
      </c>
      <c r="C34" s="70" t="s">
        <v>100</v>
      </c>
      <c r="D34" s="106">
        <v>697056</v>
      </c>
      <c r="E34" s="107">
        <v>1.21</v>
      </c>
      <c r="F34" s="101">
        <v>843437.76</v>
      </c>
      <c r="H34" s="145">
        <v>1.3</v>
      </c>
      <c r="I34" s="69">
        <v>906172.8</v>
      </c>
      <c r="J34" s="185"/>
      <c r="K34" s="101">
        <v>62735.040000000037</v>
      </c>
      <c r="L34" s="102"/>
      <c r="M34" s="179"/>
      <c r="N34" s="179"/>
      <c r="O34" s="91"/>
      <c r="P34" s="91"/>
      <c r="Q34" s="110">
        <v>7.4380165289256173E-2</v>
      </c>
    </row>
    <row r="35" spans="2:17" x14ac:dyDescent="0.25">
      <c r="B35" s="99" t="s">
        <v>120</v>
      </c>
      <c r="C35" s="70"/>
      <c r="D35" s="106"/>
      <c r="E35" s="107"/>
      <c r="F35" s="237">
        <v>12284.61</v>
      </c>
      <c r="H35" s="145"/>
      <c r="I35" s="69">
        <v>12284.61</v>
      </c>
      <c r="J35" s="185"/>
      <c r="K35" s="101">
        <v>0</v>
      </c>
      <c r="L35" s="102"/>
      <c r="M35" s="179"/>
      <c r="N35" s="179"/>
      <c r="O35" s="91"/>
      <c r="P35" s="91"/>
      <c r="Q35" s="132"/>
    </row>
    <row r="36" spans="2:17" x14ac:dyDescent="0.25">
      <c r="B36" s="99"/>
      <c r="C36" s="70"/>
      <c r="D36" s="106"/>
      <c r="E36" s="112"/>
      <c r="F36" s="70"/>
      <c r="H36" s="113"/>
      <c r="I36" s="70"/>
      <c r="J36" s="67"/>
      <c r="K36" s="101"/>
      <c r="L36" s="102"/>
      <c r="M36" s="179"/>
      <c r="N36" s="179"/>
      <c r="O36" s="91"/>
      <c r="P36" s="91"/>
      <c r="Q36" s="117"/>
    </row>
    <row r="37" spans="2:17" x14ac:dyDescent="0.25">
      <c r="B37" s="99"/>
      <c r="C37" s="70"/>
      <c r="D37" s="106"/>
      <c r="E37" s="112"/>
      <c r="F37" s="101"/>
      <c r="H37" s="113"/>
      <c r="I37" s="69"/>
      <c r="J37" s="185"/>
      <c r="K37" s="101"/>
      <c r="L37" s="102"/>
      <c r="M37" s="179"/>
      <c r="N37" s="179"/>
      <c r="O37" s="70"/>
      <c r="P37" s="91"/>
      <c r="Q37" s="117"/>
    </row>
    <row r="38" spans="2:17" x14ac:dyDescent="0.25">
      <c r="B38" s="99" t="s">
        <v>101</v>
      </c>
      <c r="C38" s="70"/>
      <c r="D38" s="106"/>
      <c r="E38" s="112"/>
      <c r="F38" s="101"/>
      <c r="H38" s="113"/>
      <c r="I38" s="69"/>
      <c r="J38" s="185"/>
      <c r="K38" s="101"/>
      <c r="L38" s="102"/>
      <c r="M38" s="179"/>
      <c r="N38" s="179"/>
      <c r="O38" s="91"/>
      <c r="P38" s="91"/>
      <c r="Q38" s="117"/>
    </row>
    <row r="39" spans="2:17" x14ac:dyDescent="0.25">
      <c r="B39" s="99" t="s">
        <v>121</v>
      </c>
      <c r="C39" s="70" t="s">
        <v>75</v>
      </c>
      <c r="D39" s="106">
        <v>28123063.680000003</v>
      </c>
      <c r="E39" s="112">
        <v>9.9360000000000004E-2</v>
      </c>
      <c r="F39" s="101">
        <v>2794307.61</v>
      </c>
      <c r="H39" s="113">
        <v>0.12501000000000001</v>
      </c>
      <c r="I39" s="69">
        <v>3515664.19</v>
      </c>
      <c r="J39" s="185"/>
      <c r="K39" s="101">
        <v>721356.58000000007</v>
      </c>
      <c r="L39" s="102"/>
      <c r="M39" s="179"/>
      <c r="N39" s="179"/>
      <c r="O39" s="91"/>
      <c r="P39" s="91"/>
      <c r="Q39" s="110">
        <v>0.25815217391304346</v>
      </c>
    </row>
    <row r="40" spans="2:17" x14ac:dyDescent="0.25">
      <c r="B40" s="99" t="s">
        <v>122</v>
      </c>
      <c r="C40" s="70" t="s">
        <v>75</v>
      </c>
      <c r="D40" s="106">
        <v>18732272.719999999</v>
      </c>
      <c r="E40" s="112">
        <v>4.9169999999999998E-2</v>
      </c>
      <c r="F40" s="101">
        <v>921065.85</v>
      </c>
      <c r="H40" s="113">
        <v>6.1859999999999998E-2</v>
      </c>
      <c r="I40" s="69">
        <v>1158778.3899999999</v>
      </c>
      <c r="J40" s="185"/>
      <c r="K40" s="101">
        <v>237712.53999999992</v>
      </c>
      <c r="L40" s="102"/>
      <c r="M40" s="179"/>
      <c r="N40" s="179"/>
      <c r="O40" s="91"/>
      <c r="P40" s="91"/>
      <c r="Q40" s="110">
        <v>0.25808419768151314</v>
      </c>
    </row>
    <row r="41" spans="2:17" x14ac:dyDescent="0.25">
      <c r="B41" s="99" t="s">
        <v>125</v>
      </c>
      <c r="C41" s="70" t="s">
        <v>75</v>
      </c>
      <c r="D41" s="106">
        <v>27976821.809999999</v>
      </c>
      <c r="E41" s="112">
        <v>4.7039999999999998E-2</v>
      </c>
      <c r="F41" s="354">
        <v>1316029.7</v>
      </c>
      <c r="H41" s="113">
        <v>5.9180000000000003E-2</v>
      </c>
      <c r="I41" s="69">
        <v>1655668.31</v>
      </c>
      <c r="J41" s="185"/>
      <c r="K41" s="101">
        <v>339638.6100000001</v>
      </c>
      <c r="L41" s="108"/>
      <c r="M41" s="179"/>
      <c r="N41" s="179"/>
      <c r="O41" s="91"/>
      <c r="P41" s="91"/>
      <c r="Q41" s="110">
        <v>0.25807823129251717</v>
      </c>
    </row>
    <row r="42" spans="2:17" x14ac:dyDescent="0.25">
      <c r="B42" s="129" t="s">
        <v>80</v>
      </c>
      <c r="C42" s="116"/>
      <c r="D42" s="183">
        <v>74832158.210000008</v>
      </c>
      <c r="E42" s="238"/>
      <c r="F42" s="204">
        <v>6939827.0099999998</v>
      </c>
      <c r="H42" s="145"/>
      <c r="I42" s="204">
        <v>8331734.5399999991</v>
      </c>
      <c r="J42" s="185"/>
      <c r="K42" s="204">
        <v>1391907.53</v>
      </c>
      <c r="L42" s="231">
        <v>0.20056804413054094</v>
      </c>
      <c r="M42" s="179"/>
      <c r="N42" s="179"/>
      <c r="O42" s="91"/>
      <c r="P42" s="91"/>
      <c r="Q42" s="117"/>
    </row>
    <row r="43" spans="2:17" x14ac:dyDescent="0.25">
      <c r="B43" s="129"/>
      <c r="C43" s="116"/>
      <c r="D43" s="117"/>
      <c r="E43" s="238"/>
      <c r="F43" s="69"/>
      <c r="H43" s="145"/>
      <c r="I43" s="69"/>
      <c r="J43" s="185"/>
      <c r="K43" s="101"/>
      <c r="L43" s="102"/>
      <c r="M43" s="179"/>
      <c r="N43" s="179"/>
      <c r="O43" s="105"/>
      <c r="P43" s="91"/>
      <c r="Q43" s="117"/>
    </row>
    <row r="44" spans="2:17" x14ac:dyDescent="0.25">
      <c r="B44" s="99" t="s">
        <v>95</v>
      </c>
      <c r="C44" s="70" t="s">
        <v>75</v>
      </c>
      <c r="D44" s="233">
        <v>74832158.210000008</v>
      </c>
      <c r="E44" s="112">
        <v>6.9999999999999999E-4</v>
      </c>
      <c r="F44" s="69">
        <v>52382.510747000008</v>
      </c>
      <c r="G44" s="234"/>
      <c r="H44" s="164">
        <v>1E-3</v>
      </c>
      <c r="I44" s="101">
        <v>74832.158210000009</v>
      </c>
      <c r="J44" s="185"/>
      <c r="K44" s="101">
        <v>22449.647463000001</v>
      </c>
      <c r="L44" s="102"/>
      <c r="M44" s="179"/>
      <c r="N44" s="179"/>
      <c r="O44" s="105"/>
      <c r="P44" s="105"/>
      <c r="Q44" s="117"/>
    </row>
    <row r="45" spans="2:17" x14ac:dyDescent="0.25">
      <c r="B45" s="129" t="s">
        <v>78</v>
      </c>
      <c r="C45" s="70"/>
      <c r="D45" s="117"/>
      <c r="E45" s="196"/>
      <c r="F45" s="204">
        <v>6992209.5207469994</v>
      </c>
      <c r="G45" s="91"/>
      <c r="H45" s="145"/>
      <c r="I45" s="204">
        <v>8406566.6982099991</v>
      </c>
      <c r="J45" s="67"/>
      <c r="K45" s="204">
        <v>1414357.1774629999</v>
      </c>
      <c r="L45" s="231">
        <v>0.20227999999999999</v>
      </c>
      <c r="M45" s="179"/>
      <c r="N45" s="179"/>
      <c r="O45" s="239"/>
      <c r="P45" s="91"/>
      <c r="Q45" s="234"/>
    </row>
    <row r="46" spans="2:17" x14ac:dyDescent="0.25">
      <c r="B46" s="349"/>
      <c r="C46" s="336"/>
      <c r="D46" s="329"/>
      <c r="E46" s="363"/>
      <c r="F46" s="354"/>
      <c r="G46" s="329"/>
      <c r="H46" s="364"/>
      <c r="I46" s="366"/>
      <c r="J46" s="365"/>
      <c r="K46" s="354"/>
      <c r="L46" s="355"/>
      <c r="M46" s="179"/>
      <c r="N46" s="179"/>
      <c r="O46" s="91"/>
      <c r="P46" s="91"/>
      <c r="Q46" s="117"/>
    </row>
    <row r="47" spans="2:17" x14ac:dyDescent="0.25">
      <c r="B47" s="70"/>
      <c r="C47" s="70"/>
      <c r="D47" s="117"/>
      <c r="E47" s="191"/>
      <c r="F47" s="101"/>
      <c r="H47" s="145"/>
      <c r="I47" s="69"/>
      <c r="J47" s="185"/>
      <c r="K47" s="101"/>
      <c r="L47" s="195"/>
      <c r="M47" s="179"/>
      <c r="N47" s="179"/>
      <c r="O47" s="91"/>
      <c r="P47" s="91"/>
      <c r="Q47" s="117"/>
    </row>
    <row r="48" spans="2:17" x14ac:dyDescent="0.25">
      <c r="B48" s="136" t="s">
        <v>126</v>
      </c>
      <c r="C48" s="182"/>
      <c r="D48" s="183"/>
      <c r="E48" s="224"/>
      <c r="F48" s="97"/>
      <c r="G48" s="225"/>
      <c r="H48" s="226"/>
      <c r="I48" s="227"/>
      <c r="J48" s="227"/>
      <c r="K48" s="97"/>
      <c r="L48" s="98"/>
      <c r="M48" s="179"/>
      <c r="N48" s="179"/>
      <c r="O48" s="91"/>
      <c r="P48" s="91"/>
      <c r="Q48" s="117"/>
    </row>
    <row r="49" spans="2:17" x14ac:dyDescent="0.25">
      <c r="B49" s="99"/>
      <c r="C49" s="70"/>
      <c r="D49" s="117"/>
      <c r="E49" s="113"/>
      <c r="F49" s="133"/>
      <c r="G49" s="141"/>
      <c r="H49" s="145"/>
      <c r="I49" s="143"/>
      <c r="J49" s="235"/>
      <c r="K49" s="133"/>
      <c r="L49" s="142"/>
      <c r="M49" s="240"/>
      <c r="N49" s="179"/>
      <c r="O49" s="91"/>
      <c r="P49" s="91"/>
      <c r="Q49" s="117"/>
    </row>
    <row r="50" spans="2:17" x14ac:dyDescent="0.25">
      <c r="B50" s="129" t="s">
        <v>43</v>
      </c>
      <c r="C50" s="116" t="s">
        <v>73</v>
      </c>
      <c r="D50" s="117">
        <v>1528.9179219236264</v>
      </c>
      <c r="E50" s="196"/>
      <c r="F50" s="133">
        <v>1233465.07</v>
      </c>
      <c r="H50" s="145"/>
      <c r="I50" s="133">
        <v>1279255.7</v>
      </c>
      <c r="J50" s="235"/>
      <c r="K50" s="133">
        <v>45790.629999999888</v>
      </c>
      <c r="L50" s="142"/>
      <c r="M50" s="240"/>
      <c r="N50" s="179"/>
      <c r="O50" s="91"/>
      <c r="P50" s="91"/>
      <c r="Q50" s="110"/>
    </row>
    <row r="51" spans="2:17" x14ac:dyDescent="0.25">
      <c r="B51" s="99" t="s">
        <v>46</v>
      </c>
      <c r="C51" s="70" t="s">
        <v>100</v>
      </c>
      <c r="D51" s="117">
        <v>783468.90700000001</v>
      </c>
      <c r="E51" s="196"/>
      <c r="F51" s="133">
        <v>947997.38</v>
      </c>
      <c r="H51" s="145"/>
      <c r="I51" s="133">
        <v>1018509.5800000001</v>
      </c>
      <c r="J51" s="235"/>
      <c r="K51" s="133">
        <v>70512.20000000007</v>
      </c>
      <c r="L51" s="142"/>
      <c r="M51" s="240"/>
      <c r="N51" s="179"/>
      <c r="O51" s="91"/>
      <c r="P51" s="91"/>
      <c r="Q51" s="110"/>
    </row>
    <row r="52" spans="2:17" x14ac:dyDescent="0.25">
      <c r="B52" s="99" t="s">
        <v>93</v>
      </c>
      <c r="C52" s="70" t="s">
        <v>75</v>
      </c>
      <c r="D52" s="117">
        <v>15787998.554</v>
      </c>
      <c r="E52" s="196"/>
      <c r="F52" s="133">
        <v>117936.34919838</v>
      </c>
      <c r="H52" s="145"/>
      <c r="I52" s="133">
        <v>148407.19</v>
      </c>
      <c r="J52" s="235"/>
      <c r="K52" s="133">
        <v>30470.840801619997</v>
      </c>
      <c r="L52" s="142"/>
      <c r="M52" s="240"/>
      <c r="N52" s="179"/>
      <c r="O52" s="91"/>
      <c r="P52" s="91"/>
      <c r="Q52" s="110"/>
    </row>
    <row r="53" spans="2:17" x14ac:dyDescent="0.25">
      <c r="B53" s="99" t="s">
        <v>120</v>
      </c>
      <c r="C53" s="70"/>
      <c r="D53" s="132"/>
      <c r="E53" s="196"/>
      <c r="F53" s="143">
        <v>12284.61</v>
      </c>
      <c r="H53" s="145"/>
      <c r="I53" s="143">
        <v>12284.61</v>
      </c>
      <c r="J53" s="235"/>
      <c r="K53" s="133">
        <v>0</v>
      </c>
      <c r="L53" s="142"/>
      <c r="M53" s="240"/>
      <c r="N53" s="179"/>
      <c r="O53" s="91"/>
      <c r="P53" s="91"/>
      <c r="Q53" s="117"/>
    </row>
    <row r="54" spans="2:17" x14ac:dyDescent="0.25">
      <c r="B54" s="99"/>
      <c r="C54" s="70"/>
      <c r="D54" s="117"/>
      <c r="E54" s="154"/>
      <c r="F54" s="91"/>
      <c r="H54" s="113"/>
      <c r="I54" s="91"/>
      <c r="J54" s="145"/>
      <c r="K54" s="133"/>
      <c r="L54" s="142"/>
      <c r="M54" s="240"/>
      <c r="N54" s="179"/>
      <c r="O54" s="91"/>
      <c r="P54" s="91"/>
      <c r="Q54" s="117"/>
    </row>
    <row r="55" spans="2:17" x14ac:dyDescent="0.25">
      <c r="B55" s="99" t="s">
        <v>101</v>
      </c>
      <c r="C55" s="70"/>
      <c r="D55" s="117"/>
      <c r="E55" s="154"/>
      <c r="F55" s="133"/>
      <c r="H55" s="113"/>
      <c r="I55" s="133"/>
      <c r="J55" s="235"/>
      <c r="K55" s="133"/>
      <c r="L55" s="142"/>
      <c r="M55" s="240"/>
      <c r="N55" s="179"/>
      <c r="O55" s="91"/>
      <c r="P55" s="91"/>
      <c r="Q55" s="117"/>
    </row>
    <row r="56" spans="2:17" x14ac:dyDescent="0.25">
      <c r="B56" s="99" t="s">
        <v>121</v>
      </c>
      <c r="C56" s="70" t="s">
        <v>75</v>
      </c>
      <c r="D56" s="117">
        <v>35740685.353</v>
      </c>
      <c r="E56" s="154"/>
      <c r="F56" s="133">
        <v>3551194.5</v>
      </c>
      <c r="H56" s="154"/>
      <c r="I56" s="133">
        <v>4467943.08</v>
      </c>
      <c r="J56" s="235"/>
      <c r="K56" s="133">
        <v>916748.58000000007</v>
      </c>
      <c r="L56" s="142"/>
      <c r="M56" s="240"/>
      <c r="N56" s="179"/>
      <c r="O56" s="91"/>
      <c r="P56" s="91"/>
      <c r="Q56" s="117"/>
    </row>
    <row r="57" spans="2:17" x14ac:dyDescent="0.25">
      <c r="B57" s="99" t="s">
        <v>122</v>
      </c>
      <c r="C57" s="70" t="s">
        <v>75</v>
      </c>
      <c r="D57" s="117">
        <v>22753554.542999998</v>
      </c>
      <c r="E57" s="154"/>
      <c r="F57" s="133">
        <v>1118792.28</v>
      </c>
      <c r="H57" s="154"/>
      <c r="I57" s="133">
        <v>1407534.88</v>
      </c>
      <c r="J57" s="235"/>
      <c r="K57" s="133">
        <v>288742.59999999986</v>
      </c>
      <c r="L57" s="142"/>
      <c r="M57" s="240"/>
      <c r="N57" s="179"/>
      <c r="O57" s="91"/>
      <c r="P57" s="91"/>
      <c r="Q57" s="117"/>
    </row>
    <row r="58" spans="2:17" x14ac:dyDescent="0.25">
      <c r="B58" s="99" t="s">
        <v>123</v>
      </c>
      <c r="C58" s="70" t="s">
        <v>75</v>
      </c>
      <c r="D58" s="117">
        <v>32125916.868000001</v>
      </c>
      <c r="E58" s="154"/>
      <c r="F58" s="328">
        <v>1511203.13</v>
      </c>
      <c r="H58" s="113"/>
      <c r="I58" s="328">
        <v>1901211.76</v>
      </c>
      <c r="J58" s="235"/>
      <c r="K58" s="133">
        <v>390008.63000000012</v>
      </c>
      <c r="L58" s="147"/>
      <c r="M58" s="240"/>
      <c r="N58" s="179"/>
      <c r="O58" s="91"/>
      <c r="P58" s="91"/>
      <c r="Q58" s="117"/>
    </row>
    <row r="59" spans="2:17" x14ac:dyDescent="0.25">
      <c r="B59" s="129" t="s">
        <v>80</v>
      </c>
      <c r="C59" s="116"/>
      <c r="D59" s="183">
        <v>90620156.763999999</v>
      </c>
      <c r="E59" s="145"/>
      <c r="F59" s="241">
        <v>8492873.3191983812</v>
      </c>
      <c r="H59" s="145"/>
      <c r="I59" s="241">
        <v>10235146.800000001</v>
      </c>
      <c r="J59" s="235"/>
      <c r="K59" s="241">
        <v>1742273.4808016201</v>
      </c>
      <c r="L59" s="231">
        <v>0.20514535132216813</v>
      </c>
      <c r="M59" s="240"/>
      <c r="N59" s="179"/>
      <c r="O59" s="91"/>
      <c r="P59" s="91"/>
      <c r="Q59" s="117"/>
    </row>
    <row r="60" spans="2:17" x14ac:dyDescent="0.25">
      <c r="B60" s="129"/>
      <c r="C60" s="116"/>
      <c r="D60" s="117"/>
      <c r="E60" s="145"/>
      <c r="F60" s="143"/>
      <c r="H60" s="145"/>
      <c r="I60" s="143"/>
      <c r="J60" s="235"/>
      <c r="K60" s="133"/>
      <c r="L60" s="142"/>
      <c r="M60" s="240"/>
      <c r="N60" s="179"/>
      <c r="O60" s="91"/>
      <c r="P60" s="91"/>
      <c r="Q60" s="117"/>
    </row>
    <row r="61" spans="2:17" x14ac:dyDescent="0.25">
      <c r="B61" s="99" t="s">
        <v>77</v>
      </c>
      <c r="C61" s="116"/>
      <c r="D61" s="117"/>
      <c r="E61" s="145"/>
      <c r="F61" s="143"/>
      <c r="H61" s="145"/>
      <c r="I61" s="143"/>
      <c r="J61" s="235"/>
      <c r="K61" s="133"/>
      <c r="L61" s="142"/>
      <c r="M61" s="240"/>
      <c r="N61" s="179"/>
      <c r="O61" s="91"/>
      <c r="P61" s="91"/>
      <c r="Q61" s="117"/>
    </row>
    <row r="62" spans="2:17" x14ac:dyDescent="0.25">
      <c r="B62" s="99" t="s">
        <v>107</v>
      </c>
      <c r="C62" s="116"/>
      <c r="D62" s="117">
        <v>15787998.554</v>
      </c>
      <c r="E62" s="145"/>
      <c r="F62" s="143">
        <v>4265917.2092907997</v>
      </c>
      <c r="H62" s="145"/>
      <c r="I62" s="143">
        <v>4265917.2092907997</v>
      </c>
      <c r="J62" s="235"/>
      <c r="K62" s="133">
        <v>0</v>
      </c>
      <c r="L62" s="142"/>
      <c r="M62" s="240"/>
      <c r="N62" s="179"/>
      <c r="O62" s="91"/>
      <c r="P62" s="91"/>
      <c r="Q62" s="117"/>
    </row>
    <row r="63" spans="2:17" x14ac:dyDescent="0.25">
      <c r="B63" s="99" t="s">
        <v>46</v>
      </c>
      <c r="C63" s="116"/>
      <c r="D63" s="117">
        <v>86412.906999999992</v>
      </c>
      <c r="E63" s="145"/>
      <c r="F63" s="143">
        <v>90733.552349999998</v>
      </c>
      <c r="H63" s="145"/>
      <c r="I63" s="143">
        <v>90733.552349999998</v>
      </c>
      <c r="J63" s="235"/>
      <c r="K63" s="133">
        <v>0</v>
      </c>
      <c r="L63" s="142"/>
      <c r="M63" s="240"/>
      <c r="N63" s="179"/>
      <c r="O63" s="91"/>
      <c r="P63" s="91"/>
      <c r="Q63" s="117"/>
    </row>
    <row r="64" spans="2:17" x14ac:dyDescent="0.25">
      <c r="B64" s="99" t="s">
        <v>95</v>
      </c>
      <c r="C64" s="70" t="s">
        <v>75</v>
      </c>
      <c r="D64" s="117">
        <v>74832158.210000008</v>
      </c>
      <c r="E64" s="145"/>
      <c r="F64" s="143">
        <v>52382.510747000008</v>
      </c>
      <c r="H64" s="145"/>
      <c r="I64" s="143">
        <v>74832.158210000009</v>
      </c>
      <c r="J64" s="235"/>
      <c r="K64" s="133">
        <v>22449.647463000001</v>
      </c>
      <c r="L64" s="142"/>
      <c r="M64" s="240"/>
      <c r="N64" s="179"/>
      <c r="O64" s="91"/>
      <c r="P64" s="91"/>
      <c r="Q64" s="117"/>
    </row>
    <row r="65" spans="1:17" x14ac:dyDescent="0.25">
      <c r="B65" s="129" t="s">
        <v>108</v>
      </c>
      <c r="C65" s="116"/>
      <c r="D65" s="117"/>
      <c r="E65" s="145"/>
      <c r="F65" s="241">
        <v>4409033.2723877989</v>
      </c>
      <c r="H65" s="145"/>
      <c r="I65" s="241">
        <v>4431482.9198507993</v>
      </c>
      <c r="J65" s="235"/>
      <c r="K65" s="241">
        <v>22449.647463000001</v>
      </c>
      <c r="L65" s="231">
        <v>5.0917391809207086E-3</v>
      </c>
      <c r="M65" s="240"/>
      <c r="N65" s="179"/>
      <c r="O65" s="91"/>
      <c r="P65" s="91"/>
      <c r="Q65" s="117"/>
    </row>
    <row r="66" spans="1:17" x14ac:dyDescent="0.25">
      <c r="B66" s="129"/>
      <c r="C66" s="116"/>
      <c r="D66" s="117"/>
      <c r="E66" s="145"/>
      <c r="F66" s="143"/>
      <c r="H66" s="145"/>
      <c r="I66" s="143"/>
      <c r="J66" s="235"/>
      <c r="K66" s="133"/>
      <c r="L66" s="142"/>
      <c r="M66" s="240"/>
      <c r="N66" s="179"/>
      <c r="O66" s="91"/>
      <c r="P66" s="91"/>
      <c r="Q66" s="117"/>
    </row>
    <row r="67" spans="1:17" x14ac:dyDescent="0.25">
      <c r="B67" s="99" t="s">
        <v>78</v>
      </c>
      <c r="C67" s="70"/>
      <c r="D67" s="117"/>
      <c r="E67" s="145"/>
      <c r="F67" s="241">
        <v>12901906.59158618</v>
      </c>
      <c r="H67" s="145"/>
      <c r="I67" s="241">
        <v>14666629.719850801</v>
      </c>
      <c r="J67" s="235"/>
      <c r="K67" s="241">
        <v>1764723.12826462</v>
      </c>
      <c r="L67" s="231">
        <v>0.1367800267144596</v>
      </c>
      <c r="M67" s="240"/>
      <c r="N67" s="179"/>
    </row>
    <row r="68" spans="1:17" x14ac:dyDescent="0.25">
      <c r="B68" s="349"/>
      <c r="C68" s="336"/>
      <c r="D68" s="329"/>
      <c r="E68" s="367"/>
      <c r="F68" s="328"/>
      <c r="G68" s="329"/>
      <c r="H68" s="364"/>
      <c r="I68" s="368"/>
      <c r="J68" s="369"/>
      <c r="K68" s="328"/>
      <c r="L68" s="330"/>
      <c r="M68" s="240"/>
      <c r="N68" s="179"/>
    </row>
    <row r="69" spans="1:17" x14ac:dyDescent="0.25">
      <c r="A69" s="70"/>
      <c r="B69" s="70"/>
      <c r="C69" s="70"/>
      <c r="D69" s="117"/>
      <c r="E69" s="191"/>
      <c r="F69" s="101"/>
      <c r="H69" s="145"/>
      <c r="I69" s="69"/>
      <c r="J69" s="185"/>
      <c r="K69" s="101"/>
      <c r="L69" s="195"/>
      <c r="M69" s="179"/>
      <c r="N69" s="179"/>
      <c r="O69" s="70"/>
    </row>
    <row r="70" spans="1:17" x14ac:dyDescent="0.25">
      <c r="B70" s="92" t="s">
        <v>127</v>
      </c>
      <c r="C70" s="182"/>
      <c r="D70" s="183"/>
      <c r="E70" s="224"/>
      <c r="F70" s="97"/>
      <c r="G70" s="183"/>
      <c r="H70" s="226"/>
      <c r="I70" s="204"/>
      <c r="J70" s="227"/>
      <c r="K70" s="97"/>
      <c r="L70" s="119"/>
      <c r="M70" s="179"/>
      <c r="N70" s="179"/>
      <c r="O70" s="70"/>
    </row>
    <row r="71" spans="1:17" x14ac:dyDescent="0.25">
      <c r="B71" s="99"/>
      <c r="C71" s="70"/>
      <c r="D71" s="117"/>
      <c r="E71" s="191"/>
      <c r="F71" s="101"/>
      <c r="G71" s="141"/>
      <c r="H71" s="145"/>
      <c r="I71" s="69"/>
      <c r="J71" s="185"/>
      <c r="K71" s="101"/>
      <c r="L71" s="102"/>
      <c r="M71" s="179"/>
      <c r="N71" s="179"/>
      <c r="O71" s="347" t="s">
        <v>128</v>
      </c>
    </row>
    <row r="72" spans="1:17" x14ac:dyDescent="0.25">
      <c r="B72" s="129" t="s">
        <v>43</v>
      </c>
      <c r="C72" s="116" t="s">
        <v>73</v>
      </c>
      <c r="D72" s="106">
        <v>2661.5565121011946</v>
      </c>
      <c r="E72" s="107">
        <v>139.36000000000001</v>
      </c>
      <c r="F72" s="101">
        <v>370914.52</v>
      </c>
      <c r="H72" s="107">
        <v>148.82</v>
      </c>
      <c r="I72" s="69">
        <v>396092.84</v>
      </c>
      <c r="J72" s="185"/>
      <c r="K72" s="101">
        <v>25178.320000000007</v>
      </c>
      <c r="L72" s="102"/>
      <c r="M72" s="179"/>
      <c r="N72" s="179"/>
      <c r="O72" s="109">
        <v>0</v>
      </c>
      <c r="Q72" s="110">
        <v>6.7881745120550896E-2</v>
      </c>
    </row>
    <row r="73" spans="1:17" x14ac:dyDescent="0.25">
      <c r="B73" s="99" t="s">
        <v>46</v>
      </c>
      <c r="C73" s="70" t="s">
        <v>100</v>
      </c>
      <c r="D73" s="106">
        <v>82401.308999999994</v>
      </c>
      <c r="E73" s="107">
        <v>1.22</v>
      </c>
      <c r="F73" s="101">
        <v>100529.60000000001</v>
      </c>
      <c r="H73" s="107">
        <v>1.35</v>
      </c>
      <c r="I73" s="69">
        <v>111241.77</v>
      </c>
      <c r="J73" s="185"/>
      <c r="K73" s="101">
        <v>10712.169999999998</v>
      </c>
      <c r="L73" s="102"/>
      <c r="M73" s="179"/>
      <c r="N73" s="179"/>
      <c r="O73" s="114" t="s">
        <v>76</v>
      </c>
      <c r="Q73" s="110">
        <v>0.10655737704918034</v>
      </c>
    </row>
    <row r="74" spans="1:17" x14ac:dyDescent="0.25">
      <c r="B74" s="99" t="s">
        <v>93</v>
      </c>
      <c r="C74" s="70" t="s">
        <v>75</v>
      </c>
      <c r="D74" s="117">
        <v>8752636.7930000015</v>
      </c>
      <c r="E74" s="112">
        <v>9.0699999999999999E-3</v>
      </c>
      <c r="F74" s="101">
        <v>79386.42</v>
      </c>
      <c r="H74" s="113">
        <v>8.8299999999999993E-3</v>
      </c>
      <c r="I74" s="69">
        <v>77285.78</v>
      </c>
      <c r="J74" s="185"/>
      <c r="K74" s="101">
        <v>-2100.6399999999994</v>
      </c>
      <c r="L74" s="102"/>
      <c r="M74" s="179"/>
      <c r="N74" s="179"/>
      <c r="O74" s="120">
        <v>21.129999999994652</v>
      </c>
      <c r="Q74" s="110">
        <v>-2.6460859977949336E-2</v>
      </c>
    </row>
    <row r="75" spans="1:17" x14ac:dyDescent="0.25">
      <c r="B75" s="99" t="s">
        <v>120</v>
      </c>
      <c r="C75" s="70"/>
      <c r="D75" s="117"/>
      <c r="E75" s="112"/>
      <c r="F75" s="237">
        <v>35297.54</v>
      </c>
      <c r="H75" s="113"/>
      <c r="I75" s="69">
        <v>35297.54</v>
      </c>
      <c r="J75" s="242"/>
      <c r="K75" s="101">
        <v>0</v>
      </c>
      <c r="L75" s="102"/>
      <c r="M75" s="179"/>
      <c r="N75" s="179"/>
      <c r="O75" s="229"/>
    </row>
    <row r="76" spans="1:17" x14ac:dyDescent="0.25">
      <c r="B76" s="99"/>
      <c r="C76" s="70"/>
      <c r="D76" s="117"/>
      <c r="E76" s="112"/>
      <c r="F76" s="101"/>
      <c r="H76" s="113"/>
      <c r="I76" s="69"/>
      <c r="J76" s="185"/>
      <c r="K76" s="101"/>
      <c r="L76" s="102"/>
      <c r="M76" s="179"/>
      <c r="N76" s="179"/>
      <c r="O76" s="126">
        <v>-2.6009999999999998E-2</v>
      </c>
      <c r="P76" s="167"/>
      <c r="Q76" s="167"/>
    </row>
    <row r="77" spans="1:17" x14ac:dyDescent="0.25">
      <c r="B77" s="99" t="s">
        <v>101</v>
      </c>
      <c r="C77" s="70"/>
      <c r="D77" s="117"/>
      <c r="E77" s="112"/>
      <c r="F77" s="101"/>
      <c r="H77" s="113"/>
      <c r="I77" s="69"/>
      <c r="J77" s="185"/>
      <c r="K77" s="101"/>
      <c r="L77" s="102"/>
      <c r="M77" s="179"/>
      <c r="N77" s="179"/>
      <c r="O77" s="153"/>
      <c r="P77" s="82"/>
      <c r="Q77" s="167"/>
    </row>
    <row r="78" spans="1:17" x14ac:dyDescent="0.25">
      <c r="B78" s="140" t="s">
        <v>129</v>
      </c>
      <c r="C78" s="91" t="s">
        <v>75</v>
      </c>
      <c r="D78" s="106">
        <v>2054251.2670000002</v>
      </c>
      <c r="E78" s="112">
        <v>0.19273999999999999</v>
      </c>
      <c r="F78" s="101">
        <v>395936.39</v>
      </c>
      <c r="H78" s="113">
        <v>0.18773000000000001</v>
      </c>
      <c r="I78" s="69">
        <v>385644.59</v>
      </c>
      <c r="J78" s="185"/>
      <c r="K78" s="101">
        <v>-10291.799999999988</v>
      </c>
      <c r="L78" s="102"/>
      <c r="M78" s="179"/>
      <c r="N78" s="179"/>
      <c r="P78" s="167"/>
      <c r="Q78" s="110">
        <v>-2.5993566462591988E-2</v>
      </c>
    </row>
    <row r="79" spans="1:17" ht="12.75" customHeight="1" x14ac:dyDescent="0.25">
      <c r="B79" s="140" t="s">
        <v>130</v>
      </c>
      <c r="C79" s="91" t="s">
        <v>75</v>
      </c>
      <c r="D79" s="106">
        <v>6698385.5260000005</v>
      </c>
      <c r="E79" s="112">
        <v>0.13664000000000001</v>
      </c>
      <c r="F79" s="101">
        <v>915267.4</v>
      </c>
      <c r="H79" s="113">
        <v>0.13309000000000001</v>
      </c>
      <c r="I79" s="69">
        <v>891488.13</v>
      </c>
      <c r="J79" s="185"/>
      <c r="K79" s="101">
        <v>-23779.270000000019</v>
      </c>
      <c r="L79" s="102"/>
      <c r="M79" s="179"/>
      <c r="N79" s="179"/>
      <c r="O79" s="153"/>
      <c r="P79" s="167"/>
      <c r="Q79" s="110">
        <v>-2.5980679156908604E-2</v>
      </c>
    </row>
    <row r="80" spans="1:17" ht="12.75" customHeight="1" x14ac:dyDescent="0.25">
      <c r="B80" s="129" t="s">
        <v>80</v>
      </c>
      <c r="C80" s="70" t="s">
        <v>75</v>
      </c>
      <c r="D80" s="183">
        <v>8752636.7930000015</v>
      </c>
      <c r="E80" s="243"/>
      <c r="F80" s="204">
        <v>1897331.87</v>
      </c>
      <c r="H80" s="145"/>
      <c r="I80" s="204">
        <v>1897050.65</v>
      </c>
      <c r="J80" s="185"/>
      <c r="K80" s="204">
        <v>-281.22000000000116</v>
      </c>
      <c r="L80" s="98">
        <v>-1.4821866666900037E-4</v>
      </c>
      <c r="M80" s="179"/>
      <c r="N80" s="179"/>
      <c r="O80" s="166"/>
      <c r="P80" s="167"/>
      <c r="Q80" s="213"/>
    </row>
    <row r="81" spans="1:17" x14ac:dyDescent="0.25">
      <c r="B81" s="129"/>
      <c r="C81" s="116"/>
      <c r="D81" s="117"/>
      <c r="E81" s="243"/>
      <c r="F81" s="69"/>
      <c r="H81" s="145"/>
      <c r="I81" s="69"/>
      <c r="J81" s="185"/>
      <c r="K81" s="101"/>
      <c r="L81" s="108"/>
      <c r="M81" s="179"/>
      <c r="N81" s="202"/>
      <c r="O81" s="232"/>
      <c r="P81" s="167"/>
      <c r="Q81" s="213"/>
    </row>
    <row r="82" spans="1:17" x14ac:dyDescent="0.25">
      <c r="B82" s="99" t="s">
        <v>77</v>
      </c>
      <c r="C82" s="116"/>
      <c r="D82" s="117"/>
      <c r="E82" s="243"/>
      <c r="F82" s="69"/>
      <c r="H82" s="145"/>
      <c r="I82" s="69"/>
      <c r="J82" s="185"/>
      <c r="K82" s="101"/>
      <c r="L82" s="108"/>
      <c r="M82" s="179"/>
      <c r="N82" s="179"/>
    </row>
    <row r="83" spans="1:17" x14ac:dyDescent="0.25">
      <c r="B83" s="99" t="s">
        <v>107</v>
      </c>
      <c r="C83" s="70" t="s">
        <v>75</v>
      </c>
      <c r="D83" s="233">
        <v>8752636.7930000015</v>
      </c>
      <c r="E83" s="112">
        <v>0.26795999999999998</v>
      </c>
      <c r="F83" s="69">
        <v>2345356.55505228</v>
      </c>
      <c r="G83" s="234"/>
      <c r="H83" s="325">
        <v>0.26795999999999998</v>
      </c>
      <c r="I83" s="69">
        <v>2345356.55505228</v>
      </c>
      <c r="J83" s="185"/>
      <c r="K83" s="101">
        <v>0</v>
      </c>
      <c r="L83" s="102"/>
      <c r="M83" s="179"/>
      <c r="N83" s="179"/>
      <c r="O83" s="232"/>
      <c r="P83" s="167"/>
      <c r="Q83" s="213"/>
    </row>
    <row r="84" spans="1:17" x14ac:dyDescent="0.25">
      <c r="B84" s="99" t="s">
        <v>46</v>
      </c>
      <c r="C84" s="70" t="s">
        <v>100</v>
      </c>
      <c r="D84" s="233">
        <v>82401.308999999994</v>
      </c>
      <c r="E84" s="107">
        <v>1.05</v>
      </c>
      <c r="F84" s="69">
        <v>86521.374450000003</v>
      </c>
      <c r="G84" s="234"/>
      <c r="H84" s="331">
        <v>1.05</v>
      </c>
      <c r="I84" s="69">
        <v>86521.374450000003</v>
      </c>
      <c r="J84" s="185"/>
      <c r="K84" s="101">
        <v>0</v>
      </c>
      <c r="L84" s="108"/>
      <c r="M84" s="179"/>
      <c r="N84" s="179"/>
    </row>
    <row r="85" spans="1:17" x14ac:dyDescent="0.25">
      <c r="B85" s="129" t="s">
        <v>108</v>
      </c>
      <c r="C85" s="116"/>
      <c r="D85" s="91"/>
      <c r="E85" s="67"/>
      <c r="F85" s="204">
        <v>2431877.92950228</v>
      </c>
      <c r="G85" s="91"/>
      <c r="H85" s="145"/>
      <c r="I85" s="204">
        <v>2431877.92950228</v>
      </c>
      <c r="J85" s="67"/>
      <c r="K85" s="204">
        <v>0</v>
      </c>
      <c r="L85" s="98">
        <v>0</v>
      </c>
      <c r="M85" s="179"/>
      <c r="N85" s="179"/>
    </row>
    <row r="86" spans="1:17" x14ac:dyDescent="0.25">
      <c r="B86" s="99"/>
      <c r="C86" s="70"/>
      <c r="D86" s="117"/>
      <c r="E86" s="191"/>
      <c r="F86" s="69"/>
      <c r="H86" s="145"/>
      <c r="I86" s="69"/>
      <c r="J86" s="185"/>
      <c r="K86" s="101"/>
      <c r="L86" s="108"/>
      <c r="M86" s="179"/>
      <c r="N86" s="179"/>
    </row>
    <row r="87" spans="1:17" s="70" customFormat="1" x14ac:dyDescent="0.25">
      <c r="B87" s="99" t="s">
        <v>78</v>
      </c>
      <c r="D87" s="117"/>
      <c r="E87" s="67"/>
      <c r="F87" s="204">
        <v>4329209.7995022796</v>
      </c>
      <c r="G87" s="117"/>
      <c r="H87" s="145"/>
      <c r="I87" s="204">
        <v>4328928.5795022799</v>
      </c>
      <c r="J87" s="185"/>
      <c r="K87" s="204">
        <v>-281.22000000000116</v>
      </c>
      <c r="L87" s="98">
        <v>-6.4958736818976164E-5</v>
      </c>
      <c r="M87" s="179"/>
      <c r="N87" s="179"/>
    </row>
    <row r="88" spans="1:17" x14ac:dyDescent="0.25">
      <c r="A88" s="70"/>
      <c r="B88" s="349"/>
      <c r="C88" s="336"/>
      <c r="D88" s="329"/>
      <c r="E88" s="370"/>
      <c r="F88" s="328"/>
      <c r="G88" s="329"/>
      <c r="H88" s="364"/>
      <c r="I88" s="368"/>
      <c r="J88" s="365"/>
      <c r="K88" s="354"/>
      <c r="L88" s="338"/>
      <c r="M88" s="179"/>
      <c r="N88" s="179"/>
    </row>
    <row r="89" spans="1:17" s="70" customFormat="1" x14ac:dyDescent="0.25">
      <c r="D89" s="117"/>
      <c r="E89" s="244"/>
      <c r="F89" s="133"/>
      <c r="G89" s="117"/>
      <c r="H89" s="145"/>
      <c r="I89" s="143"/>
      <c r="J89" s="185"/>
      <c r="K89" s="101"/>
      <c r="L89" s="245"/>
      <c r="M89" s="179"/>
      <c r="N89" s="179"/>
    </row>
    <row r="90" spans="1:17" x14ac:dyDescent="0.25">
      <c r="A90" s="70"/>
      <c r="B90" s="92" t="s">
        <v>131</v>
      </c>
      <c r="C90" s="182"/>
      <c r="D90" s="183"/>
      <c r="E90" s="224"/>
      <c r="F90" s="97"/>
      <c r="G90" s="183"/>
      <c r="H90" s="226"/>
      <c r="I90" s="204"/>
      <c r="J90" s="227"/>
      <c r="K90" s="97"/>
      <c r="L90" s="119"/>
      <c r="M90" s="179"/>
      <c r="N90" s="179"/>
    </row>
    <row r="91" spans="1:17" x14ac:dyDescent="0.25">
      <c r="A91" s="70"/>
      <c r="B91" s="99"/>
      <c r="C91" s="70"/>
      <c r="D91" s="117"/>
      <c r="E91" s="191"/>
      <c r="F91" s="101"/>
      <c r="G91" s="141"/>
      <c r="H91" s="145"/>
      <c r="I91" s="69"/>
      <c r="J91" s="185"/>
      <c r="K91" s="101"/>
      <c r="L91" s="102"/>
      <c r="M91" s="179"/>
      <c r="N91" s="179"/>
    </row>
    <row r="92" spans="1:17" x14ac:dyDescent="0.25">
      <c r="A92" s="70"/>
      <c r="B92" s="129" t="s">
        <v>43</v>
      </c>
      <c r="C92" s="116" t="s">
        <v>73</v>
      </c>
      <c r="D92" s="106">
        <v>22.033330326537975</v>
      </c>
      <c r="E92" s="107">
        <v>443.44</v>
      </c>
      <c r="F92" s="101">
        <v>9770.4599999999991</v>
      </c>
      <c r="H92" s="107">
        <v>457.76</v>
      </c>
      <c r="I92" s="69">
        <v>10085.98</v>
      </c>
      <c r="J92" s="185"/>
      <c r="K92" s="101">
        <v>315.52000000000044</v>
      </c>
      <c r="L92" s="102"/>
      <c r="M92" s="179"/>
      <c r="N92" s="179"/>
      <c r="Q92" s="110">
        <v>3.2292982139635606E-2</v>
      </c>
    </row>
    <row r="93" spans="1:17" x14ac:dyDescent="0.25">
      <c r="A93" s="70"/>
      <c r="B93" s="99" t="s">
        <v>46</v>
      </c>
      <c r="C93" s="70" t="s">
        <v>100</v>
      </c>
      <c r="D93" s="106">
        <v>9750</v>
      </c>
      <c r="E93" s="107">
        <v>1.22</v>
      </c>
      <c r="F93" s="101">
        <v>11895</v>
      </c>
      <c r="H93" s="145">
        <v>1.35</v>
      </c>
      <c r="I93" s="69">
        <v>13162.5</v>
      </c>
      <c r="J93" s="185"/>
      <c r="K93" s="101">
        <v>1267.5</v>
      </c>
      <c r="L93" s="102"/>
      <c r="M93" s="179"/>
      <c r="N93" s="179"/>
      <c r="Q93" s="110">
        <v>0.10655737704918034</v>
      </c>
    </row>
    <row r="94" spans="1:17" x14ac:dyDescent="0.25">
      <c r="A94" s="70"/>
      <c r="B94" s="99" t="s">
        <v>120</v>
      </c>
      <c r="C94" s="70"/>
      <c r="D94" s="106"/>
      <c r="E94" s="112"/>
      <c r="F94" s="237">
        <v>0</v>
      </c>
      <c r="H94" s="113"/>
      <c r="I94" s="69">
        <v>0</v>
      </c>
      <c r="J94" s="242"/>
      <c r="K94" s="101">
        <v>0</v>
      </c>
      <c r="L94" s="102"/>
      <c r="M94" s="179"/>
      <c r="N94" s="179"/>
    </row>
    <row r="95" spans="1:17" x14ac:dyDescent="0.25">
      <c r="A95" s="70"/>
      <c r="B95" s="99"/>
      <c r="C95" s="70"/>
      <c r="D95" s="106"/>
      <c r="E95" s="112"/>
      <c r="F95" s="101"/>
      <c r="H95" s="113"/>
      <c r="I95" s="69"/>
      <c r="J95" s="185"/>
      <c r="K95" s="101"/>
      <c r="L95" s="102"/>
      <c r="M95" s="179"/>
      <c r="N95" s="179"/>
    </row>
    <row r="96" spans="1:17" x14ac:dyDescent="0.25">
      <c r="A96" s="70"/>
      <c r="B96" s="99" t="s">
        <v>101</v>
      </c>
      <c r="C96" s="70"/>
      <c r="D96" s="106"/>
      <c r="E96" s="112"/>
      <c r="F96" s="101"/>
      <c r="H96" s="113"/>
      <c r="I96" s="69"/>
      <c r="J96" s="185"/>
      <c r="K96" s="101"/>
      <c r="L96" s="102"/>
      <c r="M96" s="179"/>
      <c r="N96" s="179"/>
    </row>
    <row r="97" spans="1:17" x14ac:dyDescent="0.25">
      <c r="A97" s="70"/>
      <c r="B97" s="140" t="s">
        <v>129</v>
      </c>
      <c r="C97" s="91" t="s">
        <v>75</v>
      </c>
      <c r="D97" s="106">
        <v>23011.74</v>
      </c>
      <c r="E97" s="112">
        <v>0.19273999999999999</v>
      </c>
      <c r="F97" s="101">
        <v>4435.28</v>
      </c>
      <c r="H97" s="113">
        <v>0.18773000000000001</v>
      </c>
      <c r="I97" s="69">
        <v>4319.99</v>
      </c>
      <c r="J97" s="185"/>
      <c r="K97" s="101">
        <v>-115.28999999999996</v>
      </c>
      <c r="L97" s="102"/>
      <c r="M97" s="179"/>
      <c r="N97" s="179"/>
      <c r="Q97" s="110">
        <v>-2.5993566462591988E-2</v>
      </c>
    </row>
    <row r="98" spans="1:17" x14ac:dyDescent="0.25">
      <c r="A98" s="70"/>
      <c r="B98" s="140" t="s">
        <v>130</v>
      </c>
      <c r="C98" s="91" t="s">
        <v>75</v>
      </c>
      <c r="D98" s="106">
        <v>328276.40999999997</v>
      </c>
      <c r="E98" s="112">
        <v>0.13664000000000001</v>
      </c>
      <c r="F98" s="101">
        <v>44855.69</v>
      </c>
      <c r="H98" s="113">
        <v>0.13309000000000001</v>
      </c>
      <c r="I98" s="69">
        <v>43690.31</v>
      </c>
      <c r="J98" s="185"/>
      <c r="K98" s="101">
        <v>-1165.3800000000047</v>
      </c>
      <c r="L98" s="102"/>
      <c r="M98" s="179"/>
      <c r="N98" s="179"/>
      <c r="Q98" s="110">
        <v>-2.5980679156908604E-2</v>
      </c>
    </row>
    <row r="99" spans="1:17" x14ac:dyDescent="0.25">
      <c r="A99" s="70"/>
      <c r="B99" s="129" t="s">
        <v>80</v>
      </c>
      <c r="C99" s="70" t="s">
        <v>75</v>
      </c>
      <c r="D99" s="183">
        <v>351288.14999999997</v>
      </c>
      <c r="E99" s="243"/>
      <c r="F99" s="204">
        <v>70956.429999999993</v>
      </c>
      <c r="H99" s="145"/>
      <c r="I99" s="204">
        <v>71258.78</v>
      </c>
      <c r="J99" s="185"/>
      <c r="K99" s="204">
        <v>302.34999999999582</v>
      </c>
      <c r="L99" s="98"/>
      <c r="M99" s="179"/>
      <c r="N99" s="179"/>
    </row>
    <row r="100" spans="1:17" x14ac:dyDescent="0.25">
      <c r="A100" s="70"/>
      <c r="B100" s="129"/>
      <c r="C100" s="116"/>
      <c r="D100" s="117"/>
      <c r="E100" s="243"/>
      <c r="F100" s="69"/>
      <c r="H100" s="145"/>
      <c r="I100" s="69"/>
      <c r="J100" s="185"/>
      <c r="K100" s="101"/>
      <c r="L100" s="108"/>
      <c r="M100" s="179"/>
      <c r="N100" s="179"/>
    </row>
    <row r="101" spans="1:17" x14ac:dyDescent="0.25">
      <c r="A101" s="70"/>
      <c r="B101" s="99" t="s">
        <v>95</v>
      </c>
      <c r="C101" s="70" t="s">
        <v>75</v>
      </c>
      <c r="D101" s="233">
        <v>351288.14999999997</v>
      </c>
      <c r="E101" s="112">
        <v>6.9999999999999999E-4</v>
      </c>
      <c r="F101" s="69">
        <v>245.90170499999996</v>
      </c>
      <c r="G101" s="234"/>
      <c r="H101" s="164">
        <v>1E-3</v>
      </c>
      <c r="I101" s="101">
        <v>351.28814999999997</v>
      </c>
      <c r="J101" s="185"/>
      <c r="K101" s="101">
        <v>105.38644500000001</v>
      </c>
      <c r="L101" s="102"/>
      <c r="M101" s="179"/>
      <c r="N101" s="179"/>
    </row>
    <row r="102" spans="1:17" x14ac:dyDescent="0.25">
      <c r="A102" s="70"/>
      <c r="B102" s="129" t="s">
        <v>78</v>
      </c>
      <c r="C102" s="70"/>
      <c r="D102" s="117"/>
      <c r="E102" s="196"/>
      <c r="F102" s="204">
        <v>71202.33170499999</v>
      </c>
      <c r="G102" s="204"/>
      <c r="H102" s="145"/>
      <c r="I102" s="204">
        <v>71610.068149999992</v>
      </c>
      <c r="J102" s="67"/>
      <c r="K102" s="204">
        <v>407.7364449999958</v>
      </c>
      <c r="L102" s="119"/>
      <c r="M102" s="179"/>
      <c r="N102" s="179"/>
    </row>
    <row r="103" spans="1:17" x14ac:dyDescent="0.25">
      <c r="A103" s="70"/>
      <c r="B103" s="349"/>
      <c r="C103" s="336"/>
      <c r="D103" s="329"/>
      <c r="E103" s="363"/>
      <c r="F103" s="354"/>
      <c r="G103" s="329"/>
      <c r="H103" s="364"/>
      <c r="I103" s="366"/>
      <c r="J103" s="365"/>
      <c r="K103" s="354"/>
      <c r="L103" s="355"/>
      <c r="M103" s="179"/>
      <c r="N103" s="179"/>
    </row>
    <row r="104" spans="1:17" s="70" customFormat="1" x14ac:dyDescent="0.25">
      <c r="D104" s="117"/>
      <c r="E104" s="244"/>
      <c r="F104" s="133"/>
      <c r="G104" s="117"/>
      <c r="H104" s="145"/>
      <c r="I104" s="143"/>
      <c r="J104" s="185"/>
      <c r="K104" s="101"/>
      <c r="L104" s="245"/>
      <c r="M104" s="179"/>
      <c r="N104" s="179"/>
    </row>
    <row r="105" spans="1:17" x14ac:dyDescent="0.25">
      <c r="A105" s="70"/>
      <c r="B105" s="92" t="s">
        <v>132</v>
      </c>
      <c r="C105" s="182"/>
      <c r="D105" s="183"/>
      <c r="E105" s="224"/>
      <c r="F105" s="97"/>
      <c r="G105" s="183"/>
      <c r="H105" s="226"/>
      <c r="I105" s="204"/>
      <c r="J105" s="227"/>
      <c r="K105" s="97"/>
      <c r="L105" s="119"/>
      <c r="M105" s="179"/>
      <c r="N105" s="179"/>
    </row>
    <row r="106" spans="1:17" x14ac:dyDescent="0.25">
      <c r="A106" s="70"/>
      <c r="B106" s="99"/>
      <c r="C106" s="70"/>
      <c r="D106" s="117"/>
      <c r="E106" s="191"/>
      <c r="F106" s="101"/>
      <c r="G106" s="141"/>
      <c r="H106" s="145"/>
      <c r="I106" s="69"/>
      <c r="J106" s="185"/>
      <c r="K106" s="101"/>
      <c r="L106" s="102"/>
      <c r="M106" s="179"/>
      <c r="N106" s="179"/>
    </row>
    <row r="107" spans="1:17" x14ac:dyDescent="0.25">
      <c r="A107" s="70"/>
      <c r="B107" s="129" t="s">
        <v>43</v>
      </c>
      <c r="C107" s="116" t="s">
        <v>73</v>
      </c>
      <c r="D107" s="117">
        <v>2683.5898424277325</v>
      </c>
      <c r="E107" s="196"/>
      <c r="F107" s="101">
        <v>380684.98000000004</v>
      </c>
      <c r="H107" s="196"/>
      <c r="I107" s="101">
        <v>406178.82</v>
      </c>
      <c r="J107" s="185"/>
      <c r="K107" s="101">
        <v>25493.839999999967</v>
      </c>
      <c r="L107" s="102"/>
      <c r="M107" s="179"/>
      <c r="N107" s="179"/>
    </row>
    <row r="108" spans="1:17" x14ac:dyDescent="0.25">
      <c r="A108" s="70"/>
      <c r="B108" s="99" t="s">
        <v>46</v>
      </c>
      <c r="C108" s="70" t="s">
        <v>100</v>
      </c>
      <c r="D108" s="117">
        <v>92151.308999999994</v>
      </c>
      <c r="E108" s="196"/>
      <c r="F108" s="101">
        <v>112424.6</v>
      </c>
      <c r="H108" s="196"/>
      <c r="I108" s="101">
        <v>124404.27</v>
      </c>
      <c r="J108" s="185"/>
      <c r="K108" s="101">
        <v>11979.669999999998</v>
      </c>
      <c r="L108" s="102"/>
      <c r="M108" s="179"/>
      <c r="N108" s="179"/>
    </row>
    <row r="109" spans="1:17" x14ac:dyDescent="0.25">
      <c r="A109" s="70"/>
      <c r="B109" s="99" t="s">
        <v>93</v>
      </c>
      <c r="C109" s="70" t="s">
        <v>75</v>
      </c>
      <c r="D109" s="117">
        <v>8752636.7930000015</v>
      </c>
      <c r="E109" s="154"/>
      <c r="F109" s="101">
        <v>79386.42</v>
      </c>
      <c r="H109" s="154"/>
      <c r="I109" s="101">
        <v>77285.78</v>
      </c>
      <c r="J109" s="185"/>
      <c r="K109" s="101">
        <v>-2100.6399999999994</v>
      </c>
      <c r="L109" s="102"/>
      <c r="M109" s="179"/>
      <c r="N109" s="179"/>
    </row>
    <row r="110" spans="1:17" x14ac:dyDescent="0.25">
      <c r="A110" s="70"/>
      <c r="B110" s="99" t="s">
        <v>120</v>
      </c>
      <c r="C110" s="70"/>
      <c r="D110" s="117"/>
      <c r="E110" s="154"/>
      <c r="F110" s="69">
        <v>35297.54</v>
      </c>
      <c r="H110" s="113"/>
      <c r="I110" s="69">
        <v>35297.54</v>
      </c>
      <c r="J110" s="242"/>
      <c r="K110" s="101">
        <v>0</v>
      </c>
      <c r="L110" s="102"/>
      <c r="M110" s="179"/>
      <c r="N110" s="179"/>
    </row>
    <row r="111" spans="1:17" x14ac:dyDescent="0.25">
      <c r="A111" s="70"/>
      <c r="B111" s="99"/>
      <c r="C111" s="70"/>
      <c r="D111" s="117"/>
      <c r="E111" s="154"/>
      <c r="F111" s="101"/>
      <c r="H111" s="113"/>
      <c r="I111" s="101"/>
      <c r="J111" s="185"/>
      <c r="K111" s="101"/>
      <c r="L111" s="102"/>
      <c r="M111" s="179"/>
      <c r="N111" s="179"/>
    </row>
    <row r="112" spans="1:17" x14ac:dyDescent="0.25">
      <c r="A112" s="70"/>
      <c r="B112" s="99" t="s">
        <v>101</v>
      </c>
      <c r="C112" s="70"/>
      <c r="D112" s="117"/>
      <c r="E112" s="154"/>
      <c r="F112" s="101"/>
      <c r="H112" s="113"/>
      <c r="I112" s="101"/>
      <c r="J112" s="185"/>
      <c r="K112" s="101"/>
      <c r="L112" s="102"/>
      <c r="M112" s="179"/>
      <c r="N112" s="179"/>
    </row>
    <row r="113" spans="1:15" x14ac:dyDescent="0.25">
      <c r="A113" s="70"/>
      <c r="B113" s="140" t="s">
        <v>129</v>
      </c>
      <c r="C113" s="91" t="s">
        <v>75</v>
      </c>
      <c r="D113" s="117">
        <v>2077263.0070000002</v>
      </c>
      <c r="E113" s="154"/>
      <c r="F113" s="101">
        <v>400371.67000000004</v>
      </c>
      <c r="H113" s="113"/>
      <c r="I113" s="101">
        <v>389964.58</v>
      </c>
      <c r="J113" s="185"/>
      <c r="K113" s="101">
        <v>-10407.090000000026</v>
      </c>
      <c r="L113" s="102"/>
      <c r="M113" s="179"/>
      <c r="N113" s="179"/>
    </row>
    <row r="114" spans="1:15" x14ac:dyDescent="0.25">
      <c r="A114" s="70"/>
      <c r="B114" s="140" t="s">
        <v>130</v>
      </c>
      <c r="C114" s="91" t="s">
        <v>75</v>
      </c>
      <c r="D114" s="117">
        <v>7026661.9360000007</v>
      </c>
      <c r="E114" s="154"/>
      <c r="F114" s="101">
        <v>960123.09000000008</v>
      </c>
      <c r="H114" s="113"/>
      <c r="I114" s="101">
        <v>935178.44</v>
      </c>
      <c r="J114" s="185"/>
      <c r="K114" s="101">
        <v>-24944.65000000014</v>
      </c>
      <c r="L114" s="102"/>
      <c r="M114" s="179"/>
      <c r="N114" s="179"/>
    </row>
    <row r="115" spans="1:15" x14ac:dyDescent="0.25">
      <c r="A115" s="70"/>
      <c r="B115" s="129" t="s">
        <v>80</v>
      </c>
      <c r="C115" s="70" t="s">
        <v>75</v>
      </c>
      <c r="D115" s="183">
        <v>9103924.943</v>
      </c>
      <c r="E115" s="191"/>
      <c r="F115" s="204">
        <v>1968288.3000000003</v>
      </c>
      <c r="H115" s="145"/>
      <c r="I115" s="204">
        <v>1968309.43</v>
      </c>
      <c r="J115" s="185"/>
      <c r="K115" s="204">
        <v>21.12999999980093</v>
      </c>
      <c r="L115" s="98">
        <v>1.0735215974103452E-5</v>
      </c>
      <c r="M115" s="179"/>
      <c r="N115" s="179"/>
    </row>
    <row r="116" spans="1:15" x14ac:dyDescent="0.25">
      <c r="A116" s="70"/>
      <c r="B116" s="129"/>
      <c r="C116" s="116"/>
      <c r="D116" s="117"/>
      <c r="E116" s="191"/>
      <c r="F116" s="69"/>
      <c r="H116" s="145"/>
      <c r="I116" s="69"/>
      <c r="J116" s="185"/>
      <c r="K116" s="101"/>
      <c r="L116" s="108"/>
      <c r="M116" s="179"/>
      <c r="N116" s="179"/>
    </row>
    <row r="117" spans="1:15" x14ac:dyDescent="0.25">
      <c r="A117" s="70"/>
      <c r="B117" s="99" t="s">
        <v>77</v>
      </c>
      <c r="C117" s="116"/>
      <c r="D117" s="117"/>
      <c r="E117" s="191"/>
      <c r="F117" s="69"/>
      <c r="H117" s="145"/>
      <c r="I117" s="69"/>
      <c r="J117" s="185"/>
      <c r="K117" s="101"/>
      <c r="L117" s="108"/>
      <c r="M117" s="179"/>
      <c r="N117" s="179"/>
    </row>
    <row r="118" spans="1:15" x14ac:dyDescent="0.25">
      <c r="A118" s="70"/>
      <c r="B118" s="99" t="s">
        <v>107</v>
      </c>
      <c r="C118" s="70" t="s">
        <v>75</v>
      </c>
      <c r="D118" s="233">
        <v>9103924.943</v>
      </c>
      <c r="E118" s="154"/>
      <c r="F118" s="69">
        <v>2345356.55505228</v>
      </c>
      <c r="G118" s="234"/>
      <c r="H118" s="154"/>
      <c r="I118" s="69">
        <v>2345356.55505228</v>
      </c>
      <c r="J118" s="185"/>
      <c r="K118" s="101">
        <v>0</v>
      </c>
      <c r="L118" s="102"/>
      <c r="M118" s="179"/>
      <c r="N118" s="179"/>
    </row>
    <row r="119" spans="1:15" x14ac:dyDescent="0.25">
      <c r="A119" s="70"/>
      <c r="B119" s="99" t="s">
        <v>46</v>
      </c>
      <c r="C119" s="70" t="s">
        <v>100</v>
      </c>
      <c r="D119" s="233">
        <v>92151.308999999994</v>
      </c>
      <c r="E119" s="196"/>
      <c r="F119" s="69">
        <v>86521.374450000003</v>
      </c>
      <c r="G119" s="234"/>
      <c r="H119" s="196"/>
      <c r="I119" s="69">
        <v>86521.374450000003</v>
      </c>
      <c r="J119" s="185"/>
      <c r="K119" s="101">
        <v>0</v>
      </c>
      <c r="L119" s="108"/>
      <c r="M119" s="179"/>
      <c r="N119" s="179"/>
    </row>
    <row r="120" spans="1:15" x14ac:dyDescent="0.25">
      <c r="A120" s="70"/>
      <c r="B120" s="99" t="s">
        <v>95</v>
      </c>
      <c r="C120" s="70" t="s">
        <v>75</v>
      </c>
      <c r="D120" s="233">
        <v>9103924.943</v>
      </c>
      <c r="E120" s="196"/>
      <c r="F120" s="69">
        <v>245.90170499999996</v>
      </c>
      <c r="G120" s="234"/>
      <c r="H120" s="196"/>
      <c r="I120" s="69">
        <v>351.28814999999997</v>
      </c>
      <c r="J120" s="185"/>
      <c r="K120" s="101">
        <v>105.38644500000001</v>
      </c>
      <c r="L120" s="108"/>
      <c r="M120" s="179"/>
      <c r="N120" s="179"/>
    </row>
    <row r="121" spans="1:15" x14ac:dyDescent="0.25">
      <c r="A121" s="70"/>
      <c r="B121" s="129" t="s">
        <v>108</v>
      </c>
      <c r="C121" s="116"/>
      <c r="D121" s="91"/>
      <c r="E121" s="67"/>
      <c r="F121" s="204">
        <v>2432123.83120728</v>
      </c>
      <c r="G121" s="91"/>
      <c r="H121" s="145"/>
      <c r="I121" s="204">
        <v>2432229.2176522799</v>
      </c>
      <c r="J121" s="67"/>
      <c r="K121" s="204">
        <v>105.38644500000001</v>
      </c>
      <c r="L121" s="98">
        <v>4.0000000000000003E-5</v>
      </c>
      <c r="M121" s="179"/>
      <c r="N121" s="179"/>
    </row>
    <row r="122" spans="1:15" x14ac:dyDescent="0.25">
      <c r="A122" s="70"/>
      <c r="B122" s="129"/>
      <c r="C122" s="116"/>
      <c r="D122" s="91"/>
      <c r="E122" s="67"/>
      <c r="F122" s="69"/>
      <c r="G122" s="91"/>
      <c r="H122" s="145"/>
      <c r="I122" s="69"/>
      <c r="J122" s="67"/>
      <c r="K122" s="69"/>
      <c r="L122" s="102"/>
      <c r="M122" s="179"/>
      <c r="N122" s="179"/>
    </row>
    <row r="123" spans="1:15" x14ac:dyDescent="0.25">
      <c r="A123" s="70"/>
      <c r="B123" s="129" t="s">
        <v>78</v>
      </c>
      <c r="C123" s="116"/>
      <c r="D123" s="91"/>
      <c r="E123" s="67"/>
      <c r="F123" s="204">
        <v>4400412.1312072799</v>
      </c>
      <c r="G123" s="91"/>
      <c r="H123" s="145"/>
      <c r="I123" s="204">
        <v>4400538.6476522796</v>
      </c>
      <c r="J123" s="67"/>
      <c r="K123" s="204">
        <v>126.51644499980094</v>
      </c>
      <c r="L123" s="98">
        <v>3.0000000000000001E-5</v>
      </c>
      <c r="M123" s="179"/>
      <c r="N123" s="179"/>
    </row>
    <row r="124" spans="1:15" x14ac:dyDescent="0.25">
      <c r="A124" s="70"/>
      <c r="B124" s="349"/>
      <c r="C124" s="336"/>
      <c r="D124" s="329"/>
      <c r="E124" s="363"/>
      <c r="F124" s="354"/>
      <c r="G124" s="329"/>
      <c r="H124" s="364"/>
      <c r="I124" s="366"/>
      <c r="J124" s="365"/>
      <c r="K124" s="354"/>
      <c r="L124" s="338"/>
      <c r="M124" s="179"/>
      <c r="N124" s="179"/>
    </row>
    <row r="125" spans="1:15" s="70" customFormat="1" x14ac:dyDescent="0.25">
      <c r="B125" s="91"/>
      <c r="C125" s="91"/>
      <c r="D125" s="117"/>
      <c r="E125" s="244"/>
      <c r="F125" s="133"/>
      <c r="G125" s="117"/>
      <c r="H125" s="145"/>
      <c r="I125" s="143"/>
      <c r="J125" s="235"/>
      <c r="K125" s="133"/>
      <c r="L125" s="246"/>
      <c r="M125" s="179"/>
      <c r="N125" s="179"/>
    </row>
    <row r="126" spans="1:15" s="70" customFormat="1" x14ac:dyDescent="0.25">
      <c r="B126" s="91"/>
      <c r="C126" s="91"/>
      <c r="D126" s="117"/>
      <c r="E126" s="113"/>
      <c r="F126" s="133"/>
      <c r="G126" s="117"/>
      <c r="H126" s="145"/>
      <c r="I126" s="143"/>
      <c r="J126" s="235"/>
      <c r="K126" s="133"/>
      <c r="L126" s="246"/>
      <c r="M126" s="179"/>
      <c r="N126" s="179"/>
    </row>
    <row r="127" spans="1:15" x14ac:dyDescent="0.25">
      <c r="B127" s="92" t="s">
        <v>133</v>
      </c>
      <c r="C127" s="182"/>
      <c r="D127" s="183"/>
      <c r="E127" s="224"/>
      <c r="F127" s="97"/>
      <c r="G127" s="183"/>
      <c r="H127" s="226"/>
      <c r="I127" s="204"/>
      <c r="J127" s="227"/>
      <c r="K127" s="97"/>
      <c r="L127" s="98"/>
      <c r="M127" s="179"/>
      <c r="N127" s="179"/>
      <c r="O127" s="70"/>
    </row>
    <row r="128" spans="1:15" x14ac:dyDescent="0.25">
      <c r="B128" s="99"/>
      <c r="C128" s="70"/>
      <c r="D128" s="117"/>
      <c r="E128" s="191"/>
      <c r="F128" s="101"/>
      <c r="H128" s="145"/>
      <c r="I128" s="69"/>
      <c r="J128" s="185"/>
      <c r="K128" s="101"/>
      <c r="L128" s="102"/>
      <c r="M128" s="179"/>
      <c r="N128" s="179"/>
      <c r="O128" s="103" t="s">
        <v>134</v>
      </c>
    </row>
    <row r="129" spans="2:17" x14ac:dyDescent="0.25">
      <c r="B129" s="129" t="s">
        <v>43</v>
      </c>
      <c r="C129" s="116" t="s">
        <v>73</v>
      </c>
      <c r="D129" s="106">
        <v>60.025001175986063</v>
      </c>
      <c r="E129" s="107">
        <v>557.39</v>
      </c>
      <c r="F129" s="101">
        <v>33457.339999999997</v>
      </c>
      <c r="H129" s="107">
        <v>606.5</v>
      </c>
      <c r="I129" s="69">
        <v>36405.160000000003</v>
      </c>
      <c r="J129" s="185"/>
      <c r="K129" s="101">
        <v>2947.820000000007</v>
      </c>
      <c r="L129" s="165"/>
      <c r="M129" s="179"/>
      <c r="N129" s="179"/>
      <c r="O129" s="371">
        <v>1416487.5724777039</v>
      </c>
      <c r="Q129" s="110">
        <v>8.8107070453363079E-2</v>
      </c>
    </row>
    <row r="130" spans="2:17" x14ac:dyDescent="0.25">
      <c r="B130" s="99" t="s">
        <v>46</v>
      </c>
      <c r="C130" s="70" t="s">
        <v>100</v>
      </c>
      <c r="D130" s="106">
        <v>0</v>
      </c>
      <c r="E130" s="107">
        <v>1.38</v>
      </c>
      <c r="F130" s="101">
        <v>0</v>
      </c>
      <c r="H130" s="107">
        <v>1.45</v>
      </c>
      <c r="I130" s="69">
        <v>0</v>
      </c>
      <c r="J130" s="185"/>
      <c r="K130" s="101">
        <v>0</v>
      </c>
      <c r="L130" s="165"/>
      <c r="M130" s="179"/>
      <c r="N130" s="179"/>
      <c r="O130" s="114" t="s">
        <v>76</v>
      </c>
      <c r="Q130" s="110">
        <v>5.0724637681159424E-2</v>
      </c>
    </row>
    <row r="131" spans="2:17" x14ac:dyDescent="0.25">
      <c r="B131" s="99" t="s">
        <v>93</v>
      </c>
      <c r="C131" s="70"/>
      <c r="D131" s="117">
        <v>22881723.659000002</v>
      </c>
      <c r="E131" s="112">
        <v>5.94E-3</v>
      </c>
      <c r="F131" s="101">
        <v>135917.44</v>
      </c>
      <c r="H131" s="113">
        <v>8.0000000000000002E-3</v>
      </c>
      <c r="I131" s="101">
        <v>183053.79</v>
      </c>
      <c r="J131" s="185"/>
      <c r="K131" s="101">
        <v>47136.350000000006</v>
      </c>
      <c r="L131" s="165"/>
      <c r="M131" s="179"/>
      <c r="N131" s="179"/>
      <c r="O131" s="120">
        <v>-49.482477703597397</v>
      </c>
      <c r="Q131" s="110">
        <v>0.34680134680134689</v>
      </c>
    </row>
    <row r="132" spans="2:17" x14ac:dyDescent="0.25">
      <c r="B132" s="140" t="s">
        <v>120</v>
      </c>
      <c r="C132" s="91"/>
      <c r="D132" s="117"/>
      <c r="E132" s="107"/>
      <c r="F132" s="228">
        <v>34827.85</v>
      </c>
      <c r="H132" s="113" t="s">
        <v>42</v>
      </c>
      <c r="I132" s="69">
        <v>34827.85</v>
      </c>
      <c r="J132" s="185"/>
      <c r="K132" s="101">
        <v>0</v>
      </c>
      <c r="L132" s="165"/>
      <c r="M132" s="179"/>
      <c r="N132" s="179"/>
      <c r="O132" s="247"/>
    </row>
    <row r="133" spans="2:17" x14ac:dyDescent="0.25">
      <c r="B133" s="99"/>
      <c r="C133" s="70"/>
      <c r="D133" s="117"/>
      <c r="E133" s="238"/>
      <c r="F133" s="101"/>
      <c r="H133" s="113"/>
      <c r="I133" s="69"/>
      <c r="J133" s="185"/>
      <c r="K133" s="148"/>
      <c r="L133" s="165"/>
      <c r="M133" s="179"/>
      <c r="N133" s="179"/>
      <c r="O133" s="126">
        <v>0.34699999999999998</v>
      </c>
    </row>
    <row r="134" spans="2:17" x14ac:dyDescent="0.25">
      <c r="B134" s="99" t="s">
        <v>101</v>
      </c>
      <c r="C134" s="70"/>
      <c r="D134" s="117"/>
      <c r="E134" s="238"/>
      <c r="F134" s="101"/>
      <c r="H134" s="113"/>
      <c r="I134" s="69"/>
      <c r="J134" s="185"/>
      <c r="K134" s="148"/>
      <c r="L134" s="165"/>
      <c r="M134" s="179"/>
      <c r="N134" s="179"/>
      <c r="O134" s="248"/>
      <c r="P134" s="167"/>
      <c r="Q134" s="167"/>
    </row>
    <row r="135" spans="2:17" x14ac:dyDescent="0.25">
      <c r="B135" s="99" t="s">
        <v>121</v>
      </c>
      <c r="C135" s="70" t="s">
        <v>75</v>
      </c>
      <c r="D135" s="106">
        <v>1500625.1839999999</v>
      </c>
      <c r="E135" s="112">
        <v>0.1391</v>
      </c>
      <c r="F135" s="101">
        <v>208736.96</v>
      </c>
      <c r="H135" s="113">
        <v>0.18737000000000001</v>
      </c>
      <c r="I135" s="69">
        <v>281172.14</v>
      </c>
      <c r="J135" s="185"/>
      <c r="K135" s="101">
        <v>72435.180000000022</v>
      </c>
      <c r="L135" s="165"/>
      <c r="M135" s="179"/>
      <c r="N135" s="179"/>
      <c r="O135" s="148"/>
      <c r="P135" s="82"/>
      <c r="Q135" s="110">
        <v>0.34701653486700224</v>
      </c>
    </row>
    <row r="136" spans="2:17" x14ac:dyDescent="0.25">
      <c r="B136" s="99" t="s">
        <v>122</v>
      </c>
      <c r="C136" s="70" t="s">
        <v>75</v>
      </c>
      <c r="D136" s="106">
        <v>1470839.4029999999</v>
      </c>
      <c r="E136" s="112">
        <v>8.4059999999999996E-2</v>
      </c>
      <c r="F136" s="101">
        <v>123638.76</v>
      </c>
      <c r="H136" s="113">
        <v>0.11323</v>
      </c>
      <c r="I136" s="69">
        <v>166543.15</v>
      </c>
      <c r="J136" s="185"/>
      <c r="K136" s="101">
        <v>42904.39</v>
      </c>
      <c r="L136" s="165"/>
      <c r="M136" s="179"/>
      <c r="N136" s="179"/>
      <c r="O136" s="210"/>
      <c r="P136" s="70"/>
      <c r="Q136" s="110">
        <v>0.34701403759219618</v>
      </c>
    </row>
    <row r="137" spans="2:17" x14ac:dyDescent="0.25">
      <c r="B137" s="99" t="s">
        <v>125</v>
      </c>
      <c r="C137" s="70" t="s">
        <v>75</v>
      </c>
      <c r="D137" s="106">
        <v>2603460.2510000002</v>
      </c>
      <c r="E137" s="112">
        <v>5.3490000000000003E-2</v>
      </c>
      <c r="F137" s="101">
        <v>139259.09</v>
      </c>
      <c r="H137" s="113">
        <v>7.2050000000000003E-2</v>
      </c>
      <c r="I137" s="69">
        <v>187579.31</v>
      </c>
      <c r="J137" s="185"/>
      <c r="K137" s="101">
        <v>48320.22</v>
      </c>
      <c r="L137" s="102"/>
      <c r="M137" s="179"/>
      <c r="N137" s="179"/>
      <c r="O137" s="116"/>
      <c r="P137" s="116"/>
      <c r="Q137" s="110">
        <v>0.34698074406431112</v>
      </c>
    </row>
    <row r="138" spans="2:17" x14ac:dyDescent="0.25">
      <c r="B138" s="99" t="s">
        <v>135</v>
      </c>
      <c r="C138" s="70" t="s">
        <v>75</v>
      </c>
      <c r="D138" s="106">
        <v>3197116.5289999996</v>
      </c>
      <c r="E138" s="112">
        <v>3.4299999999999997E-2</v>
      </c>
      <c r="F138" s="101">
        <v>109661.1</v>
      </c>
      <c r="H138" s="113">
        <v>4.6199999999999998E-2</v>
      </c>
      <c r="I138" s="69">
        <v>147706.78</v>
      </c>
      <c r="J138" s="185"/>
      <c r="K138" s="101">
        <v>38045.679999999993</v>
      </c>
      <c r="L138" s="102"/>
      <c r="M138" s="179"/>
      <c r="N138" s="179"/>
      <c r="O138" s="70"/>
      <c r="P138" s="70"/>
      <c r="Q138" s="110">
        <v>0.34693877551020424</v>
      </c>
    </row>
    <row r="139" spans="2:17" x14ac:dyDescent="0.25">
      <c r="B139" s="99" t="s">
        <v>136</v>
      </c>
      <c r="C139" s="70" t="s">
        <v>75</v>
      </c>
      <c r="D139" s="106">
        <v>3739136.7420000001</v>
      </c>
      <c r="E139" s="112">
        <v>2.4680000000000001E-2</v>
      </c>
      <c r="F139" s="101">
        <v>92281.89</v>
      </c>
      <c r="H139" s="113">
        <v>3.3239999999999999E-2</v>
      </c>
      <c r="I139" s="69">
        <v>124288.91</v>
      </c>
      <c r="J139" s="185"/>
      <c r="K139" s="101">
        <v>32007.020000000004</v>
      </c>
      <c r="L139" s="102"/>
      <c r="M139" s="179"/>
      <c r="N139" s="179"/>
      <c r="P139" s="70"/>
      <c r="Q139" s="110">
        <v>0.3468395461912479</v>
      </c>
    </row>
    <row r="140" spans="2:17" x14ac:dyDescent="0.25">
      <c r="B140" s="99" t="s">
        <v>137</v>
      </c>
      <c r="C140" s="70" t="s">
        <v>75</v>
      </c>
      <c r="D140" s="106">
        <v>10370545.550000001</v>
      </c>
      <c r="E140" s="112">
        <v>1.9029999999999998E-2</v>
      </c>
      <c r="F140" s="101">
        <v>197351.48</v>
      </c>
      <c r="H140" s="113">
        <v>2.563E-2</v>
      </c>
      <c r="I140" s="69">
        <v>265797.08</v>
      </c>
      <c r="J140" s="185"/>
      <c r="K140" s="101">
        <v>68445.600000000006</v>
      </c>
      <c r="L140" s="102"/>
      <c r="M140" s="179"/>
      <c r="N140" s="179"/>
      <c r="O140" s="70"/>
      <c r="P140" s="116"/>
      <c r="Q140" s="110">
        <v>0.34682080924855496</v>
      </c>
    </row>
    <row r="141" spans="2:17" x14ac:dyDescent="0.25">
      <c r="B141" s="129" t="s">
        <v>80</v>
      </c>
      <c r="C141" s="70" t="s">
        <v>75</v>
      </c>
      <c r="D141" s="183">
        <v>22881723.659000002</v>
      </c>
      <c r="E141" s="243"/>
      <c r="F141" s="204">
        <v>1075131.9099999999</v>
      </c>
      <c r="H141" s="145"/>
      <c r="I141" s="204">
        <v>1427374.1700000002</v>
      </c>
      <c r="J141" s="185"/>
      <c r="K141" s="204">
        <v>352242.26000000024</v>
      </c>
      <c r="L141" s="98">
        <v>0.32762701648395892</v>
      </c>
      <c r="M141" s="179"/>
      <c r="N141" s="179"/>
      <c r="O141" s="70"/>
      <c r="P141" s="195"/>
      <c r="Q141" s="169"/>
    </row>
    <row r="142" spans="2:17" x14ac:dyDescent="0.25">
      <c r="B142" s="129"/>
      <c r="C142" s="116"/>
      <c r="D142" s="117"/>
      <c r="E142" s="243"/>
      <c r="F142" s="101"/>
      <c r="H142" s="145"/>
      <c r="I142" s="69"/>
      <c r="J142" s="185"/>
      <c r="K142" s="101"/>
      <c r="L142" s="108"/>
      <c r="M142" s="179"/>
      <c r="N142" s="202"/>
      <c r="O142" s="249"/>
      <c r="P142" s="70"/>
      <c r="Q142" s="117"/>
    </row>
    <row r="143" spans="2:17" x14ac:dyDescent="0.25">
      <c r="B143" s="99" t="s">
        <v>77</v>
      </c>
      <c r="C143" s="116"/>
      <c r="D143" s="117"/>
      <c r="E143" s="243"/>
      <c r="F143" s="101"/>
      <c r="H143" s="145"/>
      <c r="I143" s="69"/>
      <c r="J143" s="185"/>
      <c r="K143" s="101"/>
      <c r="L143" s="108"/>
      <c r="M143" s="179"/>
      <c r="N143" s="179"/>
      <c r="O143" s="116"/>
      <c r="P143" s="116"/>
      <c r="Q143" s="91"/>
    </row>
    <row r="144" spans="2:17" x14ac:dyDescent="0.25">
      <c r="B144" s="99" t="s">
        <v>107</v>
      </c>
      <c r="C144" s="70" t="s">
        <v>75</v>
      </c>
      <c r="D144" s="233">
        <v>22881723.659000002</v>
      </c>
      <c r="E144" s="112">
        <v>0.27044000000000001</v>
      </c>
      <c r="F144" s="69">
        <v>6188133.3463399606</v>
      </c>
      <c r="G144" s="234"/>
      <c r="H144" s="325">
        <v>0.27044000000000001</v>
      </c>
      <c r="I144" s="69">
        <v>6188133.3463399606</v>
      </c>
      <c r="J144" s="185"/>
      <c r="K144" s="101">
        <v>0</v>
      </c>
      <c r="L144" s="102"/>
      <c r="M144" s="179"/>
      <c r="N144" s="179"/>
      <c r="O144" s="70"/>
      <c r="P144" s="70"/>
      <c r="Q144" s="91"/>
    </row>
    <row r="145" spans="1:17" x14ac:dyDescent="0.25">
      <c r="B145" s="99" t="s">
        <v>46</v>
      </c>
      <c r="C145" s="70" t="s">
        <v>100</v>
      </c>
      <c r="D145" s="233">
        <v>0</v>
      </c>
      <c r="E145" s="107">
        <v>1.05</v>
      </c>
      <c r="F145" s="69">
        <v>0</v>
      </c>
      <c r="G145" s="234"/>
      <c r="H145" s="331">
        <v>1.05</v>
      </c>
      <c r="I145" s="69">
        <v>0</v>
      </c>
      <c r="J145" s="185"/>
      <c r="K145" s="101">
        <v>0</v>
      </c>
      <c r="L145" s="108"/>
      <c r="M145" s="179"/>
      <c r="N145" s="179"/>
      <c r="O145" s="116"/>
      <c r="P145" s="116"/>
      <c r="Q145" s="91"/>
    </row>
    <row r="146" spans="1:17" x14ac:dyDescent="0.25">
      <c r="B146" s="129" t="s">
        <v>108</v>
      </c>
      <c r="C146" s="116"/>
      <c r="D146" s="91"/>
      <c r="E146" s="67"/>
      <c r="F146" s="204">
        <v>6188133.3463399606</v>
      </c>
      <c r="G146" s="91"/>
      <c r="H146" s="145"/>
      <c r="I146" s="204">
        <v>6188133.3463399606</v>
      </c>
      <c r="J146" s="204"/>
      <c r="K146" s="204">
        <v>0</v>
      </c>
      <c r="L146" s="98">
        <v>0</v>
      </c>
      <c r="M146" s="179"/>
      <c r="N146" s="179"/>
      <c r="O146" s="70"/>
      <c r="P146" s="70"/>
      <c r="Q146" s="91"/>
    </row>
    <row r="147" spans="1:17" x14ac:dyDescent="0.25">
      <c r="B147" s="99"/>
      <c r="C147" s="70"/>
      <c r="D147" s="117"/>
      <c r="E147" s="67"/>
      <c r="F147" s="69"/>
      <c r="H147" s="145"/>
      <c r="I147" s="69"/>
      <c r="J147" s="69"/>
      <c r="K147" s="101"/>
      <c r="L147" s="108"/>
      <c r="M147" s="179"/>
      <c r="N147" s="179"/>
      <c r="O147" s="116"/>
      <c r="P147" s="70"/>
      <c r="Q147" s="117"/>
    </row>
    <row r="148" spans="1:17" x14ac:dyDescent="0.25">
      <c r="B148" s="99" t="s">
        <v>78</v>
      </c>
      <c r="C148" s="70"/>
      <c r="D148" s="117"/>
      <c r="E148" s="67"/>
      <c r="F148" s="204">
        <v>7263265.2563399607</v>
      </c>
      <c r="H148" s="145"/>
      <c r="I148" s="204">
        <v>7615507.5163399605</v>
      </c>
      <c r="J148" s="185"/>
      <c r="K148" s="204">
        <v>352242.26000000024</v>
      </c>
      <c r="L148" s="98">
        <v>4.8496405895755344E-2</v>
      </c>
      <c r="M148" s="179"/>
      <c r="N148" s="179"/>
      <c r="O148" s="70"/>
      <c r="P148" s="70"/>
      <c r="Q148" s="117"/>
    </row>
    <row r="149" spans="1:17" x14ac:dyDescent="0.25">
      <c r="A149" s="70"/>
      <c r="B149" s="349"/>
      <c r="C149" s="336"/>
      <c r="D149" s="329"/>
      <c r="E149" s="367"/>
      <c r="F149" s="328"/>
      <c r="G149" s="329"/>
      <c r="H149" s="364"/>
      <c r="I149" s="366"/>
      <c r="J149" s="365"/>
      <c r="K149" s="354"/>
      <c r="L149" s="338"/>
      <c r="M149" s="179"/>
      <c r="N149" s="179"/>
      <c r="O149" s="116"/>
      <c r="P149" s="70"/>
      <c r="Q149" s="117"/>
    </row>
    <row r="150" spans="1:17" x14ac:dyDescent="0.25">
      <c r="A150" s="70"/>
      <c r="B150" s="70"/>
      <c r="C150" s="70"/>
      <c r="D150" s="117"/>
      <c r="E150" s="113"/>
      <c r="F150" s="133"/>
      <c r="H150" s="145"/>
      <c r="I150" s="69"/>
      <c r="J150" s="185"/>
      <c r="K150" s="101"/>
      <c r="L150" s="245"/>
      <c r="M150" s="179"/>
      <c r="N150" s="179"/>
      <c r="O150" s="70"/>
      <c r="P150" s="70"/>
      <c r="Q150" s="117"/>
    </row>
    <row r="151" spans="1:17" x14ac:dyDescent="0.25">
      <c r="A151" s="70"/>
      <c r="B151" s="92" t="s">
        <v>138</v>
      </c>
      <c r="C151" s="182"/>
      <c r="D151" s="183"/>
      <c r="E151" s="224"/>
      <c r="F151" s="97"/>
      <c r="G151" s="183"/>
      <c r="H151" s="226"/>
      <c r="I151" s="204"/>
      <c r="J151" s="227"/>
      <c r="K151" s="97"/>
      <c r="L151" s="98"/>
      <c r="M151" s="179"/>
      <c r="N151" s="179"/>
      <c r="O151" s="70"/>
      <c r="P151" s="70"/>
      <c r="Q151" s="117"/>
    </row>
    <row r="152" spans="1:17" x14ac:dyDescent="0.25">
      <c r="A152" s="70"/>
      <c r="B152" s="99"/>
      <c r="C152" s="70"/>
      <c r="D152" s="117"/>
      <c r="E152" s="191"/>
      <c r="F152" s="101"/>
      <c r="H152" s="145"/>
      <c r="I152" s="69"/>
      <c r="J152" s="185"/>
      <c r="K152" s="101"/>
      <c r="L152" s="102"/>
      <c r="M152" s="179"/>
      <c r="N152" s="179"/>
      <c r="O152" s="70"/>
      <c r="P152" s="70"/>
      <c r="Q152" s="117"/>
    </row>
    <row r="153" spans="1:17" x14ac:dyDescent="0.25">
      <c r="A153" s="70"/>
      <c r="B153" s="129" t="s">
        <v>43</v>
      </c>
      <c r="C153" s="116" t="s">
        <v>73</v>
      </c>
      <c r="D153" s="106">
        <v>118.76667017913593</v>
      </c>
      <c r="E153" s="107">
        <v>891.83</v>
      </c>
      <c r="F153" s="101">
        <v>105919.67999999999</v>
      </c>
      <c r="H153" s="107">
        <v>918.31</v>
      </c>
      <c r="I153" s="69">
        <v>109064.62</v>
      </c>
      <c r="J153" s="185"/>
      <c r="K153" s="101">
        <v>3144.9400000000023</v>
      </c>
      <c r="L153" s="165"/>
      <c r="M153" s="179"/>
      <c r="N153" s="179"/>
      <c r="O153" s="70"/>
      <c r="P153" s="70"/>
      <c r="Q153" s="110">
        <v>2.9691757397710239E-2</v>
      </c>
    </row>
    <row r="154" spans="1:17" x14ac:dyDescent="0.25">
      <c r="A154" s="70"/>
      <c r="B154" s="99" t="s">
        <v>46</v>
      </c>
      <c r="C154" s="70" t="s">
        <v>100</v>
      </c>
      <c r="D154" s="106">
        <v>308558</v>
      </c>
      <c r="E154" s="107">
        <v>1.38</v>
      </c>
      <c r="F154" s="101">
        <v>425810.04</v>
      </c>
      <c r="H154" s="145">
        <v>1.45</v>
      </c>
      <c r="I154" s="69">
        <v>447409.1</v>
      </c>
      <c r="J154" s="185"/>
      <c r="K154" s="101">
        <v>21599.059999999998</v>
      </c>
      <c r="L154" s="165"/>
      <c r="M154" s="179"/>
      <c r="N154" s="179"/>
      <c r="Q154" s="110">
        <v>5.0724637681159424E-2</v>
      </c>
    </row>
    <row r="155" spans="1:17" x14ac:dyDescent="0.25">
      <c r="A155" s="70"/>
      <c r="B155" s="99" t="s">
        <v>120</v>
      </c>
      <c r="C155" s="70"/>
      <c r="D155" s="106"/>
      <c r="E155" s="107"/>
      <c r="F155" s="228">
        <v>0</v>
      </c>
      <c r="H155" s="145"/>
      <c r="I155" s="69">
        <v>0</v>
      </c>
      <c r="J155" s="185"/>
      <c r="K155" s="148"/>
      <c r="L155" s="165"/>
      <c r="M155" s="179"/>
      <c r="N155" s="179"/>
    </row>
    <row r="156" spans="1:17" x14ac:dyDescent="0.25">
      <c r="A156" s="70"/>
      <c r="B156" s="140"/>
      <c r="C156" s="70"/>
      <c r="D156" s="106"/>
      <c r="E156" s="112"/>
      <c r="F156" s="101"/>
      <c r="H156" s="154"/>
      <c r="I156" s="69"/>
      <c r="J156" s="185"/>
      <c r="K156" s="148"/>
      <c r="L156" s="165"/>
      <c r="M156" s="179"/>
      <c r="N156" s="179"/>
    </row>
    <row r="157" spans="1:17" x14ac:dyDescent="0.25">
      <c r="A157" s="70"/>
      <c r="B157" s="99" t="s">
        <v>101</v>
      </c>
      <c r="C157" s="70"/>
      <c r="D157" s="106"/>
      <c r="E157" s="238"/>
      <c r="F157" s="101"/>
      <c r="H157" s="113"/>
      <c r="I157" s="69"/>
      <c r="J157" s="185"/>
      <c r="K157" s="148"/>
      <c r="L157" s="165"/>
      <c r="M157" s="179"/>
      <c r="N157" s="179"/>
    </row>
    <row r="158" spans="1:17" x14ac:dyDescent="0.25">
      <c r="A158" s="70"/>
      <c r="B158" s="99" t="s">
        <v>121</v>
      </c>
      <c r="C158" s="70" t="s">
        <v>75</v>
      </c>
      <c r="D158" s="106">
        <v>3000000</v>
      </c>
      <c r="E158" s="112">
        <v>0.1391</v>
      </c>
      <c r="F158" s="133">
        <v>417300</v>
      </c>
      <c r="H158" s="113">
        <v>0.18737000000000001</v>
      </c>
      <c r="I158" s="69">
        <v>562110</v>
      </c>
      <c r="J158" s="185"/>
      <c r="K158" s="101">
        <v>144810</v>
      </c>
      <c r="L158" s="250"/>
      <c r="M158" s="179"/>
      <c r="N158" s="179"/>
      <c r="Q158" s="110">
        <v>0.34701653486700224</v>
      </c>
    </row>
    <row r="159" spans="1:17" x14ac:dyDescent="0.25">
      <c r="A159" s="70"/>
      <c r="B159" s="99" t="s">
        <v>122</v>
      </c>
      <c r="C159" s="70" t="s">
        <v>75</v>
      </c>
      <c r="D159" s="106">
        <v>3000000</v>
      </c>
      <c r="E159" s="112">
        <v>8.4059999999999996E-2</v>
      </c>
      <c r="F159" s="133">
        <v>252180</v>
      </c>
      <c r="H159" s="113">
        <v>0.11323</v>
      </c>
      <c r="I159" s="69">
        <v>339690</v>
      </c>
      <c r="J159" s="185"/>
      <c r="K159" s="101">
        <v>87510</v>
      </c>
      <c r="L159" s="250"/>
      <c r="M159" s="179"/>
      <c r="N159" s="179"/>
      <c r="Q159" s="110">
        <v>0.34701403759219618</v>
      </c>
    </row>
    <row r="160" spans="1:17" x14ac:dyDescent="0.25">
      <c r="A160" s="70"/>
      <c r="B160" s="99" t="s">
        <v>125</v>
      </c>
      <c r="C160" s="70" t="s">
        <v>75</v>
      </c>
      <c r="D160" s="106">
        <v>5983755.4799999995</v>
      </c>
      <c r="E160" s="112">
        <v>5.3490000000000003E-2</v>
      </c>
      <c r="F160" s="133">
        <v>320071.08</v>
      </c>
      <c r="H160" s="113">
        <v>7.2050000000000003E-2</v>
      </c>
      <c r="I160" s="69">
        <v>431129.58</v>
      </c>
      <c r="J160" s="185"/>
      <c r="K160" s="101">
        <v>111058.5</v>
      </c>
      <c r="L160" s="250"/>
      <c r="M160" s="179"/>
      <c r="N160" s="179"/>
      <c r="Q160" s="110">
        <v>0.34698074406431112</v>
      </c>
    </row>
    <row r="161" spans="1:17" x14ac:dyDescent="0.25">
      <c r="A161" s="70"/>
      <c r="B161" s="99" t="s">
        <v>135</v>
      </c>
      <c r="C161" s="70" t="s">
        <v>75</v>
      </c>
      <c r="D161" s="106">
        <v>11737512.85</v>
      </c>
      <c r="E161" s="112">
        <v>3.4299999999999997E-2</v>
      </c>
      <c r="F161" s="133">
        <v>402596.69</v>
      </c>
      <c r="H161" s="113">
        <v>4.6199999999999998E-2</v>
      </c>
      <c r="I161" s="69">
        <v>542273.09</v>
      </c>
      <c r="J161" s="185"/>
      <c r="K161" s="101">
        <v>139676.39999999997</v>
      </c>
      <c r="L161" s="250"/>
      <c r="M161" s="179"/>
      <c r="N161" s="179"/>
      <c r="Q161" s="110">
        <v>0.34693877551020424</v>
      </c>
    </row>
    <row r="162" spans="1:17" x14ac:dyDescent="0.25">
      <c r="A162" s="70"/>
      <c r="B162" s="99" t="s">
        <v>136</v>
      </c>
      <c r="C162" s="70" t="s">
        <v>75</v>
      </c>
      <c r="D162" s="106">
        <v>26253607.010000002</v>
      </c>
      <c r="E162" s="112">
        <v>2.4680000000000001E-2</v>
      </c>
      <c r="F162" s="133">
        <v>647939.02</v>
      </c>
      <c r="H162" s="113">
        <v>3.3239999999999999E-2</v>
      </c>
      <c r="I162" s="69">
        <v>872669.9</v>
      </c>
      <c r="J162" s="185"/>
      <c r="K162" s="101">
        <v>224730.88</v>
      </c>
      <c r="L162" s="250"/>
      <c r="M162" s="179"/>
      <c r="N162" s="179"/>
      <c r="Q162" s="110">
        <v>0.3468395461912479</v>
      </c>
    </row>
    <row r="163" spans="1:17" x14ac:dyDescent="0.25">
      <c r="A163" s="70"/>
      <c r="B163" s="99" t="s">
        <v>137</v>
      </c>
      <c r="C163" s="70" t="s">
        <v>75</v>
      </c>
      <c r="D163" s="106">
        <v>50252432.390000001</v>
      </c>
      <c r="E163" s="112">
        <v>1.9029999999999998E-2</v>
      </c>
      <c r="F163" s="133">
        <v>956303.79</v>
      </c>
      <c r="H163" s="113">
        <v>2.563E-2</v>
      </c>
      <c r="I163" s="69">
        <v>1287969.8400000001</v>
      </c>
      <c r="J163" s="185"/>
      <c r="K163" s="101">
        <v>331666.05000000005</v>
      </c>
      <c r="L163" s="250"/>
      <c r="M163" s="179"/>
      <c r="N163" s="179"/>
      <c r="Q163" s="110">
        <v>0.34682080924855496</v>
      </c>
    </row>
    <row r="164" spans="1:17" x14ac:dyDescent="0.25">
      <c r="A164" s="70"/>
      <c r="B164" s="129" t="s">
        <v>80</v>
      </c>
      <c r="C164" s="70"/>
      <c r="D164" s="183">
        <v>100227307.73</v>
      </c>
      <c r="E164" s="112"/>
      <c r="F164" s="241">
        <v>3528120.3</v>
      </c>
      <c r="H164" s="113"/>
      <c r="I164" s="241">
        <v>4592316.13</v>
      </c>
      <c r="J164" s="185"/>
      <c r="K164" s="241">
        <v>1064195.83</v>
      </c>
      <c r="L164" s="98">
        <v>0.30163252369824239</v>
      </c>
      <c r="M164" s="179"/>
      <c r="N164" s="179"/>
    </row>
    <row r="165" spans="1:17" x14ac:dyDescent="0.25">
      <c r="A165" s="70"/>
      <c r="B165" s="99"/>
      <c r="C165" s="116"/>
      <c r="D165" s="117"/>
      <c r="E165" s="112"/>
      <c r="F165" s="101"/>
      <c r="H165" s="145"/>
      <c r="I165" s="69"/>
      <c r="J165" s="185"/>
      <c r="K165" s="101"/>
      <c r="L165" s="108"/>
      <c r="M165" s="179"/>
      <c r="N165" s="179"/>
    </row>
    <row r="166" spans="1:17" x14ac:dyDescent="0.25">
      <c r="A166" s="70"/>
      <c r="B166" s="129" t="s">
        <v>95</v>
      </c>
      <c r="C166" s="70" t="s">
        <v>75</v>
      </c>
      <c r="D166" s="233">
        <v>100227307.73</v>
      </c>
      <c r="E166" s="112">
        <v>6.9999999999999999E-4</v>
      </c>
      <c r="F166" s="69">
        <v>70159.115411000006</v>
      </c>
      <c r="G166" s="234"/>
      <c r="H166" s="164">
        <v>1E-3</v>
      </c>
      <c r="I166" s="69">
        <v>100227.30773</v>
      </c>
      <c r="J166" s="185"/>
      <c r="K166" s="101">
        <v>30068.192318999994</v>
      </c>
      <c r="L166" s="102"/>
      <c r="M166" s="179"/>
      <c r="N166" s="179"/>
    </row>
    <row r="167" spans="1:17" x14ac:dyDescent="0.25">
      <c r="A167" s="70"/>
      <c r="B167" s="99" t="s">
        <v>78</v>
      </c>
      <c r="C167" s="70"/>
      <c r="D167" s="117"/>
      <c r="E167" s="67"/>
      <c r="F167" s="204">
        <v>3598279.4154109997</v>
      </c>
      <c r="H167" s="145"/>
      <c r="I167" s="204">
        <v>4692543.4377299994</v>
      </c>
      <c r="J167" s="185"/>
      <c r="K167" s="204">
        <v>1094264.022319</v>
      </c>
      <c r="L167" s="98">
        <v>0.30410757364544794</v>
      </c>
      <c r="M167" s="179"/>
      <c r="N167" s="179"/>
      <c r="O167" s="168"/>
    </row>
    <row r="168" spans="1:17" s="70" customFormat="1" x14ac:dyDescent="0.25">
      <c r="B168" s="349"/>
      <c r="C168" s="336"/>
      <c r="D168" s="329"/>
      <c r="E168" s="367"/>
      <c r="F168" s="328"/>
      <c r="G168" s="329"/>
      <c r="H168" s="364"/>
      <c r="I168" s="366"/>
      <c r="J168" s="365"/>
      <c r="K168" s="354"/>
      <c r="L168" s="338"/>
      <c r="M168" s="179"/>
      <c r="N168" s="179"/>
    </row>
    <row r="169" spans="1:17" s="70" customFormat="1" x14ac:dyDescent="0.25">
      <c r="D169" s="117"/>
      <c r="E169" s="113"/>
      <c r="F169" s="133"/>
      <c r="G169" s="117"/>
      <c r="H169" s="145"/>
      <c r="I169" s="69"/>
      <c r="J169" s="185"/>
      <c r="K169" s="101"/>
      <c r="L169" s="245"/>
      <c r="M169" s="179"/>
      <c r="N169" s="179"/>
    </row>
    <row r="170" spans="1:17" x14ac:dyDescent="0.25">
      <c r="A170" s="70"/>
      <c r="B170" s="136" t="s">
        <v>139</v>
      </c>
      <c r="C170" s="251"/>
      <c r="D170" s="183"/>
      <c r="E170" s="252"/>
      <c r="F170" s="187"/>
      <c r="G170" s="183"/>
      <c r="H170" s="226"/>
      <c r="I170" s="241"/>
      <c r="J170" s="253"/>
      <c r="K170" s="187"/>
      <c r="L170" s="231"/>
      <c r="M170" s="179"/>
      <c r="N170" s="179"/>
    </row>
    <row r="171" spans="1:17" x14ac:dyDescent="0.25">
      <c r="A171" s="70"/>
      <c r="B171" s="140"/>
      <c r="C171" s="91"/>
      <c r="D171" s="117"/>
      <c r="E171" s="113"/>
      <c r="F171" s="133"/>
      <c r="H171" s="145"/>
      <c r="I171" s="143"/>
      <c r="J171" s="235"/>
      <c r="K171" s="133"/>
      <c r="L171" s="142"/>
      <c r="M171" s="179"/>
      <c r="N171" s="179"/>
    </row>
    <row r="172" spans="1:17" x14ac:dyDescent="0.25">
      <c r="A172" s="70"/>
      <c r="B172" s="104" t="s">
        <v>43</v>
      </c>
      <c r="C172" s="105" t="s">
        <v>73</v>
      </c>
      <c r="D172" s="117">
        <v>178.79167135512199</v>
      </c>
      <c r="E172" s="196"/>
      <c r="F172" s="133">
        <v>139377.01999999999</v>
      </c>
      <c r="H172" s="196"/>
      <c r="I172" s="133">
        <v>145469.78</v>
      </c>
      <c r="J172" s="235"/>
      <c r="K172" s="143">
        <v>6092.7600000000093</v>
      </c>
      <c r="L172" s="254"/>
      <c r="M172" s="179"/>
      <c r="N172" s="179"/>
    </row>
    <row r="173" spans="1:17" x14ac:dyDescent="0.25">
      <c r="A173" s="70"/>
      <c r="B173" s="140" t="s">
        <v>46</v>
      </c>
      <c r="C173" s="91" t="s">
        <v>100</v>
      </c>
      <c r="D173" s="117">
        <v>308558</v>
      </c>
      <c r="E173" s="196"/>
      <c r="F173" s="133">
        <v>425810.04</v>
      </c>
      <c r="H173" s="196"/>
      <c r="I173" s="133">
        <v>447409.1</v>
      </c>
      <c r="J173" s="235"/>
      <c r="K173" s="143">
        <v>21599.059999999998</v>
      </c>
      <c r="L173" s="254"/>
      <c r="M173" s="179"/>
      <c r="N173" s="179"/>
    </row>
    <row r="174" spans="1:17" x14ac:dyDescent="0.25">
      <c r="A174" s="70"/>
      <c r="B174" s="140" t="s">
        <v>93</v>
      </c>
      <c r="C174" s="91"/>
      <c r="D174" s="132"/>
      <c r="E174" s="196"/>
      <c r="F174" s="133">
        <v>135917.44</v>
      </c>
      <c r="H174" s="196"/>
      <c r="I174" s="133">
        <v>183053.79</v>
      </c>
      <c r="J174" s="235"/>
      <c r="K174" s="143">
        <v>47136.350000000006</v>
      </c>
      <c r="L174" s="254"/>
      <c r="M174" s="179"/>
      <c r="N174" s="179"/>
    </row>
    <row r="175" spans="1:17" x14ac:dyDescent="0.25">
      <c r="A175" s="70"/>
      <c r="B175" s="140" t="s">
        <v>120</v>
      </c>
      <c r="C175" s="91"/>
      <c r="D175" s="132"/>
      <c r="E175" s="196"/>
      <c r="F175" s="143">
        <v>34827.85</v>
      </c>
      <c r="H175" s="145"/>
      <c r="I175" s="143">
        <v>34827.85</v>
      </c>
      <c r="J175" s="235"/>
      <c r="K175" s="143">
        <v>0</v>
      </c>
      <c r="L175" s="254"/>
      <c r="M175" s="179"/>
      <c r="N175" s="179"/>
    </row>
    <row r="176" spans="1:17" x14ac:dyDescent="0.25">
      <c r="A176" s="70"/>
      <c r="B176" s="140"/>
      <c r="C176" s="91"/>
      <c r="D176" s="117"/>
      <c r="E176" s="145"/>
      <c r="F176" s="255"/>
      <c r="H176" s="113"/>
      <c r="I176" s="255"/>
      <c r="J176" s="235"/>
      <c r="K176" s="143"/>
      <c r="L176" s="254"/>
      <c r="M176" s="179"/>
      <c r="N176" s="179"/>
    </row>
    <row r="177" spans="1:16" ht="12" customHeight="1" x14ac:dyDescent="0.25">
      <c r="A177" s="70"/>
      <c r="B177" s="140" t="s">
        <v>101</v>
      </c>
      <c r="C177" s="91"/>
      <c r="D177" s="117"/>
      <c r="E177" s="145"/>
      <c r="F177" s="133"/>
      <c r="H177" s="113"/>
      <c r="I177" s="133"/>
      <c r="J177" s="235"/>
      <c r="K177" s="143"/>
      <c r="L177" s="254"/>
      <c r="M177" s="179"/>
      <c r="N177" s="179"/>
    </row>
    <row r="178" spans="1:16" x14ac:dyDescent="0.25">
      <c r="A178" s="70"/>
      <c r="B178" s="140" t="s">
        <v>121</v>
      </c>
      <c r="C178" s="91" t="s">
        <v>75</v>
      </c>
      <c r="D178" s="117">
        <v>4500625.1840000004</v>
      </c>
      <c r="E178" s="154"/>
      <c r="F178" s="133">
        <v>626036.96</v>
      </c>
      <c r="H178" s="154"/>
      <c r="I178" s="133">
        <v>843282.14</v>
      </c>
      <c r="J178" s="235"/>
      <c r="K178" s="143">
        <v>217245.18000000005</v>
      </c>
      <c r="L178" s="254"/>
      <c r="M178" s="179"/>
      <c r="N178" s="179"/>
    </row>
    <row r="179" spans="1:16" x14ac:dyDescent="0.25">
      <c r="A179" s="70"/>
      <c r="B179" s="140" t="s">
        <v>122</v>
      </c>
      <c r="C179" s="91" t="s">
        <v>75</v>
      </c>
      <c r="D179" s="117">
        <v>4470839.4029999999</v>
      </c>
      <c r="E179" s="154"/>
      <c r="F179" s="133">
        <v>375818.76</v>
      </c>
      <c r="H179" s="154"/>
      <c r="I179" s="133">
        <v>506233.15</v>
      </c>
      <c r="J179" s="235"/>
      <c r="K179" s="143">
        <v>130414.39000000001</v>
      </c>
      <c r="L179" s="254"/>
      <c r="M179" s="179"/>
      <c r="N179" s="179"/>
    </row>
    <row r="180" spans="1:16" x14ac:dyDescent="0.25">
      <c r="A180" s="70"/>
      <c r="B180" s="140" t="s">
        <v>125</v>
      </c>
      <c r="C180" s="91" t="s">
        <v>75</v>
      </c>
      <c r="D180" s="117">
        <v>8587215.7309999987</v>
      </c>
      <c r="E180" s="154"/>
      <c r="F180" s="133">
        <v>459330.17000000004</v>
      </c>
      <c r="H180" s="154"/>
      <c r="I180" s="133">
        <v>618708.89</v>
      </c>
      <c r="J180" s="235"/>
      <c r="K180" s="143">
        <v>159378.71999999997</v>
      </c>
      <c r="L180" s="142"/>
      <c r="M180" s="179"/>
      <c r="N180" s="179"/>
    </row>
    <row r="181" spans="1:16" x14ac:dyDescent="0.25">
      <c r="A181" s="70"/>
      <c r="B181" s="140" t="s">
        <v>135</v>
      </c>
      <c r="C181" s="91" t="s">
        <v>75</v>
      </c>
      <c r="D181" s="117">
        <v>14934629.378999999</v>
      </c>
      <c r="E181" s="154"/>
      <c r="F181" s="133">
        <v>512257.79000000004</v>
      </c>
      <c r="H181" s="154"/>
      <c r="I181" s="133">
        <v>689979.87</v>
      </c>
      <c r="J181" s="235"/>
      <c r="K181" s="143">
        <v>177722.07999999996</v>
      </c>
      <c r="L181" s="142"/>
      <c r="M181" s="179"/>
      <c r="N181" s="179"/>
    </row>
    <row r="182" spans="1:16" x14ac:dyDescent="0.25">
      <c r="A182" s="70"/>
      <c r="B182" s="140" t="s">
        <v>136</v>
      </c>
      <c r="C182" s="91" t="s">
        <v>75</v>
      </c>
      <c r="D182" s="117">
        <v>29992743.752</v>
      </c>
      <c r="E182" s="154"/>
      <c r="F182" s="133">
        <v>740220.91</v>
      </c>
      <c r="H182" s="154"/>
      <c r="I182" s="133">
        <v>996958.81</v>
      </c>
      <c r="J182" s="235"/>
      <c r="K182" s="143">
        <v>256737.90000000002</v>
      </c>
      <c r="L182" s="142"/>
      <c r="M182" s="179"/>
      <c r="N182" s="179"/>
    </row>
    <row r="183" spans="1:16" x14ac:dyDescent="0.25">
      <c r="A183" s="70"/>
      <c r="B183" s="140" t="s">
        <v>137</v>
      </c>
      <c r="C183" s="91" t="s">
        <v>75</v>
      </c>
      <c r="D183" s="117">
        <v>60622977.939999998</v>
      </c>
      <c r="E183" s="154"/>
      <c r="F183" s="133">
        <v>1153655.27</v>
      </c>
      <c r="H183" s="154"/>
      <c r="I183" s="133">
        <v>1553766.9200000002</v>
      </c>
      <c r="J183" s="235"/>
      <c r="K183" s="143">
        <v>400111.65000000014</v>
      </c>
      <c r="L183" s="142"/>
      <c r="M183" s="179"/>
      <c r="N183" s="179"/>
    </row>
    <row r="184" spans="1:16" x14ac:dyDescent="0.25">
      <c r="A184" s="70"/>
      <c r="B184" s="129" t="s">
        <v>80</v>
      </c>
      <c r="C184" s="91" t="s">
        <v>75</v>
      </c>
      <c r="D184" s="183">
        <v>123109031.389</v>
      </c>
      <c r="E184" s="113"/>
      <c r="F184" s="187">
        <v>4603252.2100000009</v>
      </c>
      <c r="H184" s="145"/>
      <c r="I184" s="187">
        <v>6019690.3000000007</v>
      </c>
      <c r="J184" s="235"/>
      <c r="K184" s="187">
        <v>1416438.0900000003</v>
      </c>
      <c r="L184" s="231">
        <v>0.30770377667401372</v>
      </c>
      <c r="M184" s="179"/>
      <c r="N184" s="179"/>
      <c r="P184" s="195"/>
    </row>
    <row r="185" spans="1:16" x14ac:dyDescent="0.25">
      <c r="A185" s="70"/>
      <c r="B185" s="104"/>
      <c r="C185" s="105"/>
      <c r="D185" s="117"/>
      <c r="E185" s="113"/>
      <c r="F185" s="133"/>
      <c r="H185" s="145"/>
      <c r="I185" s="143"/>
      <c r="J185" s="235"/>
      <c r="K185" s="133"/>
      <c r="L185" s="147"/>
      <c r="M185" s="179"/>
      <c r="N185" s="179"/>
    </row>
    <row r="186" spans="1:16" x14ac:dyDescent="0.25">
      <c r="A186" s="70"/>
      <c r="B186" s="140" t="s">
        <v>77</v>
      </c>
      <c r="C186" s="105"/>
      <c r="D186" s="117"/>
      <c r="E186" s="113"/>
      <c r="F186" s="133"/>
      <c r="H186" s="145"/>
      <c r="I186" s="143"/>
      <c r="J186" s="235"/>
      <c r="K186" s="133"/>
      <c r="L186" s="147"/>
      <c r="M186" s="179"/>
      <c r="N186" s="179"/>
    </row>
    <row r="187" spans="1:16" x14ac:dyDescent="0.25">
      <c r="A187" s="70"/>
      <c r="B187" s="140" t="s">
        <v>107</v>
      </c>
      <c r="C187" s="105"/>
      <c r="D187" s="117"/>
      <c r="E187" s="113"/>
      <c r="F187" s="133">
        <v>6188133.3463399606</v>
      </c>
      <c r="H187" s="145"/>
      <c r="I187" s="133">
        <v>6188133.3463399606</v>
      </c>
      <c r="J187" s="235"/>
      <c r="K187" s="143">
        <v>0</v>
      </c>
      <c r="L187" s="147"/>
      <c r="M187" s="179"/>
      <c r="N187" s="179"/>
    </row>
    <row r="188" spans="1:16" x14ac:dyDescent="0.25">
      <c r="A188" s="70"/>
      <c r="B188" s="140" t="s">
        <v>46</v>
      </c>
      <c r="C188" s="105"/>
      <c r="D188" s="117"/>
      <c r="E188" s="113"/>
      <c r="F188" s="133">
        <v>0</v>
      </c>
      <c r="H188" s="145"/>
      <c r="I188" s="133">
        <v>0</v>
      </c>
      <c r="J188" s="235"/>
      <c r="K188" s="143">
        <v>0</v>
      </c>
      <c r="L188" s="147"/>
      <c r="M188" s="179"/>
      <c r="N188" s="179"/>
    </row>
    <row r="189" spans="1:16" x14ac:dyDescent="0.25">
      <c r="A189" s="70"/>
      <c r="B189" s="140" t="s">
        <v>95</v>
      </c>
      <c r="C189" s="91" t="s">
        <v>75</v>
      </c>
      <c r="D189" s="117">
        <v>100227307.73</v>
      </c>
      <c r="E189" s="154"/>
      <c r="F189" s="143">
        <v>70159.115411000006</v>
      </c>
      <c r="G189" s="234"/>
      <c r="H189" s="154"/>
      <c r="I189" s="143">
        <v>100227.30773</v>
      </c>
      <c r="J189" s="235"/>
      <c r="K189" s="143">
        <v>30068.192318999994</v>
      </c>
      <c r="L189" s="142"/>
      <c r="M189" s="179"/>
      <c r="N189" s="179"/>
    </row>
    <row r="190" spans="1:16" x14ac:dyDescent="0.25">
      <c r="A190" s="70"/>
      <c r="B190" s="129" t="s">
        <v>108</v>
      </c>
      <c r="C190" s="91"/>
      <c r="D190" s="234"/>
      <c r="E190" s="154"/>
      <c r="F190" s="241">
        <v>6258292.4617509609</v>
      </c>
      <c r="G190" s="234"/>
      <c r="H190" s="154"/>
      <c r="I190" s="241">
        <v>6288360.6540699601</v>
      </c>
      <c r="J190" s="241"/>
      <c r="K190" s="241">
        <v>30068.192318999994</v>
      </c>
      <c r="L190" s="231">
        <v>4.8045361418899623E-3</v>
      </c>
      <c r="M190" s="179"/>
      <c r="N190" s="179"/>
    </row>
    <row r="191" spans="1:16" x14ac:dyDescent="0.25">
      <c r="A191" s="70"/>
      <c r="B191" s="104"/>
      <c r="C191" s="91"/>
      <c r="D191" s="234"/>
      <c r="E191" s="154"/>
      <c r="F191" s="143"/>
      <c r="G191" s="234"/>
      <c r="H191" s="154"/>
      <c r="I191" s="143"/>
      <c r="J191" s="235"/>
      <c r="K191" s="133"/>
      <c r="L191" s="142"/>
      <c r="M191" s="179"/>
      <c r="N191" s="179"/>
    </row>
    <row r="192" spans="1:16" x14ac:dyDescent="0.25">
      <c r="A192" s="70"/>
      <c r="B192" s="104" t="s">
        <v>78</v>
      </c>
      <c r="C192" s="105"/>
      <c r="D192" s="133"/>
      <c r="E192" s="145"/>
      <c r="F192" s="187">
        <v>10861544.671750963</v>
      </c>
      <c r="G192" s="91"/>
      <c r="H192" s="145"/>
      <c r="I192" s="187">
        <v>12308050.954069961</v>
      </c>
      <c r="J192" s="145"/>
      <c r="K192" s="187">
        <v>1446506.2823190002</v>
      </c>
      <c r="L192" s="256">
        <v>0.13317999999999999</v>
      </c>
      <c r="M192" s="179"/>
      <c r="N192" s="179"/>
    </row>
    <row r="193" spans="1:15" x14ac:dyDescent="0.25">
      <c r="A193" s="70"/>
      <c r="B193" s="349"/>
      <c r="C193" s="336"/>
      <c r="D193" s="329"/>
      <c r="E193" s="337"/>
      <c r="F193" s="366"/>
      <c r="G193" s="329"/>
      <c r="H193" s="364"/>
      <c r="I193" s="368"/>
      <c r="J193" s="365"/>
      <c r="K193" s="354"/>
      <c r="L193" s="355"/>
      <c r="M193" s="179"/>
      <c r="N193" s="179"/>
    </row>
    <row r="194" spans="1:15" x14ac:dyDescent="0.25">
      <c r="A194" s="70"/>
      <c r="B194" s="70"/>
      <c r="C194" s="70"/>
      <c r="D194" s="117"/>
      <c r="E194" s="113"/>
      <c r="F194" s="133"/>
      <c r="H194" s="145"/>
      <c r="I194" s="69"/>
      <c r="J194" s="185"/>
      <c r="K194" s="101"/>
      <c r="L194" s="245"/>
      <c r="M194" s="179"/>
      <c r="N194" s="179"/>
    </row>
    <row r="195" spans="1:15" x14ac:dyDescent="0.25">
      <c r="B195" s="62" t="s">
        <v>140</v>
      </c>
      <c r="C195" s="70"/>
      <c r="D195" s="117"/>
      <c r="E195" s="191"/>
      <c r="F195" s="67"/>
      <c r="H195" s="113"/>
      <c r="I195" s="67"/>
      <c r="J195" s="67"/>
      <c r="K195" s="67"/>
      <c r="L195" s="110"/>
      <c r="M195" s="179"/>
      <c r="N195" s="179"/>
      <c r="O195" s="188"/>
    </row>
    <row r="196" spans="1:15" x14ac:dyDescent="0.25">
      <c r="C196" s="70"/>
      <c r="D196" s="339" t="s">
        <v>75</v>
      </c>
      <c r="E196" s="191"/>
      <c r="F196" s="357" t="s">
        <v>60</v>
      </c>
      <c r="G196" s="170"/>
      <c r="H196" s="63"/>
      <c r="I196" s="357" t="s">
        <v>61</v>
      </c>
      <c r="J196" s="168"/>
      <c r="K196" s="357" t="s">
        <v>47</v>
      </c>
      <c r="L196" s="110"/>
      <c r="M196" s="179"/>
      <c r="N196" s="179"/>
      <c r="O196" s="188"/>
    </row>
    <row r="197" spans="1:15" x14ac:dyDescent="0.25">
      <c r="B197" s="62" t="s">
        <v>112</v>
      </c>
      <c r="C197" s="70"/>
      <c r="D197" s="117"/>
      <c r="E197" s="191"/>
      <c r="F197" s="257"/>
      <c r="G197" s="258"/>
      <c r="H197" s="258"/>
      <c r="I197" s="257"/>
      <c r="J197" s="257"/>
      <c r="K197" s="257"/>
      <c r="L197" s="110"/>
      <c r="M197" s="179"/>
      <c r="N197" s="179"/>
      <c r="O197" s="188"/>
    </row>
    <row r="198" spans="1:15" x14ac:dyDescent="0.25">
      <c r="B198" s="65" t="s">
        <v>141</v>
      </c>
      <c r="C198" s="70"/>
      <c r="D198" s="64"/>
      <c r="E198" s="191"/>
      <c r="F198" s="257">
        <v>4409033.2723877989</v>
      </c>
      <c r="G198" s="258"/>
      <c r="H198" s="258"/>
      <c r="I198" s="257">
        <v>4431482.9198507993</v>
      </c>
      <c r="J198" s="257"/>
      <c r="K198" s="257">
        <v>22449.64746300038</v>
      </c>
      <c r="L198" s="110"/>
      <c r="M198" s="179"/>
      <c r="N198" s="179"/>
      <c r="O198" s="188"/>
    </row>
    <row r="199" spans="1:15" x14ac:dyDescent="0.25">
      <c r="B199" s="65" t="s">
        <v>142</v>
      </c>
      <c r="C199" s="70"/>
      <c r="D199" s="64"/>
      <c r="E199" s="191"/>
      <c r="F199" s="257">
        <v>2432123.83120728</v>
      </c>
      <c r="G199" s="258"/>
      <c r="H199" s="258"/>
      <c r="I199" s="257">
        <v>2432229.2176522799</v>
      </c>
      <c r="J199" s="257"/>
      <c r="K199" s="257">
        <v>105.38644499983639</v>
      </c>
      <c r="L199" s="110"/>
      <c r="M199" s="179"/>
      <c r="N199" s="179"/>
      <c r="O199" s="188"/>
    </row>
    <row r="200" spans="1:15" x14ac:dyDescent="0.25">
      <c r="B200" s="65" t="s">
        <v>143</v>
      </c>
      <c r="C200" s="70"/>
      <c r="D200" s="64"/>
      <c r="E200" s="191"/>
      <c r="F200" s="257">
        <v>6258292.4617509609</v>
      </c>
      <c r="G200" s="258"/>
      <c r="H200" s="258"/>
      <c r="I200" s="257">
        <v>6288360.6540699601</v>
      </c>
      <c r="J200" s="257"/>
      <c r="K200" s="257">
        <v>30068.192318999209</v>
      </c>
      <c r="L200" s="110"/>
      <c r="M200" s="179"/>
      <c r="N200" s="179"/>
      <c r="O200" s="188"/>
    </row>
    <row r="201" spans="1:15" x14ac:dyDescent="0.25">
      <c r="B201" s="65" t="s">
        <v>28</v>
      </c>
      <c r="C201" s="70"/>
      <c r="D201" s="64"/>
      <c r="E201" s="191"/>
      <c r="F201" s="259">
        <v>13099449.56534604</v>
      </c>
      <c r="G201" s="258"/>
      <c r="H201" s="258"/>
      <c r="I201" s="259">
        <v>13152072.79157304</v>
      </c>
      <c r="J201" s="257"/>
      <c r="K201" s="259">
        <v>52623.226226999424</v>
      </c>
      <c r="L201" s="110"/>
      <c r="M201" s="179"/>
      <c r="N201" s="179"/>
      <c r="O201" s="188"/>
    </row>
    <row r="202" spans="1:15" x14ac:dyDescent="0.25">
      <c r="C202" s="70"/>
      <c r="D202" s="64"/>
      <c r="E202" s="191"/>
      <c r="F202" s="257"/>
      <c r="G202" s="258"/>
      <c r="H202" s="258"/>
      <c r="I202" s="257"/>
      <c r="J202" s="257"/>
      <c r="K202" s="257"/>
      <c r="L202" s="110"/>
      <c r="M202" s="179"/>
      <c r="N202" s="179"/>
      <c r="O202" s="188"/>
    </row>
    <row r="203" spans="1:15" x14ac:dyDescent="0.25">
      <c r="B203" s="62" t="s">
        <v>115</v>
      </c>
      <c r="C203" s="70"/>
      <c r="D203" s="64"/>
      <c r="E203" s="191"/>
      <c r="F203" s="257"/>
      <c r="G203" s="258"/>
      <c r="H203" s="258"/>
      <c r="I203" s="257"/>
      <c r="J203" s="257"/>
      <c r="K203" s="257"/>
      <c r="L203" s="110"/>
      <c r="M203" s="179"/>
      <c r="N203" s="179"/>
      <c r="O203" s="188"/>
    </row>
    <row r="204" spans="1:15" x14ac:dyDescent="0.25">
      <c r="B204" s="65" t="s">
        <v>141</v>
      </c>
      <c r="C204" s="70"/>
      <c r="D204" s="64"/>
      <c r="E204" s="191"/>
      <c r="F204" s="257">
        <v>8492873.3191983793</v>
      </c>
      <c r="G204" s="258"/>
      <c r="H204" s="258"/>
      <c r="I204" s="257">
        <v>10235146.799999999</v>
      </c>
      <c r="J204" s="257"/>
      <c r="K204" s="257">
        <v>1742273.4808016196</v>
      </c>
      <c r="L204" s="110"/>
      <c r="M204" s="179"/>
      <c r="N204" s="179"/>
      <c r="O204" s="188"/>
    </row>
    <row r="205" spans="1:15" x14ac:dyDescent="0.25">
      <c r="B205" s="65" t="s">
        <v>142</v>
      </c>
      <c r="C205" s="70"/>
      <c r="D205" s="64"/>
      <c r="E205" s="191"/>
      <c r="F205" s="257">
        <v>1968288.3</v>
      </c>
      <c r="G205" s="258"/>
      <c r="H205" s="258"/>
      <c r="I205" s="257">
        <v>1968309.43</v>
      </c>
      <c r="J205" s="257"/>
      <c r="K205" s="257">
        <v>21.129999999888241</v>
      </c>
      <c r="L205" s="110"/>
      <c r="M205" s="179"/>
      <c r="N205" s="179"/>
      <c r="O205" s="188"/>
    </row>
    <row r="206" spans="1:15" x14ac:dyDescent="0.25">
      <c r="B206" s="65" t="s">
        <v>143</v>
      </c>
      <c r="C206" s="70"/>
      <c r="D206" s="64"/>
      <c r="E206" s="191"/>
      <c r="F206" s="257">
        <v>4603252.21</v>
      </c>
      <c r="G206" s="258"/>
      <c r="H206" s="258"/>
      <c r="I206" s="257">
        <v>6019690.2999999998</v>
      </c>
      <c r="J206" s="257"/>
      <c r="K206" s="257">
        <v>1416438.0899999999</v>
      </c>
      <c r="L206" s="110"/>
      <c r="M206" s="179"/>
      <c r="N206" s="179"/>
      <c r="O206" s="188"/>
    </row>
    <row r="207" spans="1:15" x14ac:dyDescent="0.25">
      <c r="B207" s="65" t="s">
        <v>28</v>
      </c>
      <c r="C207" s="70"/>
      <c r="D207" s="64"/>
      <c r="E207" s="191"/>
      <c r="F207" s="259">
        <v>15064413.829198379</v>
      </c>
      <c r="G207" s="258"/>
      <c r="H207" s="258"/>
      <c r="I207" s="259">
        <v>18223146.529999997</v>
      </c>
      <c r="J207" s="257"/>
      <c r="K207" s="259">
        <v>3158732.7008016193</v>
      </c>
      <c r="L207" s="110"/>
      <c r="M207" s="179"/>
      <c r="N207" s="179"/>
      <c r="O207" s="188"/>
    </row>
    <row r="208" spans="1:15" x14ac:dyDescent="0.25">
      <c r="C208" s="70"/>
      <c r="D208" s="64"/>
      <c r="E208" s="191"/>
      <c r="F208" s="257"/>
      <c r="G208" s="258"/>
      <c r="H208" s="258"/>
      <c r="I208" s="257"/>
      <c r="J208" s="257"/>
      <c r="K208" s="257"/>
      <c r="L208" s="110"/>
      <c r="M208" s="179"/>
      <c r="N208" s="179"/>
      <c r="O208" s="188"/>
    </row>
    <row r="209" spans="2:15" x14ac:dyDescent="0.25">
      <c r="B209" s="62" t="s">
        <v>117</v>
      </c>
      <c r="C209" s="70"/>
      <c r="D209" s="64"/>
      <c r="E209" s="191"/>
      <c r="F209" s="257"/>
      <c r="G209" s="258"/>
      <c r="H209" s="258"/>
      <c r="I209" s="257"/>
      <c r="J209" s="257"/>
      <c r="K209" s="257"/>
      <c r="L209" s="110"/>
      <c r="M209" s="179"/>
      <c r="N209" s="179"/>
      <c r="O209" s="188"/>
    </row>
    <row r="210" spans="2:15" x14ac:dyDescent="0.25">
      <c r="B210" s="65" t="s">
        <v>141</v>
      </c>
      <c r="C210" s="70"/>
      <c r="D210" s="64">
        <v>90620156.763999999</v>
      </c>
      <c r="E210" s="191"/>
      <c r="F210" s="257">
        <v>12901906.591586178</v>
      </c>
      <c r="G210" s="258"/>
      <c r="H210" s="258"/>
      <c r="I210" s="257">
        <v>14666629.719850797</v>
      </c>
      <c r="J210" s="257"/>
      <c r="K210" s="257">
        <v>1764723.128264619</v>
      </c>
      <c r="L210" s="110"/>
      <c r="M210" s="179"/>
      <c r="N210" s="179"/>
      <c r="O210" s="188"/>
    </row>
    <row r="211" spans="2:15" x14ac:dyDescent="0.25">
      <c r="B211" s="65" t="s">
        <v>142</v>
      </c>
      <c r="C211" s="70"/>
      <c r="D211" s="64">
        <v>9103924.943</v>
      </c>
      <c r="E211" s="191"/>
      <c r="F211" s="257">
        <v>4400412.1312072799</v>
      </c>
      <c r="G211" s="258"/>
      <c r="H211" s="258"/>
      <c r="I211" s="257">
        <v>4400538.6476522796</v>
      </c>
      <c r="J211" s="257"/>
      <c r="K211" s="257">
        <v>126.51644499972463</v>
      </c>
      <c r="L211" s="110"/>
      <c r="M211" s="179"/>
      <c r="N211" s="179"/>
      <c r="O211" s="188"/>
    </row>
    <row r="212" spans="2:15" x14ac:dyDescent="0.25">
      <c r="B212" s="65" t="s">
        <v>143</v>
      </c>
      <c r="C212" s="70"/>
      <c r="D212" s="64">
        <v>123109031.389</v>
      </c>
      <c r="E212" s="191"/>
      <c r="F212" s="257">
        <v>10861544.671750961</v>
      </c>
      <c r="G212" s="258"/>
      <c r="H212" s="258"/>
      <c r="I212" s="257">
        <v>12308050.954069961</v>
      </c>
      <c r="J212" s="257"/>
      <c r="K212" s="257">
        <v>1446506.282319</v>
      </c>
      <c r="L212" s="110"/>
      <c r="M212" s="179"/>
      <c r="N212" s="179"/>
      <c r="O212" s="188"/>
    </row>
    <row r="213" spans="2:15" x14ac:dyDescent="0.25">
      <c r="B213" s="65" t="s">
        <v>28</v>
      </c>
      <c r="C213" s="70"/>
      <c r="D213" s="96">
        <v>222833113.09600002</v>
      </c>
      <c r="E213" s="191"/>
      <c r="F213" s="259">
        <v>28163863.394544423</v>
      </c>
      <c r="G213" s="258"/>
      <c r="H213" s="258"/>
      <c r="I213" s="259">
        <v>31375219.321573038</v>
      </c>
      <c r="J213" s="257"/>
      <c r="K213" s="259">
        <v>3211355.9270286188</v>
      </c>
      <c r="L213" s="110"/>
      <c r="M213" s="179"/>
      <c r="N213" s="179"/>
      <c r="O213" s="188"/>
    </row>
    <row r="214" spans="2:15" x14ac:dyDescent="0.25">
      <c r="C214" s="70"/>
      <c r="D214" s="64"/>
      <c r="E214" s="191"/>
      <c r="F214" s="257"/>
      <c r="G214" s="258"/>
      <c r="H214" s="258"/>
      <c r="I214" s="257"/>
      <c r="J214" s="257"/>
      <c r="K214" s="257"/>
      <c r="L214" s="110"/>
      <c r="M214" s="179"/>
      <c r="N214" s="179"/>
      <c r="O214" s="188"/>
    </row>
    <row r="215" spans="2:15" x14ac:dyDescent="0.25">
      <c r="B215" s="62" t="s">
        <v>144</v>
      </c>
      <c r="E215" s="214"/>
      <c r="F215" s="260"/>
      <c r="G215" s="261"/>
      <c r="H215" s="262"/>
      <c r="I215" s="260"/>
      <c r="J215" s="260"/>
      <c r="K215" s="260"/>
      <c r="O215" s="168"/>
    </row>
    <row r="216" spans="2:15" x14ac:dyDescent="0.25">
      <c r="B216" s="66" t="s">
        <v>28</v>
      </c>
      <c r="D216" s="264">
        <v>1154896230.9190001</v>
      </c>
      <c r="E216" s="117"/>
      <c r="F216" s="265">
        <v>750238952.71759534</v>
      </c>
      <c r="G216" s="258"/>
      <c r="H216" s="262"/>
      <c r="I216" s="265">
        <v>848785174.60667944</v>
      </c>
      <c r="J216" s="260"/>
      <c r="K216" s="260">
        <v>98546221.889084101</v>
      </c>
      <c r="L216" s="266">
        <v>0.13135311294104299</v>
      </c>
      <c r="O216" s="168"/>
    </row>
    <row r="217" spans="2:15" x14ac:dyDescent="0.25">
      <c r="B217" s="66" t="s">
        <v>145</v>
      </c>
      <c r="D217" s="267">
        <v>37090866.750000007</v>
      </c>
      <c r="E217" s="117"/>
      <c r="F217" s="268">
        <v>1719215.5127806603</v>
      </c>
      <c r="G217" s="258"/>
      <c r="H217" s="262"/>
      <c r="I217" s="268">
        <v>1757818.4509374714</v>
      </c>
      <c r="J217" s="260"/>
      <c r="K217" s="260">
        <v>38602.938156811055</v>
      </c>
      <c r="L217" s="266">
        <v>2.2453809816068166E-2</v>
      </c>
      <c r="O217" s="168"/>
    </row>
    <row r="218" spans="2:15" x14ac:dyDescent="0.25">
      <c r="B218" s="66" t="s">
        <v>146</v>
      </c>
      <c r="E218" s="117"/>
      <c r="F218" s="268">
        <v>5310380.6899999985</v>
      </c>
      <c r="G218" s="258"/>
      <c r="H218" s="262"/>
      <c r="I218" s="268">
        <v>4665849.629999999</v>
      </c>
      <c r="J218" s="260"/>
      <c r="K218" s="260">
        <v>-644531.05999999959</v>
      </c>
      <c r="L218" s="266">
        <v>-0.12137191241556729</v>
      </c>
      <c r="O218" s="168"/>
    </row>
    <row r="219" spans="2:15" x14ac:dyDescent="0.25">
      <c r="B219" s="66" t="s">
        <v>147</v>
      </c>
      <c r="D219" s="183">
        <v>1191987097.6690001</v>
      </c>
      <c r="E219" s="117"/>
      <c r="F219" s="259">
        <v>757268548.92037606</v>
      </c>
      <c r="G219" s="258"/>
      <c r="H219" s="262"/>
      <c r="I219" s="259">
        <v>855208842.68761694</v>
      </c>
      <c r="J219" s="260"/>
      <c r="K219" s="259">
        <v>97940293.767240912</v>
      </c>
      <c r="L219" s="266">
        <v>0.12933363455655539</v>
      </c>
      <c r="O219" s="168"/>
    </row>
    <row r="220" spans="2:15" x14ac:dyDescent="0.25">
      <c r="B220" s="269"/>
      <c r="C220" s="63"/>
      <c r="D220" s="267"/>
      <c r="E220" s="117"/>
      <c r="F220" s="270"/>
      <c r="G220" s="258"/>
      <c r="H220" s="262"/>
      <c r="I220" s="270"/>
      <c r="J220" s="260"/>
      <c r="K220" s="270"/>
      <c r="L220" s="266"/>
    </row>
    <row r="221" spans="2:15" x14ac:dyDescent="0.25">
      <c r="B221" s="65" t="s">
        <v>242</v>
      </c>
      <c r="E221" s="117"/>
      <c r="F221" s="257"/>
      <c r="G221" s="258"/>
      <c r="H221" s="262"/>
      <c r="I221" s="257"/>
      <c r="J221" s="260"/>
      <c r="K221" s="257"/>
    </row>
    <row r="222" spans="2:15" ht="13.8" thickBot="1" x14ac:dyDescent="0.3">
      <c r="F222" s="257"/>
      <c r="G222" s="258"/>
      <c r="H222" s="262"/>
      <c r="I222" s="257"/>
      <c r="J222" s="260"/>
      <c r="K222" s="257"/>
    </row>
    <row r="223" spans="2:15" x14ac:dyDescent="0.25">
      <c r="B223" s="372" t="s">
        <v>243</v>
      </c>
      <c r="C223" s="373"/>
      <c r="D223" s="374">
        <v>0</v>
      </c>
      <c r="E223" s="375"/>
      <c r="F223" s="376">
        <v>2.5965768843889236E-2</v>
      </c>
      <c r="G223" s="258"/>
      <c r="H223" s="262"/>
      <c r="I223" s="260"/>
      <c r="J223" s="260"/>
      <c r="K223" s="260"/>
    </row>
    <row r="224" spans="2:15" ht="13.8" thickBot="1" x14ac:dyDescent="0.3">
      <c r="B224" s="377" t="s">
        <v>243</v>
      </c>
      <c r="C224" s="378"/>
      <c r="D224" s="379">
        <v>0</v>
      </c>
      <c r="E224" s="380"/>
      <c r="F224" s="381">
        <v>3.0204296112060547E-2</v>
      </c>
    </row>
    <row r="226" spans="4:4" x14ac:dyDescent="0.25">
      <c r="D226" s="131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&amp;L&amp;F 
&amp;A&amp;RExhibit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3F1C19-5800-46F6-B7EC-41469FA9E635}"/>
</file>

<file path=customXml/itemProps2.xml><?xml version="1.0" encoding="utf-8"?>
<ds:datastoreItem xmlns:ds="http://schemas.openxmlformats.org/officeDocument/2006/customXml" ds:itemID="{1878D907-9124-4962-BB5F-8E232ADF8F28}"/>
</file>

<file path=customXml/itemProps3.xml><?xml version="1.0" encoding="utf-8"?>
<ds:datastoreItem xmlns:ds="http://schemas.openxmlformats.org/officeDocument/2006/customXml" ds:itemID="{64FEF2D2-D18B-478B-B80B-7818D32EDA3F}"/>
</file>

<file path=customXml/itemProps4.xml><?xml version="1.0" encoding="utf-8"?>
<ds:datastoreItem xmlns:ds="http://schemas.openxmlformats.org/officeDocument/2006/customXml" ds:itemID="{3239377E-08A3-4A83-B2F0-D87B3E61AE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Redacted</vt:lpstr>
      <vt:lpstr>Exh. JAP-17 Pg. 1</vt:lpstr>
      <vt:lpstr>Work Papers--&gt;</vt:lpstr>
      <vt:lpstr>Decoupling Revenue</vt:lpstr>
      <vt:lpstr>Basic Charge Revenue</vt:lpstr>
      <vt:lpstr>(R) Non-Decoupled Revenue</vt:lpstr>
      <vt:lpstr>Rate Design Res</vt:lpstr>
      <vt:lpstr>Rate Design C&amp;I</vt:lpstr>
      <vt:lpstr>Rate Design Int &amp; Trans</vt:lpstr>
      <vt:lpstr>Rate Design Rental</vt:lpstr>
      <vt:lpstr>(R) Special Contract</vt:lpstr>
      <vt:lpstr>Decoupling Allowed Rev</vt:lpstr>
      <vt:lpstr>F2018</vt:lpstr>
      <vt:lpstr>'(R) Non-Decoupled Revenue'!Print_Area</vt:lpstr>
      <vt:lpstr>'(R) Special Contract'!Print_Area</vt:lpstr>
      <vt:lpstr>'Basic Charge Revenue'!Print_Area</vt:lpstr>
      <vt:lpstr>'Decoupling Allowed Rev'!Print_Area</vt:lpstr>
      <vt:lpstr>'Decoupling Revenue'!Print_Area</vt:lpstr>
      <vt:lpstr>'Exh. JAP-17 Pg. 1'!Print_Area</vt:lpstr>
      <vt:lpstr>'F2018'!Print_Area</vt:lpstr>
      <vt:lpstr>'Rate Design C&amp;I'!Print_Area</vt:lpstr>
      <vt:lpstr>'Rate Design Int &amp; Trans'!Print_Area</vt:lpstr>
      <vt:lpstr>'Rate Design Rental'!Print_Area</vt:lpstr>
      <vt:lpstr>'Rate Design Res'!Print_Area</vt:lpstr>
      <vt:lpstr>'(R) Non-Decoupled Revenue'!Print_Titles</vt:lpstr>
      <vt:lpstr>'(R) Special Contract'!Print_Titles</vt:lpstr>
      <vt:lpstr>'F2018'!Print_Titles</vt:lpstr>
      <vt:lpstr>'Rate Design C&amp;I'!Print_Titles</vt:lpstr>
      <vt:lpstr>'Rate Design Int &amp; Trans'!Print_Titles</vt:lpstr>
      <vt:lpstr>'Rate Design Res'!Print_Titles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2019-06-24T02:23:14Z</cp:lastPrinted>
  <dcterms:created xsi:type="dcterms:W3CDTF">2019-05-27T23:43:43Z</dcterms:created>
  <dcterms:modified xsi:type="dcterms:W3CDTF">2019-06-27T16:34:54Z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