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90" windowWidth="19020" windowHeight="11385" firstSheet="1" activeTab="4"/>
  </bookViews>
  <sheets>
    <sheet name="Attach A - Page 1" sheetId="1" r:id="rId1"/>
    <sheet name="CONF Attach A - Pages 2 and 3" sheetId="2" r:id="rId2"/>
    <sheet name="CONF Attach A - Page 4" sheetId="3" r:id="rId3"/>
    <sheet name="CONF Attach A - Page 5" sheetId="4" r:id="rId4"/>
    <sheet name="CONF Attach A - Page 6" sheetId="5" r:id="rId5"/>
  </sheets>
  <externalReferences>
    <externalReference r:id="rId6"/>
    <externalReference r:id="rId7"/>
    <externalReference r:id="rId8"/>
    <externalReference r:id="rId9"/>
  </externalReferences>
  <definedNames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Fill" localSheetId="0" hidden="1">#REF!</definedName>
    <definedName name="_Fill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localSheetId="0" hidden="1">0</definedName>
    <definedName name="_Order1" hidden="1">255</definedName>
    <definedName name="_Order2" localSheetId="0" hidden="1">0</definedName>
    <definedName name="_Order2" hidden="1">255</definedName>
    <definedName name="_Sort" localSheetId="0" hidden="1">#REF!</definedName>
    <definedName name="_Sort" hidden="1">#REF!</definedName>
    <definedName name="a" localSheetId="0" hidden="1">{"PRINT",#N/A,TRUE,"APPA";"PRINT",#N/A,TRUE,"APS";"PRINT",#N/A,TRUE,"BHPL";"PRINT",#N/A,TRUE,"BHPL2";"PRINT",#N/A,TRUE,"CDWR";"PRINT",#N/A,TRUE,"EWEB";"PRINT",#N/A,TRUE,"LADWP";"PRINT",#N/A,TRUE,"NEVBASE"}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DUDE" localSheetId="0" hidden="1">#REF!</definedName>
    <definedName name="DUDE" hidden="1">#REF!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localSheetId="1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[3]Inputs!#REF!</definedName>
    <definedName name="_xlnm.Print_Area" localSheetId="0">'Attach A - Page 1'!$A$2:$G$21</definedName>
    <definedName name="_xlnm.Print_Area" localSheetId="2">'CONF Attach A - Page 4'!$A$2:$E$96</definedName>
    <definedName name="_xlnm.Print_Area" localSheetId="3">'CONF Attach A - Page 5'!$A$2:$G$34</definedName>
    <definedName name="_xlnm.Print_Area" localSheetId="4">'CONF Attach A - Page 6'!$A$2:$I$31</definedName>
    <definedName name="_xlnm.Print_Area" localSheetId="1">'CONF Attach A - Pages 2 and 3'!$A$3:$AE$63</definedName>
    <definedName name="_xlnm.Print_Titles" localSheetId="1">'CONF Attach A - Pages 2 and 3'!$A:$C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"45E0HSXTFNPZNJBTUASVO6FBF"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andard1" localSheetId="0" hidden="1">{"YTD-Total",#N/A,FALSE,"Provision"}</definedName>
    <definedName name="standard1" hidden="1">{"YTD-Total",#N/A,FALSE,"Provision"}</definedName>
    <definedName name="w" localSheetId="0" hidden="1">[4]Inputs!#REF!</definedName>
    <definedName name="w" hidden="1">[4]Inputs!#REF!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localSheetId="1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localSheetId="1" hidden="1">{#N/A,#N/A,FALSE,"Cover";#N/A,#N/A,FALSE,"Contents"}</definedName>
    <definedName name="wrn.CoverContents." hidden="1">{#N/A,#N/A,FALSE,"Cover";#N/A,#N/A,FALSE,"Contents"}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localSheetId="1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0" hidden="1">{"Table A",#N/A,FALSE,"Summary";"Table D",#N/A,FALSE,"Summary";"Table E",#N/A,FALSE,"Summary"}</definedName>
    <definedName name="wrn.Summary." localSheetId="1" hidden="1">{"Table A",#N/A,FALSE,"Summary";"Table D",#N/A,FALSE,"Summary";"Table E",#N/A,FALSE,"Summary"}</definedName>
    <definedName name="wrn.Summary." hidden="1">{"Table A",#N/A,FALSE,"Summary";"Table D",#N/A,FALSE,"Summary";"Table E",#N/A,FALSE,"Summary"}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localSheetId="1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  <definedName name="Z_01844156_6462_4A28_9785_1A86F4D0C834_.wvu.PrintTitles" hidden="1">#REF!</definedName>
  </definedNames>
  <calcPr calcId="145621" calcMode="manual" iterate="1"/>
</workbook>
</file>

<file path=xl/calcChain.xml><?xml version="1.0" encoding="utf-8"?>
<calcChain xmlns="http://schemas.openxmlformats.org/spreadsheetml/2006/main">
  <c r="G8" i="1"/>
  <c r="G16"/>
  <c r="G14"/>
  <c r="G12"/>
  <c r="G10"/>
  <c r="B27" i="5"/>
  <c r="D28" i="4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14" i="1"/>
  <c r="C14"/>
  <c r="E14" s="1"/>
  <c r="D33" i="4" l="1"/>
  <c r="C15"/>
  <c r="C21"/>
  <c r="C12" i="1"/>
  <c r="C25" i="4" l="1"/>
  <c r="C10"/>
  <c r="C9"/>
  <c r="C14"/>
  <c r="C19"/>
  <c r="C22"/>
  <c r="C27"/>
  <c r="C18"/>
  <c r="C11"/>
  <c r="C12"/>
  <c r="C16"/>
  <c r="C20"/>
  <c r="C28"/>
  <c r="C10" i="1"/>
  <c r="C23" i="4"/>
  <c r="C8" i="1"/>
  <c r="C24" i="4"/>
  <c r="C13"/>
  <c r="C8"/>
  <c r="C26"/>
  <c r="E8" l="1"/>
  <c r="C17"/>
  <c r="C33" s="1"/>
  <c r="D12" i="1"/>
  <c r="E12" s="1"/>
  <c r="D8" l="1"/>
  <c r="E8" s="1"/>
  <c r="F8" i="4"/>
  <c r="B9" s="1"/>
  <c r="E9" l="1"/>
  <c r="F9" s="1"/>
  <c r="B10" s="1"/>
  <c r="D10" i="1"/>
  <c r="E10" s="1"/>
  <c r="E10" i="4" l="1"/>
  <c r="F10" s="1"/>
  <c r="B11" s="1"/>
  <c r="E11" l="1"/>
  <c r="F11" s="1"/>
  <c r="B12" s="1"/>
  <c r="E12" l="1"/>
  <c r="F12" s="1"/>
  <c r="B13" s="1"/>
  <c r="E13" l="1"/>
  <c r="F13" s="1"/>
  <c r="B14" s="1"/>
  <c r="E14" l="1"/>
  <c r="F14" s="1"/>
  <c r="B15" s="1"/>
  <c r="E15" l="1"/>
  <c r="F15" s="1"/>
  <c r="B16" s="1"/>
  <c r="E16" l="1"/>
  <c r="F16" s="1"/>
  <c r="B17" s="1"/>
  <c r="E17" l="1"/>
  <c r="F17" s="1"/>
  <c r="B18" s="1"/>
  <c r="E18" l="1"/>
  <c r="F18" s="1"/>
  <c r="B19" s="1"/>
  <c r="E19" l="1"/>
  <c r="F19" s="1"/>
  <c r="B20" s="1"/>
  <c r="E20" l="1"/>
  <c r="F20" s="1"/>
  <c r="B21" s="1"/>
  <c r="E21" l="1"/>
  <c r="F21" s="1"/>
  <c r="B22" s="1"/>
  <c r="E22" l="1"/>
  <c r="F22" s="1"/>
  <c r="B23" s="1"/>
  <c r="E23" l="1"/>
  <c r="F23" s="1"/>
  <c r="B24" s="1"/>
  <c r="E24" l="1"/>
  <c r="F24" s="1"/>
  <c r="B25" s="1"/>
  <c r="E25" l="1"/>
  <c r="F25" s="1"/>
  <c r="B26" s="1"/>
  <c r="E26" l="1"/>
  <c r="F26" s="1"/>
  <c r="B27" s="1"/>
  <c r="E27" l="1"/>
  <c r="F27" s="1"/>
  <c r="B28" s="1"/>
  <c r="E28" l="1"/>
  <c r="F28" s="1"/>
  <c r="B29" l="1"/>
  <c r="E29" l="1"/>
  <c r="F29" s="1"/>
  <c r="B30" s="1"/>
  <c r="E30" l="1"/>
  <c r="F30" s="1"/>
  <c r="B31" s="1"/>
  <c r="E31" l="1"/>
  <c r="F31" s="1"/>
  <c r="B32" s="1"/>
  <c r="E32" l="1"/>
  <c r="E33" s="1"/>
  <c r="E16" i="1" s="1"/>
  <c r="E18" l="1"/>
  <c r="F32" i="4"/>
</calcChain>
</file>

<file path=xl/sharedStrings.xml><?xml version="1.0" encoding="utf-8"?>
<sst xmlns="http://schemas.openxmlformats.org/spreadsheetml/2006/main" count="175" uniqueCount="123">
  <si>
    <t>Attachment A - Page 1</t>
  </si>
  <si>
    <t>Summary of Washington-Allocated Revenue from Sale of Renewable Energy Attributes (REAs) and Renewable Energy Credits (RECs)</t>
  </si>
  <si>
    <t>Docket UE 100749</t>
  </si>
  <si>
    <t>(A)</t>
  </si>
  <si>
    <t>(B)</t>
  </si>
  <si>
    <t>(C)</t>
  </si>
  <si>
    <t>Line</t>
  </si>
  <si>
    <t>Description</t>
  </si>
  <si>
    <t>Actual
Apr - Dec 2011</t>
  </si>
  <si>
    <t>Actual
2012</t>
  </si>
  <si>
    <t>Total</t>
  </si>
  <si>
    <t>Notes/Formula</t>
  </si>
  <si>
    <t>Washington Allocation of Imputed Revenue for MWhs Held for Compliance (WCA Resources)</t>
  </si>
  <si>
    <t>Adjustment for Washington RPS Compliance Requirement</t>
  </si>
  <si>
    <r>
      <t>Less:  Credits Passed Back to Customers through Schedule 95</t>
    </r>
    <r>
      <rPr>
        <vertAlign val="superscript"/>
        <sz val="10"/>
        <rFont val="Times New Roman"/>
        <family val="1"/>
      </rPr>
      <t>1</t>
    </r>
  </si>
  <si>
    <t>Accumulated Interest through April 2013</t>
  </si>
  <si>
    <t xml:space="preserve">Total Washington-Allocated Revenue </t>
  </si>
  <si>
    <t>Apr - Dec
2011</t>
  </si>
  <si>
    <t>2012 Total</t>
  </si>
  <si>
    <t xml:space="preserve">Total </t>
  </si>
  <si>
    <t>Total Company Booked Revenues (WCA Resources)</t>
  </si>
  <si>
    <t>WCA Wind</t>
  </si>
  <si>
    <t>WCA Small Hydro</t>
  </si>
  <si>
    <t>WCA Large Hydro</t>
  </si>
  <si>
    <t>WCA Biomass</t>
  </si>
  <si>
    <t>Total Booked Revenues (WCA Resources)</t>
  </si>
  <si>
    <t>WA Allocated Booked Revenues (WCA Resources)</t>
  </si>
  <si>
    <t>Total WA Allocated Booked Revenues (WCA Resources)</t>
  </si>
  <si>
    <t>Washington % (CAGW)</t>
  </si>
  <si>
    <t>Washington Allocation</t>
  </si>
  <si>
    <t>Assumed Percentage Sold</t>
  </si>
  <si>
    <t>Washington Allocation Considered Sold</t>
  </si>
  <si>
    <t>Average Price</t>
  </si>
  <si>
    <t>WA Allocated Imputed Revenues (WCA Wind)</t>
  </si>
  <si>
    <t>WA Allocated Imputed Revenues (WCA Small Hydro)</t>
  </si>
  <si>
    <t>WA Allocated Imputed Revenues (WCA Large Hydro)</t>
  </si>
  <si>
    <t>WA Allocated Imputed Revenues (WCA Biomass)</t>
  </si>
  <si>
    <t>Subtract Revenue for Washington RPS Compliance (WCA Wind)</t>
  </si>
  <si>
    <t>Confidential Attachment A - Page 4</t>
  </si>
  <si>
    <t>WA Docket UE 100749</t>
  </si>
  <si>
    <t>Actual</t>
  </si>
  <si>
    <t>Actual/Forecast</t>
  </si>
  <si>
    <t>West Control Area RPS Eligible Wind Generation (MWh)</t>
  </si>
  <si>
    <t>LEANING JUNIPER I</t>
  </si>
  <si>
    <t>GOODNOE HILLS</t>
  </si>
  <si>
    <t>MARENGO</t>
  </si>
  <si>
    <t>MARENGO II</t>
  </si>
  <si>
    <t>Total Generation (MWh)</t>
  </si>
  <si>
    <t xml:space="preserve">Average Price </t>
  </si>
  <si>
    <t>West Control Area RPS Eligible Small Hydro Generation (MWh)</t>
  </si>
  <si>
    <t>COPCO 1</t>
  </si>
  <si>
    <t>COPCO 2</t>
  </si>
  <si>
    <t>FALL CREEK</t>
  </si>
  <si>
    <t>IRON GATE</t>
  </si>
  <si>
    <t>BEND</t>
  </si>
  <si>
    <t>CLEARWATER 1</t>
  </si>
  <si>
    <t>CLEARWATER 2</t>
  </si>
  <si>
    <t>CONDIT</t>
  </si>
  <si>
    <t>EAGLE POINT</t>
  </si>
  <si>
    <t>EAST SIDE</t>
  </si>
  <si>
    <t>FISH CREEK</t>
  </si>
  <si>
    <t>PROSPECT 1</t>
  </si>
  <si>
    <t>PROSPECT 3</t>
  </si>
  <si>
    <t>PROSPECT 4</t>
  </si>
  <si>
    <t>SLIDE CREEK</t>
  </si>
  <si>
    <t>SODA SPRINGS</t>
  </si>
  <si>
    <t>WALLOWA FALLS</t>
  </si>
  <si>
    <t>WEST SIDE</t>
  </si>
  <si>
    <t>West Control Area RPS Eligible Hydro Generation (MWh)</t>
  </si>
  <si>
    <t>JC BOYLE</t>
  </si>
  <si>
    <t>LEMOLO 1</t>
  </si>
  <si>
    <t>LEMOLO 2</t>
  </si>
  <si>
    <t>MERWIN</t>
  </si>
  <si>
    <t>PROSPECT 2</t>
  </si>
  <si>
    <t>SWIFT 1</t>
  </si>
  <si>
    <t>TOKETEE</t>
  </si>
  <si>
    <t>YALE</t>
  </si>
  <si>
    <t>West Control Area RPS Eligible Biomass Generation (MWh)</t>
  </si>
  <si>
    <t>ROSEBURG FOREST PRODUCTS</t>
  </si>
  <si>
    <t>Washington Retail Sales</t>
  </si>
  <si>
    <t>MWh</t>
  </si>
  <si>
    <t>Calendar Year 2010 (Actual)</t>
  </si>
  <si>
    <t>Calendar Year 2011 (Actual)</t>
  </si>
  <si>
    <t>Washington RPS Compliance Requirements</t>
  </si>
  <si>
    <t>Reference</t>
  </si>
  <si>
    <t>1/1/12 - 3% (2011 Generation Eligible for Compliance)</t>
  </si>
  <si>
    <t>3% of Average 2010 and 2011 Retail Sales</t>
  </si>
  <si>
    <t>1/1/13 - 3% (2012 Generation Eligible for Compliance)</t>
  </si>
  <si>
    <t>3% of Average 2011 and 2012 Retail Sales</t>
  </si>
  <si>
    <t>Interest Rate</t>
  </si>
  <si>
    <t>After Tax WACC approved in Washington per UE 111190</t>
  </si>
  <si>
    <t>Deferral with Interest Calculation YTD</t>
  </si>
  <si>
    <t>Beginning Balance</t>
  </si>
  <si>
    <t>Additions</t>
  </si>
  <si>
    <t>Amort.</t>
  </si>
  <si>
    <t>Interest</t>
  </si>
  <si>
    <t>Ending Balance</t>
  </si>
  <si>
    <t>Year/Month</t>
  </si>
  <si>
    <r>
      <rPr>
        <i/>
        <vertAlign val="superscript"/>
        <sz val="9"/>
        <color theme="1"/>
        <rFont val="Times New Roman"/>
        <family val="1"/>
      </rPr>
      <t>1</t>
    </r>
    <r>
      <rPr>
        <i/>
        <sz val="9"/>
        <color theme="1"/>
        <rFont val="Times New Roman"/>
        <family val="1"/>
      </rPr>
      <t xml:space="preserve">In addition to the Schedule 95 amounts credited to Washington customers through December 31, 2012, approximately </t>
    </r>
    <r>
      <rPr>
        <i/>
        <sz val="9"/>
        <rFont val="Times New Roman"/>
        <family val="1"/>
      </rPr>
      <t xml:space="preserve">$920,000 was credited to customers </t>
    </r>
    <r>
      <rPr>
        <i/>
        <sz val="9"/>
        <color theme="1"/>
        <rFont val="Times New Roman"/>
        <family val="1"/>
      </rPr>
      <t>from January 1, 2013, through March 31, 2013.  Calendar year 2013 credits will be reflected in the Company's May 1, 2014 compliance filing.</t>
    </r>
  </si>
  <si>
    <t>Confidential Attachment A - Page 2</t>
  </si>
  <si>
    <t>Confidential Attachment A - Page 3</t>
  </si>
  <si>
    <t>Confidential Attachment A - Page 5</t>
  </si>
  <si>
    <t>Confidential Attachment A - Page 6</t>
  </si>
  <si>
    <t>Calendar Year 2012 (Actual)</t>
  </si>
  <si>
    <t>Washington-Allocated Revenue from Sale of Renewable Energy Attributes (REAs) and Renewable Energy Credits (RECs)</t>
  </si>
  <si>
    <t>Held for Compliance (WCA Wind)</t>
  </si>
  <si>
    <t>Held for Compliance (WCA Small Hydro)</t>
  </si>
  <si>
    <t>Held for Compliance in (WCA Large Hydro)</t>
  </si>
  <si>
    <t>Total WA Allocated Imputed Revenues</t>
  </si>
  <si>
    <t>Washington RPS Compliance Requirement (WCA Wind)</t>
  </si>
  <si>
    <t>Held for Compliance in (WCA Biomass)</t>
  </si>
  <si>
    <t>Held for Compliance (MWh)</t>
  </si>
  <si>
    <t>Available for Sale (MWh)</t>
  </si>
  <si>
    <t>Actual Sales (MWh)</t>
  </si>
  <si>
    <t>Retained (MWh)</t>
  </si>
  <si>
    <t>Total Revenues from Sales</t>
  </si>
  <si>
    <t>% Available for Sale Actually Sold</t>
  </si>
  <si>
    <t>Washington Revenue Tracker as of 4/29/2013</t>
  </si>
  <si>
    <t>Schedule 95 Revenue Credits to Washington Customers for April 2011 through March 2013</t>
  </si>
  <si>
    <t>Imputed Revenue Calculations (Used for RPS Compliance)</t>
  </si>
  <si>
    <t>WCA REC Transaction Summary (CY 2011 - CY 2012) - As of April 29, 2013</t>
  </si>
  <si>
    <t xml:space="preserve"> </t>
  </si>
  <si>
    <t>Washington Allocation of Revenue (WCA Resources)</t>
  </si>
</sst>
</file>

<file path=xl/styles.xml><?xml version="1.0" encoding="utf-8"?>
<styleSheet xmlns="http://schemas.openxmlformats.org/spreadsheetml/2006/main">
  <numFmts count="2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_(&quot;$&quot;* #,##0_);_(&quot;$&quot;* \(#,##0\);_(&quot;$&quot;* &quot;-&quot;??_);_(@_)"/>
    <numFmt numFmtId="166" formatCode="0.0000%"/>
    <numFmt numFmtId="167" formatCode="_(* #,##0_);_(* \(#,##0\);_(* &quot;-&quot;??_);_(@_)"/>
    <numFmt numFmtId="168" formatCode="[$-409]mmm\-yy;@"/>
    <numFmt numFmtId="169" formatCode="_-* #,##0\ &quot;F&quot;_-;\-* #,##0\ &quot;F&quot;_-;_-* &quot;-&quot;\ &quot;F&quot;_-;_-@_-"/>
    <numFmt numFmtId="170" formatCode="_(* #,##0.00_);[Red]_(* \(#,##0.00\);_(* &quot;-&quot;??_);_(@_)"/>
    <numFmt numFmtId="171" formatCode="&quot;$&quot;###0;[Red]\(&quot;$&quot;###0\)"/>
    <numFmt numFmtId="172" formatCode="&quot;$&quot;#,##0\ ;\(&quot;$&quot;#,##0\)"/>
    <numFmt numFmtId="173" formatCode="mmmm\ d\,\ yyyy"/>
    <numFmt numFmtId="174" formatCode="########\-###\-###"/>
    <numFmt numFmtId="175" formatCode="0.0"/>
    <numFmt numFmtId="176" formatCode="#,##0.000;[Red]\-#,##0.000"/>
    <numFmt numFmtId="177" formatCode="_(* #,##0_);[Red]_(* \(#,##0\);_(* &quot;-&quot;_);_(@_)"/>
    <numFmt numFmtId="178" formatCode="#,##0.0_);\(#,##0.0\);\-\ ;"/>
    <numFmt numFmtId="179" formatCode="#,##0.0000"/>
    <numFmt numFmtId="180" formatCode="mmm\ dd\,\ yyyy"/>
    <numFmt numFmtId="181" formatCode="General_)"/>
  </numFmts>
  <fonts count="62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</font>
    <font>
      <vertAlign val="superscript"/>
      <sz val="10"/>
      <name val="Times New Roman"/>
      <family val="1"/>
    </font>
    <font>
      <i/>
      <sz val="9"/>
      <color theme="1"/>
      <name val="Times New Roman"/>
      <family val="1"/>
    </font>
    <font>
      <i/>
      <vertAlign val="superscript"/>
      <sz val="9"/>
      <color theme="1"/>
      <name val="Times New Roman"/>
      <family val="1"/>
    </font>
    <font>
      <i/>
      <sz val="9"/>
      <name val="Times New Roman"/>
      <family val="1"/>
    </font>
    <font>
      <sz val="10"/>
      <color theme="1"/>
      <name val="Arial"/>
      <family val="2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Arial"/>
      <family val="2"/>
    </font>
    <font>
      <i/>
      <sz val="10"/>
      <color theme="1"/>
      <name val="Times New Roman"/>
      <family val="1"/>
    </font>
    <font>
      <b/>
      <sz val="10"/>
      <color theme="1"/>
      <name val="Arial"/>
      <family val="2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color indexed="24"/>
      <name val="Courier New"/>
      <family val="3"/>
    </font>
    <font>
      <sz val="10"/>
      <name val="Helv"/>
    </font>
    <font>
      <sz val="10"/>
      <color theme="1"/>
      <name val="Times New Roman"/>
      <family val="2"/>
    </font>
    <font>
      <sz val="8"/>
      <name val="Helv"/>
    </font>
    <font>
      <sz val="7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2"/>
      <color indexed="12"/>
      <name val="Times New Roman"/>
      <family val="1"/>
    </font>
    <font>
      <sz val="11"/>
      <color theme="1"/>
      <name val="Times New Roman"/>
      <family val="2"/>
    </font>
    <font>
      <sz val="12"/>
      <name val="Arial MT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0"/>
      <color indexed="11"/>
      <name val="Genev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LinePrinter"/>
    </font>
    <font>
      <sz val="8"/>
      <color indexed="12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14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28">
    <xf numFmtId="0" fontId="0" fillId="0" borderId="0"/>
    <xf numFmtId="0" fontId="2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3" borderId="0" applyNumberFormat="0" applyBorder="0" applyAlignment="0" applyProtection="0"/>
    <xf numFmtId="0" fontId="27" fillId="6" borderId="0" applyNumberFormat="0" applyBorder="0" applyAlignment="0" applyProtection="0"/>
    <xf numFmtId="0" fontId="28" fillId="18" borderId="16" applyNumberFormat="0" applyAlignment="0" applyProtection="0"/>
    <xf numFmtId="0" fontId="29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69" fontId="21" fillId="0" borderId="0"/>
    <xf numFmtId="1" fontId="30" fillId="0" borderId="0"/>
    <xf numFmtId="43" fontId="7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2" fillId="0" borderId="0"/>
    <xf numFmtId="37" fontId="21" fillId="0" borderId="0" applyFill="0" applyBorder="0" applyAlignment="0" applyProtection="0"/>
    <xf numFmtId="0" fontId="32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34" fillId="0" borderId="0" applyFont="0" applyFill="0" applyBorder="0" applyProtection="0">
      <alignment horizontal="right"/>
    </xf>
    <xf numFmtId="5" fontId="32" fillId="0" borderId="0"/>
    <xf numFmtId="172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/>
    <xf numFmtId="173" fontId="21" fillId="0" borderId="0" applyFill="0" applyBorder="0" applyAlignment="0" applyProtection="0"/>
    <xf numFmtId="2" fontId="31" fillId="0" borderId="0" applyFont="0" applyFill="0" applyBorder="0" applyAlignment="0" applyProtection="0"/>
    <xf numFmtId="0" fontId="35" fillId="0" borderId="0" applyFont="0" applyFill="0" applyBorder="0" applyAlignment="0" applyProtection="0">
      <alignment horizontal="left"/>
    </xf>
    <xf numFmtId="38" fontId="36" fillId="19" borderId="0" applyNumberFormat="0" applyBorder="0" applyAlignment="0" applyProtection="0"/>
    <xf numFmtId="0" fontId="37" fillId="0" borderId="0"/>
    <xf numFmtId="0" fontId="38" fillId="0" borderId="17" applyNumberFormat="0" applyAlignment="0" applyProtection="0">
      <alignment horizontal="left" vertical="center"/>
    </xf>
    <xf numFmtId="0" fontId="38" fillId="0" borderId="1">
      <alignment horizontal="left" vertical="center"/>
    </xf>
    <xf numFmtId="0" fontId="39" fillId="0" borderId="18" applyNumberFormat="0" applyFill="0" applyAlignment="0" applyProtection="0"/>
    <xf numFmtId="0" fontId="40" fillId="0" borderId="19" applyNumberFormat="0" applyFill="0" applyAlignment="0" applyProtection="0"/>
    <xf numFmtId="0" fontId="41" fillId="0" borderId="20" applyNumberFormat="0" applyFill="0" applyAlignment="0" applyProtection="0"/>
    <xf numFmtId="0" fontId="41" fillId="0" borderId="0" applyNumberFormat="0" applyFill="0" applyBorder="0" applyAlignment="0" applyProtection="0"/>
    <xf numFmtId="10" fontId="36" fillId="20" borderId="2" applyNumberFormat="0" applyBorder="0" applyAlignment="0" applyProtection="0"/>
    <xf numFmtId="174" fontId="21" fillId="0" borderId="0"/>
    <xf numFmtId="175" fontId="42" fillId="0" borderId="0" applyNumberFormat="0" applyFill="0" applyBorder="0" applyAlignment="0" applyProtection="0"/>
    <xf numFmtId="167" fontId="43" fillId="0" borderId="0" applyFont="0" applyAlignment="0" applyProtection="0"/>
    <xf numFmtId="0" fontId="36" fillId="0" borderId="21" applyNumberFormat="0" applyBorder="0" applyAlignment="0"/>
    <xf numFmtId="0" fontId="36" fillId="0" borderId="21" applyNumberFormat="0" applyBorder="0" applyAlignment="0"/>
    <xf numFmtId="0" fontId="36" fillId="0" borderId="21" applyNumberFormat="0" applyBorder="0" applyAlignment="0"/>
    <xf numFmtId="176" fontId="21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7" fillId="0" borderId="0"/>
    <xf numFmtId="0" fontId="44" fillId="0" borderId="0"/>
    <xf numFmtId="0" fontId="2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0" fontId="21" fillId="0" borderId="0"/>
    <xf numFmtId="0" fontId="45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46" fillId="0" borderId="0"/>
    <xf numFmtId="0" fontId="21" fillId="0" borderId="0"/>
    <xf numFmtId="0" fontId="7" fillId="0" borderId="0"/>
    <xf numFmtId="0" fontId="21" fillId="0" borderId="0"/>
    <xf numFmtId="41" fontId="21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21" fillId="0" borderId="0"/>
    <xf numFmtId="177" fontId="21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7" fillId="0" borderId="0"/>
    <xf numFmtId="0" fontId="7" fillId="0" borderId="0"/>
    <xf numFmtId="0" fontId="21" fillId="0" borderId="0"/>
    <xf numFmtId="37" fontId="32" fillId="0" borderId="0"/>
    <xf numFmtId="178" fontId="46" fillId="0" borderId="0" applyFont="0" applyFill="0" applyBorder="0" applyProtection="0"/>
    <xf numFmtId="0" fontId="47" fillId="18" borderId="22" applyNumberFormat="0" applyAlignment="0" applyProtection="0"/>
    <xf numFmtId="12" fontId="38" fillId="21" borderId="23">
      <alignment horizontal="left"/>
    </xf>
    <xf numFmtId="0" fontId="32" fillId="0" borderId="0"/>
    <xf numFmtId="0" fontId="32" fillId="0" borderId="0"/>
    <xf numFmtId="1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8" fillId="0" borderId="0"/>
    <xf numFmtId="4" fontId="49" fillId="22" borderId="24" applyNumberFormat="0" applyProtection="0">
      <alignment vertical="center"/>
    </xf>
    <xf numFmtId="4" fontId="50" fillId="23" borderId="24" applyNumberFormat="0" applyProtection="0">
      <alignment vertical="center"/>
    </xf>
    <xf numFmtId="4" fontId="49" fillId="23" borderId="24" applyNumberFormat="0" applyProtection="0">
      <alignment horizontal="left" vertical="center" indent="1"/>
    </xf>
    <xf numFmtId="0" fontId="49" fillId="23" borderId="24" applyNumberFormat="0" applyProtection="0">
      <alignment horizontal="left" vertical="top" indent="1"/>
    </xf>
    <xf numFmtId="4" fontId="49" fillId="24" borderId="24" applyNumberFormat="0" applyProtection="0"/>
    <xf numFmtId="4" fontId="51" fillId="6" borderId="24" applyNumberFormat="0" applyProtection="0">
      <alignment horizontal="right" vertical="center"/>
    </xf>
    <xf numFmtId="4" fontId="51" fillId="25" borderId="24" applyNumberFormat="0" applyProtection="0">
      <alignment horizontal="right" vertical="center"/>
    </xf>
    <xf numFmtId="4" fontId="51" fillId="16" borderId="24" applyNumberFormat="0" applyProtection="0">
      <alignment horizontal="right" vertical="center"/>
    </xf>
    <xf numFmtId="4" fontId="51" fillId="11" borderId="24" applyNumberFormat="0" applyProtection="0">
      <alignment horizontal="right" vertical="center"/>
    </xf>
    <xf numFmtId="4" fontId="51" fillId="14" borderId="24" applyNumberFormat="0" applyProtection="0">
      <alignment horizontal="right" vertical="center"/>
    </xf>
    <xf numFmtId="4" fontId="51" fillId="26" borderId="24" applyNumberFormat="0" applyProtection="0">
      <alignment horizontal="right" vertical="center"/>
    </xf>
    <xf numFmtId="4" fontId="51" fillId="17" borderId="24" applyNumberFormat="0" applyProtection="0">
      <alignment horizontal="right" vertical="center"/>
    </xf>
    <xf numFmtId="4" fontId="51" fillId="27" borderId="24" applyNumberFormat="0" applyProtection="0">
      <alignment horizontal="right" vertical="center"/>
    </xf>
    <xf numFmtId="4" fontId="51" fillId="10" borderId="24" applyNumberFormat="0" applyProtection="0">
      <alignment horizontal="right" vertical="center"/>
    </xf>
    <xf numFmtId="4" fontId="49" fillId="28" borderId="25" applyNumberFormat="0" applyProtection="0">
      <alignment horizontal="left" vertical="center" indent="1"/>
    </xf>
    <xf numFmtId="4" fontId="51" fillId="29" borderId="0" applyNumberFormat="0" applyProtection="0">
      <alignment horizontal="left" indent="1"/>
    </xf>
    <xf numFmtId="4" fontId="52" fillId="30" borderId="0" applyNumberFormat="0" applyProtection="0">
      <alignment horizontal="left" vertical="center" indent="1"/>
    </xf>
    <xf numFmtId="4" fontId="51" fillId="31" borderId="24" applyNumberFormat="0" applyProtection="0">
      <alignment horizontal="right" vertical="center"/>
    </xf>
    <xf numFmtId="4" fontId="53" fillId="32" borderId="0" applyNumberFormat="0" applyProtection="0">
      <alignment horizontal="left" indent="1"/>
    </xf>
    <xf numFmtId="4" fontId="54" fillId="33" borderId="0" applyNumberFormat="0" applyProtection="0"/>
    <xf numFmtId="0" fontId="21" fillId="30" borderId="24" applyNumberFormat="0" applyProtection="0">
      <alignment horizontal="left" vertical="center" indent="1"/>
    </xf>
    <xf numFmtId="0" fontId="21" fillId="30" borderId="24" applyNumberFormat="0" applyProtection="0">
      <alignment horizontal="left" vertical="top" indent="1"/>
    </xf>
    <xf numFmtId="0" fontId="21" fillId="24" borderId="24" applyNumberFormat="0" applyProtection="0">
      <alignment horizontal="left" vertical="center" indent="1"/>
    </xf>
    <xf numFmtId="0" fontId="21" fillId="24" borderId="24" applyNumberFormat="0" applyProtection="0">
      <alignment horizontal="left" vertical="top" indent="1"/>
    </xf>
    <xf numFmtId="0" fontId="21" fillId="34" borderId="24" applyNumberFormat="0" applyProtection="0">
      <alignment horizontal="left" vertical="center" indent="1"/>
    </xf>
    <xf numFmtId="0" fontId="21" fillId="34" borderId="24" applyNumberFormat="0" applyProtection="0">
      <alignment horizontal="left" vertical="top" indent="1"/>
    </xf>
    <xf numFmtId="0" fontId="21" fillId="35" borderId="24" applyNumberFormat="0" applyProtection="0">
      <alignment horizontal="left" vertical="center" indent="1"/>
    </xf>
    <xf numFmtId="0" fontId="21" fillId="35" borderId="24" applyNumberFormat="0" applyProtection="0">
      <alignment horizontal="left" vertical="top" indent="1"/>
    </xf>
    <xf numFmtId="4" fontId="51" fillId="20" borderId="24" applyNumberFormat="0" applyProtection="0">
      <alignment vertical="center"/>
    </xf>
    <xf numFmtId="4" fontId="55" fillId="20" borderId="24" applyNumberFormat="0" applyProtection="0">
      <alignment vertical="center"/>
    </xf>
    <xf numFmtId="4" fontId="51" fillId="20" borderId="24" applyNumberFormat="0" applyProtection="0">
      <alignment horizontal="left" vertical="center" indent="1"/>
    </xf>
    <xf numFmtId="0" fontId="51" fillId="20" borderId="24" applyNumberFormat="0" applyProtection="0">
      <alignment horizontal="left" vertical="top" indent="1"/>
    </xf>
    <xf numFmtId="4" fontId="51" fillId="0" borderId="24" applyNumberFormat="0" applyProtection="0">
      <alignment horizontal="right" vertical="center"/>
    </xf>
    <xf numFmtId="4" fontId="55" fillId="29" borderId="24" applyNumberFormat="0" applyProtection="0">
      <alignment horizontal="right" vertical="center"/>
    </xf>
    <xf numFmtId="4" fontId="51" fillId="0" borderId="24" applyNumberFormat="0" applyProtection="0">
      <alignment horizontal="left" vertical="center" indent="1"/>
    </xf>
    <xf numFmtId="0" fontId="51" fillId="24" borderId="24" applyNumberFormat="0" applyProtection="0">
      <alignment horizontal="left" vertical="top"/>
    </xf>
    <xf numFmtId="4" fontId="56" fillId="36" borderId="0" applyNumberFormat="0" applyProtection="0">
      <alignment horizontal="left"/>
    </xf>
    <xf numFmtId="4" fontId="56" fillId="36" borderId="0" applyNumberFormat="0" applyProtection="0">
      <alignment horizontal="left"/>
    </xf>
    <xf numFmtId="4" fontId="57" fillId="29" borderId="24" applyNumberFormat="0" applyProtection="0">
      <alignment horizontal="right" vertical="center"/>
    </xf>
    <xf numFmtId="37" fontId="45" fillId="37" borderId="0" applyNumberFormat="0" applyFont="0" applyBorder="0" applyAlignment="0" applyProtection="0"/>
    <xf numFmtId="179" fontId="21" fillId="0" borderId="5">
      <alignment horizontal="justify" vertical="top" wrapText="1"/>
    </xf>
    <xf numFmtId="0" fontId="21" fillId="0" borderId="0">
      <alignment horizontal="left" wrapText="1"/>
    </xf>
    <xf numFmtId="180" fontId="21" fillId="0" borderId="0" applyFill="0" applyBorder="0" applyAlignment="0" applyProtection="0">
      <alignment wrapText="1"/>
    </xf>
    <xf numFmtId="0" fontId="22" fillId="0" borderId="0" applyNumberFormat="0" applyFill="0" applyBorder="0">
      <alignment horizontal="center" wrapText="1"/>
    </xf>
    <xf numFmtId="0" fontId="22" fillId="0" borderId="0" applyNumberFormat="0" applyFill="0" applyBorder="0">
      <alignment horizontal="center" wrapText="1"/>
    </xf>
    <xf numFmtId="0" fontId="58" fillId="0" borderId="0" applyNumberFormat="0" applyFill="0" applyBorder="0" applyAlignment="0" applyProtection="0"/>
    <xf numFmtId="0" fontId="22" fillId="0" borderId="2">
      <alignment horizontal="center" vertical="center" wrapText="1"/>
    </xf>
    <xf numFmtId="0" fontId="59" fillId="0" borderId="26" applyNumberFormat="0" applyFill="0" applyAlignment="0" applyProtection="0"/>
    <xf numFmtId="0" fontId="32" fillId="0" borderId="27"/>
    <xf numFmtId="181" fontId="60" fillId="0" borderId="0">
      <alignment horizontal="left"/>
    </xf>
    <xf numFmtId="0" fontId="32" fillId="0" borderId="28"/>
    <xf numFmtId="37" fontId="36" fillId="23" borderId="0" applyNumberFormat="0" applyBorder="0" applyAlignment="0" applyProtection="0"/>
    <xf numFmtId="37" fontId="36" fillId="23" borderId="0" applyNumberFormat="0" applyBorder="0" applyAlignment="0" applyProtection="0"/>
    <xf numFmtId="37" fontId="36" fillId="23" borderId="0" applyNumberFormat="0" applyBorder="0" applyAlignment="0" applyProtection="0"/>
    <xf numFmtId="37" fontId="36" fillId="0" borderId="0"/>
    <xf numFmtId="37" fontId="36" fillId="23" borderId="0" applyNumberFormat="0" applyBorder="0" applyAlignment="0" applyProtection="0"/>
    <xf numFmtId="3" fontId="61" fillId="38" borderId="29" applyProtection="0"/>
  </cellStyleXfs>
  <cellXfs count="293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3" fillId="0" borderId="0" xfId="1" applyFont="1"/>
    <xf numFmtId="0" fontId="3" fillId="0" borderId="0" xfId="1" applyFont="1" applyAlignment="1">
      <alignment horizontal="right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Alignment="1">
      <alignment horizontal="centerContinuous" wrapText="1"/>
    </xf>
    <xf numFmtId="0" fontId="4" fillId="0" borderId="0" xfId="1" applyFont="1" applyFill="1" applyAlignment="1">
      <alignment horizontal="centerContinuous" wrapText="1"/>
    </xf>
    <xf numFmtId="0" fontId="4" fillId="0" borderId="0" xfId="1" quotePrefix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5" fillId="0" borderId="0" xfId="1" quotePrefix="1" applyFont="1" applyFill="1" applyBorder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Continuous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Continuous" vertical="center" wrapText="1"/>
    </xf>
    <xf numFmtId="0" fontId="3" fillId="0" borderId="0" xfId="1" applyFont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wrapText="1"/>
    </xf>
    <xf numFmtId="42" fontId="3" fillId="0" borderId="0" xfId="2" applyNumberFormat="1" applyFont="1" applyBorder="1" applyAlignment="1">
      <alignment vertical="center"/>
    </xf>
    <xf numFmtId="42" fontId="3" fillId="0" borderId="3" xfId="2" applyNumberFormat="1" applyFont="1" applyBorder="1" applyAlignment="1">
      <alignment vertical="center"/>
    </xf>
    <xf numFmtId="42" fontId="3" fillId="0" borderId="0" xfId="1" applyNumberFormat="1" applyFont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42" fontId="3" fillId="0" borderId="0" xfId="2" applyNumberFormat="1" applyFont="1" applyAlignment="1">
      <alignment vertical="center"/>
    </xf>
    <xf numFmtId="42" fontId="3" fillId="0" borderId="3" xfId="1" applyNumberFormat="1" applyFont="1" applyFill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42" fontId="3" fillId="0" borderId="3" xfId="1" applyNumberFormat="1" applyFont="1" applyBorder="1" applyAlignment="1">
      <alignment vertical="center"/>
    </xf>
    <xf numFmtId="42" fontId="3" fillId="0" borderId="0" xfId="2" applyNumberFormat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left" vertical="center" wrapText="1"/>
    </xf>
    <xf numFmtId="42" fontId="6" fillId="0" borderId="1" xfId="2" applyNumberFormat="1" applyFont="1" applyBorder="1" applyAlignment="1">
      <alignment vertical="center"/>
    </xf>
    <xf numFmtId="42" fontId="6" fillId="0" borderId="2" xfId="2" applyNumberFormat="1" applyFont="1" applyFill="1" applyBorder="1" applyAlignment="1">
      <alignment vertical="center"/>
    </xf>
    <xf numFmtId="42" fontId="6" fillId="0" borderId="0" xfId="1" applyNumberFormat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42" fontId="3" fillId="0" borderId="0" xfId="1" applyNumberFormat="1" applyFont="1"/>
    <xf numFmtId="0" fontId="5" fillId="0" borderId="0" xfId="0" applyFont="1" applyFill="1" applyAlignment="1">
      <alignment horizontal="center"/>
    </xf>
    <xf numFmtId="0" fontId="5" fillId="0" borderId="0" xfId="0" applyNumberFormat="1" applyFont="1" applyFill="1"/>
    <xf numFmtId="0" fontId="5" fillId="0" borderId="0" xfId="0" applyNumberFormat="1" applyFont="1" applyFill="1" applyBorder="1"/>
    <xf numFmtId="0" fontId="5" fillId="0" borderId="0" xfId="0" applyFont="1" applyFill="1"/>
    <xf numFmtId="0" fontId="5" fillId="2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Continuous" wrapText="1"/>
    </xf>
    <xf numFmtId="0" fontId="3" fillId="0" borderId="0" xfId="0" applyFont="1"/>
    <xf numFmtId="0" fontId="4" fillId="0" borderId="0" xfId="0" quotePrefix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Fill="1" applyBorder="1"/>
    <xf numFmtId="0" fontId="3" fillId="0" borderId="0" xfId="0" applyFont="1" applyFill="1"/>
    <xf numFmtId="0" fontId="5" fillId="0" borderId="0" xfId="0" quotePrefix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" fontId="4" fillId="0" borderId="6" xfId="0" applyNumberFormat="1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>
      <alignment horizontal="center" vertical="center" wrapText="1"/>
    </xf>
    <xf numFmtId="17" fontId="4" fillId="0" borderId="7" xfId="0" applyNumberFormat="1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Continuous" vertical="center" wrapText="1"/>
    </xf>
    <xf numFmtId="0" fontId="3" fillId="0" borderId="8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Continuous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/>
    </xf>
    <xf numFmtId="0" fontId="5" fillId="0" borderId="0" xfId="3" applyNumberFormat="1" applyFont="1" applyFill="1" applyBorder="1"/>
    <xf numFmtId="165" fontId="5" fillId="0" borderId="0" xfId="3" applyNumberFormat="1" applyFont="1" applyFill="1" applyBorder="1"/>
    <xf numFmtId="165" fontId="5" fillId="0" borderId="8" xfId="3" applyNumberFormat="1" applyFont="1" applyFill="1" applyBorder="1"/>
    <xf numFmtId="0" fontId="4" fillId="0" borderId="0" xfId="3" applyNumberFormat="1" applyFont="1" applyFill="1" applyBorder="1"/>
    <xf numFmtId="165" fontId="4" fillId="0" borderId="9" xfId="3" applyNumberFormat="1" applyFont="1" applyFill="1" applyBorder="1"/>
    <xf numFmtId="165" fontId="4" fillId="0" borderId="0" xfId="3" applyNumberFormat="1" applyFont="1" applyFill="1" applyBorder="1"/>
    <xf numFmtId="165" fontId="4" fillId="0" borderId="8" xfId="3" applyNumberFormat="1" applyFont="1" applyFill="1" applyBorder="1"/>
    <xf numFmtId="165" fontId="4" fillId="0" borderId="3" xfId="3" applyNumberFormat="1" applyFont="1" applyFill="1" applyBorder="1"/>
    <xf numFmtId="0" fontId="5" fillId="0" borderId="0" xfId="4" applyNumberFormat="1" applyFont="1" applyFill="1" applyBorder="1" applyAlignment="1">
      <alignment horizontal="left"/>
    </xf>
    <xf numFmtId="166" fontId="5" fillId="0" borderId="9" xfId="4" applyNumberFormat="1" applyFont="1" applyFill="1" applyBorder="1"/>
    <xf numFmtId="166" fontId="5" fillId="0" borderId="0" xfId="4" applyNumberFormat="1" applyFont="1" applyFill="1" applyBorder="1"/>
    <xf numFmtId="166" fontId="5" fillId="0" borderId="8" xfId="4" applyNumberFormat="1" applyFont="1" applyFill="1" applyBorder="1"/>
    <xf numFmtId="166" fontId="5" fillId="0" borderId="3" xfId="4" applyNumberFormat="1" applyFont="1" applyFill="1" applyBorder="1"/>
    <xf numFmtId="0" fontId="5" fillId="0" borderId="9" xfId="0" applyFont="1" applyFill="1" applyBorder="1"/>
    <xf numFmtId="0" fontId="5" fillId="0" borderId="8" xfId="0" applyFont="1" applyFill="1" applyBorder="1"/>
    <xf numFmtId="0" fontId="5" fillId="0" borderId="3" xfId="0" applyFont="1" applyFill="1" applyBorder="1"/>
    <xf numFmtId="0" fontId="5" fillId="0" borderId="0" xfId="5" applyNumberFormat="1" applyFont="1" applyFill="1" applyBorder="1" applyAlignment="1">
      <alignment horizontal="left"/>
    </xf>
    <xf numFmtId="167" fontId="5" fillId="0" borderId="0" xfId="5" applyNumberFormat="1" applyFont="1" applyFill="1" applyBorder="1"/>
    <xf numFmtId="167" fontId="5" fillId="0" borderId="8" xfId="5" applyNumberFormat="1" applyFont="1" applyFill="1" applyBorder="1"/>
    <xf numFmtId="167" fontId="5" fillId="0" borderId="0" xfId="0" applyNumberFormat="1" applyFont="1" applyFill="1"/>
    <xf numFmtId="10" fontId="5" fillId="0" borderId="9" xfId="4" applyNumberFormat="1" applyFont="1" applyFill="1" applyBorder="1"/>
    <xf numFmtId="10" fontId="5" fillId="0" borderId="0" xfId="4" applyNumberFormat="1" applyFont="1" applyFill="1" applyBorder="1"/>
    <xf numFmtId="10" fontId="5" fillId="0" borderId="8" xfId="4" applyNumberFormat="1" applyFont="1" applyFill="1" applyBorder="1"/>
    <xf numFmtId="10" fontId="5" fillId="0" borderId="3" xfId="4" applyNumberFormat="1" applyFont="1" applyFill="1" applyBorder="1"/>
    <xf numFmtId="0" fontId="5" fillId="0" borderId="0" xfId="3" applyNumberFormat="1" applyFont="1" applyFill="1" applyBorder="1" applyAlignment="1">
      <alignment horizontal="left"/>
    </xf>
    <xf numFmtId="44" fontId="5" fillId="0" borderId="0" xfId="3" applyNumberFormat="1" applyFont="1" applyFill="1" applyBorder="1"/>
    <xf numFmtId="44" fontId="5" fillId="0" borderId="8" xfId="3" applyNumberFormat="1" applyFont="1" applyFill="1" applyBorder="1"/>
    <xf numFmtId="0" fontId="4" fillId="0" borderId="0" xfId="3" applyNumberFormat="1" applyFont="1" applyFill="1" applyBorder="1" applyAlignment="1">
      <alignment horizontal="left"/>
    </xf>
    <xf numFmtId="167" fontId="5" fillId="0" borderId="9" xfId="5" applyNumberFormat="1" applyFont="1" applyFill="1" applyBorder="1"/>
    <xf numFmtId="167" fontId="5" fillId="0" borderId="3" xfId="5" applyNumberFormat="1" applyFont="1" applyFill="1" applyBorder="1"/>
    <xf numFmtId="0" fontId="5" fillId="0" borderId="0" xfId="5" applyNumberFormat="1" applyFont="1" applyFill="1" applyBorder="1"/>
    <xf numFmtId="165" fontId="4" fillId="0" borderId="6" xfId="3" applyNumberFormat="1" applyFont="1" applyFill="1" applyBorder="1"/>
    <xf numFmtId="165" fontId="4" fillId="0" borderId="1" xfId="3" applyNumberFormat="1" applyFont="1" applyFill="1" applyBorder="1"/>
    <xf numFmtId="165" fontId="4" fillId="0" borderId="7" xfId="3" applyNumberFormat="1" applyFont="1" applyFill="1" applyBorder="1"/>
    <xf numFmtId="165" fontId="4" fillId="0" borderId="2" xfId="3" applyNumberFormat="1" applyFont="1" applyFill="1" applyBorder="1"/>
    <xf numFmtId="0" fontId="4" fillId="0" borderId="0" xfId="0" applyNumberFormat="1" applyFont="1" applyFill="1" applyBorder="1"/>
    <xf numFmtId="165" fontId="4" fillId="0" borderId="6" xfId="0" applyNumberFormat="1" applyFont="1" applyFill="1" applyBorder="1"/>
    <xf numFmtId="165" fontId="4" fillId="0" borderId="1" xfId="0" applyNumberFormat="1" applyFont="1" applyFill="1" applyBorder="1"/>
    <xf numFmtId="165" fontId="4" fillId="0" borderId="7" xfId="0" applyNumberFormat="1" applyFont="1" applyFill="1" applyBorder="1"/>
    <xf numFmtId="165" fontId="4" fillId="0" borderId="0" xfId="0" applyNumberFormat="1" applyFont="1" applyFill="1" applyBorder="1"/>
    <xf numFmtId="165" fontId="4" fillId="0" borderId="2" xfId="0" applyNumberFormat="1" applyFont="1" applyFill="1" applyBorder="1"/>
    <xf numFmtId="165" fontId="4" fillId="0" borderId="8" xfId="0" applyNumberFormat="1" applyFont="1" applyFill="1" applyBorder="1"/>
    <xf numFmtId="165" fontId="4" fillId="2" borderId="0" xfId="0" applyNumberFormat="1" applyFont="1" applyFill="1" applyBorder="1"/>
    <xf numFmtId="0" fontId="5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165" fontId="3" fillId="0" borderId="0" xfId="3" applyNumberFormat="1" applyFont="1" applyFill="1" applyBorder="1" applyAlignment="1"/>
    <xf numFmtId="165" fontId="3" fillId="2" borderId="0" xfId="3" applyNumberFormat="1" applyFont="1" applyFill="1" applyBorder="1" applyAlignment="1"/>
    <xf numFmtId="0" fontId="3" fillId="0" borderId="0" xfId="6" applyFont="1" applyFill="1" applyBorder="1" applyAlignment="1"/>
    <xf numFmtId="0" fontId="3" fillId="2" borderId="0" xfId="6" applyFont="1" applyFill="1" applyBorder="1" applyAlignment="1"/>
    <xf numFmtId="44" fontId="3" fillId="2" borderId="0" xfId="6" applyNumberFormat="1" applyFont="1" applyFill="1" applyBorder="1" applyAlignment="1"/>
    <xf numFmtId="0" fontId="12" fillId="0" borderId="0" xfId="7" applyFont="1" applyProtection="1"/>
    <xf numFmtId="0" fontId="12" fillId="0" borderId="0" xfId="7" applyFont="1" applyAlignment="1" applyProtection="1">
      <alignment horizontal="right"/>
    </xf>
    <xf numFmtId="0" fontId="6" fillId="0" borderId="0" xfId="7" applyFont="1" applyProtection="1"/>
    <xf numFmtId="0" fontId="3" fillId="0" borderId="0" xfId="7" applyFont="1" applyProtection="1"/>
    <xf numFmtId="0" fontId="3" fillId="0" borderId="0" xfId="7" applyFont="1" applyAlignment="1" applyProtection="1">
      <alignment horizontal="right"/>
    </xf>
    <xf numFmtId="0" fontId="6" fillId="0" borderId="0" xfId="7" applyFont="1" applyAlignment="1" applyProtection="1">
      <alignment horizontal="center"/>
    </xf>
    <xf numFmtId="0" fontId="13" fillId="0" borderId="0" xfId="7" applyFont="1" applyProtection="1"/>
    <xf numFmtId="0" fontId="14" fillId="0" borderId="0" xfId="7" applyFont="1" applyAlignment="1" applyProtection="1">
      <alignment horizontal="centerContinuous"/>
    </xf>
    <xf numFmtId="0" fontId="6" fillId="0" borderId="0" xfId="7" applyFont="1" applyFill="1" applyAlignment="1" applyProtection="1">
      <alignment horizontal="right"/>
    </xf>
    <xf numFmtId="0" fontId="15" fillId="0" borderId="0" xfId="7" applyFont="1" applyProtection="1"/>
    <xf numFmtId="0" fontId="16" fillId="0" borderId="0" xfId="7" applyFont="1" applyFill="1" applyAlignment="1" applyProtection="1">
      <alignment horizontal="center"/>
    </xf>
    <xf numFmtId="0" fontId="6" fillId="0" borderId="2" xfId="7" applyFont="1" applyFill="1" applyBorder="1" applyAlignment="1" applyProtection="1">
      <alignment horizontal="center" vertical="center"/>
    </xf>
    <xf numFmtId="0" fontId="6" fillId="3" borderId="6" xfId="7" applyFont="1" applyFill="1" applyBorder="1" applyProtection="1"/>
    <xf numFmtId="0" fontId="4" fillId="0" borderId="2" xfId="7" applyFont="1" applyFill="1" applyBorder="1" applyAlignment="1" applyProtection="1">
      <alignment horizontal="center"/>
    </xf>
    <xf numFmtId="0" fontId="3" fillId="0" borderId="4" xfId="7" applyFont="1" applyFill="1" applyBorder="1" applyAlignment="1" applyProtection="1">
      <alignment horizontal="center" vertical="center"/>
    </xf>
    <xf numFmtId="0" fontId="3" fillId="0" borderId="14" xfId="7" applyFont="1" applyBorder="1" applyProtection="1"/>
    <xf numFmtId="41" fontId="12" fillId="0" borderId="0" xfId="7" applyNumberFormat="1" applyFont="1" applyProtection="1"/>
    <xf numFmtId="0" fontId="3" fillId="0" borderId="3" xfId="7" applyFont="1" applyFill="1" applyBorder="1" applyAlignment="1" applyProtection="1">
      <alignment horizontal="center" vertical="center"/>
    </xf>
    <xf numFmtId="0" fontId="3" fillId="0" borderId="0" xfId="7" applyFont="1" applyFill="1" applyBorder="1" applyProtection="1"/>
    <xf numFmtId="0" fontId="3" fillId="0" borderId="0" xfId="7" applyFont="1" applyBorder="1" applyProtection="1"/>
    <xf numFmtId="0" fontId="6" fillId="0" borderId="1" xfId="7" applyFont="1" applyBorder="1" applyProtection="1"/>
    <xf numFmtId="0" fontId="17" fillId="0" borderId="0" xfId="7" applyFont="1" applyProtection="1"/>
    <xf numFmtId="41" fontId="3" fillId="0" borderId="3" xfId="7" applyNumberFormat="1" applyFont="1" applyFill="1" applyBorder="1" applyAlignment="1" applyProtection="1">
      <alignment horizontal="right"/>
    </xf>
    <xf numFmtId="41" fontId="3" fillId="0" borderId="8" xfId="7" applyNumberFormat="1" applyFont="1" applyFill="1" applyBorder="1" applyAlignment="1" applyProtection="1">
      <alignment horizontal="right"/>
    </xf>
    <xf numFmtId="0" fontId="3" fillId="0" borderId="0" xfId="7" applyFont="1" applyFill="1" applyBorder="1" applyAlignment="1" applyProtection="1">
      <alignment vertical="center"/>
    </xf>
    <xf numFmtId="167" fontId="3" fillId="0" borderId="3" xfId="8" applyNumberFormat="1" applyFont="1" applyFill="1" applyBorder="1" applyAlignment="1" applyProtection="1">
      <alignment horizontal="right"/>
    </xf>
    <xf numFmtId="167" fontId="3" fillId="0" borderId="8" xfId="8" applyNumberFormat="1" applyFont="1" applyFill="1" applyBorder="1" applyAlignment="1" applyProtection="1">
      <alignment horizontal="right"/>
    </xf>
    <xf numFmtId="0" fontId="6" fillId="0" borderId="3" xfId="7" applyFont="1" applyFill="1" applyBorder="1" applyAlignment="1" applyProtection="1">
      <alignment horizontal="center" vertical="center"/>
    </xf>
    <xf numFmtId="0" fontId="6" fillId="0" borderId="0" xfId="7" applyFont="1" applyFill="1" applyBorder="1" applyProtection="1"/>
    <xf numFmtId="0" fontId="6" fillId="0" borderId="0" xfId="7" applyFont="1" applyBorder="1" applyProtection="1"/>
    <xf numFmtId="0" fontId="6" fillId="0" borderId="5" xfId="7" applyFont="1" applyFill="1" applyBorder="1" applyAlignment="1" applyProtection="1">
      <alignment horizontal="center" vertical="center"/>
    </xf>
    <xf numFmtId="0" fontId="6" fillId="0" borderId="11" xfId="7" applyFont="1" applyBorder="1" applyProtection="1"/>
    <xf numFmtId="0" fontId="3" fillId="0" borderId="14" xfId="7" applyFont="1" applyFill="1" applyBorder="1" applyAlignment="1" applyProtection="1">
      <alignment horizontal="center" vertical="center"/>
    </xf>
    <xf numFmtId="10" fontId="6" fillId="0" borderId="0" xfId="7" applyNumberFormat="1" applyFont="1" applyFill="1" applyBorder="1" applyAlignment="1" applyProtection="1">
      <alignment horizontal="right"/>
    </xf>
    <xf numFmtId="0" fontId="3" fillId="0" borderId="0" xfId="7" applyFont="1" applyFill="1" applyBorder="1" applyAlignment="1" applyProtection="1">
      <alignment horizontal="center" vertical="center"/>
    </xf>
    <xf numFmtId="10" fontId="3" fillId="0" borderId="0" xfId="7" applyNumberFormat="1" applyFont="1" applyFill="1" applyBorder="1" applyAlignment="1" applyProtection="1">
      <alignment horizontal="right"/>
    </xf>
    <xf numFmtId="0" fontId="6" fillId="3" borderId="4" xfId="7" applyFont="1" applyFill="1" applyBorder="1" applyProtection="1"/>
    <xf numFmtId="0" fontId="4" fillId="0" borderId="4" xfId="7" applyFont="1" applyFill="1" applyBorder="1" applyAlignment="1" applyProtection="1">
      <alignment horizontal="center"/>
    </xf>
    <xf numFmtId="0" fontId="18" fillId="0" borderId="0" xfId="0" applyFont="1"/>
    <xf numFmtId="167" fontId="19" fillId="0" borderId="3" xfId="8" applyNumberFormat="1" applyFont="1" applyFill="1" applyBorder="1" applyAlignment="1" applyProtection="1">
      <alignment horizontal="right"/>
    </xf>
    <xf numFmtId="167" fontId="19" fillId="0" borderId="8" xfId="8" applyNumberFormat="1" applyFont="1" applyFill="1" applyBorder="1" applyAlignment="1" applyProtection="1">
      <alignment horizontal="right"/>
    </xf>
    <xf numFmtId="41" fontId="3" fillId="0" borderId="14" xfId="7" applyNumberFormat="1" applyFont="1" applyFill="1" applyBorder="1" applyAlignment="1" applyProtection="1">
      <alignment horizontal="right"/>
    </xf>
    <xf numFmtId="41" fontId="3" fillId="0" borderId="0" xfId="7" applyNumberFormat="1" applyFont="1" applyFill="1" applyBorder="1" applyAlignment="1" applyProtection="1">
      <alignment horizontal="right"/>
    </xf>
    <xf numFmtId="0" fontId="6" fillId="3" borderId="2" xfId="7" applyFont="1" applyFill="1" applyBorder="1" applyProtection="1"/>
    <xf numFmtId="41" fontId="6" fillId="0" borderId="2" xfId="7" applyNumberFormat="1" applyFont="1" applyFill="1" applyBorder="1" applyAlignment="1" applyProtection="1">
      <alignment horizontal="right"/>
    </xf>
    <xf numFmtId="41" fontId="6" fillId="0" borderId="7" xfId="7" applyNumberFormat="1" applyFont="1" applyFill="1" applyBorder="1" applyAlignment="1" applyProtection="1">
      <alignment horizontal="right"/>
    </xf>
    <xf numFmtId="10" fontId="20" fillId="0" borderId="0" xfId="7" applyNumberFormat="1" applyFont="1" applyFill="1" applyBorder="1" applyAlignment="1" applyProtection="1">
      <alignment horizontal="right"/>
    </xf>
    <xf numFmtId="0" fontId="3" fillId="0" borderId="2" xfId="7" applyFont="1" applyFill="1" applyBorder="1" applyAlignment="1" applyProtection="1">
      <alignment horizontal="center" vertical="center"/>
    </xf>
    <xf numFmtId="0" fontId="6" fillId="3" borderId="14" xfId="7" applyFont="1" applyFill="1" applyBorder="1" applyProtection="1"/>
    <xf numFmtId="0" fontId="4" fillId="0" borderId="15" xfId="7" applyFont="1" applyFill="1" applyBorder="1" applyAlignment="1" applyProtection="1">
      <alignment horizontal="center"/>
    </xf>
    <xf numFmtId="0" fontId="5" fillId="0" borderId="14" xfId="10" applyFont="1" applyBorder="1"/>
    <xf numFmtId="10" fontId="3" fillId="0" borderId="3" xfId="7" applyNumberFormat="1" applyFont="1" applyFill="1" applyBorder="1" applyAlignment="1" applyProtection="1">
      <alignment horizontal="right"/>
    </xf>
    <xf numFmtId="10" fontId="3" fillId="0" borderId="8" xfId="7" applyNumberFormat="1" applyFont="1" applyFill="1" applyBorder="1" applyAlignment="1" applyProtection="1">
      <alignment horizontal="right"/>
    </xf>
    <xf numFmtId="41" fontId="3" fillId="0" borderId="0" xfId="7" applyNumberFormat="1" applyFont="1" applyProtection="1"/>
    <xf numFmtId="0" fontId="3" fillId="0" borderId="5" xfId="7" applyFont="1" applyFill="1" applyBorder="1" applyAlignment="1" applyProtection="1">
      <alignment horizontal="center" vertical="center"/>
    </xf>
    <xf numFmtId="0" fontId="6" fillId="0" borderId="6" xfId="7" applyFont="1" applyFill="1" applyBorder="1" applyProtection="1"/>
    <xf numFmtId="0" fontId="4" fillId="0" borderId="7" xfId="7" applyFont="1" applyFill="1" applyBorder="1" applyAlignment="1" applyProtection="1">
      <alignment horizontal="center"/>
    </xf>
    <xf numFmtId="0" fontId="3" fillId="0" borderId="0" xfId="7" applyFont="1"/>
    <xf numFmtId="0" fontId="3" fillId="0" borderId="13" xfId="7" applyFont="1" applyBorder="1" applyAlignment="1" applyProtection="1">
      <alignment horizontal="left"/>
    </xf>
    <xf numFmtId="167" fontId="3" fillId="0" borderId="15" xfId="8" applyNumberFormat="1" applyFont="1" applyBorder="1" applyProtection="1"/>
    <xf numFmtId="167" fontId="3" fillId="0" borderId="0" xfId="11" applyNumberFormat="1" applyFont="1"/>
    <xf numFmtId="0" fontId="3" fillId="0" borderId="9" xfId="7" applyFont="1" applyFill="1" applyBorder="1" applyAlignment="1" applyProtection="1">
      <alignment horizontal="left"/>
    </xf>
    <xf numFmtId="167" fontId="3" fillId="0" borderId="8" xfId="11" applyNumberFormat="1" applyFont="1" applyFill="1" applyBorder="1" applyProtection="1"/>
    <xf numFmtId="0" fontId="3" fillId="0" borderId="9" xfId="7" applyFont="1" applyBorder="1" applyAlignment="1" applyProtection="1">
      <alignment horizontal="left"/>
    </xf>
    <xf numFmtId="0" fontId="3" fillId="0" borderId="10" xfId="7" applyFont="1" applyBorder="1" applyAlignment="1" applyProtection="1">
      <alignment horizontal="left"/>
    </xf>
    <xf numFmtId="0" fontId="3" fillId="0" borderId="0" xfId="7" applyFont="1" applyBorder="1" applyAlignment="1" applyProtection="1">
      <alignment horizontal="center"/>
    </xf>
    <xf numFmtId="167" fontId="3" fillId="0" borderId="0" xfId="8" applyNumberFormat="1" applyFont="1" applyBorder="1" applyProtection="1"/>
    <xf numFmtId="0" fontId="3" fillId="0" borderId="0" xfId="7" applyFont="1" applyBorder="1"/>
    <xf numFmtId="0" fontId="4" fillId="0" borderId="1" xfId="7" applyFont="1" applyFill="1" applyBorder="1" applyAlignment="1" applyProtection="1">
      <alignment horizontal="center"/>
    </xf>
    <xf numFmtId="167" fontId="3" fillId="0" borderId="0" xfId="8" applyNumberFormat="1" applyFont="1" applyFill="1" applyBorder="1" applyProtection="1"/>
    <xf numFmtId="0" fontId="22" fillId="0" borderId="0" xfId="12" applyFont="1"/>
    <xf numFmtId="0" fontId="21" fillId="0" borderId="0" xfId="12"/>
    <xf numFmtId="0" fontId="22" fillId="0" borderId="0" xfId="12" applyFont="1" applyAlignment="1">
      <alignment horizontal="left"/>
    </xf>
    <xf numFmtId="10" fontId="22" fillId="0" borderId="0" xfId="12" applyNumberFormat="1" applyFont="1" applyFill="1"/>
    <xf numFmtId="0" fontId="22" fillId="0" borderId="0" xfId="12" applyFont="1" applyBorder="1" applyAlignment="1">
      <alignment horizontal="center" wrapText="1"/>
    </xf>
    <xf numFmtId="0" fontId="21" fillId="0" borderId="0" xfId="12" applyBorder="1" applyAlignment="1">
      <alignment wrapText="1"/>
    </xf>
    <xf numFmtId="10" fontId="22" fillId="0" borderId="0" xfId="12" quotePrefix="1" applyNumberFormat="1" applyFont="1" applyBorder="1" applyAlignment="1">
      <alignment horizontal="center" wrapText="1"/>
    </xf>
    <xf numFmtId="0" fontId="21" fillId="0" borderId="0" xfId="12" applyAlignment="1">
      <alignment wrapText="1"/>
    </xf>
    <xf numFmtId="0" fontId="22" fillId="0" borderId="11" xfId="12" applyFont="1" applyBorder="1" applyAlignment="1">
      <alignment horizontal="center" wrapText="1"/>
    </xf>
    <xf numFmtId="168" fontId="21" fillId="0" borderId="0" xfId="12" applyNumberFormat="1"/>
    <xf numFmtId="167" fontId="21" fillId="0" borderId="0" xfId="12" applyNumberFormat="1" applyFont="1"/>
    <xf numFmtId="167" fontId="7" fillId="0" borderId="0" xfId="11" applyNumberFormat="1" applyFont="1"/>
    <xf numFmtId="167" fontId="0" fillId="0" borderId="0" xfId="11" applyNumberFormat="1" applyFont="1" applyFill="1" applyBorder="1"/>
    <xf numFmtId="167" fontId="0" fillId="0" borderId="0" xfId="11" applyNumberFormat="1" applyFont="1" applyFill="1"/>
    <xf numFmtId="167" fontId="21" fillId="0" borderId="0" xfId="12" applyNumberFormat="1"/>
    <xf numFmtId="167" fontId="0" fillId="0" borderId="0" xfId="11" applyNumberFormat="1" applyFont="1" applyBorder="1"/>
    <xf numFmtId="167" fontId="0" fillId="0" borderId="0" xfId="11" applyNumberFormat="1" applyFont="1"/>
    <xf numFmtId="167" fontId="21" fillId="0" borderId="0" xfId="12" applyNumberFormat="1" applyBorder="1"/>
    <xf numFmtId="167" fontId="7" fillId="0" borderId="0" xfId="11" applyNumberFormat="1" applyFont="1" applyFill="1" applyBorder="1"/>
    <xf numFmtId="168" fontId="21" fillId="0" borderId="11" xfId="12" applyNumberFormat="1" applyBorder="1"/>
    <xf numFmtId="167" fontId="21" fillId="0" borderId="11" xfId="12" applyNumberFormat="1" applyBorder="1"/>
    <xf numFmtId="167" fontId="0" fillId="0" borderId="11" xfId="11" applyNumberFormat="1" applyFont="1" applyFill="1" applyBorder="1"/>
    <xf numFmtId="167" fontId="0" fillId="0" borderId="11" xfId="11" applyNumberFormat="1" applyFont="1" applyBorder="1"/>
    <xf numFmtId="167" fontId="23" fillId="4" borderId="11" xfId="11" applyNumberFormat="1" applyFont="1" applyFill="1" applyBorder="1"/>
    <xf numFmtId="167" fontId="22" fillId="0" borderId="0" xfId="12" applyNumberFormat="1" applyFont="1"/>
    <xf numFmtId="0" fontId="22" fillId="0" borderId="0" xfId="10" applyFont="1"/>
    <xf numFmtId="0" fontId="12" fillId="0" borderId="0" xfId="6" applyFont="1"/>
    <xf numFmtId="0" fontId="21" fillId="0" borderId="0" xfId="10"/>
    <xf numFmtId="17" fontId="24" fillId="0" borderId="0" xfId="13" applyNumberFormat="1" applyFont="1" applyFill="1" applyAlignment="1">
      <alignment horizontal="left"/>
    </xf>
    <xf numFmtId="41" fontId="24" fillId="0" borderId="0" xfId="13" applyNumberFormat="1" applyFont="1" applyFill="1" applyAlignment="1">
      <alignment horizontal="left"/>
    </xf>
    <xf numFmtId="17" fontId="24" fillId="0" borderId="0" xfId="13" applyNumberFormat="1" applyFont="1" applyFill="1" applyBorder="1" applyAlignment="1">
      <alignment horizontal="left"/>
    </xf>
    <xf numFmtId="41" fontId="24" fillId="0" borderId="0" xfId="13" applyNumberFormat="1" applyFont="1" applyFill="1" applyBorder="1" applyAlignment="1">
      <alignment horizontal="left"/>
    </xf>
    <xf numFmtId="17" fontId="24" fillId="0" borderId="11" xfId="13" applyNumberFormat="1" applyFont="1" applyFill="1" applyBorder="1" applyAlignment="1">
      <alignment horizontal="left"/>
    </xf>
    <xf numFmtId="41" fontId="24" fillId="0" borderId="11" xfId="13" applyNumberFormat="1" applyFont="1" applyFill="1" applyBorder="1" applyAlignment="1">
      <alignment horizontal="left"/>
    </xf>
    <xf numFmtId="0" fontId="17" fillId="0" borderId="0" xfId="6" applyFont="1"/>
    <xf numFmtId="41" fontId="17" fillId="0" borderId="0" xfId="6" applyNumberFormat="1" applyFont="1"/>
    <xf numFmtId="0" fontId="0" fillId="0" borderId="0" xfId="0" applyAlignment="1">
      <alignment vertical="top" wrapText="1"/>
    </xf>
    <xf numFmtId="0" fontId="5" fillId="0" borderId="0" xfId="0" applyFont="1" applyFill="1" applyAlignment="1">
      <alignment horizontal="right"/>
    </xf>
    <xf numFmtId="0" fontId="3" fillId="0" borderId="0" xfId="7" applyFont="1" applyAlignment="1" applyProtection="1">
      <alignment horizontal="center"/>
    </xf>
    <xf numFmtId="0" fontId="5" fillId="0" borderId="0" xfId="12" applyFont="1" applyAlignment="1">
      <alignment horizontal="right"/>
    </xf>
    <xf numFmtId="0" fontId="3" fillId="0" borderId="0" xfId="6" applyFont="1" applyAlignment="1">
      <alignment horizontal="right"/>
    </xf>
    <xf numFmtId="167" fontId="3" fillId="0" borderId="12" xfId="8" applyNumberFormat="1" applyFont="1" applyFill="1" applyBorder="1" applyProtection="1"/>
    <xf numFmtId="167" fontId="3" fillId="0" borderId="11" xfId="8" applyNumberFormat="1" applyFont="1" applyFill="1" applyBorder="1" applyProtection="1"/>
    <xf numFmtId="165" fontId="5" fillId="39" borderId="9" xfId="3" applyNumberFormat="1" applyFont="1" applyFill="1" applyBorder="1"/>
    <xf numFmtId="165" fontId="5" fillId="39" borderId="0" xfId="3" applyNumberFormat="1" applyFont="1" applyFill="1" applyBorder="1"/>
    <xf numFmtId="165" fontId="5" fillId="39" borderId="8" xfId="3" applyNumberFormat="1" applyFont="1" applyFill="1" applyBorder="1"/>
    <xf numFmtId="165" fontId="5" fillId="39" borderId="10" xfId="3" applyNumberFormat="1" applyFont="1" applyFill="1" applyBorder="1"/>
    <xf numFmtId="165" fontId="5" fillId="39" borderId="11" xfId="3" applyNumberFormat="1" applyFont="1" applyFill="1" applyBorder="1"/>
    <xf numFmtId="165" fontId="5" fillId="39" borderId="12" xfId="3" applyNumberFormat="1" applyFont="1" applyFill="1" applyBorder="1"/>
    <xf numFmtId="165" fontId="5" fillId="39" borderId="3" xfId="3" applyNumberFormat="1" applyFont="1" applyFill="1" applyBorder="1"/>
    <xf numFmtId="165" fontId="5" fillId="39" borderId="5" xfId="3" applyNumberFormat="1" applyFont="1" applyFill="1" applyBorder="1"/>
    <xf numFmtId="167" fontId="5" fillId="39" borderId="9" xfId="5" applyNumberFormat="1" applyFont="1" applyFill="1" applyBorder="1"/>
    <xf numFmtId="167" fontId="5" fillId="39" borderId="0" xfId="5" applyNumberFormat="1" applyFont="1" applyFill="1" applyBorder="1"/>
    <xf numFmtId="167" fontId="5" fillId="39" borderId="8" xfId="5" applyNumberFormat="1" applyFont="1" applyFill="1" applyBorder="1"/>
    <xf numFmtId="167" fontId="5" fillId="39" borderId="3" xfId="5" applyNumberFormat="1" applyFont="1" applyFill="1" applyBorder="1"/>
    <xf numFmtId="41" fontId="5" fillId="39" borderId="9" xfId="5" applyNumberFormat="1" applyFont="1" applyFill="1" applyBorder="1"/>
    <xf numFmtId="41" fontId="5" fillId="39" borderId="0" xfId="5" applyNumberFormat="1" applyFont="1" applyFill="1" applyBorder="1"/>
    <xf numFmtId="41" fontId="5" fillId="39" borderId="8" xfId="5" applyNumberFormat="1" applyFont="1" applyFill="1" applyBorder="1"/>
    <xf numFmtId="44" fontId="5" fillId="39" borderId="10" xfId="3" applyNumberFormat="1" applyFont="1" applyFill="1" applyBorder="1"/>
    <xf numFmtId="44" fontId="5" fillId="39" borderId="11" xfId="3" applyNumberFormat="1" applyFont="1" applyFill="1" applyBorder="1"/>
    <xf numFmtId="44" fontId="5" fillId="39" borderId="12" xfId="3" applyNumberFormat="1" applyFont="1" applyFill="1" applyBorder="1"/>
    <xf numFmtId="165" fontId="4" fillId="39" borderId="13" xfId="3" applyNumberFormat="1" applyFont="1" applyFill="1" applyBorder="1"/>
    <xf numFmtId="165" fontId="4" fillId="39" borderId="14" xfId="3" applyNumberFormat="1" applyFont="1" applyFill="1" applyBorder="1"/>
    <xf numFmtId="165" fontId="4" fillId="39" borderId="15" xfId="3" applyNumberFormat="1" applyFont="1" applyFill="1" applyBorder="1"/>
    <xf numFmtId="44" fontId="5" fillId="39" borderId="5" xfId="3" applyNumberFormat="1" applyFont="1" applyFill="1" applyBorder="1"/>
    <xf numFmtId="165" fontId="4" fillId="39" borderId="4" xfId="3" applyNumberFormat="1" applyFont="1" applyFill="1" applyBorder="1"/>
    <xf numFmtId="165" fontId="4" fillId="39" borderId="9" xfId="3" applyNumberFormat="1" applyFont="1" applyFill="1" applyBorder="1"/>
    <xf numFmtId="165" fontId="4" fillId="39" borderId="0" xfId="3" applyNumberFormat="1" applyFont="1" applyFill="1" applyBorder="1"/>
    <xf numFmtId="165" fontId="4" fillId="39" borderId="8" xfId="3" applyNumberFormat="1" applyFont="1" applyFill="1" applyBorder="1"/>
    <xf numFmtId="165" fontId="4" fillId="39" borderId="3" xfId="3" applyNumberFormat="1" applyFont="1" applyFill="1" applyBorder="1"/>
    <xf numFmtId="165" fontId="4" fillId="39" borderId="5" xfId="3" applyNumberFormat="1" applyFont="1" applyFill="1" applyBorder="1"/>
    <xf numFmtId="165" fontId="4" fillId="39" borderId="10" xfId="3" applyNumberFormat="1" applyFont="1" applyFill="1" applyBorder="1"/>
    <xf numFmtId="165" fontId="4" fillId="39" borderId="11" xfId="3" applyNumberFormat="1" applyFont="1" applyFill="1" applyBorder="1"/>
    <xf numFmtId="165" fontId="4" fillId="39" borderId="12" xfId="3" applyNumberFormat="1" applyFont="1" applyFill="1" applyBorder="1"/>
    <xf numFmtId="41" fontId="3" fillId="39" borderId="4" xfId="7" applyNumberFormat="1" applyFont="1" applyFill="1" applyBorder="1" applyAlignment="1" applyProtection="1">
      <alignment horizontal="right"/>
    </xf>
    <xf numFmtId="41" fontId="3" fillId="39" borderId="15" xfId="7" applyNumberFormat="1" applyFont="1" applyFill="1" applyBorder="1" applyAlignment="1" applyProtection="1">
      <alignment horizontal="right"/>
    </xf>
    <xf numFmtId="41" fontId="3" fillId="39" borderId="3" xfId="7" applyNumberFormat="1" applyFont="1" applyFill="1" applyBorder="1" applyAlignment="1" applyProtection="1">
      <alignment horizontal="right"/>
    </xf>
    <xf numFmtId="41" fontId="3" fillId="39" borderId="8" xfId="7" applyNumberFormat="1" applyFont="1" applyFill="1" applyBorder="1" applyAlignment="1" applyProtection="1">
      <alignment horizontal="right"/>
    </xf>
    <xf numFmtId="41" fontId="6" fillId="39" borderId="2" xfId="7" applyNumberFormat="1" applyFont="1" applyFill="1" applyBorder="1" applyAlignment="1" applyProtection="1">
      <alignment horizontal="right"/>
    </xf>
    <xf numFmtId="41" fontId="6" fillId="39" borderId="7" xfId="7" applyNumberFormat="1" applyFont="1" applyFill="1" applyBorder="1" applyAlignment="1" applyProtection="1">
      <alignment horizontal="right"/>
    </xf>
    <xf numFmtId="38" fontId="5" fillId="39" borderId="3" xfId="7" applyNumberFormat="1" applyFont="1" applyFill="1" applyBorder="1" applyAlignment="1" applyProtection="1">
      <alignment horizontal="right"/>
    </xf>
    <xf numFmtId="38" fontId="5" fillId="39" borderId="8" xfId="7" applyNumberFormat="1" applyFont="1" applyFill="1" applyBorder="1" applyAlignment="1" applyProtection="1">
      <alignment horizontal="right"/>
    </xf>
    <xf numFmtId="41" fontId="5" fillId="39" borderId="3" xfId="7" applyNumberFormat="1" applyFont="1" applyFill="1" applyBorder="1" applyAlignment="1" applyProtection="1">
      <alignment horizontal="right"/>
    </xf>
    <xf numFmtId="41" fontId="5" fillId="39" borderId="8" xfId="7" applyNumberFormat="1" applyFont="1" applyFill="1" applyBorder="1" applyAlignment="1" applyProtection="1">
      <alignment horizontal="right"/>
    </xf>
    <xf numFmtId="165" fontId="6" fillId="39" borderId="3" xfId="9" applyNumberFormat="1" applyFont="1" applyFill="1" applyBorder="1" applyAlignment="1" applyProtection="1">
      <alignment horizontal="right"/>
    </xf>
    <xf numFmtId="165" fontId="6" fillId="39" borderId="8" xfId="9" applyNumberFormat="1" applyFont="1" applyFill="1" applyBorder="1" applyAlignment="1" applyProtection="1">
      <alignment horizontal="right"/>
    </xf>
    <xf numFmtId="44" fontId="6" fillId="39" borderId="3" xfId="9" applyNumberFormat="1" applyFont="1" applyFill="1" applyBorder="1" applyAlignment="1" applyProtection="1">
      <alignment horizontal="right"/>
    </xf>
    <xf numFmtId="44" fontId="6" fillId="39" borderId="8" xfId="9" applyNumberFormat="1" applyFont="1" applyFill="1" applyBorder="1" applyAlignment="1" applyProtection="1">
      <alignment horizontal="right"/>
    </xf>
    <xf numFmtId="10" fontId="6" fillId="39" borderId="5" xfId="7" applyNumberFormat="1" applyFont="1" applyFill="1" applyBorder="1" applyAlignment="1" applyProtection="1">
      <alignment horizontal="right"/>
    </xf>
    <xf numFmtId="10" fontId="6" fillId="39" borderId="12" xfId="7" applyNumberFormat="1" applyFont="1" applyFill="1" applyBorder="1" applyAlignment="1" applyProtection="1">
      <alignment horizontal="right"/>
    </xf>
    <xf numFmtId="165" fontId="4" fillId="39" borderId="3" xfId="9" applyNumberFormat="1" applyFont="1" applyFill="1" applyBorder="1" applyAlignment="1" applyProtection="1">
      <alignment horizontal="right"/>
    </xf>
    <xf numFmtId="165" fontId="4" fillId="39" borderId="8" xfId="9" applyNumberFormat="1" applyFont="1" applyFill="1" applyBorder="1" applyAlignment="1" applyProtection="1">
      <alignment horizontal="right"/>
    </xf>
    <xf numFmtId="44" fontId="4" fillId="39" borderId="3" xfId="9" applyNumberFormat="1" applyFont="1" applyFill="1" applyBorder="1" applyAlignment="1" applyProtection="1">
      <alignment horizontal="right"/>
    </xf>
    <xf numFmtId="44" fontId="4" fillId="39" borderId="8" xfId="9" applyNumberFormat="1" applyFont="1" applyFill="1" applyBorder="1" applyAlignment="1" applyProtection="1">
      <alignment horizontal="right"/>
    </xf>
    <xf numFmtId="10" fontId="4" fillId="39" borderId="5" xfId="7" applyNumberFormat="1" applyFont="1" applyFill="1" applyBorder="1" applyAlignment="1" applyProtection="1">
      <alignment horizontal="right"/>
    </xf>
    <xf numFmtId="10" fontId="4" fillId="39" borderId="12" xfId="7" applyNumberFormat="1" applyFont="1" applyFill="1" applyBorder="1" applyAlignment="1" applyProtection="1">
      <alignment horizontal="right"/>
    </xf>
    <xf numFmtId="41" fontId="5" fillId="39" borderId="4" xfId="7" applyNumberFormat="1" applyFont="1" applyFill="1" applyBorder="1" applyAlignment="1" applyProtection="1">
      <alignment horizontal="right"/>
    </xf>
    <xf numFmtId="0" fontId="9" fillId="0" borderId="0" xfId="1" applyFont="1" applyAlignment="1">
      <alignment horizontal="left" vertical="top" wrapText="1"/>
    </xf>
    <xf numFmtId="0" fontId="4" fillId="0" borderId="1" xfId="7" applyFont="1" applyFill="1" applyBorder="1" applyAlignment="1" applyProtection="1">
      <alignment horizontal="center"/>
    </xf>
    <xf numFmtId="0" fontId="3" fillId="0" borderId="7" xfId="6" applyFont="1" applyFill="1" applyBorder="1" applyAlignment="1"/>
    <xf numFmtId="0" fontId="5" fillId="0" borderId="14" xfId="7" applyFont="1" applyFill="1" applyBorder="1" applyAlignment="1" applyProtection="1">
      <alignment horizontal="left"/>
    </xf>
    <xf numFmtId="0" fontId="3" fillId="0" borderId="15" xfId="6" applyFont="1" applyFill="1" applyBorder="1" applyAlignment="1">
      <alignment horizontal="left"/>
    </xf>
    <xf numFmtId="0" fontId="5" fillId="0" borderId="11" xfId="7" applyFont="1" applyFill="1" applyBorder="1" applyAlignment="1" applyProtection="1">
      <alignment horizontal="left"/>
    </xf>
    <xf numFmtId="0" fontId="3" fillId="0" borderId="12" xfId="6" applyFont="1" applyFill="1" applyBorder="1" applyAlignment="1">
      <alignment horizontal="left"/>
    </xf>
  </cellXfs>
  <cellStyles count="228">
    <cellStyle name="20% - Accent1 2" xfId="14"/>
    <cellStyle name="20% - Accent2 2" xfId="15"/>
    <cellStyle name="20% - Accent3 2" xfId="16"/>
    <cellStyle name="20% - Accent4 2" xfId="17"/>
    <cellStyle name="40% - Accent1 2" xfId="18"/>
    <cellStyle name="40% - Accent3 2" xfId="19"/>
    <cellStyle name="40% - Accent4 2" xfId="20"/>
    <cellStyle name="40% - Accent6 2" xfId="21"/>
    <cellStyle name="60% - Accent1 2" xfId="22"/>
    <cellStyle name="60% - Accent3 2" xfId="23"/>
    <cellStyle name="60% - Accent4 2" xfId="24"/>
    <cellStyle name="60% - Accent6 2" xfId="25"/>
    <cellStyle name="Accent1 2" xfId="26"/>
    <cellStyle name="Accent2 2" xfId="27"/>
    <cellStyle name="Accent3 2" xfId="28"/>
    <cellStyle name="Accent4 2" xfId="29"/>
    <cellStyle name="Bad 2" xfId="30"/>
    <cellStyle name="Calculation 2" xfId="31"/>
    <cellStyle name="Column total in dollars" xfId="32"/>
    <cellStyle name="Comma  - Style1" xfId="33"/>
    <cellStyle name="Comma  - Style2" xfId="34"/>
    <cellStyle name="Comma  - Style3" xfId="35"/>
    <cellStyle name="Comma  - Style4" xfId="36"/>
    <cellStyle name="Comma  - Style5" xfId="37"/>
    <cellStyle name="Comma  - Style6" xfId="38"/>
    <cellStyle name="Comma  - Style7" xfId="39"/>
    <cellStyle name="Comma  - Style8" xfId="40"/>
    <cellStyle name="Comma (0)" xfId="41"/>
    <cellStyle name="Comma 10" xfId="42"/>
    <cellStyle name="Comma 10 2" xfId="11"/>
    <cellStyle name="Comma 11" xfId="43"/>
    <cellStyle name="Comma 12" xfId="44"/>
    <cellStyle name="Comma 13" xfId="8"/>
    <cellStyle name="Comma 13 2" xfId="45"/>
    <cellStyle name="Comma 13 2 2" xfId="46"/>
    <cellStyle name="Comma 14" xfId="47"/>
    <cellStyle name="Comma 15" xfId="5"/>
    <cellStyle name="Comma 2" xfId="48"/>
    <cellStyle name="Comma 2 2" xfId="49"/>
    <cellStyle name="Comma 2 2 2" xfId="50"/>
    <cellStyle name="Comma 3" xfId="51"/>
    <cellStyle name="Comma 3 2" xfId="52"/>
    <cellStyle name="Comma 3 3" xfId="53"/>
    <cellStyle name="Comma 4" xfId="54"/>
    <cellStyle name="Comma 4 2" xfId="55"/>
    <cellStyle name="Comma 4 3" xfId="56"/>
    <cellStyle name="Comma 5" xfId="57"/>
    <cellStyle name="Comma 6" xfId="58"/>
    <cellStyle name="Comma 6 2" xfId="59"/>
    <cellStyle name="Comma 7" xfId="60"/>
    <cellStyle name="Comma 7 2" xfId="61"/>
    <cellStyle name="Comma 7 2 2" xfId="62"/>
    <cellStyle name="Comma 8" xfId="63"/>
    <cellStyle name="Comma 9" xfId="64"/>
    <cellStyle name="Comma0" xfId="65"/>
    <cellStyle name="Comma0 - Style3" xfId="66"/>
    <cellStyle name="Comma0 - Style4" xfId="67"/>
    <cellStyle name="Comma0_3Q 2008 Release10-27-08 - USE FOR UT DEC 2009 GRC (5)" xfId="68"/>
    <cellStyle name="Comma1 - Style1" xfId="69"/>
    <cellStyle name="Currency 2" xfId="70"/>
    <cellStyle name="Currency 2 2" xfId="71"/>
    <cellStyle name="Currency 2 2 2" xfId="72"/>
    <cellStyle name="Currency 3" xfId="73"/>
    <cellStyle name="Currency 3 2" xfId="74"/>
    <cellStyle name="Currency 4" xfId="75"/>
    <cellStyle name="Currency 5" xfId="76"/>
    <cellStyle name="Currency 6" xfId="77"/>
    <cellStyle name="Currency 7" xfId="9"/>
    <cellStyle name="Currency 7 2" xfId="78"/>
    <cellStyle name="Currency 7 2 2" xfId="79"/>
    <cellStyle name="Currency 8" xfId="80"/>
    <cellStyle name="Currency 8 2" xfId="2"/>
    <cellStyle name="Currency 9" xfId="3"/>
    <cellStyle name="Currency No Comma" xfId="81"/>
    <cellStyle name="Currency(0)" xfId="82"/>
    <cellStyle name="Currency0" xfId="83"/>
    <cellStyle name="Date" xfId="84"/>
    <cellStyle name="Date - Style3" xfId="85"/>
    <cellStyle name="Date_3Q 2008 Release10-27-08 - USE FOR UT DEC 2009 GRC (5)" xfId="86"/>
    <cellStyle name="Fixed" xfId="87"/>
    <cellStyle name="General" xfId="88"/>
    <cellStyle name="Grey" xfId="89"/>
    <cellStyle name="header" xfId="90"/>
    <cellStyle name="Header1" xfId="91"/>
    <cellStyle name="Header2" xfId="92"/>
    <cellStyle name="Heading 1 2" xfId="93"/>
    <cellStyle name="Heading 2 2" xfId="94"/>
    <cellStyle name="Heading 3 2" xfId="95"/>
    <cellStyle name="Heading 4 2" xfId="96"/>
    <cellStyle name="Input [yellow]" xfId="97"/>
    <cellStyle name="Marathon" xfId="98"/>
    <cellStyle name="MCP" xfId="99"/>
    <cellStyle name="nONE" xfId="100"/>
    <cellStyle name="noninput" xfId="101"/>
    <cellStyle name="noninput 2" xfId="102"/>
    <cellStyle name="noninput 3" xfId="103"/>
    <cellStyle name="Normal" xfId="0" builtinId="0"/>
    <cellStyle name="Normal - Style1" xfId="104"/>
    <cellStyle name="Normal 10" xfId="105"/>
    <cellStyle name="Normal 11" xfId="10"/>
    <cellStyle name="Normal 12" xfId="106"/>
    <cellStyle name="Normal 13" xfId="107"/>
    <cellStyle name="Normal 14" xfId="108"/>
    <cellStyle name="Normal 15" xfId="7"/>
    <cellStyle name="Normal 15 2" xfId="109"/>
    <cellStyle name="Normal 15 2 2" xfId="110"/>
    <cellStyle name="Normal 16" xfId="111"/>
    <cellStyle name="Normal 17" xfId="112"/>
    <cellStyle name="Normal 18" xfId="113"/>
    <cellStyle name="Normal 18 2" xfId="114"/>
    <cellStyle name="Normal 18 3" xfId="115"/>
    <cellStyle name="Normal 18 4" xfId="116"/>
    <cellStyle name="Normal 18 5" xfId="6"/>
    <cellStyle name="Normal 19" xfId="13"/>
    <cellStyle name="Normal 19 2" xfId="117"/>
    <cellStyle name="Normal 2" xfId="118"/>
    <cellStyle name="Normal 2 2" xfId="119"/>
    <cellStyle name="Normal 2 3" xfId="120"/>
    <cellStyle name="Normal 2 3 2" xfId="121"/>
    <cellStyle name="Normal 2 4" xfId="122"/>
    <cellStyle name="Normal 20" xfId="123"/>
    <cellStyle name="Normal 21" xfId="124"/>
    <cellStyle name="Normal 22" xfId="12"/>
    <cellStyle name="Normal 22 2" xfId="125"/>
    <cellStyle name="Normal 23" xfId="126"/>
    <cellStyle name="Normal 23 2" xfId="1"/>
    <cellStyle name="Normal 24" xfId="127"/>
    <cellStyle name="Normal 25" xfId="128"/>
    <cellStyle name="Normal 26" xfId="129"/>
    <cellStyle name="Normal 27" xfId="130"/>
    <cellStyle name="Normal 3" xfId="131"/>
    <cellStyle name="Normal 3 2" xfId="132"/>
    <cellStyle name="Normal 4" xfId="133"/>
    <cellStyle name="Normal 4 2" xfId="134"/>
    <cellStyle name="Normal 4 3" xfId="135"/>
    <cellStyle name="Normal 5" xfId="136"/>
    <cellStyle name="Normal 5 2" xfId="137"/>
    <cellStyle name="Normal 6" xfId="138"/>
    <cellStyle name="Normal 6 2" xfId="139"/>
    <cellStyle name="Normal 6 2 2" xfId="140"/>
    <cellStyle name="Normal 6 3" xfId="141"/>
    <cellStyle name="Normal 6 4" xfId="142"/>
    <cellStyle name="Normal 6 4 2" xfId="143"/>
    <cellStyle name="Normal 7" xfId="144"/>
    <cellStyle name="Normal 8" xfId="145"/>
    <cellStyle name="Normal 8 2" xfId="146"/>
    <cellStyle name="Normal 9" xfId="147"/>
    <cellStyle name="Normal(0)" xfId="148"/>
    <cellStyle name="Number" xfId="149"/>
    <cellStyle name="Output 2" xfId="150"/>
    <cellStyle name="Password" xfId="151"/>
    <cellStyle name="Percen - Style1" xfId="152"/>
    <cellStyle name="Percen - Style2" xfId="153"/>
    <cellStyle name="Percent [2]" xfId="154"/>
    <cellStyle name="Percent 10" xfId="4"/>
    <cellStyle name="Percent 2" xfId="155"/>
    <cellStyle name="Percent 2 2" xfId="156"/>
    <cellStyle name="Percent 2 2 2" xfId="157"/>
    <cellStyle name="Percent 2 3" xfId="158"/>
    <cellStyle name="Percent 3" xfId="159"/>
    <cellStyle name="Percent 3 2" xfId="160"/>
    <cellStyle name="Percent 4" xfId="161"/>
    <cellStyle name="Percent 5" xfId="162"/>
    <cellStyle name="Percent 6" xfId="163"/>
    <cellStyle name="Percent 6 2" xfId="164"/>
    <cellStyle name="Percent 6 2 2" xfId="165"/>
    <cellStyle name="Percent 7" xfId="166"/>
    <cellStyle name="Percent 8" xfId="167"/>
    <cellStyle name="Percent 9" xfId="168"/>
    <cellStyle name="Percent 9 2" xfId="169"/>
    <cellStyle name="Percent(0)" xfId="170"/>
    <cellStyle name="SAPBEXaggData" xfId="171"/>
    <cellStyle name="SAPBEXaggDataEmph" xfId="172"/>
    <cellStyle name="SAPBEXaggItem" xfId="173"/>
    <cellStyle name="SAPBEXaggItemX" xfId="174"/>
    <cellStyle name="SAPBEXchaText" xfId="175"/>
    <cellStyle name="SAPBEXexcBad7" xfId="176"/>
    <cellStyle name="SAPBEXexcBad8" xfId="177"/>
    <cellStyle name="SAPBEXexcBad9" xfId="178"/>
    <cellStyle name="SAPBEXexcCritical4" xfId="179"/>
    <cellStyle name="SAPBEXexcCritical5" xfId="180"/>
    <cellStyle name="SAPBEXexcCritical6" xfId="181"/>
    <cellStyle name="SAPBEXexcGood1" xfId="182"/>
    <cellStyle name="SAPBEXexcGood2" xfId="183"/>
    <cellStyle name="SAPBEXexcGood3" xfId="184"/>
    <cellStyle name="SAPBEXfilterDrill" xfId="185"/>
    <cellStyle name="SAPBEXfilterItem" xfId="186"/>
    <cellStyle name="SAPBEXfilterText" xfId="187"/>
    <cellStyle name="SAPBEXformats" xfId="188"/>
    <cellStyle name="SAPBEXheaderItem" xfId="189"/>
    <cellStyle name="SAPBEXheaderText" xfId="190"/>
    <cellStyle name="SAPBEXHLevel0" xfId="191"/>
    <cellStyle name="SAPBEXHLevel0X" xfId="192"/>
    <cellStyle name="SAPBEXHLevel1" xfId="193"/>
    <cellStyle name="SAPBEXHLevel1X" xfId="194"/>
    <cellStyle name="SAPBEXHLevel2" xfId="195"/>
    <cellStyle name="SAPBEXHLevel2X" xfId="196"/>
    <cellStyle name="SAPBEXHLevel3" xfId="197"/>
    <cellStyle name="SAPBEXHLevel3X" xfId="198"/>
    <cellStyle name="SAPBEXresData" xfId="199"/>
    <cellStyle name="SAPBEXresDataEmph" xfId="200"/>
    <cellStyle name="SAPBEXresItem" xfId="201"/>
    <cellStyle name="SAPBEXresItemX" xfId="202"/>
    <cellStyle name="SAPBEXstdData" xfId="203"/>
    <cellStyle name="SAPBEXstdDataEmph" xfId="204"/>
    <cellStyle name="SAPBEXstdItem" xfId="205"/>
    <cellStyle name="SAPBEXstdItemX" xfId="206"/>
    <cellStyle name="SAPBEXtitle" xfId="207"/>
    <cellStyle name="SAPBEXtitle 2" xfId="208"/>
    <cellStyle name="SAPBEXundefined" xfId="209"/>
    <cellStyle name="Shade" xfId="210"/>
    <cellStyle name="Special" xfId="211"/>
    <cellStyle name="Style 1" xfId="212"/>
    <cellStyle name="Style 27" xfId="213"/>
    <cellStyle name="Style 35" xfId="214"/>
    <cellStyle name="Style 36" xfId="215"/>
    <cellStyle name="Title 2" xfId="216"/>
    <cellStyle name="Titles" xfId="217"/>
    <cellStyle name="Total 2" xfId="218"/>
    <cellStyle name="Total2 - Style2" xfId="219"/>
    <cellStyle name="TRANSMISSION RELIABILITY PORTION OF PROJECT" xfId="220"/>
    <cellStyle name="Underl - Style4" xfId="221"/>
    <cellStyle name="Unprot" xfId="222"/>
    <cellStyle name="Unprot 2" xfId="223"/>
    <cellStyle name="Unprot 3" xfId="224"/>
    <cellStyle name="Unprot$" xfId="225"/>
    <cellStyle name="Unprot_CA PTAM New Wind Sept-09 - Estimated Preview" xfId="226"/>
    <cellStyle name="Unprotect" xfId="2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view="pageBreakPreview" zoomScaleNormal="100" zoomScaleSheetLayoutView="100" workbookViewId="0">
      <selection activeCell="B9" sqref="B9"/>
    </sheetView>
  </sheetViews>
  <sheetFormatPr defaultRowHeight="12.75"/>
  <cols>
    <col min="1" max="1" width="6.28515625" style="1" customWidth="1"/>
    <col min="2" max="2" width="40.7109375" style="2" customWidth="1"/>
    <col min="3" max="4" width="16" style="2" customWidth="1"/>
    <col min="5" max="5" width="20.5703125" style="3" customWidth="1"/>
    <col min="6" max="6" width="1.5703125" style="3" customWidth="1"/>
    <col min="7" max="7" width="28.140625" style="3" customWidth="1"/>
    <col min="8" max="9" width="10.7109375" style="3" bestFit="1" customWidth="1"/>
    <col min="10" max="10" width="10.42578125" style="3" bestFit="1" customWidth="1"/>
    <col min="11" max="16384" width="9.140625" style="3"/>
  </cols>
  <sheetData>
    <row r="1" spans="1:11">
      <c r="G1" s="4" t="s">
        <v>0</v>
      </c>
      <c r="H1" s="4"/>
    </row>
    <row r="2" spans="1:11">
      <c r="A2" s="5" t="s">
        <v>1</v>
      </c>
      <c r="G2" s="4"/>
    </row>
    <row r="3" spans="1:11">
      <c r="A3" s="5" t="s">
        <v>2</v>
      </c>
    </row>
    <row r="4" spans="1:11">
      <c r="B4" s="6"/>
      <c r="C4" s="7" t="s">
        <v>3</v>
      </c>
      <c r="D4" s="7" t="s">
        <v>4</v>
      </c>
      <c r="E4" s="8" t="s">
        <v>5</v>
      </c>
      <c r="F4" s="9"/>
    </row>
    <row r="5" spans="1:11">
      <c r="E5" s="10"/>
      <c r="F5" s="10"/>
    </row>
    <row r="6" spans="1:11" s="2" customFormat="1" ht="40.5" customHeight="1">
      <c r="A6" s="11" t="s">
        <v>6</v>
      </c>
      <c r="B6" s="12" t="s">
        <v>7</v>
      </c>
      <c r="C6" s="13" t="s">
        <v>8</v>
      </c>
      <c r="D6" s="14" t="s">
        <v>9</v>
      </c>
      <c r="E6" s="15" t="s">
        <v>10</v>
      </c>
      <c r="G6" s="15" t="s">
        <v>11</v>
      </c>
    </row>
    <row r="7" spans="1:11" ht="8.85" customHeight="1">
      <c r="A7" s="16"/>
      <c r="B7" s="17"/>
      <c r="C7" s="18"/>
      <c r="D7" s="18"/>
      <c r="E7" s="19"/>
      <c r="F7" s="20"/>
      <c r="G7" s="21"/>
    </row>
    <row r="8" spans="1:11" ht="25.5" customHeight="1">
      <c r="A8" s="1">
        <v>1</v>
      </c>
      <c r="B8" s="2" t="s">
        <v>122</v>
      </c>
      <c r="C8" s="22">
        <f>'CONF Attach A - Pages 2 and 3'!N20</f>
        <v>2630000.942574</v>
      </c>
      <c r="D8" s="22">
        <f>'CONF Attach A - Pages 2 and 3'!AC20</f>
        <v>3958376.0226413761</v>
      </c>
      <c r="E8" s="23">
        <f>D8+C8</f>
        <v>6588376.9652153756</v>
      </c>
      <c r="F8" s="20"/>
      <c r="G8" s="24" t="str">
        <f>"CONF Attach A Page 3, Line "&amp;'CONF Attach A - Pages 2 and 3'!A20</f>
        <v>CONF Attach A Page 3, Line 15</v>
      </c>
      <c r="J8" s="33"/>
      <c r="K8" s="33"/>
    </row>
    <row r="9" spans="1:11" ht="8.85" customHeight="1">
      <c r="E9" s="25"/>
      <c r="F9" s="20"/>
      <c r="G9" s="24"/>
      <c r="J9" s="33"/>
      <c r="K9" s="33"/>
    </row>
    <row r="10" spans="1:11" ht="25.5" customHeight="1">
      <c r="A10" s="1">
        <v>2</v>
      </c>
      <c r="B10" s="2" t="s">
        <v>12</v>
      </c>
      <c r="C10" s="22">
        <f>'CONF Attach A - Pages 2 and 3'!N55</f>
        <v>1867586.5600000001</v>
      </c>
      <c r="D10" s="22">
        <f>'CONF Attach A - Pages 2 and 3'!AC55</f>
        <v>2241802.83</v>
      </c>
      <c r="E10" s="23">
        <f>D10+C10</f>
        <v>4109389.39</v>
      </c>
      <c r="F10" s="20"/>
      <c r="G10" s="24" t="str">
        <f>"CONF Attach A Page 3, Line "&amp;'CONF Attach A - Pages 2 and 3'!A55</f>
        <v>CONF Attach A Page 3, Line 50</v>
      </c>
      <c r="J10" s="33"/>
      <c r="K10" s="33"/>
    </row>
    <row r="11" spans="1:11" ht="8.85" customHeight="1">
      <c r="E11" s="25"/>
      <c r="F11" s="20"/>
      <c r="G11" s="24"/>
      <c r="J11" s="33"/>
      <c r="K11" s="33"/>
    </row>
    <row r="12" spans="1:11" ht="25.5" customHeight="1">
      <c r="A12" s="1">
        <v>3</v>
      </c>
      <c r="B12" s="17" t="s">
        <v>13</v>
      </c>
      <c r="C12" s="26">
        <f>'CONF Attach A - Pages 2 and 3'!N60</f>
        <v>-2693195.9447273999</v>
      </c>
      <c r="D12" s="26">
        <f>'CONF Attach A - Pages 2 and 3'!AC60</f>
        <v>-3584070.3613499985</v>
      </c>
      <c r="E12" s="23">
        <f>D12+C12</f>
        <v>-6277266.3060773984</v>
      </c>
      <c r="F12" s="20"/>
      <c r="G12" s="24" t="str">
        <f>"CONF Attach A Page 3, Line "&amp;'CONF Attach A - Pages 2 and 3'!A60</f>
        <v>CONF Attach A Page 3, Line 55</v>
      </c>
      <c r="J12" s="33"/>
      <c r="K12" s="33"/>
    </row>
    <row r="13" spans="1:11" ht="8.85" customHeight="1">
      <c r="B13" s="17"/>
      <c r="C13" s="26"/>
      <c r="D13" s="26"/>
      <c r="E13" s="23"/>
      <c r="F13" s="20"/>
      <c r="G13" s="24"/>
      <c r="J13" s="33"/>
      <c r="K13" s="33"/>
    </row>
    <row r="14" spans="1:11" ht="25.5" customHeight="1">
      <c r="A14" s="1">
        <v>4</v>
      </c>
      <c r="B14" s="17" t="s">
        <v>14</v>
      </c>
      <c r="C14" s="26">
        <f>SUM('CONF Attach A - Page 6'!B6:B14)</f>
        <v>-3184288.34</v>
      </c>
      <c r="D14" s="26">
        <f>SUM('CONF Attach A - Page 6'!B15:B26)</f>
        <v>-4726012</v>
      </c>
      <c r="E14" s="23">
        <f>SUM(C14:D14)</f>
        <v>-7910300.3399999999</v>
      </c>
      <c r="F14" s="20"/>
      <c r="G14" s="24" t="str">
        <f>"CONF Attach A Page 6"</f>
        <v>CONF Attach A Page 6</v>
      </c>
      <c r="J14" s="33"/>
      <c r="K14" s="33"/>
    </row>
    <row r="15" spans="1:11" ht="8.85" customHeight="1">
      <c r="B15" s="17"/>
      <c r="C15" s="26"/>
      <c r="D15" s="26"/>
      <c r="E15" s="23"/>
      <c r="F15" s="20"/>
      <c r="G15" s="24"/>
      <c r="J15" s="33"/>
      <c r="K15" s="33"/>
    </row>
    <row r="16" spans="1:11" ht="25.5" customHeight="1">
      <c r="A16" s="1">
        <v>5</v>
      </c>
      <c r="B16" s="17" t="s">
        <v>15</v>
      </c>
      <c r="C16" s="26"/>
      <c r="D16" s="26"/>
      <c r="E16" s="23">
        <f>'CONF Attach A - Page 5'!E33</f>
        <v>-249365.51938052729</v>
      </c>
      <c r="F16" s="20"/>
      <c r="G16" s="24" t="str">
        <f>"CONF Attach A Page 5"</f>
        <v>CONF Attach A Page 5</v>
      </c>
      <c r="J16" s="33"/>
      <c r="K16" s="33"/>
    </row>
    <row r="17" spans="1:11" ht="8.85" customHeight="1">
      <c r="B17" s="17"/>
      <c r="C17" s="22"/>
      <c r="D17" s="22"/>
      <c r="E17" s="25"/>
      <c r="F17" s="20"/>
      <c r="G17" s="24"/>
      <c r="J17" s="33"/>
      <c r="K17" s="33"/>
    </row>
    <row r="18" spans="1:11" ht="25.5" customHeight="1">
      <c r="A18" s="27">
        <v>6</v>
      </c>
      <c r="B18" s="28" t="s">
        <v>16</v>
      </c>
      <c r="C18" s="29"/>
      <c r="D18" s="29"/>
      <c r="E18" s="30">
        <f>SUM(E8,E10,E12,E14,E16)</f>
        <v>-3739165.8102425491</v>
      </c>
      <c r="F18" s="31"/>
      <c r="G18" s="32"/>
      <c r="J18" s="33"/>
      <c r="K18" s="33"/>
    </row>
    <row r="20" spans="1:11" ht="15" customHeight="1">
      <c r="A20" s="286" t="s">
        <v>98</v>
      </c>
      <c r="B20" s="286"/>
      <c r="C20" s="286"/>
      <c r="D20" s="286"/>
      <c r="E20" s="286"/>
      <c r="F20" s="286"/>
      <c r="G20" s="286"/>
    </row>
    <row r="21" spans="1:11" ht="12.75" customHeight="1">
      <c r="A21" s="286"/>
      <c r="B21" s="286"/>
      <c r="C21" s="286"/>
      <c r="D21" s="286"/>
      <c r="E21" s="286"/>
      <c r="F21" s="286"/>
      <c r="G21" s="286"/>
    </row>
    <row r="22" spans="1:11" ht="12.75" customHeight="1">
      <c r="A22" s="225"/>
      <c r="B22" s="225"/>
      <c r="C22" s="225"/>
      <c r="D22" s="225"/>
      <c r="E22" s="225"/>
      <c r="F22" s="225"/>
      <c r="G22" s="225"/>
    </row>
    <row r="27" spans="1:11" s="2" customFormat="1">
      <c r="A27" s="1"/>
      <c r="E27" s="3"/>
      <c r="F27" s="3"/>
      <c r="G27" s="3"/>
      <c r="H27" s="3"/>
      <c r="I27" s="3"/>
    </row>
    <row r="28" spans="1:11" s="2" customFormat="1">
      <c r="A28" s="1"/>
      <c r="E28" s="3"/>
      <c r="F28" s="3"/>
      <c r="G28" s="3"/>
      <c r="H28" s="3"/>
      <c r="I28" s="3"/>
    </row>
  </sheetData>
  <mergeCells count="1">
    <mergeCell ref="A20:G21"/>
  </mergeCells>
  <pageMargins left="0.7" right="0.7" top="0.75" bottom="0.75" header="0.3" footer="0.3"/>
  <pageSetup scale="94" orientation="landscape" r:id="rId1"/>
  <headerFooter>
    <oddHeader>&amp;R&amp;"Times New Roman,Regular"Attachment A - Page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F94"/>
  <sheetViews>
    <sheetView view="pageLayout" topLeftCell="O1" zoomScaleNormal="100" zoomScaleSheetLayoutView="85" workbookViewId="0">
      <selection activeCell="AE66" sqref="Z65:AE66"/>
    </sheetView>
  </sheetViews>
  <sheetFormatPr defaultColWidth="8.85546875" defaultRowHeight="12.75"/>
  <cols>
    <col min="1" max="1" width="4.140625" style="34" customWidth="1"/>
    <col min="2" max="2" width="1.28515625" style="34" customWidth="1"/>
    <col min="3" max="3" width="50.85546875" style="35" customWidth="1"/>
    <col min="4" max="12" width="12.28515625" style="35" customWidth="1"/>
    <col min="13" max="13" width="1.7109375" style="36" customWidth="1"/>
    <col min="14" max="14" width="12.28515625" style="37" customWidth="1"/>
    <col min="15" max="15" width="1.7109375" style="37" customWidth="1"/>
    <col min="16" max="25" width="12.28515625" style="37" customWidth="1"/>
    <col min="26" max="27" width="12.28515625" style="38" customWidth="1"/>
    <col min="28" max="28" width="1.7109375" style="39" customWidth="1"/>
    <col min="29" max="29" width="13.42578125" style="38" customWidth="1"/>
    <col min="30" max="30" width="1.7109375" style="39" customWidth="1"/>
    <col min="31" max="31" width="17.140625" style="38" customWidth="1"/>
    <col min="32" max="16384" width="8.85546875" style="37"/>
  </cols>
  <sheetData>
    <row r="1" spans="1:31">
      <c r="A1" s="40" t="s">
        <v>104</v>
      </c>
      <c r="N1" s="226" t="s">
        <v>99</v>
      </c>
      <c r="AE1" s="226" t="s">
        <v>100</v>
      </c>
    </row>
    <row r="2" spans="1:31">
      <c r="A2" s="40" t="s">
        <v>2</v>
      </c>
      <c r="N2" s="226"/>
      <c r="AE2" s="226"/>
    </row>
    <row r="3" spans="1:31" s="43" customFormat="1">
      <c r="A3" s="41"/>
      <c r="B3" s="42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</row>
    <row r="4" spans="1:31" s="43" customFormat="1">
      <c r="A4" s="41"/>
      <c r="B4" s="45"/>
      <c r="M4" s="46"/>
      <c r="AA4" s="47"/>
      <c r="AB4" s="46"/>
      <c r="AC4" s="48"/>
      <c r="AD4" s="46"/>
      <c r="AE4" s="48"/>
    </row>
    <row r="5" spans="1:31" s="45" customFormat="1" ht="25.5">
      <c r="A5" s="49" t="s">
        <v>6</v>
      </c>
      <c r="B5" s="50"/>
      <c r="C5" s="50" t="s">
        <v>7</v>
      </c>
      <c r="D5" s="51">
        <v>40634</v>
      </c>
      <c r="E5" s="52">
        <v>40664</v>
      </c>
      <c r="F5" s="52">
        <v>40695</v>
      </c>
      <c r="G5" s="52">
        <v>40725</v>
      </c>
      <c r="H5" s="52">
        <v>40756</v>
      </c>
      <c r="I5" s="52">
        <v>40787</v>
      </c>
      <c r="J5" s="52">
        <v>40817</v>
      </c>
      <c r="K5" s="52">
        <v>40848</v>
      </c>
      <c r="L5" s="53">
        <v>40878</v>
      </c>
      <c r="M5" s="54"/>
      <c r="N5" s="55" t="s">
        <v>17</v>
      </c>
      <c r="O5" s="56"/>
      <c r="P5" s="57">
        <v>40909</v>
      </c>
      <c r="Q5" s="58">
        <v>40940</v>
      </c>
      <c r="R5" s="58">
        <v>40969</v>
      </c>
      <c r="S5" s="58">
        <v>41000</v>
      </c>
      <c r="T5" s="58">
        <v>41030</v>
      </c>
      <c r="U5" s="58">
        <v>41061</v>
      </c>
      <c r="V5" s="58">
        <v>41091</v>
      </c>
      <c r="W5" s="58">
        <v>41122</v>
      </c>
      <c r="X5" s="58">
        <v>41153</v>
      </c>
      <c r="Y5" s="58">
        <v>41183</v>
      </c>
      <c r="Z5" s="58">
        <v>41214</v>
      </c>
      <c r="AA5" s="59">
        <v>41244</v>
      </c>
      <c r="AB5" s="60"/>
      <c r="AC5" s="61" t="s">
        <v>18</v>
      </c>
      <c r="AD5" s="60"/>
      <c r="AE5" s="61" t="s">
        <v>19</v>
      </c>
    </row>
    <row r="6" spans="1:31">
      <c r="A6" s="34">
        <v>1</v>
      </c>
      <c r="B6" s="40" t="s">
        <v>20</v>
      </c>
      <c r="C6" s="62"/>
      <c r="D6" s="63"/>
      <c r="E6" s="64"/>
      <c r="F6" s="64"/>
      <c r="G6" s="64"/>
      <c r="H6" s="64"/>
      <c r="I6" s="64"/>
      <c r="J6" s="64"/>
      <c r="K6" s="64"/>
      <c r="L6" s="65"/>
      <c r="M6" s="64"/>
      <c r="N6" s="66"/>
      <c r="O6" s="65"/>
      <c r="P6" s="63"/>
      <c r="Q6" s="64"/>
      <c r="R6" s="64"/>
      <c r="S6" s="64"/>
      <c r="T6" s="64"/>
      <c r="U6" s="64"/>
      <c r="V6" s="64"/>
      <c r="W6" s="64"/>
      <c r="X6" s="64"/>
      <c r="Y6" s="64"/>
      <c r="Z6" s="64"/>
      <c r="AA6" s="65"/>
      <c r="AB6" s="64"/>
      <c r="AC6" s="66"/>
      <c r="AD6" s="64"/>
      <c r="AE6" s="66"/>
    </row>
    <row r="7" spans="1:31" ht="12.75" customHeight="1">
      <c r="A7" s="34">
        <v>2</v>
      </c>
      <c r="B7" s="67"/>
      <c r="C7" s="68" t="s">
        <v>21</v>
      </c>
      <c r="D7" s="232"/>
      <c r="E7" s="233"/>
      <c r="F7" s="233"/>
      <c r="G7" s="233"/>
      <c r="H7" s="233"/>
      <c r="I7" s="233"/>
      <c r="J7" s="233"/>
      <c r="K7" s="233"/>
      <c r="L7" s="234"/>
      <c r="M7" s="69"/>
      <c r="N7" s="238"/>
      <c r="O7" s="70"/>
      <c r="P7" s="232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4"/>
      <c r="AB7" s="69"/>
      <c r="AC7" s="238"/>
      <c r="AD7" s="69"/>
      <c r="AE7" s="238"/>
    </row>
    <row r="8" spans="1:31">
      <c r="A8" s="34">
        <v>3</v>
      </c>
      <c r="B8" s="67"/>
      <c r="C8" s="68" t="s">
        <v>22</v>
      </c>
      <c r="D8" s="232"/>
      <c r="E8" s="233"/>
      <c r="F8" s="233"/>
      <c r="G8" s="233"/>
      <c r="H8" s="233"/>
      <c r="I8" s="233"/>
      <c r="J8" s="233"/>
      <c r="K8" s="233"/>
      <c r="L8" s="234"/>
      <c r="M8" s="69"/>
      <c r="N8" s="238"/>
      <c r="O8" s="70"/>
      <c r="P8" s="232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4"/>
      <c r="AB8" s="69"/>
      <c r="AC8" s="238"/>
      <c r="AD8" s="69"/>
      <c r="AE8" s="238"/>
    </row>
    <row r="9" spans="1:31">
      <c r="A9" s="34">
        <v>4</v>
      </c>
      <c r="B9" s="67"/>
      <c r="C9" s="68" t="s">
        <v>23</v>
      </c>
      <c r="D9" s="232"/>
      <c r="E9" s="233"/>
      <c r="F9" s="233"/>
      <c r="G9" s="233"/>
      <c r="H9" s="233"/>
      <c r="I9" s="233"/>
      <c r="J9" s="233"/>
      <c r="K9" s="233"/>
      <c r="L9" s="234"/>
      <c r="M9" s="69"/>
      <c r="N9" s="238"/>
      <c r="O9" s="70"/>
      <c r="P9" s="232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4"/>
      <c r="AB9" s="69"/>
      <c r="AC9" s="238"/>
      <c r="AD9" s="69"/>
      <c r="AE9" s="238"/>
    </row>
    <row r="10" spans="1:31">
      <c r="A10" s="34">
        <v>5</v>
      </c>
      <c r="B10" s="67"/>
      <c r="C10" s="68" t="s">
        <v>24</v>
      </c>
      <c r="D10" s="235"/>
      <c r="E10" s="236"/>
      <c r="F10" s="236"/>
      <c r="G10" s="236"/>
      <c r="H10" s="236"/>
      <c r="I10" s="236"/>
      <c r="J10" s="236"/>
      <c r="K10" s="236"/>
      <c r="L10" s="237"/>
      <c r="M10" s="69"/>
      <c r="N10" s="239"/>
      <c r="O10" s="70"/>
      <c r="P10" s="235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7"/>
      <c r="AB10" s="69"/>
      <c r="AC10" s="239"/>
      <c r="AD10" s="69"/>
      <c r="AE10" s="239"/>
    </row>
    <row r="11" spans="1:31">
      <c r="A11" s="34">
        <v>6</v>
      </c>
      <c r="B11" s="67"/>
      <c r="C11" s="71" t="s">
        <v>25</v>
      </c>
      <c r="D11" s="72">
        <v>1902660</v>
      </c>
      <c r="E11" s="73">
        <v>1988016</v>
      </c>
      <c r="F11" s="73">
        <v>1882472</v>
      </c>
      <c r="G11" s="73">
        <v>0</v>
      </c>
      <c r="H11" s="73">
        <v>0</v>
      </c>
      <c r="I11" s="73">
        <v>0</v>
      </c>
      <c r="J11" s="73">
        <v>3101276</v>
      </c>
      <c r="K11" s="73">
        <v>1854807.5</v>
      </c>
      <c r="L11" s="74">
        <v>1096525</v>
      </c>
      <c r="M11" s="73"/>
      <c r="N11" s="75">
        <v>11825756.5</v>
      </c>
      <c r="O11" s="74"/>
      <c r="P11" s="72">
        <v>1758258</v>
      </c>
      <c r="Q11" s="73">
        <v>1902410</v>
      </c>
      <c r="R11" s="73">
        <v>2425235</v>
      </c>
      <c r="S11" s="73">
        <v>1873268.8499999999</v>
      </c>
      <c r="T11" s="73">
        <v>1965646.65</v>
      </c>
      <c r="U11" s="73">
        <v>2077230.75</v>
      </c>
      <c r="V11" s="73">
        <v>0</v>
      </c>
      <c r="W11" s="73">
        <v>0</v>
      </c>
      <c r="X11" s="73">
        <v>0</v>
      </c>
      <c r="Y11" s="73">
        <v>3118893</v>
      </c>
      <c r="Z11" s="73">
        <v>1234050.55</v>
      </c>
      <c r="AA11" s="74">
        <v>1289418.7</v>
      </c>
      <c r="AB11" s="73"/>
      <c r="AC11" s="75">
        <v>17644411.5</v>
      </c>
      <c r="AD11" s="73"/>
      <c r="AE11" s="75">
        <v>29470168</v>
      </c>
    </row>
    <row r="12" spans="1:31">
      <c r="A12" s="34">
        <v>7</v>
      </c>
      <c r="B12" s="67"/>
      <c r="C12" s="71"/>
      <c r="D12" s="72"/>
      <c r="E12" s="73"/>
      <c r="F12" s="73"/>
      <c r="G12" s="73"/>
      <c r="H12" s="73"/>
      <c r="I12" s="73"/>
      <c r="J12" s="73"/>
      <c r="K12" s="73"/>
      <c r="L12" s="74"/>
      <c r="M12" s="73"/>
      <c r="N12" s="75"/>
      <c r="O12" s="74"/>
      <c r="P12" s="72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4"/>
      <c r="AB12" s="73"/>
      <c r="AC12" s="75"/>
      <c r="AD12" s="73"/>
      <c r="AE12" s="75"/>
    </row>
    <row r="13" spans="1:31">
      <c r="A13" s="34">
        <v>8</v>
      </c>
      <c r="B13" s="67"/>
      <c r="C13" s="76" t="s">
        <v>28</v>
      </c>
      <c r="D13" s="77">
        <v>0.22239600000000001</v>
      </c>
      <c r="E13" s="78">
        <v>0.22239600000000001</v>
      </c>
      <c r="F13" s="78">
        <v>0.22239600000000001</v>
      </c>
      <c r="G13" s="78">
        <v>0.22239600000000001</v>
      </c>
      <c r="H13" s="78">
        <v>0.22239600000000001</v>
      </c>
      <c r="I13" s="78">
        <v>0.22239600000000001</v>
      </c>
      <c r="J13" s="78">
        <v>0.22239600000000001</v>
      </c>
      <c r="K13" s="78">
        <v>0.22239600000000001</v>
      </c>
      <c r="L13" s="79">
        <v>0.22239600000000001</v>
      </c>
      <c r="M13" s="78"/>
      <c r="N13" s="80">
        <v>0.22239600000000001</v>
      </c>
      <c r="O13" s="79"/>
      <c r="P13" s="77">
        <v>0.22434162922585299</v>
      </c>
      <c r="Q13" s="78">
        <v>0.22434162922585299</v>
      </c>
      <c r="R13" s="78">
        <v>0.22434162922585299</v>
      </c>
      <c r="S13" s="78">
        <v>0.22434162922585299</v>
      </c>
      <c r="T13" s="78">
        <v>0.22434162922585299</v>
      </c>
      <c r="U13" s="78">
        <v>0.22434162922585299</v>
      </c>
      <c r="V13" s="78">
        <v>0.22434162922585299</v>
      </c>
      <c r="W13" s="78">
        <v>0.22434162922585299</v>
      </c>
      <c r="X13" s="78">
        <v>0.22434162922585299</v>
      </c>
      <c r="Y13" s="78">
        <v>0.22434162922585299</v>
      </c>
      <c r="Z13" s="78">
        <v>0.22434162922585299</v>
      </c>
      <c r="AA13" s="79">
        <v>0.22434162922585299</v>
      </c>
      <c r="AB13" s="78"/>
      <c r="AC13" s="80"/>
      <c r="AD13" s="78"/>
      <c r="AE13" s="80"/>
    </row>
    <row r="14" spans="1:31">
      <c r="A14" s="34">
        <v>9</v>
      </c>
      <c r="B14" s="67"/>
      <c r="C14" s="71"/>
      <c r="D14" s="81"/>
      <c r="E14" s="39"/>
      <c r="F14" s="39"/>
      <c r="G14" s="39"/>
      <c r="H14" s="39"/>
      <c r="I14" s="39"/>
      <c r="J14" s="39"/>
      <c r="K14" s="39"/>
      <c r="L14" s="82"/>
      <c r="M14" s="39"/>
      <c r="N14" s="83"/>
      <c r="O14" s="82"/>
      <c r="P14" s="81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82"/>
      <c r="AC14" s="83"/>
      <c r="AE14" s="83"/>
    </row>
    <row r="15" spans="1:31" ht="12.75" customHeight="1">
      <c r="A15" s="34">
        <v>10</v>
      </c>
      <c r="B15" s="62" t="s">
        <v>26</v>
      </c>
      <c r="C15" s="62"/>
      <c r="D15" s="63"/>
      <c r="E15" s="64"/>
      <c r="F15" s="64"/>
      <c r="G15" s="64"/>
      <c r="H15" s="64"/>
      <c r="I15" s="64"/>
      <c r="J15" s="64"/>
      <c r="K15" s="64"/>
      <c r="L15" s="65"/>
      <c r="M15" s="64"/>
      <c r="N15" s="66"/>
      <c r="O15" s="65"/>
      <c r="P15" s="63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5"/>
      <c r="AB15" s="64"/>
      <c r="AC15" s="66"/>
      <c r="AD15" s="64"/>
      <c r="AE15" s="66"/>
    </row>
    <row r="16" spans="1:31" ht="12.75" customHeight="1">
      <c r="A16" s="34">
        <v>11</v>
      </c>
      <c r="B16" s="67"/>
      <c r="C16" s="68" t="s">
        <v>21</v>
      </c>
      <c r="D16" s="232"/>
      <c r="E16" s="233"/>
      <c r="F16" s="233"/>
      <c r="G16" s="233"/>
      <c r="H16" s="233"/>
      <c r="I16" s="233"/>
      <c r="J16" s="233"/>
      <c r="K16" s="233"/>
      <c r="L16" s="234"/>
      <c r="M16" s="69"/>
      <c r="N16" s="238"/>
      <c r="O16" s="70"/>
      <c r="P16" s="232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4"/>
      <c r="AB16" s="69"/>
      <c r="AC16" s="238"/>
      <c r="AD16" s="69"/>
      <c r="AE16" s="238"/>
    </row>
    <row r="17" spans="1:32" ht="12.75" customHeight="1">
      <c r="A17" s="34">
        <v>12</v>
      </c>
      <c r="B17" s="67"/>
      <c r="C17" s="68" t="s">
        <v>22</v>
      </c>
      <c r="D17" s="232"/>
      <c r="E17" s="233"/>
      <c r="F17" s="233"/>
      <c r="G17" s="233"/>
      <c r="H17" s="233"/>
      <c r="I17" s="233"/>
      <c r="J17" s="233"/>
      <c r="K17" s="233"/>
      <c r="L17" s="234"/>
      <c r="M17" s="69"/>
      <c r="N17" s="238"/>
      <c r="O17" s="70"/>
      <c r="P17" s="232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4"/>
      <c r="AB17" s="69"/>
      <c r="AC17" s="238"/>
      <c r="AD17" s="69"/>
      <c r="AE17" s="238"/>
    </row>
    <row r="18" spans="1:32" ht="12.75" customHeight="1">
      <c r="A18" s="34">
        <v>13</v>
      </c>
      <c r="B18" s="67"/>
      <c r="C18" s="68" t="s">
        <v>23</v>
      </c>
      <c r="D18" s="232"/>
      <c r="E18" s="233"/>
      <c r="F18" s="233"/>
      <c r="G18" s="233"/>
      <c r="H18" s="233"/>
      <c r="I18" s="233"/>
      <c r="J18" s="233"/>
      <c r="K18" s="233"/>
      <c r="L18" s="234"/>
      <c r="M18" s="69"/>
      <c r="N18" s="238"/>
      <c r="O18" s="70"/>
      <c r="P18" s="232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4"/>
      <c r="AB18" s="69"/>
      <c r="AC18" s="238"/>
      <c r="AD18" s="69"/>
      <c r="AE18" s="238"/>
    </row>
    <row r="19" spans="1:32" ht="12.75" customHeight="1">
      <c r="A19" s="34">
        <v>14</v>
      </c>
      <c r="B19" s="67"/>
      <c r="C19" s="68" t="s">
        <v>24</v>
      </c>
      <c r="D19" s="235"/>
      <c r="E19" s="236"/>
      <c r="F19" s="236"/>
      <c r="G19" s="236"/>
      <c r="H19" s="236"/>
      <c r="I19" s="236"/>
      <c r="J19" s="236"/>
      <c r="K19" s="236"/>
      <c r="L19" s="237"/>
      <c r="M19" s="69"/>
      <c r="N19" s="239"/>
      <c r="O19" s="70"/>
      <c r="P19" s="235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7"/>
      <c r="AB19" s="69"/>
      <c r="AC19" s="239"/>
      <c r="AD19" s="69"/>
      <c r="AE19" s="239"/>
    </row>
    <row r="20" spans="1:32" ht="12.75" customHeight="1">
      <c r="A20" s="34">
        <v>15</v>
      </c>
      <c r="B20" s="67"/>
      <c r="C20" s="71" t="s">
        <v>27</v>
      </c>
      <c r="D20" s="72">
        <v>423143.97336</v>
      </c>
      <c r="E20" s="73">
        <v>442126.80633600004</v>
      </c>
      <c r="F20" s="73">
        <v>418654.24291200005</v>
      </c>
      <c r="G20" s="73">
        <v>0</v>
      </c>
      <c r="H20" s="73">
        <v>0</v>
      </c>
      <c r="I20" s="73">
        <v>0</v>
      </c>
      <c r="J20" s="73">
        <v>689711.37729600002</v>
      </c>
      <c r="K20" s="73">
        <v>412501.76877000002</v>
      </c>
      <c r="L20" s="74">
        <v>243862.7739</v>
      </c>
      <c r="M20" s="73"/>
      <c r="N20" s="75">
        <v>2630000.942574</v>
      </c>
      <c r="O20" s="74"/>
      <c r="P20" s="72">
        <v>394450.46431938984</v>
      </c>
      <c r="Q20" s="73">
        <v>426789.75885555497</v>
      </c>
      <c r="R20" s="73">
        <v>544081.17115556158</v>
      </c>
      <c r="S20" s="73">
        <v>420252.18578703998</v>
      </c>
      <c r="T20" s="73">
        <v>440976.37194334</v>
      </c>
      <c r="U20" s="73">
        <v>466009.33073304052</v>
      </c>
      <c r="V20" s="73">
        <v>0</v>
      </c>
      <c r="W20" s="73">
        <v>0</v>
      </c>
      <c r="X20" s="73">
        <v>0</v>
      </c>
      <c r="Y20" s="73">
        <v>699697.53700110829</v>
      </c>
      <c r="Z20" s="73">
        <v>276848.91093405994</v>
      </c>
      <c r="AA20" s="74">
        <v>289270.29191228136</v>
      </c>
      <c r="AB20" s="73"/>
      <c r="AC20" s="75">
        <v>3958376.0226413761</v>
      </c>
      <c r="AD20" s="73"/>
      <c r="AE20" s="75">
        <v>6588376.9652153756</v>
      </c>
    </row>
    <row r="21" spans="1:32" ht="12.75" customHeight="1">
      <c r="A21" s="34">
        <v>16</v>
      </c>
      <c r="B21" s="67"/>
      <c r="C21" s="71"/>
      <c r="D21" s="72"/>
      <c r="E21" s="73"/>
      <c r="F21" s="73"/>
      <c r="G21" s="73"/>
      <c r="H21" s="73"/>
      <c r="I21" s="73"/>
      <c r="J21" s="73"/>
      <c r="K21" s="73"/>
      <c r="L21" s="74"/>
      <c r="M21" s="73"/>
      <c r="N21" s="75"/>
      <c r="O21" s="74"/>
      <c r="P21" s="72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4"/>
      <c r="AB21" s="73"/>
      <c r="AC21" s="75"/>
      <c r="AD21" s="73"/>
      <c r="AE21" s="75"/>
    </row>
    <row r="22" spans="1:32" ht="12.75" customHeight="1">
      <c r="A22" s="34">
        <v>17</v>
      </c>
      <c r="B22" s="62" t="s">
        <v>119</v>
      </c>
      <c r="C22" s="62"/>
      <c r="D22" s="63"/>
      <c r="E22" s="64"/>
      <c r="F22" s="64"/>
      <c r="G22" s="64"/>
      <c r="H22" s="64"/>
      <c r="I22" s="64"/>
      <c r="J22" s="64"/>
      <c r="K22" s="64"/>
      <c r="L22" s="65"/>
      <c r="M22" s="64"/>
      <c r="N22" s="66"/>
      <c r="O22" s="65"/>
      <c r="P22" s="63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5"/>
      <c r="AB22" s="64"/>
      <c r="AC22" s="66"/>
      <c r="AD22" s="64"/>
      <c r="AE22" s="66"/>
    </row>
    <row r="23" spans="1:32" ht="12.75" customHeight="1">
      <c r="A23" s="34">
        <v>18</v>
      </c>
      <c r="B23" s="67"/>
      <c r="C23" s="84" t="s">
        <v>105</v>
      </c>
      <c r="D23" s="240"/>
      <c r="E23" s="241"/>
      <c r="F23" s="241"/>
      <c r="G23" s="241"/>
      <c r="H23" s="241"/>
      <c r="I23" s="241"/>
      <c r="J23" s="241"/>
      <c r="K23" s="241"/>
      <c r="L23" s="242"/>
      <c r="M23" s="85"/>
      <c r="N23" s="243"/>
      <c r="O23" s="86"/>
      <c r="P23" s="240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2"/>
      <c r="AB23" s="85"/>
      <c r="AC23" s="243"/>
      <c r="AD23" s="85"/>
      <c r="AE23" s="243"/>
      <c r="AF23" s="87"/>
    </row>
    <row r="24" spans="1:32" ht="12.75" customHeight="1">
      <c r="A24" s="34">
        <v>19</v>
      </c>
      <c r="B24" s="67"/>
      <c r="C24" s="76" t="s">
        <v>28</v>
      </c>
      <c r="D24" s="77">
        <v>0.22239600000000001</v>
      </c>
      <c r="E24" s="78">
        <v>0.22239600000000001</v>
      </c>
      <c r="F24" s="78">
        <v>0.22239600000000001</v>
      </c>
      <c r="G24" s="78">
        <v>0.22239600000000001</v>
      </c>
      <c r="H24" s="78">
        <v>0.22239600000000001</v>
      </c>
      <c r="I24" s="78">
        <v>0.22239600000000001</v>
      </c>
      <c r="J24" s="78">
        <v>0.22239600000000001</v>
      </c>
      <c r="K24" s="78">
        <v>0.22239600000000001</v>
      </c>
      <c r="L24" s="79">
        <v>0.22239600000000001</v>
      </c>
      <c r="M24" s="78"/>
      <c r="N24" s="80">
        <v>0.22239600000000001</v>
      </c>
      <c r="O24" s="79"/>
      <c r="P24" s="77">
        <v>0.22434162922585299</v>
      </c>
      <c r="Q24" s="78">
        <v>0.22434162922585299</v>
      </c>
      <c r="R24" s="78">
        <v>0.22434162922585299</v>
      </c>
      <c r="S24" s="78">
        <v>0.22434162922585299</v>
      </c>
      <c r="T24" s="78">
        <v>0.22434162922585299</v>
      </c>
      <c r="U24" s="78">
        <v>0.22434162922585299</v>
      </c>
      <c r="V24" s="78">
        <v>0.22434162922585299</v>
      </c>
      <c r="W24" s="78">
        <v>0.22434162922585299</v>
      </c>
      <c r="X24" s="78">
        <v>0.22434162922585299</v>
      </c>
      <c r="Y24" s="78">
        <v>0.22434162922585299</v>
      </c>
      <c r="Z24" s="78">
        <v>0.22434162922585299</v>
      </c>
      <c r="AA24" s="79">
        <v>0.22434162922585299</v>
      </c>
      <c r="AB24" s="78"/>
      <c r="AC24" s="80"/>
      <c r="AD24" s="78"/>
      <c r="AE24" s="80"/>
    </row>
    <row r="25" spans="1:32" ht="12.75" customHeight="1">
      <c r="A25" s="34">
        <v>20</v>
      </c>
      <c r="B25" s="67"/>
      <c r="C25" s="84" t="s">
        <v>29</v>
      </c>
      <c r="D25" s="240"/>
      <c r="E25" s="241"/>
      <c r="F25" s="241"/>
      <c r="G25" s="241"/>
      <c r="H25" s="241"/>
      <c r="I25" s="241"/>
      <c r="J25" s="241"/>
      <c r="K25" s="241"/>
      <c r="L25" s="242"/>
      <c r="M25" s="85"/>
      <c r="N25" s="243"/>
      <c r="O25" s="86"/>
      <c r="P25" s="240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2"/>
      <c r="AB25" s="85"/>
      <c r="AC25" s="243"/>
      <c r="AD25" s="85"/>
      <c r="AE25" s="243"/>
    </row>
    <row r="26" spans="1:32" ht="12.75" customHeight="1">
      <c r="A26" s="34">
        <v>21</v>
      </c>
      <c r="B26" s="67"/>
      <c r="C26" s="76" t="s">
        <v>30</v>
      </c>
      <c r="D26" s="88">
        <v>1</v>
      </c>
      <c r="E26" s="89">
        <v>1</v>
      </c>
      <c r="F26" s="89">
        <v>1</v>
      </c>
      <c r="G26" s="89">
        <v>1</v>
      </c>
      <c r="H26" s="89">
        <v>1</v>
      </c>
      <c r="I26" s="89">
        <v>1</v>
      </c>
      <c r="J26" s="89">
        <v>1</v>
      </c>
      <c r="K26" s="89">
        <v>1</v>
      </c>
      <c r="L26" s="90">
        <v>1</v>
      </c>
      <c r="M26" s="89"/>
      <c r="N26" s="91">
        <v>1</v>
      </c>
      <c r="O26" s="90"/>
      <c r="P26" s="88">
        <v>1</v>
      </c>
      <c r="Q26" s="89">
        <v>1</v>
      </c>
      <c r="R26" s="89">
        <v>1</v>
      </c>
      <c r="S26" s="89">
        <v>1</v>
      </c>
      <c r="T26" s="89">
        <v>1</v>
      </c>
      <c r="U26" s="89">
        <v>1</v>
      </c>
      <c r="V26" s="89">
        <v>1</v>
      </c>
      <c r="W26" s="89">
        <v>1</v>
      </c>
      <c r="X26" s="89">
        <v>1</v>
      </c>
      <c r="Y26" s="89">
        <v>1</v>
      </c>
      <c r="Z26" s="89">
        <v>1</v>
      </c>
      <c r="AA26" s="90">
        <v>1</v>
      </c>
      <c r="AB26" s="89"/>
      <c r="AC26" s="91"/>
      <c r="AD26" s="89"/>
      <c r="AE26" s="91"/>
    </row>
    <row r="27" spans="1:32" ht="12.75" customHeight="1">
      <c r="A27" s="34">
        <v>22</v>
      </c>
      <c r="B27" s="67"/>
      <c r="C27" s="84" t="s">
        <v>31</v>
      </c>
      <c r="D27" s="244"/>
      <c r="E27" s="245"/>
      <c r="F27" s="245"/>
      <c r="G27" s="245"/>
      <c r="H27" s="245"/>
      <c r="I27" s="245"/>
      <c r="J27" s="245"/>
      <c r="K27" s="245"/>
      <c r="L27" s="246"/>
      <c r="M27" s="85"/>
      <c r="N27" s="243"/>
      <c r="O27" s="86"/>
      <c r="P27" s="240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2"/>
      <c r="AB27" s="85"/>
      <c r="AC27" s="243"/>
      <c r="AD27" s="85"/>
      <c r="AE27" s="243"/>
    </row>
    <row r="28" spans="1:32" ht="12.75" customHeight="1">
      <c r="A28" s="34">
        <v>23</v>
      </c>
      <c r="B28" s="67"/>
      <c r="C28" s="92" t="s">
        <v>32</v>
      </c>
      <c r="D28" s="247"/>
      <c r="E28" s="248"/>
      <c r="F28" s="248"/>
      <c r="G28" s="248"/>
      <c r="H28" s="248"/>
      <c r="I28" s="248"/>
      <c r="J28" s="248"/>
      <c r="K28" s="248"/>
      <c r="L28" s="249"/>
      <c r="M28" s="93"/>
      <c r="N28" s="253"/>
      <c r="O28" s="94"/>
      <c r="P28" s="247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9"/>
      <c r="AB28" s="93"/>
      <c r="AC28" s="253"/>
      <c r="AD28" s="93"/>
      <c r="AE28" s="253"/>
    </row>
    <row r="29" spans="1:32" ht="12.75" customHeight="1">
      <c r="A29" s="34">
        <v>24</v>
      </c>
      <c r="B29" s="67"/>
      <c r="C29" s="95" t="s">
        <v>33</v>
      </c>
      <c r="D29" s="250"/>
      <c r="E29" s="251"/>
      <c r="F29" s="251"/>
      <c r="G29" s="251"/>
      <c r="H29" s="251"/>
      <c r="I29" s="251"/>
      <c r="J29" s="251"/>
      <c r="K29" s="251"/>
      <c r="L29" s="252"/>
      <c r="M29" s="73"/>
      <c r="N29" s="254"/>
      <c r="O29" s="74"/>
      <c r="P29" s="255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7"/>
      <c r="AB29" s="73"/>
      <c r="AC29" s="258"/>
      <c r="AD29" s="73"/>
      <c r="AE29" s="258"/>
    </row>
    <row r="30" spans="1:32" ht="12.75" customHeight="1">
      <c r="A30" s="34">
        <v>25</v>
      </c>
      <c r="B30" s="67"/>
      <c r="C30" s="84"/>
      <c r="D30" s="96"/>
      <c r="E30" s="85"/>
      <c r="F30" s="85"/>
      <c r="G30" s="85"/>
      <c r="H30" s="85"/>
      <c r="I30" s="85"/>
      <c r="J30" s="85"/>
      <c r="K30" s="85"/>
      <c r="L30" s="86"/>
      <c r="M30" s="85"/>
      <c r="N30" s="97"/>
      <c r="O30" s="86"/>
      <c r="P30" s="96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6"/>
      <c r="AB30" s="85"/>
      <c r="AC30" s="97"/>
      <c r="AD30" s="85"/>
      <c r="AE30" s="97"/>
    </row>
    <row r="31" spans="1:32" ht="12.75" customHeight="1">
      <c r="A31" s="34">
        <v>26</v>
      </c>
      <c r="B31" s="67"/>
      <c r="C31" s="84" t="s">
        <v>106</v>
      </c>
      <c r="D31" s="240"/>
      <c r="E31" s="241"/>
      <c r="F31" s="241"/>
      <c r="G31" s="241"/>
      <c r="H31" s="241"/>
      <c r="I31" s="241"/>
      <c r="J31" s="241"/>
      <c r="K31" s="241"/>
      <c r="L31" s="242"/>
      <c r="M31" s="85"/>
      <c r="N31" s="243"/>
      <c r="O31" s="86"/>
      <c r="P31" s="240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2"/>
      <c r="AB31" s="85"/>
      <c r="AC31" s="243"/>
      <c r="AD31" s="85"/>
      <c r="AE31" s="243"/>
      <c r="AF31" s="87"/>
    </row>
    <row r="32" spans="1:32" ht="12.75" customHeight="1">
      <c r="A32" s="34">
        <v>27</v>
      </c>
      <c r="B32" s="67"/>
      <c r="C32" s="76" t="s">
        <v>28</v>
      </c>
      <c r="D32" s="77">
        <v>0.22239600000000001</v>
      </c>
      <c r="E32" s="78">
        <v>0.22239600000000001</v>
      </c>
      <c r="F32" s="78">
        <v>0.22239600000000001</v>
      </c>
      <c r="G32" s="78">
        <v>0.22239600000000001</v>
      </c>
      <c r="H32" s="78">
        <v>0.22239600000000001</v>
      </c>
      <c r="I32" s="78">
        <v>0.22239600000000001</v>
      </c>
      <c r="J32" s="78">
        <v>0.22239600000000001</v>
      </c>
      <c r="K32" s="78">
        <v>0.22239600000000001</v>
      </c>
      <c r="L32" s="79">
        <v>0.22239600000000001</v>
      </c>
      <c r="M32" s="78"/>
      <c r="N32" s="80">
        <v>0.22239600000000001</v>
      </c>
      <c r="O32" s="79"/>
      <c r="P32" s="77">
        <v>0.22434162922585299</v>
      </c>
      <c r="Q32" s="78">
        <v>0.22434162922585299</v>
      </c>
      <c r="R32" s="78">
        <v>0.22434162922585299</v>
      </c>
      <c r="S32" s="78">
        <v>0.22434162922585299</v>
      </c>
      <c r="T32" s="78">
        <v>0.22434162922585299</v>
      </c>
      <c r="U32" s="78">
        <v>0.22434162922585299</v>
      </c>
      <c r="V32" s="78">
        <v>0.22434162922585299</v>
      </c>
      <c r="W32" s="78">
        <v>0.22434162922585299</v>
      </c>
      <c r="X32" s="78">
        <v>0.22434162922585299</v>
      </c>
      <c r="Y32" s="78">
        <v>0.22434162922585299</v>
      </c>
      <c r="Z32" s="78">
        <v>0.22434162922585299</v>
      </c>
      <c r="AA32" s="79">
        <v>0.22434162922585299</v>
      </c>
      <c r="AB32" s="78"/>
      <c r="AC32" s="80"/>
      <c r="AD32" s="78"/>
      <c r="AE32" s="80"/>
    </row>
    <row r="33" spans="1:32" ht="12.75" customHeight="1">
      <c r="A33" s="34">
        <v>28</v>
      </c>
      <c r="B33" s="67"/>
      <c r="C33" s="84" t="s">
        <v>29</v>
      </c>
      <c r="D33" s="240"/>
      <c r="E33" s="241"/>
      <c r="F33" s="241"/>
      <c r="G33" s="241"/>
      <c r="H33" s="241"/>
      <c r="I33" s="241"/>
      <c r="J33" s="241"/>
      <c r="K33" s="241"/>
      <c r="L33" s="242"/>
      <c r="M33" s="85"/>
      <c r="N33" s="243"/>
      <c r="O33" s="86"/>
      <c r="P33" s="240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2"/>
      <c r="AB33" s="85"/>
      <c r="AC33" s="243"/>
      <c r="AD33" s="85"/>
      <c r="AE33" s="243"/>
    </row>
    <row r="34" spans="1:32" ht="12.75" customHeight="1">
      <c r="A34" s="34">
        <v>29</v>
      </c>
      <c r="B34" s="67"/>
      <c r="C34" s="76" t="s">
        <v>30</v>
      </c>
      <c r="D34" s="88">
        <v>1</v>
      </c>
      <c r="E34" s="89">
        <v>1</v>
      </c>
      <c r="F34" s="89">
        <v>1</v>
      </c>
      <c r="G34" s="89">
        <v>1</v>
      </c>
      <c r="H34" s="89">
        <v>1</v>
      </c>
      <c r="I34" s="89">
        <v>1</v>
      </c>
      <c r="J34" s="89">
        <v>1</v>
      </c>
      <c r="K34" s="89">
        <v>1</v>
      </c>
      <c r="L34" s="90">
        <v>1</v>
      </c>
      <c r="M34" s="89"/>
      <c r="N34" s="91">
        <v>1</v>
      </c>
      <c r="O34" s="90"/>
      <c r="P34" s="88">
        <v>1</v>
      </c>
      <c r="Q34" s="89">
        <v>1</v>
      </c>
      <c r="R34" s="89">
        <v>1</v>
      </c>
      <c r="S34" s="89">
        <v>1</v>
      </c>
      <c r="T34" s="89">
        <v>1</v>
      </c>
      <c r="U34" s="89">
        <v>1</v>
      </c>
      <c r="V34" s="89">
        <v>1</v>
      </c>
      <c r="W34" s="89">
        <v>1</v>
      </c>
      <c r="X34" s="89">
        <v>1</v>
      </c>
      <c r="Y34" s="89">
        <v>1</v>
      </c>
      <c r="Z34" s="89">
        <v>1</v>
      </c>
      <c r="AA34" s="90">
        <v>1</v>
      </c>
      <c r="AB34" s="89"/>
      <c r="AC34" s="91"/>
      <c r="AD34" s="89"/>
      <c r="AE34" s="91"/>
    </row>
    <row r="35" spans="1:32" ht="12.75" customHeight="1">
      <c r="A35" s="34">
        <v>30</v>
      </c>
      <c r="B35" s="67"/>
      <c r="C35" s="84" t="s">
        <v>31</v>
      </c>
      <c r="D35" s="240"/>
      <c r="E35" s="241"/>
      <c r="F35" s="241"/>
      <c r="G35" s="241"/>
      <c r="H35" s="241"/>
      <c r="I35" s="241"/>
      <c r="J35" s="241"/>
      <c r="K35" s="241"/>
      <c r="L35" s="242"/>
      <c r="M35" s="85"/>
      <c r="N35" s="243"/>
      <c r="O35" s="86"/>
      <c r="P35" s="240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2"/>
      <c r="AB35" s="85"/>
      <c r="AC35" s="243"/>
      <c r="AD35" s="85"/>
      <c r="AE35" s="243"/>
    </row>
    <row r="36" spans="1:32">
      <c r="A36" s="34">
        <v>31</v>
      </c>
      <c r="B36" s="67"/>
      <c r="C36" s="92" t="s">
        <v>32</v>
      </c>
      <c r="D36" s="247"/>
      <c r="E36" s="248"/>
      <c r="F36" s="248"/>
      <c r="G36" s="248"/>
      <c r="H36" s="248"/>
      <c r="I36" s="248"/>
      <c r="J36" s="248"/>
      <c r="K36" s="248"/>
      <c r="L36" s="249"/>
      <c r="M36" s="93"/>
      <c r="N36" s="253"/>
      <c r="O36" s="94"/>
      <c r="P36" s="247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9"/>
      <c r="AB36" s="93"/>
      <c r="AC36" s="253"/>
      <c r="AD36" s="93"/>
      <c r="AE36" s="253"/>
    </row>
    <row r="37" spans="1:32" ht="12.75" customHeight="1">
      <c r="A37" s="34">
        <v>32</v>
      </c>
      <c r="B37" s="67"/>
      <c r="C37" s="95" t="s">
        <v>34</v>
      </c>
      <c r="D37" s="260"/>
      <c r="E37" s="261"/>
      <c r="F37" s="261"/>
      <c r="G37" s="261"/>
      <c r="H37" s="261"/>
      <c r="I37" s="261"/>
      <c r="J37" s="261"/>
      <c r="K37" s="261"/>
      <c r="L37" s="262"/>
      <c r="M37" s="73"/>
      <c r="N37" s="259"/>
      <c r="O37" s="74"/>
      <c r="P37" s="255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7"/>
      <c r="AB37" s="73"/>
      <c r="AC37" s="258"/>
      <c r="AD37" s="73"/>
      <c r="AE37" s="258"/>
    </row>
    <row r="38" spans="1:32" ht="12.75" customHeight="1">
      <c r="A38" s="34">
        <v>33</v>
      </c>
      <c r="B38" s="67"/>
      <c r="C38" s="95"/>
      <c r="D38" s="72"/>
      <c r="E38" s="73"/>
      <c r="F38" s="73"/>
      <c r="G38" s="73"/>
      <c r="H38" s="73"/>
      <c r="I38" s="73"/>
      <c r="J38" s="73"/>
      <c r="K38" s="73"/>
      <c r="L38" s="74"/>
      <c r="M38" s="73"/>
      <c r="N38" s="75"/>
      <c r="O38" s="74"/>
      <c r="P38" s="72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4"/>
      <c r="AB38" s="73"/>
      <c r="AC38" s="75"/>
      <c r="AD38" s="73"/>
      <c r="AE38" s="75"/>
    </row>
    <row r="39" spans="1:32" ht="12.75" customHeight="1">
      <c r="A39" s="34">
        <v>34</v>
      </c>
      <c r="B39" s="67"/>
      <c r="C39" s="84" t="s">
        <v>107</v>
      </c>
      <c r="D39" s="240"/>
      <c r="E39" s="241"/>
      <c r="F39" s="241"/>
      <c r="G39" s="241"/>
      <c r="H39" s="241"/>
      <c r="I39" s="241"/>
      <c r="J39" s="241"/>
      <c r="K39" s="241"/>
      <c r="L39" s="242"/>
      <c r="M39" s="85"/>
      <c r="N39" s="243"/>
      <c r="O39" s="86"/>
      <c r="P39" s="240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2"/>
      <c r="AB39" s="85"/>
      <c r="AC39" s="243"/>
      <c r="AD39" s="85"/>
      <c r="AE39" s="243"/>
      <c r="AF39" s="87"/>
    </row>
    <row r="40" spans="1:32" ht="12.75" customHeight="1">
      <c r="A40" s="34">
        <v>35</v>
      </c>
      <c r="B40" s="67"/>
      <c r="C40" s="76" t="s">
        <v>28</v>
      </c>
      <c r="D40" s="77">
        <v>0.22239600000000001</v>
      </c>
      <c r="E40" s="78">
        <v>0.22239600000000001</v>
      </c>
      <c r="F40" s="78">
        <v>0.22239600000000001</v>
      </c>
      <c r="G40" s="78">
        <v>0.22239600000000001</v>
      </c>
      <c r="H40" s="78">
        <v>0.22239600000000001</v>
      </c>
      <c r="I40" s="78">
        <v>0.22239600000000001</v>
      </c>
      <c r="J40" s="78">
        <v>0.22239600000000001</v>
      </c>
      <c r="K40" s="78">
        <v>0.22239600000000001</v>
      </c>
      <c r="L40" s="79">
        <v>0.22239600000000001</v>
      </c>
      <c r="M40" s="78"/>
      <c r="N40" s="80">
        <v>0.22239600000000001</v>
      </c>
      <c r="O40" s="79"/>
      <c r="P40" s="77">
        <v>0.22434162922585299</v>
      </c>
      <c r="Q40" s="78">
        <v>0.22434162922585299</v>
      </c>
      <c r="R40" s="78">
        <v>0.22434162922585299</v>
      </c>
      <c r="S40" s="78">
        <v>0.22434162922585299</v>
      </c>
      <c r="T40" s="78">
        <v>0.22434162922585299</v>
      </c>
      <c r="U40" s="78">
        <v>0.22434162922585299</v>
      </c>
      <c r="V40" s="78">
        <v>0.22434162922585299</v>
      </c>
      <c r="W40" s="78">
        <v>0.22434162922585299</v>
      </c>
      <c r="X40" s="78">
        <v>0.22434162922585299</v>
      </c>
      <c r="Y40" s="78">
        <v>0.22434162922585299</v>
      </c>
      <c r="Z40" s="78">
        <v>0.22434162922585299</v>
      </c>
      <c r="AA40" s="79">
        <v>0.22434162922585299</v>
      </c>
      <c r="AB40" s="78"/>
      <c r="AC40" s="80"/>
      <c r="AD40" s="78"/>
      <c r="AE40" s="80"/>
    </row>
    <row r="41" spans="1:32" ht="12.75" customHeight="1">
      <c r="A41" s="34">
        <v>36</v>
      </c>
      <c r="B41" s="67"/>
      <c r="C41" s="84" t="s">
        <v>29</v>
      </c>
      <c r="D41" s="240"/>
      <c r="E41" s="241"/>
      <c r="F41" s="241"/>
      <c r="G41" s="241"/>
      <c r="H41" s="241"/>
      <c r="I41" s="241"/>
      <c r="J41" s="241"/>
      <c r="K41" s="241"/>
      <c r="L41" s="242"/>
      <c r="M41" s="85"/>
      <c r="N41" s="243"/>
      <c r="O41" s="86"/>
      <c r="P41" s="240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2"/>
      <c r="AB41" s="85"/>
      <c r="AC41" s="243"/>
      <c r="AD41" s="85"/>
      <c r="AE41" s="243"/>
    </row>
    <row r="42" spans="1:32" ht="12.75" customHeight="1">
      <c r="A42" s="34">
        <v>37</v>
      </c>
      <c r="B42" s="67"/>
      <c r="C42" s="76" t="s">
        <v>30</v>
      </c>
      <c r="D42" s="88">
        <v>1</v>
      </c>
      <c r="E42" s="89">
        <v>1</v>
      </c>
      <c r="F42" s="89">
        <v>1</v>
      </c>
      <c r="G42" s="89">
        <v>1</v>
      </c>
      <c r="H42" s="89">
        <v>1</v>
      </c>
      <c r="I42" s="89">
        <v>1</v>
      </c>
      <c r="J42" s="89">
        <v>1</v>
      </c>
      <c r="K42" s="89">
        <v>1</v>
      </c>
      <c r="L42" s="90">
        <v>1</v>
      </c>
      <c r="M42" s="89"/>
      <c r="N42" s="91">
        <v>1</v>
      </c>
      <c r="O42" s="90"/>
      <c r="P42" s="88">
        <v>1</v>
      </c>
      <c r="Q42" s="89">
        <v>1</v>
      </c>
      <c r="R42" s="89">
        <v>1</v>
      </c>
      <c r="S42" s="89">
        <v>1</v>
      </c>
      <c r="T42" s="89">
        <v>1</v>
      </c>
      <c r="U42" s="89">
        <v>1</v>
      </c>
      <c r="V42" s="89">
        <v>1</v>
      </c>
      <c r="W42" s="89">
        <v>1</v>
      </c>
      <c r="X42" s="89">
        <v>1</v>
      </c>
      <c r="Y42" s="89">
        <v>1</v>
      </c>
      <c r="Z42" s="89">
        <v>1</v>
      </c>
      <c r="AA42" s="90">
        <v>1</v>
      </c>
      <c r="AB42" s="89"/>
      <c r="AC42" s="91"/>
      <c r="AD42" s="89"/>
      <c r="AE42" s="91"/>
    </row>
    <row r="43" spans="1:32" ht="12.75" customHeight="1">
      <c r="A43" s="34">
        <v>38</v>
      </c>
      <c r="B43" s="67"/>
      <c r="C43" s="84" t="s">
        <v>31</v>
      </c>
      <c r="D43" s="240"/>
      <c r="E43" s="241"/>
      <c r="F43" s="241"/>
      <c r="G43" s="241"/>
      <c r="H43" s="241"/>
      <c r="I43" s="241"/>
      <c r="J43" s="241"/>
      <c r="K43" s="241"/>
      <c r="L43" s="242"/>
      <c r="M43" s="85"/>
      <c r="N43" s="243"/>
      <c r="O43" s="86"/>
      <c r="P43" s="240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2"/>
      <c r="AB43" s="85"/>
      <c r="AC43" s="243"/>
      <c r="AD43" s="85"/>
      <c r="AE43" s="243"/>
    </row>
    <row r="44" spans="1:32">
      <c r="A44" s="34">
        <v>39</v>
      </c>
      <c r="B44" s="67"/>
      <c r="C44" s="92" t="s">
        <v>32</v>
      </c>
      <c r="D44" s="247"/>
      <c r="E44" s="248"/>
      <c r="F44" s="248"/>
      <c r="G44" s="248"/>
      <c r="H44" s="248"/>
      <c r="I44" s="248"/>
      <c r="J44" s="248"/>
      <c r="K44" s="248"/>
      <c r="L44" s="249"/>
      <c r="M44" s="93"/>
      <c r="N44" s="253"/>
      <c r="O44" s="94"/>
      <c r="P44" s="247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9"/>
      <c r="AB44" s="93"/>
      <c r="AC44" s="253"/>
      <c r="AD44" s="93"/>
      <c r="AE44" s="253"/>
    </row>
    <row r="45" spans="1:32" ht="12.75" customHeight="1">
      <c r="A45" s="34">
        <v>40</v>
      </c>
      <c r="B45" s="67"/>
      <c r="C45" s="95" t="s">
        <v>35</v>
      </c>
      <c r="D45" s="250"/>
      <c r="E45" s="251"/>
      <c r="F45" s="251"/>
      <c r="G45" s="251"/>
      <c r="H45" s="251"/>
      <c r="I45" s="251"/>
      <c r="J45" s="251"/>
      <c r="K45" s="251"/>
      <c r="L45" s="252"/>
      <c r="M45" s="73"/>
      <c r="N45" s="254"/>
      <c r="O45" s="74"/>
      <c r="P45" s="255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7"/>
      <c r="AB45" s="73"/>
      <c r="AC45" s="258"/>
      <c r="AD45" s="73"/>
      <c r="AE45" s="258"/>
    </row>
    <row r="46" spans="1:32" ht="12.75" customHeight="1">
      <c r="A46" s="34">
        <v>41</v>
      </c>
      <c r="B46" s="67"/>
      <c r="C46" s="95"/>
      <c r="D46" s="72"/>
      <c r="E46" s="73"/>
      <c r="F46" s="73"/>
      <c r="G46" s="73"/>
      <c r="H46" s="73"/>
      <c r="I46" s="73"/>
      <c r="J46" s="73"/>
      <c r="K46" s="73"/>
      <c r="L46" s="74"/>
      <c r="M46" s="73"/>
      <c r="N46" s="75"/>
      <c r="O46" s="74"/>
      <c r="P46" s="81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82"/>
      <c r="AC46" s="83"/>
      <c r="AE46" s="83"/>
    </row>
    <row r="47" spans="1:32" ht="12.75" customHeight="1">
      <c r="A47" s="34">
        <v>42</v>
      </c>
      <c r="B47" s="67"/>
      <c r="C47" s="84" t="s">
        <v>110</v>
      </c>
      <c r="D47" s="240"/>
      <c r="E47" s="241"/>
      <c r="F47" s="241"/>
      <c r="G47" s="241"/>
      <c r="H47" s="241"/>
      <c r="I47" s="241"/>
      <c r="J47" s="241"/>
      <c r="K47" s="241"/>
      <c r="L47" s="242"/>
      <c r="M47" s="85"/>
      <c r="N47" s="243"/>
      <c r="O47" s="86"/>
      <c r="P47" s="240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2"/>
      <c r="AB47" s="85"/>
      <c r="AC47" s="243"/>
      <c r="AD47" s="85"/>
      <c r="AE47" s="243"/>
      <c r="AF47" s="87"/>
    </row>
    <row r="48" spans="1:32" ht="12.75" customHeight="1">
      <c r="A48" s="34">
        <v>43</v>
      </c>
      <c r="B48" s="67"/>
      <c r="C48" s="76" t="s">
        <v>28</v>
      </c>
      <c r="D48" s="77">
        <v>0.22239600000000001</v>
      </c>
      <c r="E48" s="78">
        <v>0.22239600000000001</v>
      </c>
      <c r="F48" s="78">
        <v>0.22239600000000001</v>
      </c>
      <c r="G48" s="78">
        <v>0.22239600000000001</v>
      </c>
      <c r="H48" s="78">
        <v>0.22239600000000001</v>
      </c>
      <c r="I48" s="78">
        <v>0.22239600000000001</v>
      </c>
      <c r="J48" s="78">
        <v>0.22239600000000001</v>
      </c>
      <c r="K48" s="78">
        <v>0.22239600000000001</v>
      </c>
      <c r="L48" s="79">
        <v>0.22239600000000001</v>
      </c>
      <c r="M48" s="78"/>
      <c r="N48" s="80">
        <v>0.22239600000000001</v>
      </c>
      <c r="O48" s="79"/>
      <c r="P48" s="77">
        <v>0.22434162922585299</v>
      </c>
      <c r="Q48" s="78">
        <v>0.22434162922585299</v>
      </c>
      <c r="R48" s="78">
        <v>0.22434162922585299</v>
      </c>
      <c r="S48" s="78">
        <v>0.22434162922585299</v>
      </c>
      <c r="T48" s="78">
        <v>0.22434162922585299</v>
      </c>
      <c r="U48" s="78">
        <v>0.22434162922585299</v>
      </c>
      <c r="V48" s="78">
        <v>0.22434162922585299</v>
      </c>
      <c r="W48" s="78">
        <v>0.22434162922585299</v>
      </c>
      <c r="X48" s="78">
        <v>0.22434162922585299</v>
      </c>
      <c r="Y48" s="78">
        <v>0.22434162922585299</v>
      </c>
      <c r="Z48" s="78">
        <v>0.22434162922585299</v>
      </c>
      <c r="AA48" s="79">
        <v>0.22434162922585299</v>
      </c>
      <c r="AB48" s="78"/>
      <c r="AC48" s="80"/>
      <c r="AD48" s="78"/>
      <c r="AE48" s="80"/>
    </row>
    <row r="49" spans="1:31" ht="12.75" customHeight="1">
      <c r="A49" s="34">
        <v>44</v>
      </c>
      <c r="B49" s="67"/>
      <c r="C49" s="84" t="s">
        <v>29</v>
      </c>
      <c r="D49" s="240"/>
      <c r="E49" s="241"/>
      <c r="F49" s="241"/>
      <c r="G49" s="241"/>
      <c r="H49" s="241"/>
      <c r="I49" s="241"/>
      <c r="J49" s="241"/>
      <c r="K49" s="241"/>
      <c r="L49" s="242"/>
      <c r="M49" s="85"/>
      <c r="N49" s="243"/>
      <c r="O49" s="86"/>
      <c r="P49" s="240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2"/>
      <c r="AB49" s="85"/>
      <c r="AC49" s="243"/>
      <c r="AD49" s="85"/>
      <c r="AE49" s="243"/>
    </row>
    <row r="50" spans="1:31" ht="12.75" customHeight="1">
      <c r="A50" s="34">
        <v>45</v>
      </c>
      <c r="B50" s="67"/>
      <c r="C50" s="76" t="s">
        <v>30</v>
      </c>
      <c r="D50" s="88">
        <v>1</v>
      </c>
      <c r="E50" s="89">
        <v>1</v>
      </c>
      <c r="F50" s="89">
        <v>1</v>
      </c>
      <c r="G50" s="89">
        <v>1</v>
      </c>
      <c r="H50" s="89">
        <v>1</v>
      </c>
      <c r="I50" s="89">
        <v>1</v>
      </c>
      <c r="J50" s="89">
        <v>1</v>
      </c>
      <c r="K50" s="89">
        <v>1</v>
      </c>
      <c r="L50" s="90">
        <v>1</v>
      </c>
      <c r="M50" s="89"/>
      <c r="N50" s="91">
        <v>1</v>
      </c>
      <c r="O50" s="90"/>
      <c r="P50" s="88">
        <v>1</v>
      </c>
      <c r="Q50" s="89">
        <v>1</v>
      </c>
      <c r="R50" s="89">
        <v>1</v>
      </c>
      <c r="S50" s="89">
        <v>1</v>
      </c>
      <c r="T50" s="89">
        <v>1</v>
      </c>
      <c r="U50" s="89">
        <v>1</v>
      </c>
      <c r="V50" s="89">
        <v>1</v>
      </c>
      <c r="W50" s="89">
        <v>1</v>
      </c>
      <c r="X50" s="89">
        <v>1</v>
      </c>
      <c r="Y50" s="89">
        <v>1</v>
      </c>
      <c r="Z50" s="89">
        <v>1</v>
      </c>
      <c r="AA50" s="90">
        <v>1</v>
      </c>
      <c r="AB50" s="89"/>
      <c r="AC50" s="91"/>
      <c r="AD50" s="89"/>
      <c r="AE50" s="91"/>
    </row>
    <row r="51" spans="1:31" ht="12.75" customHeight="1">
      <c r="A51" s="34">
        <v>46</v>
      </c>
      <c r="B51" s="67"/>
      <c r="C51" s="84" t="s">
        <v>31</v>
      </c>
      <c r="D51" s="240"/>
      <c r="E51" s="241"/>
      <c r="F51" s="241"/>
      <c r="G51" s="241"/>
      <c r="H51" s="241"/>
      <c r="I51" s="241"/>
      <c r="J51" s="241"/>
      <c r="K51" s="241"/>
      <c r="L51" s="242"/>
      <c r="M51" s="85"/>
      <c r="N51" s="243"/>
      <c r="O51" s="86"/>
      <c r="P51" s="240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2"/>
      <c r="AB51" s="85"/>
      <c r="AC51" s="243"/>
      <c r="AD51" s="85"/>
      <c r="AE51" s="243"/>
    </row>
    <row r="52" spans="1:31">
      <c r="A52" s="34">
        <v>47</v>
      </c>
      <c r="B52" s="67"/>
      <c r="C52" s="92" t="s">
        <v>32</v>
      </c>
      <c r="D52" s="247"/>
      <c r="E52" s="248"/>
      <c r="F52" s="248"/>
      <c r="G52" s="248"/>
      <c r="H52" s="248"/>
      <c r="I52" s="248"/>
      <c r="J52" s="248"/>
      <c r="K52" s="248"/>
      <c r="L52" s="249"/>
      <c r="M52" s="93"/>
      <c r="N52" s="253"/>
      <c r="O52" s="94"/>
      <c r="P52" s="247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9"/>
      <c r="AB52" s="93"/>
      <c r="AC52" s="253"/>
      <c r="AD52" s="93"/>
      <c r="AE52" s="253"/>
    </row>
    <row r="53" spans="1:31" ht="12.75" customHeight="1">
      <c r="A53" s="34">
        <v>48</v>
      </c>
      <c r="B53" s="67"/>
      <c r="C53" s="95" t="s">
        <v>36</v>
      </c>
      <c r="D53" s="255"/>
      <c r="E53" s="256"/>
      <c r="F53" s="256"/>
      <c r="G53" s="256"/>
      <c r="H53" s="256"/>
      <c r="I53" s="256"/>
      <c r="J53" s="256"/>
      <c r="K53" s="256"/>
      <c r="L53" s="257"/>
      <c r="M53" s="73"/>
      <c r="N53" s="258"/>
      <c r="O53" s="74"/>
      <c r="P53" s="255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7"/>
      <c r="AB53" s="73"/>
      <c r="AC53" s="258"/>
      <c r="AD53" s="73"/>
      <c r="AE53" s="258"/>
    </row>
    <row r="54" spans="1:31" ht="12.75" customHeight="1">
      <c r="A54" s="34">
        <v>49</v>
      </c>
      <c r="B54" s="67"/>
      <c r="C54" s="98"/>
      <c r="D54" s="96"/>
      <c r="E54" s="85"/>
      <c r="F54" s="85"/>
      <c r="G54" s="85"/>
      <c r="H54" s="85"/>
      <c r="I54" s="85"/>
      <c r="J54" s="85"/>
      <c r="K54" s="85"/>
      <c r="L54" s="86"/>
      <c r="M54" s="85"/>
      <c r="N54" s="97"/>
      <c r="O54" s="86"/>
      <c r="P54" s="96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6"/>
      <c r="AB54" s="85"/>
      <c r="AC54" s="97"/>
      <c r="AD54" s="85"/>
      <c r="AE54" s="97"/>
    </row>
    <row r="55" spans="1:31" ht="12.75" customHeight="1">
      <c r="A55" s="34">
        <v>50</v>
      </c>
      <c r="B55" s="71" t="s">
        <v>108</v>
      </c>
      <c r="C55" s="71"/>
      <c r="D55" s="99">
        <v>305424.32498792338</v>
      </c>
      <c r="E55" s="100">
        <v>212542.38842011755</v>
      </c>
      <c r="F55" s="100">
        <v>259829.55512181899</v>
      </c>
      <c r="G55" s="100">
        <v>188295.80540933955</v>
      </c>
      <c r="H55" s="100">
        <v>217186.48524850784</v>
      </c>
      <c r="I55" s="100">
        <v>122252.35094304889</v>
      </c>
      <c r="J55" s="100">
        <v>193113.13970909014</v>
      </c>
      <c r="K55" s="100">
        <v>228340.31321224582</v>
      </c>
      <c r="L55" s="101">
        <v>140602.19694790809</v>
      </c>
      <c r="M55" s="73"/>
      <c r="N55" s="102">
        <v>1867586.5600000001</v>
      </c>
      <c r="O55" s="74"/>
      <c r="P55" s="99">
        <v>222882.83000000002</v>
      </c>
      <c r="Q55" s="100">
        <v>186987.62</v>
      </c>
      <c r="R55" s="100">
        <v>280362.67</v>
      </c>
      <c r="S55" s="100">
        <v>195271.13</v>
      </c>
      <c r="T55" s="100">
        <v>237163.72</v>
      </c>
      <c r="U55" s="100">
        <v>253463.53</v>
      </c>
      <c r="V55" s="100">
        <v>158900.88</v>
      </c>
      <c r="W55" s="100">
        <v>135802.06</v>
      </c>
      <c r="X55" s="100">
        <v>86190.07</v>
      </c>
      <c r="Y55" s="100">
        <v>170272.15</v>
      </c>
      <c r="Z55" s="100">
        <v>122916.6</v>
      </c>
      <c r="AA55" s="101">
        <v>191589.57</v>
      </c>
      <c r="AB55" s="73"/>
      <c r="AC55" s="102">
        <v>2241802.83</v>
      </c>
      <c r="AD55" s="73"/>
      <c r="AE55" s="102">
        <v>4109389.39</v>
      </c>
    </row>
    <row r="56" spans="1:31" ht="12.75" customHeight="1">
      <c r="A56" s="34">
        <v>51</v>
      </c>
      <c r="B56" s="71"/>
      <c r="C56" s="71"/>
      <c r="D56" s="72"/>
      <c r="E56" s="73"/>
      <c r="F56" s="73"/>
      <c r="G56" s="73"/>
      <c r="H56" s="73"/>
      <c r="I56" s="73"/>
      <c r="J56" s="73"/>
      <c r="K56" s="73"/>
      <c r="L56" s="74"/>
      <c r="M56" s="73"/>
      <c r="N56" s="75"/>
      <c r="O56" s="74"/>
      <c r="P56" s="72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3"/>
      <c r="AC56" s="75"/>
      <c r="AD56" s="73"/>
      <c r="AE56" s="75"/>
    </row>
    <row r="57" spans="1:31" ht="12.75" customHeight="1">
      <c r="A57" s="34">
        <v>52</v>
      </c>
      <c r="B57" s="62" t="s">
        <v>13</v>
      </c>
      <c r="C57" s="71"/>
      <c r="D57" s="72"/>
      <c r="E57" s="73"/>
      <c r="F57" s="73"/>
      <c r="G57" s="73"/>
      <c r="H57" s="73"/>
      <c r="I57" s="73"/>
      <c r="J57" s="73"/>
      <c r="K57" s="73"/>
      <c r="L57" s="74"/>
      <c r="M57" s="73"/>
      <c r="N57" s="75"/>
      <c r="O57" s="74"/>
      <c r="P57" s="72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4"/>
      <c r="AB57" s="73"/>
      <c r="AC57" s="75"/>
      <c r="AD57" s="73"/>
      <c r="AE57" s="75"/>
    </row>
    <row r="58" spans="1:31">
      <c r="A58" s="34">
        <v>53</v>
      </c>
      <c r="B58" s="67"/>
      <c r="C58" s="92" t="s">
        <v>109</v>
      </c>
      <c r="D58" s="240"/>
      <c r="E58" s="241"/>
      <c r="F58" s="241"/>
      <c r="G58" s="241"/>
      <c r="H58" s="241"/>
      <c r="I58" s="241"/>
      <c r="J58" s="241"/>
      <c r="K58" s="241"/>
      <c r="L58" s="242"/>
      <c r="M58" s="85"/>
      <c r="N58" s="243"/>
      <c r="O58" s="86"/>
      <c r="P58" s="240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2"/>
      <c r="AB58" s="85"/>
      <c r="AC58" s="243"/>
      <c r="AD58" s="85"/>
      <c r="AE58" s="243"/>
    </row>
    <row r="59" spans="1:31" ht="12.75" customHeight="1">
      <c r="A59" s="34">
        <v>54</v>
      </c>
      <c r="B59" s="67"/>
      <c r="C59" s="92" t="s">
        <v>32</v>
      </c>
      <c r="D59" s="247"/>
      <c r="E59" s="248"/>
      <c r="F59" s="248"/>
      <c r="G59" s="248"/>
      <c r="H59" s="248"/>
      <c r="I59" s="248"/>
      <c r="J59" s="248"/>
      <c r="K59" s="248"/>
      <c r="L59" s="249"/>
      <c r="M59" s="93"/>
      <c r="N59" s="253"/>
      <c r="O59" s="94"/>
      <c r="P59" s="247"/>
      <c r="Q59" s="248"/>
      <c r="R59" s="248"/>
      <c r="S59" s="248"/>
      <c r="T59" s="248"/>
      <c r="U59" s="248"/>
      <c r="V59" s="248"/>
      <c r="W59" s="248"/>
      <c r="X59" s="248"/>
      <c r="Y59" s="248"/>
      <c r="Z59" s="248"/>
      <c r="AA59" s="249"/>
      <c r="AB59" s="93"/>
      <c r="AC59" s="253"/>
      <c r="AD59" s="93"/>
      <c r="AE59" s="253"/>
    </row>
    <row r="60" spans="1:31">
      <c r="A60" s="34">
        <v>55</v>
      </c>
      <c r="B60" s="67"/>
      <c r="C60" s="95" t="s">
        <v>37</v>
      </c>
      <c r="D60" s="72">
        <v>-299243.99385859998</v>
      </c>
      <c r="E60" s="73">
        <v>-299243.99385859998</v>
      </c>
      <c r="F60" s="73">
        <v>-299243.99385859998</v>
      </c>
      <c r="G60" s="73">
        <v>-299243.99385859998</v>
      </c>
      <c r="H60" s="73">
        <v>-299243.99385859998</v>
      </c>
      <c r="I60" s="73">
        <v>-299243.99385859998</v>
      </c>
      <c r="J60" s="73">
        <v>-299243.99385859998</v>
      </c>
      <c r="K60" s="73">
        <v>-299243.99385859998</v>
      </c>
      <c r="L60" s="74">
        <v>-299243.99385859998</v>
      </c>
      <c r="M60" s="73"/>
      <c r="N60" s="75">
        <v>-2693195.9447273999</v>
      </c>
      <c r="O60" s="74"/>
      <c r="P60" s="72">
        <v>-298672.53011249995</v>
      </c>
      <c r="Q60" s="73">
        <v>-298672.53011249995</v>
      </c>
      <c r="R60" s="73">
        <v>-298672.53011249995</v>
      </c>
      <c r="S60" s="73">
        <v>-298672.53011249995</v>
      </c>
      <c r="T60" s="73">
        <v>-298672.53011249995</v>
      </c>
      <c r="U60" s="73">
        <v>-298672.53011249995</v>
      </c>
      <c r="V60" s="73">
        <v>-298672.53011249995</v>
      </c>
      <c r="W60" s="73">
        <v>-298672.53011249995</v>
      </c>
      <c r="X60" s="73">
        <v>-298672.53011249995</v>
      </c>
      <c r="Y60" s="73">
        <v>-298672.53011249995</v>
      </c>
      <c r="Z60" s="73">
        <v>-298672.53011249995</v>
      </c>
      <c r="AA60" s="74">
        <v>-298672.53011249995</v>
      </c>
      <c r="AB60" s="73"/>
      <c r="AC60" s="75">
        <v>-3584070.3613499985</v>
      </c>
      <c r="AD60" s="73"/>
      <c r="AE60" s="75">
        <v>-6277266.3060773984</v>
      </c>
    </row>
    <row r="61" spans="1:31">
      <c r="A61" s="34">
        <v>56</v>
      </c>
      <c r="B61" s="67"/>
      <c r="C61" s="71"/>
      <c r="D61" s="72"/>
      <c r="E61" s="73"/>
      <c r="F61" s="73"/>
      <c r="G61" s="73"/>
      <c r="H61" s="73"/>
      <c r="I61" s="73"/>
      <c r="J61" s="73"/>
      <c r="K61" s="73"/>
      <c r="L61" s="74"/>
      <c r="M61" s="73"/>
      <c r="N61" s="75"/>
      <c r="O61" s="74"/>
      <c r="P61" s="72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4"/>
      <c r="AB61" s="73"/>
      <c r="AC61" s="75"/>
      <c r="AD61" s="73"/>
      <c r="AE61" s="75"/>
    </row>
    <row r="62" spans="1:31" ht="12.75" customHeight="1">
      <c r="A62" s="34">
        <v>57</v>
      </c>
      <c r="B62" s="62" t="s">
        <v>16</v>
      </c>
      <c r="C62" s="103"/>
      <c r="D62" s="104">
        <v>429324.30448932346</v>
      </c>
      <c r="E62" s="105">
        <v>355425.20089751767</v>
      </c>
      <c r="F62" s="105">
        <v>379239.80417521909</v>
      </c>
      <c r="G62" s="105">
        <v>-110948.18844926043</v>
      </c>
      <c r="H62" s="105">
        <v>-82057.508610092133</v>
      </c>
      <c r="I62" s="105">
        <v>-176991.64291555109</v>
      </c>
      <c r="J62" s="105">
        <v>583580.5231464901</v>
      </c>
      <c r="K62" s="105">
        <v>341598.08812364592</v>
      </c>
      <c r="L62" s="106">
        <v>85220.976989308081</v>
      </c>
      <c r="M62" s="107"/>
      <c r="N62" s="108">
        <v>1804391.5578466007</v>
      </c>
      <c r="O62" s="109"/>
      <c r="P62" s="104">
        <v>318660.7642068899</v>
      </c>
      <c r="Q62" s="105">
        <v>315104.84874305502</v>
      </c>
      <c r="R62" s="105">
        <v>525771.31104306167</v>
      </c>
      <c r="S62" s="105">
        <v>316850.78567453998</v>
      </c>
      <c r="T62" s="105">
        <v>379467.56183084007</v>
      </c>
      <c r="U62" s="105">
        <v>420800.33062054054</v>
      </c>
      <c r="V62" s="105">
        <v>-139771.65011249995</v>
      </c>
      <c r="W62" s="105">
        <v>-162870.47011249996</v>
      </c>
      <c r="X62" s="105">
        <v>-212482.46011249995</v>
      </c>
      <c r="Y62" s="105">
        <v>571297.15688860836</v>
      </c>
      <c r="Z62" s="105">
        <v>101092.98082156002</v>
      </c>
      <c r="AA62" s="106">
        <v>182187.33179978142</v>
      </c>
      <c r="AB62" s="107"/>
      <c r="AC62" s="108">
        <v>2616108.4912913772</v>
      </c>
      <c r="AD62" s="107"/>
      <c r="AE62" s="108">
        <v>4420500.0491379779</v>
      </c>
    </row>
    <row r="63" spans="1:31" ht="5.25" customHeight="1">
      <c r="B63" s="62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10"/>
      <c r="AA63" s="107"/>
      <c r="AB63" s="107"/>
      <c r="AC63" s="107"/>
      <c r="AD63" s="107"/>
      <c r="AE63" s="107"/>
    </row>
    <row r="64" spans="1:31" ht="12.75" customHeight="1">
      <c r="A64" s="111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3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</row>
    <row r="65" spans="3:32" ht="12.75" customHeight="1"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9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5"/>
      <c r="AA65" s="115"/>
      <c r="AB65" s="114"/>
      <c r="AC65" s="115"/>
      <c r="AD65" s="114"/>
      <c r="AE65" s="115"/>
    </row>
    <row r="66" spans="3:32" ht="12.75" customHeight="1"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9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7"/>
      <c r="AA66" s="117"/>
      <c r="AB66" s="116"/>
      <c r="AC66" s="117"/>
      <c r="AD66" s="116"/>
      <c r="AE66" s="118"/>
      <c r="AF66" s="117"/>
    </row>
    <row r="67" spans="3:32" ht="12.75" customHeight="1"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9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7"/>
      <c r="AA67" s="117"/>
      <c r="AB67" s="116"/>
      <c r="AC67" s="117"/>
      <c r="AD67" s="116"/>
    </row>
    <row r="68" spans="3:32" ht="12.75" customHeight="1"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9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7"/>
      <c r="AA68" s="117"/>
      <c r="AB68" s="116"/>
      <c r="AC68" s="117"/>
      <c r="AD68" s="116"/>
      <c r="AE68" s="117"/>
    </row>
    <row r="69" spans="3:32" ht="12.75" customHeight="1"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9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7"/>
      <c r="AA69" s="117"/>
      <c r="AB69" s="116"/>
      <c r="AC69" s="117"/>
      <c r="AD69" s="116"/>
      <c r="AE69" s="117"/>
    </row>
    <row r="70" spans="3:32" ht="12.75" customHeight="1"/>
    <row r="71" spans="3:32" ht="12.75" customHeight="1"/>
    <row r="72" spans="3:32" ht="12.75" customHeight="1"/>
    <row r="73" spans="3:32" ht="12.75" customHeight="1"/>
    <row r="74" spans="3:32" ht="12.75" customHeight="1"/>
    <row r="75" spans="3:32" ht="12.75" customHeight="1"/>
    <row r="76" spans="3:32" ht="12.75" customHeight="1"/>
    <row r="77" spans="3:32" ht="12.75" customHeight="1"/>
    <row r="78" spans="3:32" ht="12.75" customHeight="1"/>
    <row r="79" spans="3:32" ht="12.75" customHeight="1"/>
    <row r="80" spans="3:32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</sheetData>
  <printOptions horizontalCentered="1" verticalCentered="1"/>
  <pageMargins left="0.2" right="0.2" top="0.5" bottom="0.5" header="0.3" footer="0.3"/>
  <pageSetup scale="55" fitToWidth="2" orientation="landscape" r:id="rId1"/>
  <headerFooter differentFirst="1">
    <oddHeader>&amp;CRedacted Confidential subject to the protective order in WUTC Docket UE-100749 &amp;R&amp;"Times New Roman,Regular"Confidential Attachment A - Page 3</oddHeader>
    <firstHeader>&amp;R&amp;"Times New Roman,Regular"Confidential Attachment A - Page 2</firstHeader>
  </headerFooter>
  <colBreaks count="1" manualBreakCount="1">
    <brk id="14" min="2" max="62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5"/>
  <sheetViews>
    <sheetView view="pageLayout" zoomScaleNormal="100" zoomScaleSheetLayoutView="85" workbookViewId="0">
      <selection activeCell="C76" sqref="C76:D77"/>
    </sheetView>
  </sheetViews>
  <sheetFormatPr defaultColWidth="6.140625" defaultRowHeight="12.75"/>
  <cols>
    <col min="1" max="1" width="3.85546875" style="119" customWidth="1"/>
    <col min="2" max="2" width="60.7109375" style="119" customWidth="1"/>
    <col min="3" max="4" width="21.140625" style="120" customWidth="1"/>
    <col min="5" max="5" width="15.42578125" style="119" customWidth="1"/>
    <col min="6" max="6" width="7.42578125" style="119" bestFit="1" customWidth="1"/>
    <col min="7" max="7" width="12.28515625" style="119" bestFit="1" customWidth="1"/>
    <col min="8" max="16384" width="6.140625" style="119"/>
  </cols>
  <sheetData>
    <row r="1" spans="1:7">
      <c r="D1" s="227"/>
      <c r="E1" s="123" t="s">
        <v>38</v>
      </c>
      <c r="F1" s="122"/>
    </row>
    <row r="2" spans="1:7" ht="12.75" customHeight="1">
      <c r="A2" s="121" t="s">
        <v>120</v>
      </c>
      <c r="B2" s="122"/>
      <c r="C2" s="123"/>
      <c r="D2" s="123"/>
      <c r="E2" s="124"/>
      <c r="F2" s="122"/>
    </row>
    <row r="3" spans="1:7" ht="12.75" customHeight="1">
      <c r="A3" s="121" t="s">
        <v>39</v>
      </c>
      <c r="B3" s="122"/>
      <c r="C3" s="123"/>
      <c r="D3" s="123"/>
      <c r="E3" s="122"/>
      <c r="F3" s="122"/>
    </row>
    <row r="4" spans="1:7" s="128" customFormat="1" ht="12.75" customHeight="1">
      <c r="A4" s="125"/>
      <c r="B4" s="126"/>
      <c r="C4" s="127"/>
      <c r="D4" s="127"/>
      <c r="E4" s="125"/>
      <c r="F4" s="125"/>
    </row>
    <row r="5" spans="1:7" s="128" customFormat="1" ht="12.75" customHeight="1">
      <c r="A5" s="125"/>
      <c r="B5" s="126"/>
      <c r="C5" s="129" t="s">
        <v>40</v>
      </c>
      <c r="D5" s="129" t="s">
        <v>41</v>
      </c>
      <c r="E5" s="125"/>
      <c r="F5" s="125"/>
    </row>
    <row r="6" spans="1:7" ht="12.75" customHeight="1">
      <c r="A6" s="130"/>
      <c r="B6" s="131" t="s">
        <v>42</v>
      </c>
      <c r="C6" s="132">
        <v>2011</v>
      </c>
      <c r="D6" s="132">
        <v>2012</v>
      </c>
      <c r="E6" s="122"/>
      <c r="F6" s="122"/>
    </row>
    <row r="7" spans="1:7" ht="12.75" customHeight="1">
      <c r="A7" s="133">
        <v>1</v>
      </c>
      <c r="B7" s="134" t="s">
        <v>43</v>
      </c>
      <c r="C7" s="263"/>
      <c r="D7" s="264"/>
      <c r="E7" s="122"/>
      <c r="F7" s="122"/>
      <c r="G7" s="135"/>
    </row>
    <row r="8" spans="1:7" ht="12.75" customHeight="1">
      <c r="A8" s="136">
        <v>2</v>
      </c>
      <c r="B8" s="137" t="s">
        <v>44</v>
      </c>
      <c r="C8" s="265"/>
      <c r="D8" s="266"/>
      <c r="E8" s="122"/>
      <c r="F8" s="122"/>
      <c r="G8" s="135"/>
    </row>
    <row r="9" spans="1:7" ht="12.75" customHeight="1">
      <c r="A9" s="136">
        <v>3</v>
      </c>
      <c r="B9" s="138" t="s">
        <v>45</v>
      </c>
      <c r="C9" s="265"/>
      <c r="D9" s="266"/>
      <c r="E9" s="122"/>
      <c r="F9" s="122"/>
      <c r="G9" s="135"/>
    </row>
    <row r="10" spans="1:7" ht="12.75" customHeight="1">
      <c r="A10" s="136">
        <v>4</v>
      </c>
      <c r="B10" s="138" t="s">
        <v>46</v>
      </c>
      <c r="C10" s="265"/>
      <c r="D10" s="266"/>
      <c r="E10" s="122"/>
      <c r="F10" s="122"/>
      <c r="G10" s="135"/>
    </row>
    <row r="11" spans="1:7" s="140" customFormat="1" ht="12.75" customHeight="1">
      <c r="A11" s="130">
        <v>5</v>
      </c>
      <c r="B11" s="139" t="s">
        <v>47</v>
      </c>
      <c r="C11" s="267"/>
      <c r="D11" s="268"/>
      <c r="E11" s="121"/>
      <c r="F11" s="121"/>
      <c r="G11" s="135"/>
    </row>
    <row r="12" spans="1:7" s="140" customFormat="1" ht="12.75" customHeight="1">
      <c r="A12" s="136"/>
      <c r="B12" s="137"/>
      <c r="C12" s="141"/>
      <c r="D12" s="142"/>
      <c r="E12" s="121"/>
      <c r="F12" s="121"/>
      <c r="G12" s="135"/>
    </row>
    <row r="13" spans="1:7" ht="12.75" customHeight="1">
      <c r="A13" s="136">
        <v>6</v>
      </c>
      <c r="B13" s="143" t="s">
        <v>111</v>
      </c>
      <c r="C13" s="269"/>
      <c r="D13" s="270"/>
      <c r="E13" s="122"/>
      <c r="F13" s="122"/>
      <c r="G13" s="135"/>
    </row>
    <row r="14" spans="1:7" ht="12.75" customHeight="1">
      <c r="A14" s="136">
        <v>7</v>
      </c>
      <c r="B14" s="143" t="s">
        <v>112</v>
      </c>
      <c r="C14" s="271"/>
      <c r="D14" s="272"/>
      <c r="E14" s="122"/>
      <c r="F14" s="122"/>
      <c r="G14" s="135"/>
    </row>
    <row r="15" spans="1:7" ht="12.75" customHeight="1">
      <c r="A15" s="136">
        <v>8</v>
      </c>
      <c r="B15" s="143" t="s">
        <v>113</v>
      </c>
      <c r="C15" s="269"/>
      <c r="D15" s="270"/>
      <c r="E15" s="122"/>
      <c r="F15" s="122"/>
      <c r="G15" s="135"/>
    </row>
    <row r="16" spans="1:7" ht="12.75" customHeight="1">
      <c r="A16" s="136">
        <v>9</v>
      </c>
      <c r="B16" s="143" t="s">
        <v>114</v>
      </c>
      <c r="C16" s="271"/>
      <c r="D16" s="272"/>
      <c r="E16" s="122"/>
      <c r="F16" s="122"/>
      <c r="G16" s="135"/>
    </row>
    <row r="17" spans="1:7" ht="12.75" customHeight="1">
      <c r="A17" s="136"/>
      <c r="B17" s="138"/>
      <c r="C17" s="144"/>
      <c r="D17" s="145"/>
      <c r="E17" s="122"/>
      <c r="F17" s="122"/>
      <c r="G17" s="135"/>
    </row>
    <row r="18" spans="1:7" ht="12.75" customHeight="1">
      <c r="A18" s="146">
        <v>10</v>
      </c>
      <c r="B18" s="147" t="s">
        <v>115</v>
      </c>
      <c r="C18" s="273"/>
      <c r="D18" s="274"/>
      <c r="E18" s="122"/>
      <c r="F18" s="122"/>
      <c r="G18" s="135"/>
    </row>
    <row r="19" spans="1:7" ht="12.75" customHeight="1">
      <c r="A19" s="146">
        <v>11</v>
      </c>
      <c r="B19" s="148" t="s">
        <v>48</v>
      </c>
      <c r="C19" s="275"/>
      <c r="D19" s="276"/>
      <c r="E19" s="122"/>
      <c r="F19" s="122"/>
      <c r="G19" s="135"/>
    </row>
    <row r="20" spans="1:7" ht="12.75" customHeight="1">
      <c r="A20" s="149">
        <v>12</v>
      </c>
      <c r="B20" s="150" t="s">
        <v>116</v>
      </c>
      <c r="C20" s="277"/>
      <c r="D20" s="278"/>
      <c r="E20" s="122"/>
      <c r="F20" s="122"/>
      <c r="G20" s="135"/>
    </row>
    <row r="21" spans="1:7" ht="12.75" customHeight="1">
      <c r="A21" s="151"/>
      <c r="B21" s="148"/>
      <c r="C21" s="152"/>
      <c r="D21" s="152"/>
      <c r="E21" s="122"/>
      <c r="F21" s="122"/>
      <c r="G21" s="135"/>
    </row>
    <row r="22" spans="1:7" ht="12.75" customHeight="1">
      <c r="A22" s="153"/>
      <c r="B22" s="138"/>
      <c r="C22" s="154"/>
      <c r="D22" s="154"/>
      <c r="E22" s="122"/>
      <c r="F22" s="122"/>
      <c r="G22" s="135"/>
    </row>
    <row r="23" spans="1:7" ht="12.75" customHeight="1">
      <c r="A23" s="133"/>
      <c r="B23" s="155" t="s">
        <v>49</v>
      </c>
      <c r="C23" s="156">
        <v>2011</v>
      </c>
      <c r="D23" s="156">
        <v>2012</v>
      </c>
      <c r="E23" s="122"/>
      <c r="F23" s="122"/>
      <c r="G23" s="135"/>
    </row>
    <row r="24" spans="1:7" ht="12.75" customHeight="1">
      <c r="A24" s="133">
        <v>13</v>
      </c>
      <c r="B24" s="134" t="s">
        <v>50</v>
      </c>
      <c r="C24" s="263"/>
      <c r="D24" s="264"/>
      <c r="E24" s="122"/>
      <c r="F24" s="122"/>
      <c r="G24" s="135"/>
    </row>
    <row r="25" spans="1:7" ht="12.75" customHeight="1">
      <c r="A25" s="136">
        <v>14</v>
      </c>
      <c r="B25" s="138" t="s">
        <v>51</v>
      </c>
      <c r="C25" s="265"/>
      <c r="D25" s="266"/>
      <c r="E25" s="122"/>
      <c r="F25" s="122"/>
      <c r="G25" s="135"/>
    </row>
    <row r="26" spans="1:7" ht="12.75" customHeight="1">
      <c r="A26" s="136">
        <v>15</v>
      </c>
      <c r="B26" s="138" t="s">
        <v>52</v>
      </c>
      <c r="C26" s="265"/>
      <c r="D26" s="266"/>
      <c r="E26" s="122"/>
      <c r="F26" s="122"/>
      <c r="G26" s="135"/>
    </row>
    <row r="27" spans="1:7" ht="12.75" customHeight="1">
      <c r="A27" s="136">
        <v>16</v>
      </c>
      <c r="B27" s="138" t="s">
        <v>53</v>
      </c>
      <c r="C27" s="265"/>
      <c r="D27" s="266"/>
      <c r="E27" s="122"/>
      <c r="F27" s="122"/>
      <c r="G27" s="135"/>
    </row>
    <row r="28" spans="1:7" ht="12.75" customHeight="1">
      <c r="A28" s="136">
        <v>17</v>
      </c>
      <c r="B28" s="138" t="s">
        <v>54</v>
      </c>
      <c r="C28" s="265"/>
      <c r="D28" s="266"/>
      <c r="E28" s="122"/>
      <c r="F28" s="122"/>
      <c r="G28" s="135"/>
    </row>
    <row r="29" spans="1:7" ht="12.75" customHeight="1">
      <c r="A29" s="136">
        <v>18</v>
      </c>
      <c r="B29" s="138" t="s">
        <v>55</v>
      </c>
      <c r="C29" s="265"/>
      <c r="D29" s="266"/>
      <c r="E29" s="122"/>
      <c r="F29" s="122"/>
      <c r="G29" s="135"/>
    </row>
    <row r="30" spans="1:7" ht="12.75" customHeight="1">
      <c r="A30" s="136">
        <v>19</v>
      </c>
      <c r="B30" s="138" t="s">
        <v>56</v>
      </c>
      <c r="C30" s="265"/>
      <c r="D30" s="266"/>
      <c r="E30" s="122"/>
      <c r="F30" s="122"/>
      <c r="G30" s="135"/>
    </row>
    <row r="31" spans="1:7" ht="12.75" customHeight="1">
      <c r="A31" s="136">
        <v>20</v>
      </c>
      <c r="B31" s="138" t="s">
        <v>57</v>
      </c>
      <c r="C31" s="265"/>
      <c r="D31" s="266"/>
      <c r="E31" s="122"/>
      <c r="F31" s="122"/>
      <c r="G31" s="135"/>
    </row>
    <row r="32" spans="1:7" ht="12.75" customHeight="1">
      <c r="A32" s="136">
        <v>21</v>
      </c>
      <c r="B32" s="138" t="s">
        <v>58</v>
      </c>
      <c r="C32" s="265"/>
      <c r="D32" s="266"/>
      <c r="E32" s="122"/>
      <c r="F32" s="122"/>
      <c r="G32" s="135"/>
    </row>
    <row r="33" spans="1:7" ht="12.75" customHeight="1">
      <c r="A33" s="136">
        <v>22</v>
      </c>
      <c r="B33" s="138" t="s">
        <v>59</v>
      </c>
      <c r="C33" s="265"/>
      <c r="D33" s="266"/>
      <c r="E33" s="122"/>
      <c r="F33" s="122"/>
      <c r="G33" s="135"/>
    </row>
    <row r="34" spans="1:7" ht="12.75" customHeight="1">
      <c r="A34" s="136">
        <v>23</v>
      </c>
      <c r="B34" s="138" t="s">
        <v>60</v>
      </c>
      <c r="C34" s="265"/>
      <c r="D34" s="266"/>
      <c r="E34" s="122"/>
      <c r="F34" s="122"/>
      <c r="G34" s="135"/>
    </row>
    <row r="35" spans="1:7" ht="12.75" customHeight="1">
      <c r="A35" s="136">
        <v>24</v>
      </c>
      <c r="B35" s="138" t="s">
        <v>61</v>
      </c>
      <c r="C35" s="265"/>
      <c r="D35" s="266"/>
      <c r="E35" s="122"/>
      <c r="F35" s="157"/>
      <c r="G35" s="135"/>
    </row>
    <row r="36" spans="1:7" ht="12.75" customHeight="1">
      <c r="A36" s="136">
        <v>25</v>
      </c>
      <c r="B36" s="138" t="s">
        <v>62</v>
      </c>
      <c r="C36" s="265"/>
      <c r="D36" s="266"/>
      <c r="E36" s="122"/>
      <c r="F36" s="157"/>
      <c r="G36" s="135"/>
    </row>
    <row r="37" spans="1:7" ht="12.75" customHeight="1">
      <c r="A37" s="136">
        <v>26</v>
      </c>
      <c r="B37" s="138" t="s">
        <v>63</v>
      </c>
      <c r="C37" s="265"/>
      <c r="D37" s="266"/>
      <c r="E37" s="122"/>
      <c r="F37" s="157"/>
      <c r="G37" s="135"/>
    </row>
    <row r="38" spans="1:7" ht="12.75" customHeight="1">
      <c r="A38" s="136">
        <v>27</v>
      </c>
      <c r="B38" s="138" t="s">
        <v>64</v>
      </c>
      <c r="C38" s="265"/>
      <c r="D38" s="266"/>
      <c r="E38" s="122"/>
      <c r="F38" s="157"/>
      <c r="G38" s="135"/>
    </row>
    <row r="39" spans="1:7" ht="12.75" customHeight="1">
      <c r="A39" s="136">
        <v>28</v>
      </c>
      <c r="B39" s="138" t="s">
        <v>65</v>
      </c>
      <c r="C39" s="265"/>
      <c r="D39" s="266"/>
      <c r="E39" s="122"/>
      <c r="F39" s="157"/>
      <c r="G39" s="135"/>
    </row>
    <row r="40" spans="1:7" ht="12.75" customHeight="1">
      <c r="A40" s="136">
        <v>29</v>
      </c>
      <c r="B40" s="138" t="s">
        <v>66</v>
      </c>
      <c r="C40" s="265"/>
      <c r="D40" s="266"/>
      <c r="E40" s="122"/>
      <c r="F40" s="157"/>
      <c r="G40" s="135"/>
    </row>
    <row r="41" spans="1:7" ht="12.75" customHeight="1">
      <c r="A41" s="136">
        <v>30</v>
      </c>
      <c r="B41" s="138" t="s">
        <v>67</v>
      </c>
      <c r="C41" s="265"/>
      <c r="D41" s="266"/>
      <c r="E41" s="122"/>
      <c r="F41" s="157"/>
      <c r="G41" s="135"/>
    </row>
    <row r="42" spans="1:7" ht="12.75" customHeight="1">
      <c r="A42" s="130">
        <v>31</v>
      </c>
      <c r="B42" s="139" t="s">
        <v>47</v>
      </c>
      <c r="C42" s="267"/>
      <c r="D42" s="268"/>
      <c r="E42" s="122"/>
      <c r="F42" s="157"/>
      <c r="G42" s="135"/>
    </row>
    <row r="43" spans="1:7" ht="12.75" customHeight="1">
      <c r="A43" s="136"/>
      <c r="B43" s="137"/>
      <c r="C43" s="141"/>
      <c r="D43" s="142"/>
      <c r="E43" s="122"/>
      <c r="F43" s="157"/>
      <c r="G43" s="135"/>
    </row>
    <row r="44" spans="1:7" ht="12.75" customHeight="1">
      <c r="A44" s="136">
        <v>32</v>
      </c>
      <c r="B44" s="143" t="s">
        <v>111</v>
      </c>
      <c r="C44" s="265"/>
      <c r="D44" s="272"/>
      <c r="E44" s="122"/>
      <c r="F44" s="157"/>
      <c r="G44" s="135"/>
    </row>
    <row r="45" spans="1:7" ht="12.75" customHeight="1">
      <c r="A45" s="136">
        <v>33</v>
      </c>
      <c r="B45" s="143" t="s">
        <v>112</v>
      </c>
      <c r="C45" s="271"/>
      <c r="D45" s="272"/>
      <c r="E45" s="122"/>
      <c r="F45" s="157"/>
      <c r="G45" s="135"/>
    </row>
    <row r="46" spans="1:7" ht="12.75" customHeight="1">
      <c r="A46" s="136">
        <v>34</v>
      </c>
      <c r="B46" s="143" t="s">
        <v>113</v>
      </c>
      <c r="C46" s="271"/>
      <c r="D46" s="272"/>
      <c r="E46" s="122"/>
      <c r="F46" s="157"/>
      <c r="G46" s="135"/>
    </row>
    <row r="47" spans="1:7" ht="12.75" customHeight="1">
      <c r="A47" s="136">
        <v>35</v>
      </c>
      <c r="B47" s="143" t="s">
        <v>114</v>
      </c>
      <c r="C47" s="271"/>
      <c r="D47" s="272"/>
      <c r="E47" s="122"/>
      <c r="F47" s="157"/>
      <c r="G47" s="135"/>
    </row>
    <row r="48" spans="1:7" ht="12.75" customHeight="1">
      <c r="A48" s="136"/>
      <c r="B48" s="138"/>
      <c r="C48" s="158"/>
      <c r="D48" s="159"/>
      <c r="E48" s="122"/>
      <c r="F48" s="157"/>
      <c r="G48" s="135"/>
    </row>
    <row r="49" spans="1:7" ht="12.75" customHeight="1">
      <c r="A49" s="146">
        <v>36</v>
      </c>
      <c r="B49" s="147" t="s">
        <v>115</v>
      </c>
      <c r="C49" s="279"/>
      <c r="D49" s="280"/>
      <c r="E49" s="122"/>
      <c r="F49" s="157"/>
      <c r="G49" s="135"/>
    </row>
    <row r="50" spans="1:7" ht="12.75" customHeight="1">
      <c r="A50" s="146">
        <v>37</v>
      </c>
      <c r="B50" s="148" t="s">
        <v>48</v>
      </c>
      <c r="C50" s="281"/>
      <c r="D50" s="282"/>
      <c r="E50" s="122"/>
      <c r="F50" s="157"/>
      <c r="G50" s="135"/>
    </row>
    <row r="51" spans="1:7" ht="12.75" customHeight="1">
      <c r="A51" s="149">
        <v>38</v>
      </c>
      <c r="B51" s="150" t="s">
        <v>116</v>
      </c>
      <c r="C51" s="283"/>
      <c r="D51" s="284"/>
      <c r="E51" s="122"/>
      <c r="F51" s="157"/>
      <c r="G51" s="135"/>
    </row>
    <row r="52" spans="1:7" ht="12.75" customHeight="1">
      <c r="A52" s="151"/>
      <c r="B52" s="138"/>
      <c r="C52" s="160"/>
      <c r="D52" s="160"/>
      <c r="E52" s="122"/>
      <c r="F52" s="157"/>
      <c r="G52" s="135"/>
    </row>
    <row r="53" spans="1:7" ht="12.75" customHeight="1">
      <c r="A53" s="153"/>
      <c r="B53" s="138"/>
      <c r="C53" s="161"/>
      <c r="D53" s="161"/>
      <c r="E53" s="122"/>
      <c r="F53" s="157"/>
      <c r="G53" s="135"/>
    </row>
    <row r="54" spans="1:7" ht="12.75" customHeight="1">
      <c r="A54" s="133"/>
      <c r="B54" s="162" t="s">
        <v>68</v>
      </c>
      <c r="C54" s="132">
        <v>2011</v>
      </c>
      <c r="D54" s="132">
        <v>2012</v>
      </c>
      <c r="E54" s="122"/>
      <c r="F54" s="157"/>
      <c r="G54" s="135"/>
    </row>
    <row r="55" spans="1:7" ht="12.75" customHeight="1">
      <c r="A55" s="133">
        <v>39</v>
      </c>
      <c r="B55" s="134" t="s">
        <v>69</v>
      </c>
      <c r="C55" s="263"/>
      <c r="D55" s="264"/>
      <c r="E55" s="122"/>
      <c r="F55" s="157"/>
      <c r="G55" s="135"/>
    </row>
    <row r="56" spans="1:7" ht="12.75" customHeight="1">
      <c r="A56" s="136">
        <v>40</v>
      </c>
      <c r="B56" s="138" t="s">
        <v>70</v>
      </c>
      <c r="C56" s="265"/>
      <c r="D56" s="266"/>
      <c r="E56" s="122"/>
      <c r="F56" s="157"/>
      <c r="G56" s="135"/>
    </row>
    <row r="57" spans="1:7" ht="12.75" customHeight="1">
      <c r="A57" s="136">
        <v>41</v>
      </c>
      <c r="B57" s="138" t="s">
        <v>71</v>
      </c>
      <c r="C57" s="265"/>
      <c r="D57" s="266"/>
      <c r="E57" s="122"/>
      <c r="F57" s="157"/>
      <c r="G57" s="135"/>
    </row>
    <row r="58" spans="1:7" ht="12.75" customHeight="1">
      <c r="A58" s="136">
        <v>42</v>
      </c>
      <c r="B58" s="138" t="s">
        <v>72</v>
      </c>
      <c r="C58" s="265"/>
      <c r="D58" s="266"/>
      <c r="E58" s="122"/>
      <c r="F58" s="157"/>
      <c r="G58" s="135"/>
    </row>
    <row r="59" spans="1:7" ht="12.75" customHeight="1">
      <c r="A59" s="136">
        <v>43</v>
      </c>
      <c r="B59" s="138" t="s">
        <v>73</v>
      </c>
      <c r="C59" s="265"/>
      <c r="D59" s="266"/>
      <c r="E59" s="122"/>
      <c r="F59" s="157"/>
      <c r="G59" s="135"/>
    </row>
    <row r="60" spans="1:7" ht="12.75" customHeight="1">
      <c r="A60" s="136">
        <v>44</v>
      </c>
      <c r="B60" s="138" t="s">
        <v>74</v>
      </c>
      <c r="C60" s="265"/>
      <c r="D60" s="266"/>
      <c r="E60" s="122"/>
      <c r="F60" s="157"/>
      <c r="G60" s="135"/>
    </row>
    <row r="61" spans="1:7" ht="12.75" customHeight="1">
      <c r="A61" s="136">
        <v>45</v>
      </c>
      <c r="B61" s="138" t="s">
        <v>75</v>
      </c>
      <c r="C61" s="265"/>
      <c r="D61" s="266"/>
      <c r="E61" s="122"/>
      <c r="F61" s="157"/>
      <c r="G61" s="135"/>
    </row>
    <row r="62" spans="1:7" ht="12.75" customHeight="1">
      <c r="A62" s="136">
        <v>46</v>
      </c>
      <c r="B62" s="138" t="s">
        <v>76</v>
      </c>
      <c r="C62" s="265"/>
      <c r="D62" s="266"/>
      <c r="E62" s="122"/>
      <c r="F62" s="157"/>
      <c r="G62" s="135"/>
    </row>
    <row r="63" spans="1:7" ht="12.75" customHeight="1">
      <c r="A63" s="130">
        <v>47</v>
      </c>
      <c r="B63" s="139" t="s">
        <v>47</v>
      </c>
      <c r="C63" s="267"/>
      <c r="D63" s="268"/>
      <c r="E63" s="122"/>
      <c r="F63" s="157"/>
      <c r="G63" s="135"/>
    </row>
    <row r="64" spans="1:7" ht="12.75" customHeight="1">
      <c r="A64" s="130"/>
      <c r="B64" s="139"/>
      <c r="C64" s="163"/>
      <c r="D64" s="164"/>
      <c r="E64" s="122"/>
      <c r="F64" s="157"/>
      <c r="G64" s="135"/>
    </row>
    <row r="65" spans="1:7" ht="12.75" customHeight="1">
      <c r="A65" s="136">
        <v>48</v>
      </c>
      <c r="B65" s="143" t="s">
        <v>111</v>
      </c>
      <c r="C65" s="285"/>
      <c r="D65" s="272"/>
      <c r="E65" s="122"/>
      <c r="F65" s="157"/>
      <c r="G65" s="135"/>
    </row>
    <row r="66" spans="1:7" ht="12.75" customHeight="1">
      <c r="A66" s="136">
        <v>49</v>
      </c>
      <c r="B66" s="143" t="s">
        <v>112</v>
      </c>
      <c r="C66" s="271"/>
      <c r="D66" s="272"/>
      <c r="E66" s="122"/>
      <c r="F66" s="157"/>
      <c r="G66" s="135"/>
    </row>
    <row r="67" spans="1:7" ht="12.75" customHeight="1">
      <c r="A67" s="136">
        <v>50</v>
      </c>
      <c r="B67" s="143" t="s">
        <v>113</v>
      </c>
      <c r="C67" s="271"/>
      <c r="D67" s="272"/>
      <c r="E67" s="122"/>
      <c r="F67" s="157"/>
      <c r="G67" s="135"/>
    </row>
    <row r="68" spans="1:7" ht="12.75" customHeight="1">
      <c r="A68" s="136">
        <v>51</v>
      </c>
      <c r="B68" s="143" t="s">
        <v>114</v>
      </c>
      <c r="C68" s="271"/>
      <c r="D68" s="272"/>
      <c r="E68" s="122"/>
      <c r="F68" s="122"/>
      <c r="G68" s="135"/>
    </row>
    <row r="69" spans="1:7" ht="12.75" customHeight="1">
      <c r="A69" s="136"/>
      <c r="B69" s="138"/>
      <c r="C69" s="158"/>
      <c r="D69" s="159"/>
      <c r="E69" s="122"/>
      <c r="F69" s="122"/>
      <c r="G69" s="135"/>
    </row>
    <row r="70" spans="1:7" ht="12.75" customHeight="1">
      <c r="A70" s="146">
        <v>52</v>
      </c>
      <c r="B70" s="147" t="s">
        <v>115</v>
      </c>
      <c r="C70" s="279"/>
      <c r="D70" s="280"/>
      <c r="E70" s="122"/>
      <c r="F70" s="122"/>
      <c r="G70" s="135"/>
    </row>
    <row r="71" spans="1:7" ht="12.75" customHeight="1">
      <c r="A71" s="146">
        <v>53</v>
      </c>
      <c r="B71" s="148" t="s">
        <v>48</v>
      </c>
      <c r="C71" s="281"/>
      <c r="D71" s="282"/>
      <c r="E71" s="122"/>
      <c r="F71" s="122"/>
      <c r="G71" s="135"/>
    </row>
    <row r="72" spans="1:7" ht="12.75" customHeight="1">
      <c r="A72" s="149">
        <v>54</v>
      </c>
      <c r="B72" s="150" t="s">
        <v>116</v>
      </c>
      <c r="C72" s="283"/>
      <c r="D72" s="284"/>
      <c r="E72" s="122"/>
      <c r="F72" s="122"/>
      <c r="G72" s="135"/>
    </row>
    <row r="73" spans="1:7" ht="12.75" customHeight="1">
      <c r="A73" s="151"/>
      <c r="B73" s="148"/>
      <c r="C73" s="165"/>
      <c r="D73" s="165"/>
      <c r="E73" s="122"/>
      <c r="F73" s="122"/>
      <c r="G73" s="135"/>
    </row>
    <row r="74" spans="1:7" ht="12.75" customHeight="1">
      <c r="A74" s="153"/>
      <c r="B74" s="138"/>
      <c r="C74" s="161"/>
      <c r="D74" s="161"/>
      <c r="E74" s="122"/>
      <c r="F74" s="122"/>
      <c r="G74" s="135"/>
    </row>
    <row r="75" spans="1:7" ht="12.75" customHeight="1">
      <c r="A75" s="166"/>
      <c r="B75" s="167" t="s">
        <v>77</v>
      </c>
      <c r="C75" s="156">
        <v>2011</v>
      </c>
      <c r="D75" s="168">
        <v>2012</v>
      </c>
      <c r="E75" s="122"/>
      <c r="F75" s="122"/>
      <c r="G75" s="135"/>
    </row>
    <row r="76" spans="1:7" ht="12.75" customHeight="1">
      <c r="A76" s="133">
        <v>55</v>
      </c>
      <c r="B76" s="169" t="s">
        <v>78</v>
      </c>
      <c r="C76" s="263"/>
      <c r="D76" s="264"/>
      <c r="E76" s="122"/>
      <c r="F76" s="122"/>
      <c r="G76" s="135"/>
    </row>
    <row r="77" spans="1:7" ht="12.75" customHeight="1">
      <c r="A77" s="130">
        <v>56</v>
      </c>
      <c r="B77" s="139" t="s">
        <v>47</v>
      </c>
      <c r="C77" s="267"/>
      <c r="D77" s="268"/>
      <c r="E77" s="122"/>
      <c r="F77" s="157"/>
      <c r="G77" s="135"/>
    </row>
    <row r="78" spans="1:7" ht="12.75" customHeight="1">
      <c r="A78" s="130"/>
      <c r="B78" s="139"/>
      <c r="C78" s="163"/>
      <c r="D78" s="164"/>
      <c r="E78" s="122"/>
      <c r="F78" s="157"/>
      <c r="G78" s="135"/>
    </row>
    <row r="79" spans="1:7" ht="12.75" customHeight="1">
      <c r="A79" s="136">
        <v>57</v>
      </c>
      <c r="B79" s="143" t="s">
        <v>111</v>
      </c>
      <c r="C79" s="269"/>
      <c r="D79" s="270"/>
      <c r="E79" s="122"/>
      <c r="F79" s="157"/>
      <c r="G79" s="135"/>
    </row>
    <row r="80" spans="1:7" ht="12.75" customHeight="1">
      <c r="A80" s="136">
        <v>58</v>
      </c>
      <c r="B80" s="143" t="s">
        <v>112</v>
      </c>
      <c r="C80" s="269"/>
      <c r="D80" s="270"/>
      <c r="E80" s="122"/>
      <c r="F80" s="157"/>
      <c r="G80" s="135"/>
    </row>
    <row r="81" spans="1:7" ht="12.75" customHeight="1">
      <c r="A81" s="136">
        <v>59</v>
      </c>
      <c r="B81" s="143" t="s">
        <v>113</v>
      </c>
      <c r="C81" s="271"/>
      <c r="D81" s="272"/>
      <c r="E81" s="122"/>
      <c r="F81" s="157"/>
      <c r="G81" s="135"/>
    </row>
    <row r="82" spans="1:7" ht="12.75" customHeight="1">
      <c r="A82" s="136">
        <v>60</v>
      </c>
      <c r="B82" s="143" t="s">
        <v>114</v>
      </c>
      <c r="C82" s="269"/>
      <c r="D82" s="270"/>
      <c r="E82" s="122"/>
      <c r="F82" s="157"/>
      <c r="G82" s="135"/>
    </row>
    <row r="83" spans="1:7" ht="12.75" customHeight="1">
      <c r="A83" s="136"/>
      <c r="B83" s="138"/>
      <c r="C83" s="170"/>
      <c r="D83" s="171"/>
      <c r="E83" s="122"/>
      <c r="F83" s="157"/>
      <c r="G83" s="135"/>
    </row>
    <row r="84" spans="1:7" ht="12.75" customHeight="1">
      <c r="A84" s="136">
        <v>61</v>
      </c>
      <c r="B84" s="147" t="s">
        <v>115</v>
      </c>
      <c r="C84" s="273"/>
      <c r="D84" s="274"/>
      <c r="E84" s="172"/>
      <c r="F84" s="157"/>
      <c r="G84" s="135"/>
    </row>
    <row r="85" spans="1:7" ht="12.75" customHeight="1">
      <c r="A85" s="136">
        <v>62</v>
      </c>
      <c r="B85" s="148" t="s">
        <v>48</v>
      </c>
      <c r="C85" s="275"/>
      <c r="D85" s="276"/>
      <c r="E85" s="122"/>
      <c r="F85" s="157"/>
      <c r="G85" s="135"/>
    </row>
    <row r="86" spans="1:7" ht="12.75" customHeight="1">
      <c r="A86" s="173">
        <v>63</v>
      </c>
      <c r="B86" s="150" t="s">
        <v>116</v>
      </c>
      <c r="C86" s="277"/>
      <c r="D86" s="278"/>
      <c r="E86" s="122"/>
      <c r="F86" s="157"/>
      <c r="G86" s="135"/>
    </row>
    <row r="87" spans="1:7" ht="12.75" customHeight="1">
      <c r="A87" s="151"/>
      <c r="B87" s="43"/>
      <c r="C87" s="43"/>
      <c r="D87" s="43"/>
      <c r="E87" s="122"/>
      <c r="F87" s="157"/>
    </row>
    <row r="88" spans="1:7" ht="12.75" customHeight="1">
      <c r="A88" s="153"/>
      <c r="B88" s="43"/>
      <c r="C88" s="43"/>
      <c r="D88" s="43"/>
      <c r="E88" s="122"/>
      <c r="F88" s="157"/>
    </row>
    <row r="89" spans="1:7" ht="12.75" customHeight="1">
      <c r="A89" s="133">
        <v>64</v>
      </c>
      <c r="B89" s="174" t="s">
        <v>79</v>
      </c>
      <c r="C89" s="175" t="s">
        <v>80</v>
      </c>
      <c r="D89" s="176"/>
      <c r="E89" s="176"/>
      <c r="F89" s="157"/>
    </row>
    <row r="90" spans="1:7" ht="12.75" customHeight="1">
      <c r="A90" s="136">
        <v>65</v>
      </c>
      <c r="B90" s="177" t="s">
        <v>81</v>
      </c>
      <c r="C90" s="178">
        <v>3984630.8280000002</v>
      </c>
      <c r="D90" s="179"/>
      <c r="E90" s="176"/>
      <c r="F90" s="157"/>
    </row>
    <row r="91" spans="1:7" ht="12.75" customHeight="1">
      <c r="A91" s="136">
        <v>66</v>
      </c>
      <c r="B91" s="180" t="s">
        <v>82</v>
      </c>
      <c r="C91" s="181">
        <v>4005863</v>
      </c>
      <c r="D91" s="179"/>
      <c r="E91" s="176"/>
      <c r="F91" s="157"/>
    </row>
    <row r="92" spans="1:7" ht="12.75" customHeight="1">
      <c r="A92" s="173">
        <v>67</v>
      </c>
      <c r="B92" s="183" t="s">
        <v>103</v>
      </c>
      <c r="C92" s="230">
        <v>4041898</v>
      </c>
      <c r="D92" s="176"/>
      <c r="E92" s="176"/>
      <c r="F92" s="157"/>
    </row>
    <row r="93" spans="1:7" ht="12.75" customHeight="1">
      <c r="A93" s="153"/>
      <c r="B93" s="184"/>
      <c r="C93" s="185"/>
      <c r="D93" s="186"/>
      <c r="E93" s="186"/>
      <c r="F93" s="157"/>
    </row>
    <row r="94" spans="1:7" ht="12.75" customHeight="1">
      <c r="A94" s="133">
        <v>68</v>
      </c>
      <c r="B94" s="174" t="s">
        <v>83</v>
      </c>
      <c r="C94" s="187" t="s">
        <v>80</v>
      </c>
      <c r="D94" s="287" t="s">
        <v>84</v>
      </c>
      <c r="E94" s="288"/>
      <c r="F94" s="157"/>
    </row>
    <row r="95" spans="1:7" ht="12.75" customHeight="1">
      <c r="A95" s="136">
        <v>69</v>
      </c>
      <c r="B95" s="182" t="s">
        <v>85</v>
      </c>
      <c r="C95" s="188">
        <v>119857.40741999999</v>
      </c>
      <c r="D95" s="289" t="s">
        <v>86</v>
      </c>
      <c r="E95" s="290"/>
      <c r="F95" s="157"/>
    </row>
    <row r="96" spans="1:7" ht="12.75" customHeight="1">
      <c r="A96" s="173">
        <v>70</v>
      </c>
      <c r="B96" s="183" t="s">
        <v>87</v>
      </c>
      <c r="C96" s="231">
        <v>120716.41499999999</v>
      </c>
      <c r="D96" s="291" t="s">
        <v>88</v>
      </c>
      <c r="E96" s="292"/>
      <c r="F96" s="157"/>
    </row>
    <row r="97" spans="6:6" ht="15">
      <c r="F97"/>
    </row>
    <row r="98" spans="6:6" ht="15">
      <c r="F98"/>
    </row>
    <row r="99" spans="6:6" ht="15">
      <c r="F99"/>
    </row>
    <row r="100" spans="6:6" ht="15">
      <c r="F100"/>
    </row>
    <row r="101" spans="6:6" ht="15">
      <c r="F101"/>
    </row>
    <row r="102" spans="6:6" ht="15">
      <c r="F102"/>
    </row>
    <row r="103" spans="6:6" ht="15">
      <c r="F103"/>
    </row>
    <row r="104" spans="6:6" ht="15">
      <c r="F104"/>
    </row>
    <row r="105" spans="6:6" ht="15">
      <c r="F105"/>
    </row>
    <row r="106" spans="6:6" ht="15">
      <c r="F106"/>
    </row>
    <row r="107" spans="6:6" ht="15">
      <c r="F107"/>
    </row>
    <row r="108" spans="6:6" ht="15">
      <c r="F108"/>
    </row>
    <row r="109" spans="6:6" ht="15">
      <c r="F109"/>
    </row>
    <row r="110" spans="6:6" ht="15">
      <c r="F110"/>
    </row>
    <row r="111" spans="6:6" ht="15">
      <c r="F111"/>
    </row>
    <row r="112" spans="6:6" ht="15">
      <c r="F112"/>
    </row>
    <row r="113" spans="6:6" ht="15">
      <c r="F113"/>
    </row>
    <row r="114" spans="6:6" ht="15">
      <c r="F114"/>
    </row>
    <row r="115" spans="6:6" ht="15">
      <c r="F115"/>
    </row>
    <row r="116" spans="6:6" ht="15">
      <c r="F116"/>
    </row>
    <row r="117" spans="6:6" ht="15">
      <c r="F117"/>
    </row>
    <row r="118" spans="6:6" ht="15">
      <c r="F118"/>
    </row>
    <row r="119" spans="6:6" ht="15">
      <c r="F119"/>
    </row>
    <row r="120" spans="6:6" ht="15">
      <c r="F120"/>
    </row>
    <row r="121" spans="6:6" ht="15">
      <c r="F121"/>
    </row>
    <row r="122" spans="6:6" ht="15">
      <c r="F122"/>
    </row>
    <row r="123" spans="6:6" ht="15">
      <c r="F123"/>
    </row>
    <row r="124" spans="6:6" ht="15">
      <c r="F124"/>
    </row>
    <row r="125" spans="6:6" ht="15">
      <c r="F125"/>
    </row>
    <row r="126" spans="6:6" ht="15">
      <c r="F126"/>
    </row>
    <row r="127" spans="6:6" ht="15">
      <c r="F127"/>
    </row>
    <row r="128" spans="6:6" ht="15">
      <c r="F128"/>
    </row>
    <row r="129" spans="6:6" ht="15">
      <c r="F129"/>
    </row>
    <row r="130" spans="6:6" ht="15">
      <c r="F130"/>
    </row>
    <row r="131" spans="6:6" ht="15">
      <c r="F131"/>
    </row>
    <row r="132" spans="6:6" ht="15">
      <c r="F132"/>
    </row>
    <row r="133" spans="6:6" ht="15">
      <c r="F133"/>
    </row>
    <row r="134" spans="6:6" ht="15">
      <c r="F134"/>
    </row>
    <row r="135" spans="6:6" ht="15">
      <c r="F135"/>
    </row>
    <row r="136" spans="6:6" ht="15">
      <c r="F136"/>
    </row>
    <row r="137" spans="6:6" ht="15">
      <c r="F137"/>
    </row>
    <row r="138" spans="6:6" ht="15">
      <c r="F138"/>
    </row>
    <row r="139" spans="6:6" ht="15">
      <c r="F139"/>
    </row>
    <row r="140" spans="6:6" ht="15">
      <c r="F140"/>
    </row>
    <row r="141" spans="6:6" ht="15">
      <c r="F141"/>
    </row>
    <row r="142" spans="6:6" ht="15">
      <c r="F142"/>
    </row>
    <row r="143" spans="6:6" ht="15">
      <c r="F143"/>
    </row>
    <row r="144" spans="6:6" ht="15">
      <c r="F144"/>
    </row>
    <row r="145" spans="6:6" ht="15">
      <c r="F145"/>
    </row>
    <row r="146" spans="6:6" ht="15">
      <c r="F146"/>
    </row>
    <row r="147" spans="6:6" ht="15">
      <c r="F147"/>
    </row>
    <row r="148" spans="6:6" ht="15">
      <c r="F148"/>
    </row>
    <row r="149" spans="6:6" ht="15">
      <c r="F149"/>
    </row>
    <row r="150" spans="6:6" ht="15">
      <c r="F150"/>
    </row>
    <row r="151" spans="6:6" ht="15">
      <c r="F151"/>
    </row>
    <row r="152" spans="6:6" ht="15">
      <c r="F152"/>
    </row>
    <row r="153" spans="6:6" ht="15">
      <c r="F153"/>
    </row>
    <row r="154" spans="6:6" ht="15">
      <c r="F154"/>
    </row>
    <row r="155" spans="6:6" ht="15">
      <c r="F155"/>
    </row>
    <row r="156" spans="6:6" ht="15">
      <c r="F156"/>
    </row>
    <row r="157" spans="6:6" ht="15">
      <c r="F157"/>
    </row>
    <row r="158" spans="6:6" ht="15">
      <c r="F158"/>
    </row>
    <row r="159" spans="6:6" ht="15">
      <c r="F159"/>
    </row>
    <row r="160" spans="6:6" ht="12.75" customHeight="1">
      <c r="F160"/>
    </row>
    <row r="161" spans="6:6" ht="12.75" customHeight="1">
      <c r="F161"/>
    </row>
    <row r="162" spans="6:6" ht="12.75" customHeight="1">
      <c r="F162"/>
    </row>
    <row r="163" spans="6:6" ht="12.75" customHeight="1">
      <c r="F163"/>
    </row>
    <row r="164" spans="6:6" ht="12.75" customHeight="1">
      <c r="F164"/>
    </row>
    <row r="165" spans="6:6" ht="12.75" customHeight="1">
      <c r="F165"/>
    </row>
    <row r="166" spans="6:6" ht="12.75" customHeight="1">
      <c r="F166"/>
    </row>
    <row r="167" spans="6:6" ht="12.75" customHeight="1">
      <c r="F167"/>
    </row>
    <row r="168" spans="6:6" ht="12.75" customHeight="1">
      <c r="F168"/>
    </row>
    <row r="169" spans="6:6" ht="12.75" customHeight="1">
      <c r="F169"/>
    </row>
    <row r="170" spans="6:6" ht="15">
      <c r="F170"/>
    </row>
    <row r="171" spans="6:6" ht="15">
      <c r="F171"/>
    </row>
    <row r="172" spans="6:6" ht="15">
      <c r="F172"/>
    </row>
    <row r="173" spans="6:6" ht="15">
      <c r="F173"/>
    </row>
    <row r="174" spans="6:6" ht="15">
      <c r="F174"/>
    </row>
    <row r="175" spans="6:6" ht="15">
      <c r="F175"/>
    </row>
    <row r="176" spans="6:6" ht="15">
      <c r="F176"/>
    </row>
    <row r="177" spans="6:6" ht="15">
      <c r="F177"/>
    </row>
    <row r="178" spans="6:6" ht="15">
      <c r="F178"/>
    </row>
    <row r="179" spans="6:6" ht="15">
      <c r="F179"/>
    </row>
    <row r="180" spans="6:6" ht="15">
      <c r="F180"/>
    </row>
    <row r="181" spans="6:6" ht="15">
      <c r="F181"/>
    </row>
    <row r="182" spans="6:6" ht="15">
      <c r="F182"/>
    </row>
    <row r="183" spans="6:6" ht="15">
      <c r="F183"/>
    </row>
    <row r="184" spans="6:6" ht="15">
      <c r="F184"/>
    </row>
    <row r="185" spans="6:6" ht="15">
      <c r="F185"/>
    </row>
    <row r="186" spans="6:6" ht="15">
      <c r="F186"/>
    </row>
    <row r="187" spans="6:6" ht="15">
      <c r="F187"/>
    </row>
    <row r="188" spans="6:6" ht="15">
      <c r="F188"/>
    </row>
    <row r="189" spans="6:6" ht="15">
      <c r="F189"/>
    </row>
    <row r="190" spans="6:6" ht="15">
      <c r="F190"/>
    </row>
    <row r="191" spans="6:6" ht="15">
      <c r="F191"/>
    </row>
    <row r="192" spans="6:6" ht="15">
      <c r="F192"/>
    </row>
    <row r="193" spans="6:6" ht="15">
      <c r="F193"/>
    </row>
    <row r="194" spans="6:6" ht="15">
      <c r="F194"/>
    </row>
    <row r="195" spans="6:6" ht="15">
      <c r="F195"/>
    </row>
    <row r="196" spans="6:6" ht="15">
      <c r="F196"/>
    </row>
    <row r="197" spans="6:6" ht="15">
      <c r="F197"/>
    </row>
    <row r="198" spans="6:6" ht="15">
      <c r="F198"/>
    </row>
    <row r="199" spans="6:6" ht="15">
      <c r="F199"/>
    </row>
    <row r="200" spans="6:6" ht="15">
      <c r="F200"/>
    </row>
    <row r="201" spans="6:6" ht="15">
      <c r="F201"/>
    </row>
    <row r="202" spans="6:6" ht="15">
      <c r="F202"/>
    </row>
    <row r="203" spans="6:6" ht="15">
      <c r="F203"/>
    </row>
    <row r="204" spans="6:6" ht="15">
      <c r="F204"/>
    </row>
    <row r="205" spans="6:6" ht="15">
      <c r="F205"/>
    </row>
    <row r="206" spans="6:6" ht="15">
      <c r="F206"/>
    </row>
    <row r="207" spans="6:6" ht="15">
      <c r="F207"/>
    </row>
    <row r="208" spans="6:6" ht="15">
      <c r="F208"/>
    </row>
    <row r="209" spans="6:6" ht="15">
      <c r="F209"/>
    </row>
    <row r="210" spans="6:6" ht="15">
      <c r="F210"/>
    </row>
    <row r="211" spans="6:6" ht="15">
      <c r="F211"/>
    </row>
    <row r="212" spans="6:6" ht="15">
      <c r="F212"/>
    </row>
    <row r="213" spans="6:6" ht="15">
      <c r="F213"/>
    </row>
    <row r="214" spans="6:6" ht="15">
      <c r="F214"/>
    </row>
    <row r="215" spans="6:6" ht="15">
      <c r="F215"/>
    </row>
    <row r="216" spans="6:6" ht="15">
      <c r="F216"/>
    </row>
    <row r="217" spans="6:6" ht="15">
      <c r="F217"/>
    </row>
    <row r="218" spans="6:6" ht="15">
      <c r="F218"/>
    </row>
    <row r="219" spans="6:6" ht="15">
      <c r="F219"/>
    </row>
    <row r="220" spans="6:6" ht="15">
      <c r="F220"/>
    </row>
    <row r="221" spans="6:6" ht="15">
      <c r="F221"/>
    </row>
    <row r="222" spans="6:6" ht="15">
      <c r="F222"/>
    </row>
    <row r="223" spans="6:6" ht="15">
      <c r="F223"/>
    </row>
    <row r="224" spans="6:6" ht="15">
      <c r="F224"/>
    </row>
    <row r="225" spans="6:6" ht="15">
      <c r="F225"/>
    </row>
    <row r="226" spans="6:6" ht="15">
      <c r="F226"/>
    </row>
    <row r="227" spans="6:6" ht="15">
      <c r="F227"/>
    </row>
    <row r="228" spans="6:6" ht="15">
      <c r="F228"/>
    </row>
    <row r="229" spans="6:6" ht="15">
      <c r="F229"/>
    </row>
    <row r="230" spans="6:6" ht="15">
      <c r="F230"/>
    </row>
    <row r="231" spans="6:6" ht="15">
      <c r="F231"/>
    </row>
    <row r="232" spans="6:6" ht="15">
      <c r="F232"/>
    </row>
    <row r="233" spans="6:6" ht="15">
      <c r="F233"/>
    </row>
    <row r="234" spans="6:6" ht="15">
      <c r="F234"/>
    </row>
    <row r="235" spans="6:6" ht="15">
      <c r="F235"/>
    </row>
    <row r="236" spans="6:6" ht="15">
      <c r="F236"/>
    </row>
    <row r="237" spans="6:6" ht="15">
      <c r="F237"/>
    </row>
    <row r="238" spans="6:6" ht="15">
      <c r="F238"/>
    </row>
    <row r="239" spans="6:6" ht="15">
      <c r="F239"/>
    </row>
    <row r="240" spans="6:6" ht="15">
      <c r="F240"/>
    </row>
    <row r="241" spans="6:6" ht="15">
      <c r="F241"/>
    </row>
    <row r="242" spans="6:6" ht="15">
      <c r="F242"/>
    </row>
    <row r="243" spans="6:6" ht="15">
      <c r="F243"/>
    </row>
    <row r="244" spans="6:6" ht="15">
      <c r="F244"/>
    </row>
    <row r="245" spans="6:6" ht="15">
      <c r="F245"/>
    </row>
    <row r="246" spans="6:6" ht="15">
      <c r="F246"/>
    </row>
    <row r="247" spans="6:6" ht="15">
      <c r="F247"/>
    </row>
    <row r="248" spans="6:6" ht="15">
      <c r="F248"/>
    </row>
    <row r="249" spans="6:6" ht="15">
      <c r="F249"/>
    </row>
    <row r="250" spans="6:6" ht="15">
      <c r="F250"/>
    </row>
    <row r="251" spans="6:6" ht="15">
      <c r="F251"/>
    </row>
    <row r="252" spans="6:6" ht="15">
      <c r="F252"/>
    </row>
    <row r="253" spans="6:6" ht="15">
      <c r="F253"/>
    </row>
    <row r="254" spans="6:6" ht="15">
      <c r="F254"/>
    </row>
    <row r="255" spans="6:6" ht="15">
      <c r="F255"/>
    </row>
    <row r="256" spans="6:6" ht="15">
      <c r="F256"/>
    </row>
    <row r="257" spans="6:6" ht="15">
      <c r="F257"/>
    </row>
    <row r="258" spans="6:6" ht="15">
      <c r="F258"/>
    </row>
    <row r="259" spans="6:6" ht="15">
      <c r="F259"/>
    </row>
    <row r="260" spans="6:6" ht="15">
      <c r="F260"/>
    </row>
    <row r="261" spans="6:6" ht="15">
      <c r="F261"/>
    </row>
    <row r="262" spans="6:6" ht="15">
      <c r="F262"/>
    </row>
    <row r="263" spans="6:6" ht="15">
      <c r="F263"/>
    </row>
    <row r="264" spans="6:6" ht="15">
      <c r="F264"/>
    </row>
    <row r="265" spans="6:6" ht="15">
      <c r="F265"/>
    </row>
    <row r="266" spans="6:6" ht="15">
      <c r="F266"/>
    </row>
    <row r="267" spans="6:6" ht="15">
      <c r="F267"/>
    </row>
    <row r="268" spans="6:6" ht="15">
      <c r="F268"/>
    </row>
    <row r="269" spans="6:6" ht="15">
      <c r="F269"/>
    </row>
    <row r="270" spans="6:6" ht="15">
      <c r="F270"/>
    </row>
    <row r="271" spans="6:6" ht="15">
      <c r="F271"/>
    </row>
    <row r="272" spans="6:6" ht="15">
      <c r="F272"/>
    </row>
    <row r="273" spans="6:6" ht="15">
      <c r="F273"/>
    </row>
    <row r="274" spans="6:6" ht="15">
      <c r="F274"/>
    </row>
    <row r="275" spans="6:6" ht="15">
      <c r="F275"/>
    </row>
    <row r="276" spans="6:6" ht="15">
      <c r="F276"/>
    </row>
    <row r="277" spans="6:6" ht="15">
      <c r="F277"/>
    </row>
    <row r="278" spans="6:6" ht="15">
      <c r="F278"/>
    </row>
    <row r="279" spans="6:6" ht="15">
      <c r="F279"/>
    </row>
    <row r="280" spans="6:6" ht="15">
      <c r="F280"/>
    </row>
    <row r="281" spans="6:6" ht="15">
      <c r="F281"/>
    </row>
    <row r="282" spans="6:6" ht="15">
      <c r="F282"/>
    </row>
    <row r="283" spans="6:6" ht="15">
      <c r="F283"/>
    </row>
    <row r="284" spans="6:6" ht="15">
      <c r="F284"/>
    </row>
    <row r="285" spans="6:6" ht="15">
      <c r="F285"/>
    </row>
    <row r="286" spans="6:6" ht="15">
      <c r="F286"/>
    </row>
    <row r="287" spans="6:6" ht="15">
      <c r="F287"/>
    </row>
    <row r="288" spans="6:6" ht="15">
      <c r="F288"/>
    </row>
    <row r="289" spans="6:6" ht="15">
      <c r="F289"/>
    </row>
    <row r="290" spans="6:6" ht="15">
      <c r="F290"/>
    </row>
    <row r="291" spans="6:6" ht="15">
      <c r="F291"/>
    </row>
    <row r="292" spans="6:6" ht="15">
      <c r="F292"/>
    </row>
    <row r="293" spans="6:6" ht="15">
      <c r="F293"/>
    </row>
    <row r="294" spans="6:6" ht="15">
      <c r="F294"/>
    </row>
    <row r="295" spans="6:6" ht="15">
      <c r="F295"/>
    </row>
    <row r="296" spans="6:6" ht="15">
      <c r="F296"/>
    </row>
    <row r="297" spans="6:6" ht="15">
      <c r="F297"/>
    </row>
    <row r="298" spans="6:6" ht="15">
      <c r="F298"/>
    </row>
    <row r="299" spans="6:6" ht="15">
      <c r="F299"/>
    </row>
    <row r="300" spans="6:6" ht="15">
      <c r="F300"/>
    </row>
    <row r="301" spans="6:6" ht="15">
      <c r="F301"/>
    </row>
    <row r="302" spans="6:6" ht="15">
      <c r="F302"/>
    </row>
    <row r="303" spans="6:6" ht="15">
      <c r="F303"/>
    </row>
    <row r="304" spans="6:6" ht="15">
      <c r="F304"/>
    </row>
    <row r="305" spans="6:6" ht="15">
      <c r="F305"/>
    </row>
    <row r="306" spans="6:6" ht="15">
      <c r="F306"/>
    </row>
    <row r="307" spans="6:6" ht="15">
      <c r="F307"/>
    </row>
    <row r="308" spans="6:6" ht="15">
      <c r="F308"/>
    </row>
    <row r="309" spans="6:6" ht="15">
      <c r="F309"/>
    </row>
    <row r="310" spans="6:6" ht="15">
      <c r="F310"/>
    </row>
    <row r="311" spans="6:6" ht="15">
      <c r="F311"/>
    </row>
    <row r="312" spans="6:6" ht="15">
      <c r="F312"/>
    </row>
    <row r="313" spans="6:6" ht="15">
      <c r="F313"/>
    </row>
    <row r="314" spans="6:6" ht="15">
      <c r="F314"/>
    </row>
    <row r="315" spans="6:6" ht="15">
      <c r="F315"/>
    </row>
    <row r="316" spans="6:6" ht="15">
      <c r="F316"/>
    </row>
    <row r="317" spans="6:6" ht="15">
      <c r="F317"/>
    </row>
    <row r="318" spans="6:6" ht="15">
      <c r="F318"/>
    </row>
    <row r="319" spans="6:6" ht="15">
      <c r="F319"/>
    </row>
    <row r="320" spans="6:6" ht="15">
      <c r="F320"/>
    </row>
    <row r="321" spans="6:6" ht="15">
      <c r="F321"/>
    </row>
    <row r="322" spans="6:6" ht="15">
      <c r="F322"/>
    </row>
    <row r="323" spans="6:6" ht="15">
      <c r="F323"/>
    </row>
    <row r="324" spans="6:6" ht="15">
      <c r="F324"/>
    </row>
    <row r="325" spans="6:6" ht="15">
      <c r="F325"/>
    </row>
    <row r="326" spans="6:6" ht="15">
      <c r="F326"/>
    </row>
    <row r="327" spans="6:6" ht="15">
      <c r="F327"/>
    </row>
    <row r="328" spans="6:6" ht="15">
      <c r="F328"/>
    </row>
    <row r="329" spans="6:6" ht="15">
      <c r="F329"/>
    </row>
    <row r="330" spans="6:6" ht="15">
      <c r="F330"/>
    </row>
    <row r="331" spans="6:6" ht="15">
      <c r="F331"/>
    </row>
    <row r="332" spans="6:6" ht="15">
      <c r="F332"/>
    </row>
    <row r="333" spans="6:6" ht="15">
      <c r="F333"/>
    </row>
    <row r="334" spans="6:6" ht="15">
      <c r="F334"/>
    </row>
    <row r="335" spans="6:6" ht="15">
      <c r="F335"/>
    </row>
    <row r="336" spans="6:6" ht="15">
      <c r="F336"/>
    </row>
    <row r="337" spans="6:6" ht="15">
      <c r="F337"/>
    </row>
    <row r="338" spans="6:6" ht="15">
      <c r="F338"/>
    </row>
    <row r="339" spans="6:6" ht="15">
      <c r="F339"/>
    </row>
    <row r="340" spans="6:6" ht="15">
      <c r="F340"/>
    </row>
    <row r="341" spans="6:6" ht="15">
      <c r="F341"/>
    </row>
    <row r="342" spans="6:6" ht="15">
      <c r="F342"/>
    </row>
    <row r="343" spans="6:6" ht="15">
      <c r="F343"/>
    </row>
    <row r="344" spans="6:6" ht="15">
      <c r="F344"/>
    </row>
    <row r="345" spans="6:6" ht="15">
      <c r="F345"/>
    </row>
    <row r="346" spans="6:6" ht="15">
      <c r="F346"/>
    </row>
    <row r="347" spans="6:6" ht="15">
      <c r="F347"/>
    </row>
    <row r="348" spans="6:6" ht="15">
      <c r="F348"/>
    </row>
    <row r="349" spans="6:6" ht="15">
      <c r="F349"/>
    </row>
    <row r="350" spans="6:6" ht="15">
      <c r="F350"/>
    </row>
    <row r="351" spans="6:6" ht="15">
      <c r="F351"/>
    </row>
    <row r="352" spans="6:6" ht="15">
      <c r="F352"/>
    </row>
    <row r="353" spans="6:6" ht="15">
      <c r="F353"/>
    </row>
    <row r="354" spans="6:6" ht="15">
      <c r="F354"/>
    </row>
    <row r="355" spans="6:6" ht="15">
      <c r="F355"/>
    </row>
    <row r="356" spans="6:6" ht="15">
      <c r="F356"/>
    </row>
    <row r="357" spans="6:6" ht="15">
      <c r="F357"/>
    </row>
    <row r="358" spans="6:6" ht="15">
      <c r="F358"/>
    </row>
    <row r="359" spans="6:6" ht="15">
      <c r="F359"/>
    </row>
    <row r="360" spans="6:6" ht="15">
      <c r="F360"/>
    </row>
    <row r="361" spans="6:6" ht="15">
      <c r="F361"/>
    </row>
    <row r="362" spans="6:6" ht="15">
      <c r="F362"/>
    </row>
    <row r="363" spans="6:6" ht="15">
      <c r="F363"/>
    </row>
    <row r="364" spans="6:6" ht="15">
      <c r="F364"/>
    </row>
    <row r="365" spans="6:6" ht="15">
      <c r="F365"/>
    </row>
    <row r="366" spans="6:6" ht="15">
      <c r="F366"/>
    </row>
    <row r="367" spans="6:6" ht="15">
      <c r="F367"/>
    </row>
    <row r="368" spans="6:6" ht="15">
      <c r="F368"/>
    </row>
    <row r="369" spans="6:6" ht="15">
      <c r="F369"/>
    </row>
    <row r="370" spans="6:6" ht="15">
      <c r="F370"/>
    </row>
    <row r="371" spans="6:6" ht="15">
      <c r="F371"/>
    </row>
    <row r="372" spans="6:6" ht="15">
      <c r="F372"/>
    </row>
    <row r="373" spans="6:6" ht="15">
      <c r="F373"/>
    </row>
    <row r="374" spans="6:6" ht="15">
      <c r="F374"/>
    </row>
    <row r="375" spans="6:6" ht="15">
      <c r="F375"/>
    </row>
    <row r="376" spans="6:6" ht="15">
      <c r="F376"/>
    </row>
    <row r="377" spans="6:6" ht="15">
      <c r="F377"/>
    </row>
    <row r="378" spans="6:6" ht="15">
      <c r="F378"/>
    </row>
    <row r="379" spans="6:6" ht="15">
      <c r="F379"/>
    </row>
    <row r="380" spans="6:6" ht="15">
      <c r="F380"/>
    </row>
    <row r="381" spans="6:6" ht="15">
      <c r="F381"/>
    </row>
    <row r="382" spans="6:6" ht="15">
      <c r="F382"/>
    </row>
    <row r="383" spans="6:6" ht="15">
      <c r="F383"/>
    </row>
    <row r="384" spans="6:6" ht="15">
      <c r="F384"/>
    </row>
    <row r="385" spans="6:6" ht="15">
      <c r="F385"/>
    </row>
    <row r="386" spans="6:6" ht="15">
      <c r="F386"/>
    </row>
    <row r="387" spans="6:6" ht="15">
      <c r="F387"/>
    </row>
    <row r="388" spans="6:6" ht="15">
      <c r="F388"/>
    </row>
    <row r="389" spans="6:6" ht="15">
      <c r="F389"/>
    </row>
    <row r="390" spans="6:6" ht="15">
      <c r="F390"/>
    </row>
    <row r="391" spans="6:6" ht="15">
      <c r="F391"/>
    </row>
    <row r="392" spans="6:6" ht="15">
      <c r="F392"/>
    </row>
    <row r="393" spans="6:6" ht="15">
      <c r="F393"/>
    </row>
    <row r="394" spans="6:6" ht="15">
      <c r="F394"/>
    </row>
    <row r="395" spans="6:6" ht="15">
      <c r="F395"/>
    </row>
    <row r="396" spans="6:6" ht="15">
      <c r="F396"/>
    </row>
    <row r="397" spans="6:6" ht="15">
      <c r="F397"/>
    </row>
    <row r="398" spans="6:6" ht="15">
      <c r="F398"/>
    </row>
    <row r="399" spans="6:6" ht="15">
      <c r="F399"/>
    </row>
    <row r="400" spans="6:6" ht="15">
      <c r="F400"/>
    </row>
    <row r="401" spans="6:6" ht="15">
      <c r="F401"/>
    </row>
    <row r="402" spans="6:6" ht="15">
      <c r="F402"/>
    </row>
    <row r="403" spans="6:6" ht="15">
      <c r="F403"/>
    </row>
    <row r="404" spans="6:6" ht="15">
      <c r="F404"/>
    </row>
    <row r="405" spans="6:6" ht="15">
      <c r="F405"/>
    </row>
    <row r="406" spans="6:6" ht="15">
      <c r="F406"/>
    </row>
    <row r="407" spans="6:6" ht="15">
      <c r="F407"/>
    </row>
    <row r="408" spans="6:6" ht="15">
      <c r="F408"/>
    </row>
    <row r="409" spans="6:6" ht="15">
      <c r="F409"/>
    </row>
    <row r="410" spans="6:6" ht="15">
      <c r="F410"/>
    </row>
    <row r="411" spans="6:6" ht="15">
      <c r="F411"/>
    </row>
    <row r="412" spans="6:6" ht="15">
      <c r="F412"/>
    </row>
    <row r="413" spans="6:6" ht="15">
      <c r="F413"/>
    </row>
    <row r="414" spans="6:6" ht="15">
      <c r="F414"/>
    </row>
    <row r="415" spans="6:6" ht="15">
      <c r="F415"/>
    </row>
    <row r="416" spans="6:6" ht="15">
      <c r="F416"/>
    </row>
    <row r="417" spans="6:6" ht="15">
      <c r="F417"/>
    </row>
    <row r="418" spans="6:6" ht="15">
      <c r="F418"/>
    </row>
    <row r="419" spans="6:6" ht="15">
      <c r="F419"/>
    </row>
    <row r="420" spans="6:6" ht="15">
      <c r="F420"/>
    </row>
    <row r="421" spans="6:6" ht="15">
      <c r="F421"/>
    </row>
    <row r="422" spans="6:6" ht="15">
      <c r="F422"/>
    </row>
    <row r="423" spans="6:6" ht="15">
      <c r="F423"/>
    </row>
    <row r="424" spans="6:6" ht="15">
      <c r="F424"/>
    </row>
    <row r="425" spans="6:6" ht="15">
      <c r="F425"/>
    </row>
    <row r="426" spans="6:6" ht="15">
      <c r="F426"/>
    </row>
    <row r="427" spans="6:6" ht="15">
      <c r="F427"/>
    </row>
    <row r="428" spans="6:6" ht="15">
      <c r="F428"/>
    </row>
    <row r="429" spans="6:6" ht="15">
      <c r="F429"/>
    </row>
    <row r="430" spans="6:6" ht="15">
      <c r="F430"/>
    </row>
    <row r="431" spans="6:6" ht="15">
      <c r="F431"/>
    </row>
    <row r="432" spans="6:6" ht="15">
      <c r="F432"/>
    </row>
    <row r="433" spans="6:6" ht="15">
      <c r="F433"/>
    </row>
    <row r="434" spans="6:6" ht="15">
      <c r="F434"/>
    </row>
    <row r="435" spans="6:6" ht="15">
      <c r="F435"/>
    </row>
    <row r="436" spans="6:6" ht="15">
      <c r="F436"/>
    </row>
    <row r="437" spans="6:6" ht="15">
      <c r="F437"/>
    </row>
    <row r="438" spans="6:6" ht="15">
      <c r="F438"/>
    </row>
    <row r="439" spans="6:6" ht="15">
      <c r="F439"/>
    </row>
    <row r="440" spans="6:6" ht="15">
      <c r="F440"/>
    </row>
    <row r="441" spans="6:6" ht="15">
      <c r="F441"/>
    </row>
    <row r="442" spans="6:6" ht="15">
      <c r="F442"/>
    </row>
    <row r="443" spans="6:6" ht="15">
      <c r="F443"/>
    </row>
    <row r="444" spans="6:6" ht="15">
      <c r="F444"/>
    </row>
    <row r="445" spans="6:6" ht="15">
      <c r="F445"/>
    </row>
    <row r="446" spans="6:6" ht="15">
      <c r="F446"/>
    </row>
    <row r="447" spans="6:6" ht="15">
      <c r="F447"/>
    </row>
    <row r="448" spans="6:6" ht="15">
      <c r="F448"/>
    </row>
    <row r="449" spans="6:6" ht="15">
      <c r="F449"/>
    </row>
    <row r="450" spans="6:6" ht="15">
      <c r="F450"/>
    </row>
    <row r="451" spans="6:6" ht="15">
      <c r="F451"/>
    </row>
    <row r="452" spans="6:6" ht="15">
      <c r="F452"/>
    </row>
    <row r="453" spans="6:6" ht="15">
      <c r="F453"/>
    </row>
    <row r="454" spans="6:6" ht="15">
      <c r="F454"/>
    </row>
    <row r="455" spans="6:6" ht="15">
      <c r="F455"/>
    </row>
    <row r="456" spans="6:6" ht="15">
      <c r="F456"/>
    </row>
    <row r="457" spans="6:6" ht="15">
      <c r="F457"/>
    </row>
    <row r="458" spans="6:6" ht="15">
      <c r="F458"/>
    </row>
    <row r="459" spans="6:6" ht="15">
      <c r="F459"/>
    </row>
    <row r="460" spans="6:6" ht="15">
      <c r="F460"/>
    </row>
    <row r="461" spans="6:6" ht="15">
      <c r="F461"/>
    </row>
    <row r="462" spans="6:6" ht="15">
      <c r="F462"/>
    </row>
    <row r="463" spans="6:6" ht="15">
      <c r="F463"/>
    </row>
    <row r="464" spans="6:6" ht="15">
      <c r="F464"/>
    </row>
    <row r="465" spans="6:6" ht="15">
      <c r="F465"/>
    </row>
    <row r="466" spans="6:6" ht="15">
      <c r="F466"/>
    </row>
    <row r="467" spans="6:6" ht="15">
      <c r="F467"/>
    </row>
    <row r="468" spans="6:6" ht="15">
      <c r="F468"/>
    </row>
    <row r="469" spans="6:6" ht="15">
      <c r="F469"/>
    </row>
    <row r="470" spans="6:6" ht="15">
      <c r="F470"/>
    </row>
    <row r="471" spans="6:6" ht="15">
      <c r="F471"/>
    </row>
    <row r="472" spans="6:6" ht="15">
      <c r="F472"/>
    </row>
    <row r="473" spans="6:6" ht="15">
      <c r="F473"/>
    </row>
    <row r="474" spans="6:6" ht="15">
      <c r="F474"/>
    </row>
    <row r="475" spans="6:6" ht="15">
      <c r="F475"/>
    </row>
    <row r="476" spans="6:6" ht="15">
      <c r="F476"/>
    </row>
    <row r="477" spans="6:6" ht="15">
      <c r="F477"/>
    </row>
    <row r="478" spans="6:6" ht="15">
      <c r="F478"/>
    </row>
    <row r="479" spans="6:6" ht="15">
      <c r="F479"/>
    </row>
    <row r="480" spans="6:6" ht="15">
      <c r="F480"/>
    </row>
    <row r="481" spans="6:6" ht="15">
      <c r="F481"/>
    </row>
    <row r="482" spans="6:6" ht="15">
      <c r="F482"/>
    </row>
    <row r="483" spans="6:6" ht="15">
      <c r="F483"/>
    </row>
    <row r="484" spans="6:6" ht="15">
      <c r="F484"/>
    </row>
    <row r="485" spans="6:6" ht="15">
      <c r="F485"/>
    </row>
    <row r="486" spans="6:6" ht="15">
      <c r="F486"/>
    </row>
    <row r="487" spans="6:6" ht="15">
      <c r="F487"/>
    </row>
    <row r="488" spans="6:6" ht="15">
      <c r="F488"/>
    </row>
    <row r="489" spans="6:6" ht="15">
      <c r="F489"/>
    </row>
    <row r="490" spans="6:6" ht="15">
      <c r="F490"/>
    </row>
    <row r="491" spans="6:6" ht="15">
      <c r="F491"/>
    </row>
    <row r="492" spans="6:6" ht="15">
      <c r="F492"/>
    </row>
    <row r="493" spans="6:6" ht="15">
      <c r="F493"/>
    </row>
    <row r="494" spans="6:6" ht="15">
      <c r="F494"/>
    </row>
    <row r="495" spans="6:6" ht="15">
      <c r="F495"/>
    </row>
    <row r="496" spans="6:6" ht="15">
      <c r="F496"/>
    </row>
    <row r="497" spans="6:6" ht="15">
      <c r="F497"/>
    </row>
    <row r="498" spans="6:6" ht="15">
      <c r="F498"/>
    </row>
    <row r="499" spans="6:6" ht="15">
      <c r="F499"/>
    </row>
    <row r="500" spans="6:6" ht="15">
      <c r="F500"/>
    </row>
    <row r="501" spans="6:6" ht="15">
      <c r="F501"/>
    </row>
    <row r="502" spans="6:6" ht="15">
      <c r="F502"/>
    </row>
    <row r="503" spans="6:6" ht="15">
      <c r="F503"/>
    </row>
    <row r="504" spans="6:6" ht="15">
      <c r="F504"/>
    </row>
    <row r="505" spans="6:6" ht="15">
      <c r="F505"/>
    </row>
    <row r="506" spans="6:6" ht="15">
      <c r="F506"/>
    </row>
    <row r="507" spans="6:6" ht="15">
      <c r="F507"/>
    </row>
    <row r="508" spans="6:6" ht="15">
      <c r="F508"/>
    </row>
    <row r="509" spans="6:6" ht="15">
      <c r="F509"/>
    </row>
    <row r="510" spans="6:6" ht="15">
      <c r="F510"/>
    </row>
    <row r="511" spans="6:6" ht="15">
      <c r="F511"/>
    </row>
    <row r="512" spans="6:6" ht="15">
      <c r="F512"/>
    </row>
    <row r="513" spans="6:6" ht="15">
      <c r="F513"/>
    </row>
    <row r="514" spans="6:6" ht="15">
      <c r="F514"/>
    </row>
    <row r="515" spans="6:6" ht="15">
      <c r="F515"/>
    </row>
    <row r="516" spans="6:6" ht="15">
      <c r="F516"/>
    </row>
    <row r="517" spans="6:6" ht="15">
      <c r="F517"/>
    </row>
    <row r="518" spans="6:6" ht="15">
      <c r="F518"/>
    </row>
    <row r="519" spans="6:6" ht="15">
      <c r="F519"/>
    </row>
    <row r="520" spans="6:6" ht="15">
      <c r="F520"/>
    </row>
    <row r="521" spans="6:6" ht="15">
      <c r="F521"/>
    </row>
    <row r="522" spans="6:6" ht="15">
      <c r="F522"/>
    </row>
    <row r="523" spans="6:6" ht="15">
      <c r="F523"/>
    </row>
    <row r="524" spans="6:6" ht="15">
      <c r="F524"/>
    </row>
    <row r="525" spans="6:6" ht="15">
      <c r="F525"/>
    </row>
    <row r="526" spans="6:6" ht="15">
      <c r="F526"/>
    </row>
    <row r="527" spans="6:6" ht="15">
      <c r="F527"/>
    </row>
    <row r="528" spans="6:6" ht="15">
      <c r="F528"/>
    </row>
    <row r="529" spans="6:6" ht="15">
      <c r="F529"/>
    </row>
    <row r="530" spans="6:6" ht="15">
      <c r="F530"/>
    </row>
    <row r="531" spans="6:6" ht="15">
      <c r="F531"/>
    </row>
    <row r="532" spans="6:6" ht="15">
      <c r="F532"/>
    </row>
    <row r="533" spans="6:6" ht="15">
      <c r="F533"/>
    </row>
    <row r="534" spans="6:6" ht="15">
      <c r="F534"/>
    </row>
    <row r="535" spans="6:6" ht="15">
      <c r="F535"/>
    </row>
    <row r="536" spans="6:6" ht="15">
      <c r="F536"/>
    </row>
    <row r="537" spans="6:6" ht="15">
      <c r="F537"/>
    </row>
    <row r="538" spans="6:6" ht="15">
      <c r="F538"/>
    </row>
    <row r="539" spans="6:6" ht="15">
      <c r="F539"/>
    </row>
    <row r="540" spans="6:6" ht="15">
      <c r="F540"/>
    </row>
    <row r="541" spans="6:6" ht="15">
      <c r="F541"/>
    </row>
    <row r="542" spans="6:6" ht="15">
      <c r="F542"/>
    </row>
    <row r="543" spans="6:6" ht="15">
      <c r="F543"/>
    </row>
    <row r="544" spans="6:6" ht="15">
      <c r="F544"/>
    </row>
    <row r="545" spans="6:6" ht="15">
      <c r="F545"/>
    </row>
    <row r="546" spans="6:6" ht="15">
      <c r="F546"/>
    </row>
    <row r="547" spans="6:6" ht="15">
      <c r="F547"/>
    </row>
    <row r="548" spans="6:6" ht="15">
      <c r="F548"/>
    </row>
    <row r="549" spans="6:6" ht="15">
      <c r="F549"/>
    </row>
    <row r="550" spans="6:6" ht="15">
      <c r="F550"/>
    </row>
    <row r="551" spans="6:6" ht="15">
      <c r="F551"/>
    </row>
    <row r="552" spans="6:6" ht="15">
      <c r="F552"/>
    </row>
    <row r="553" spans="6:6" ht="15">
      <c r="F553"/>
    </row>
    <row r="554" spans="6:6" ht="15">
      <c r="F554"/>
    </row>
    <row r="555" spans="6:6" ht="15">
      <c r="F555"/>
    </row>
    <row r="556" spans="6:6" ht="15">
      <c r="F556"/>
    </row>
    <row r="557" spans="6:6" ht="15">
      <c r="F557"/>
    </row>
    <row r="558" spans="6:6" ht="15">
      <c r="F558"/>
    </row>
    <row r="559" spans="6:6" ht="15">
      <c r="F559"/>
    </row>
    <row r="560" spans="6:6" ht="15">
      <c r="F560"/>
    </row>
    <row r="561" spans="6:6" ht="15">
      <c r="F561"/>
    </row>
    <row r="562" spans="6:6" ht="15">
      <c r="F562"/>
    </row>
    <row r="563" spans="6:6" ht="15">
      <c r="F563"/>
    </row>
    <row r="564" spans="6:6" ht="15">
      <c r="F564"/>
    </row>
    <row r="565" spans="6:6" ht="15">
      <c r="F565"/>
    </row>
    <row r="566" spans="6:6" ht="15">
      <c r="F566"/>
    </row>
    <row r="567" spans="6:6" ht="15">
      <c r="F567"/>
    </row>
    <row r="568" spans="6:6" ht="15">
      <c r="F568"/>
    </row>
    <row r="569" spans="6:6" ht="15">
      <c r="F569"/>
    </row>
    <row r="570" spans="6:6" ht="15">
      <c r="F570"/>
    </row>
    <row r="571" spans="6:6" ht="15">
      <c r="F571"/>
    </row>
    <row r="572" spans="6:6" ht="15">
      <c r="F572"/>
    </row>
    <row r="573" spans="6:6" ht="15">
      <c r="F573"/>
    </row>
    <row r="574" spans="6:6" ht="15">
      <c r="F574"/>
    </row>
    <row r="575" spans="6:6" ht="15">
      <c r="F575"/>
    </row>
    <row r="576" spans="6:6" ht="15">
      <c r="F576"/>
    </row>
    <row r="577" spans="6:6" ht="15">
      <c r="F577"/>
    </row>
    <row r="578" spans="6:6" ht="15">
      <c r="F578"/>
    </row>
    <row r="579" spans="6:6" ht="15">
      <c r="F579"/>
    </row>
    <row r="580" spans="6:6" ht="15">
      <c r="F580"/>
    </row>
    <row r="581" spans="6:6" ht="15">
      <c r="F581"/>
    </row>
    <row r="582" spans="6:6" ht="15">
      <c r="F582"/>
    </row>
    <row r="583" spans="6:6" ht="15">
      <c r="F583"/>
    </row>
    <row r="584" spans="6:6" ht="15">
      <c r="F584"/>
    </row>
    <row r="585" spans="6:6" ht="15">
      <c r="F585"/>
    </row>
    <row r="586" spans="6:6" ht="15">
      <c r="F586"/>
    </row>
    <row r="587" spans="6:6" ht="15">
      <c r="F587"/>
    </row>
    <row r="588" spans="6:6" ht="15">
      <c r="F588"/>
    </row>
    <row r="589" spans="6:6" ht="15">
      <c r="F589"/>
    </row>
    <row r="590" spans="6:6" ht="15">
      <c r="F590"/>
    </row>
    <row r="591" spans="6:6" ht="15">
      <c r="F591"/>
    </row>
    <row r="592" spans="6:6" ht="15">
      <c r="F592"/>
    </row>
    <row r="593" spans="6:6" ht="15">
      <c r="F593"/>
    </row>
    <row r="594" spans="6:6" ht="15">
      <c r="F594"/>
    </row>
    <row r="595" spans="6:6" ht="15">
      <c r="F595"/>
    </row>
    <row r="596" spans="6:6" ht="15">
      <c r="F596"/>
    </row>
    <row r="597" spans="6:6" ht="15">
      <c r="F597"/>
    </row>
    <row r="598" spans="6:6" ht="15">
      <c r="F598"/>
    </row>
    <row r="599" spans="6:6" ht="15">
      <c r="F599"/>
    </row>
    <row r="600" spans="6:6" ht="15">
      <c r="F600"/>
    </row>
    <row r="601" spans="6:6" ht="15">
      <c r="F601"/>
    </row>
    <row r="602" spans="6:6" ht="15">
      <c r="F602"/>
    </row>
    <row r="603" spans="6:6" ht="15">
      <c r="F603"/>
    </row>
    <row r="604" spans="6:6" ht="15">
      <c r="F604"/>
    </row>
    <row r="605" spans="6:6" ht="15">
      <c r="F605"/>
    </row>
    <row r="606" spans="6:6" ht="15">
      <c r="F606"/>
    </row>
    <row r="607" spans="6:6" ht="15">
      <c r="F607"/>
    </row>
    <row r="608" spans="6:6" ht="15">
      <c r="F608"/>
    </row>
    <row r="609" spans="6:6" ht="15">
      <c r="F609"/>
    </row>
    <row r="610" spans="6:6" ht="15">
      <c r="F610"/>
    </row>
    <row r="611" spans="6:6" ht="15">
      <c r="F611"/>
    </row>
    <row r="612" spans="6:6" ht="15">
      <c r="F612"/>
    </row>
    <row r="613" spans="6:6" ht="15">
      <c r="F613"/>
    </row>
    <row r="614" spans="6:6" ht="15">
      <c r="F614"/>
    </row>
    <row r="615" spans="6:6" ht="15">
      <c r="F615"/>
    </row>
    <row r="616" spans="6:6" ht="15">
      <c r="F616"/>
    </row>
    <row r="617" spans="6:6" ht="15">
      <c r="F617"/>
    </row>
    <row r="618" spans="6:6" ht="15">
      <c r="F618"/>
    </row>
    <row r="619" spans="6:6" ht="15">
      <c r="F619"/>
    </row>
    <row r="620" spans="6:6" ht="15">
      <c r="F620"/>
    </row>
    <row r="621" spans="6:6" ht="15">
      <c r="F621"/>
    </row>
    <row r="622" spans="6:6" ht="15">
      <c r="F622"/>
    </row>
    <row r="623" spans="6:6" ht="15">
      <c r="F623"/>
    </row>
    <row r="624" spans="6:6" ht="15">
      <c r="F624"/>
    </row>
    <row r="625" spans="6:6" ht="15">
      <c r="F625"/>
    </row>
    <row r="626" spans="6:6" ht="15">
      <c r="F626"/>
    </row>
    <row r="627" spans="6:6" ht="15">
      <c r="F627"/>
    </row>
    <row r="628" spans="6:6" ht="15">
      <c r="F628"/>
    </row>
    <row r="629" spans="6:6" ht="15">
      <c r="F629"/>
    </row>
    <row r="630" spans="6:6" ht="15">
      <c r="F630"/>
    </row>
    <row r="631" spans="6:6" ht="15">
      <c r="F631"/>
    </row>
    <row r="632" spans="6:6" ht="15">
      <c r="F632"/>
    </row>
    <row r="633" spans="6:6" ht="15">
      <c r="F633"/>
    </row>
    <row r="634" spans="6:6" ht="15">
      <c r="F634"/>
    </row>
    <row r="635" spans="6:6" ht="15">
      <c r="F635"/>
    </row>
    <row r="636" spans="6:6" ht="15">
      <c r="F636"/>
    </row>
    <row r="637" spans="6:6" ht="15">
      <c r="F637"/>
    </row>
    <row r="638" spans="6:6" ht="15">
      <c r="F638"/>
    </row>
    <row r="639" spans="6:6" ht="15">
      <c r="F639"/>
    </row>
    <row r="640" spans="6:6" ht="15">
      <c r="F640"/>
    </row>
    <row r="641" spans="6:6" ht="15">
      <c r="F641"/>
    </row>
    <row r="642" spans="6:6" ht="15">
      <c r="F642"/>
    </row>
    <row r="643" spans="6:6" ht="15">
      <c r="F643"/>
    </row>
    <row r="644" spans="6:6" ht="15">
      <c r="F644"/>
    </row>
    <row r="645" spans="6:6" ht="15">
      <c r="F645"/>
    </row>
    <row r="646" spans="6:6" ht="15">
      <c r="F646"/>
    </row>
    <row r="647" spans="6:6" ht="15">
      <c r="F647"/>
    </row>
    <row r="648" spans="6:6" ht="15">
      <c r="F648"/>
    </row>
    <row r="649" spans="6:6" ht="15">
      <c r="F649"/>
    </row>
    <row r="650" spans="6:6" ht="15">
      <c r="F650"/>
    </row>
    <row r="651" spans="6:6" ht="15">
      <c r="F651"/>
    </row>
    <row r="652" spans="6:6" ht="15">
      <c r="F652"/>
    </row>
    <row r="653" spans="6:6" ht="15">
      <c r="F653"/>
    </row>
    <row r="654" spans="6:6" ht="15">
      <c r="F654"/>
    </row>
    <row r="655" spans="6:6" ht="15">
      <c r="F655"/>
    </row>
    <row r="656" spans="6:6" ht="15">
      <c r="F656"/>
    </row>
    <row r="657" spans="6:6" ht="15">
      <c r="F657"/>
    </row>
    <row r="658" spans="6:6" ht="15">
      <c r="F658"/>
    </row>
    <row r="659" spans="6:6" ht="15">
      <c r="F659"/>
    </row>
    <row r="660" spans="6:6" ht="15">
      <c r="F660"/>
    </row>
    <row r="661" spans="6:6" ht="15">
      <c r="F661"/>
    </row>
    <row r="662" spans="6:6" ht="15">
      <c r="F662"/>
    </row>
    <row r="663" spans="6:6" ht="15">
      <c r="F663"/>
    </row>
    <row r="664" spans="6:6" ht="15">
      <c r="F664"/>
    </row>
    <row r="665" spans="6:6" ht="15">
      <c r="F665"/>
    </row>
    <row r="666" spans="6:6" ht="15">
      <c r="F666"/>
    </row>
    <row r="667" spans="6:6" ht="15">
      <c r="F667"/>
    </row>
    <row r="668" spans="6:6" ht="15">
      <c r="F668"/>
    </row>
    <row r="669" spans="6:6" ht="15">
      <c r="F669"/>
    </row>
    <row r="670" spans="6:6" ht="15">
      <c r="F670"/>
    </row>
    <row r="671" spans="6:6" ht="15">
      <c r="F671"/>
    </row>
    <row r="672" spans="6:6" ht="15">
      <c r="F672"/>
    </row>
    <row r="673" spans="6:6" ht="15">
      <c r="F673"/>
    </row>
    <row r="674" spans="6:6" ht="15">
      <c r="F674"/>
    </row>
    <row r="675" spans="6:6" ht="15">
      <c r="F675"/>
    </row>
    <row r="676" spans="6:6" ht="15">
      <c r="F676"/>
    </row>
    <row r="677" spans="6:6" ht="15">
      <c r="F677"/>
    </row>
    <row r="678" spans="6:6" ht="15">
      <c r="F678"/>
    </row>
    <row r="679" spans="6:6" ht="15">
      <c r="F679"/>
    </row>
    <row r="680" spans="6:6" ht="15">
      <c r="F680"/>
    </row>
    <row r="681" spans="6:6" ht="15">
      <c r="F681"/>
    </row>
    <row r="682" spans="6:6" ht="15">
      <c r="F682"/>
    </row>
    <row r="683" spans="6:6" ht="15">
      <c r="F683"/>
    </row>
    <row r="684" spans="6:6" ht="15">
      <c r="F684"/>
    </row>
    <row r="685" spans="6:6" ht="15">
      <c r="F685"/>
    </row>
    <row r="686" spans="6:6" ht="15">
      <c r="F686"/>
    </row>
    <row r="687" spans="6:6" ht="15">
      <c r="F687"/>
    </row>
    <row r="688" spans="6:6" ht="15">
      <c r="F688"/>
    </row>
    <row r="689" spans="6:6" ht="15">
      <c r="F689"/>
    </row>
    <row r="690" spans="6:6" ht="15">
      <c r="F690"/>
    </row>
    <row r="691" spans="6:6" ht="15">
      <c r="F691"/>
    </row>
    <row r="692" spans="6:6" ht="15">
      <c r="F692"/>
    </row>
    <row r="693" spans="6:6" ht="15">
      <c r="F693"/>
    </row>
    <row r="694" spans="6:6" ht="15">
      <c r="F694"/>
    </row>
    <row r="695" spans="6:6" ht="15">
      <c r="F695"/>
    </row>
    <row r="696" spans="6:6" ht="15">
      <c r="F696"/>
    </row>
    <row r="697" spans="6:6" ht="15">
      <c r="F697"/>
    </row>
    <row r="698" spans="6:6" ht="15">
      <c r="F698"/>
    </row>
    <row r="699" spans="6:6" ht="15">
      <c r="F699"/>
    </row>
    <row r="700" spans="6:6" ht="15">
      <c r="F700"/>
    </row>
    <row r="701" spans="6:6" ht="15">
      <c r="F701"/>
    </row>
    <row r="702" spans="6:6" ht="15">
      <c r="F702"/>
    </row>
    <row r="703" spans="6:6" ht="15">
      <c r="F703"/>
    </row>
    <row r="704" spans="6:6" ht="15">
      <c r="F704"/>
    </row>
    <row r="705" spans="6:6" ht="15">
      <c r="F705"/>
    </row>
    <row r="706" spans="6:6" ht="15">
      <c r="F706"/>
    </row>
    <row r="707" spans="6:6" ht="15">
      <c r="F707"/>
    </row>
    <row r="708" spans="6:6" ht="15">
      <c r="F708"/>
    </row>
    <row r="709" spans="6:6" ht="15">
      <c r="F709"/>
    </row>
    <row r="710" spans="6:6" ht="15">
      <c r="F710"/>
    </row>
    <row r="711" spans="6:6" ht="15">
      <c r="F711"/>
    </row>
    <row r="712" spans="6:6" ht="15">
      <c r="F712"/>
    </row>
    <row r="713" spans="6:6" ht="15">
      <c r="F713"/>
    </row>
    <row r="714" spans="6:6" ht="15">
      <c r="F714"/>
    </row>
    <row r="715" spans="6:6" ht="15">
      <c r="F715"/>
    </row>
    <row r="716" spans="6:6" ht="15">
      <c r="F716"/>
    </row>
    <row r="717" spans="6:6" ht="15">
      <c r="F717"/>
    </row>
    <row r="718" spans="6:6" ht="15">
      <c r="F718"/>
    </row>
    <row r="719" spans="6:6" ht="15">
      <c r="F719"/>
    </row>
    <row r="720" spans="6:6" ht="15">
      <c r="F720"/>
    </row>
    <row r="721" spans="6:6" ht="15">
      <c r="F721"/>
    </row>
    <row r="722" spans="6:6" ht="15">
      <c r="F722"/>
    </row>
    <row r="723" spans="6:6" ht="15">
      <c r="F723"/>
    </row>
    <row r="724" spans="6:6" ht="15">
      <c r="F724"/>
    </row>
    <row r="725" spans="6:6" ht="15">
      <c r="F725"/>
    </row>
  </sheetData>
  <mergeCells count="3">
    <mergeCell ref="D94:E94"/>
    <mergeCell ref="D95:E95"/>
    <mergeCell ref="D96:E96"/>
  </mergeCells>
  <pageMargins left="0.75" right="0.75" top="0.27" bottom="0.49" header="0.21" footer="0.3"/>
  <pageSetup scale="63" orientation="portrait" r:id="rId1"/>
  <headerFooter>
    <oddHeader>&amp;CRedacted Confidential subject to the protective order in WUTC Docket UE-100749 &amp;R&amp;"Times New Roman,Regular"Confidential Attachment A - Page 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3"/>
  <sheetViews>
    <sheetView view="pageLayout" zoomScaleNormal="100" workbookViewId="0"/>
  </sheetViews>
  <sheetFormatPr defaultColWidth="8.85546875" defaultRowHeight="12.75"/>
  <cols>
    <col min="1" max="1" width="16.140625" style="190" customWidth="1"/>
    <col min="2" max="6" width="16.42578125" style="190" customWidth="1"/>
    <col min="7" max="7" width="4.28515625" style="190" customWidth="1"/>
    <col min="8" max="16384" width="8.85546875" style="190"/>
  </cols>
  <sheetData>
    <row r="1" spans="1:7">
      <c r="G1" s="228" t="s">
        <v>101</v>
      </c>
    </row>
    <row r="2" spans="1:7">
      <c r="A2" s="189" t="s">
        <v>117</v>
      </c>
      <c r="C2" s="191"/>
      <c r="D2" s="191"/>
    </row>
    <row r="4" spans="1:7">
      <c r="A4" s="189" t="s">
        <v>89</v>
      </c>
      <c r="B4" s="192">
        <v>6.7199999999999996E-2</v>
      </c>
      <c r="C4" s="189" t="s">
        <v>90</v>
      </c>
      <c r="D4" s="189"/>
      <c r="E4" s="189"/>
    </row>
    <row r="5" spans="1:7">
      <c r="B5" s="193"/>
      <c r="C5" s="194"/>
      <c r="D5" s="193"/>
      <c r="E5" s="195"/>
      <c r="F5" s="193"/>
      <c r="G5" s="193"/>
    </row>
    <row r="6" spans="1:7">
      <c r="A6" s="189" t="s">
        <v>91</v>
      </c>
      <c r="B6" s="193"/>
      <c r="C6" s="194"/>
      <c r="D6" s="193"/>
      <c r="E6" s="195"/>
      <c r="F6" s="193"/>
      <c r="G6" s="193"/>
    </row>
    <row r="7" spans="1:7" ht="25.5">
      <c r="A7" s="196"/>
      <c r="B7" s="197" t="s">
        <v>92</v>
      </c>
      <c r="C7" s="197" t="s">
        <v>93</v>
      </c>
      <c r="D7" s="197" t="s">
        <v>94</v>
      </c>
      <c r="E7" s="197" t="s">
        <v>95</v>
      </c>
      <c r="F7" s="197" t="s">
        <v>96</v>
      </c>
      <c r="G7" s="193"/>
    </row>
    <row r="8" spans="1:7" ht="15" customHeight="1">
      <c r="A8" s="198">
        <v>40634</v>
      </c>
      <c r="B8" s="199">
        <v>0</v>
      </c>
      <c r="C8" s="199">
        <f>'CONF Attach A - Pages 2 and 3'!D$62</f>
        <v>429324.30448932346</v>
      </c>
      <c r="D8" s="200">
        <f>'CONF Attach A - Page 6'!B6</f>
        <v>-131613.84</v>
      </c>
      <c r="E8" s="201">
        <f t="shared" ref="E8:E32" si="0">(B8+((C8+D8)*0.5))*$B$4/12</f>
        <v>833.58930057010559</v>
      </c>
      <c r="F8" s="200">
        <f t="shared" ref="F8:F32" si="1">B8+C8+D8+E8</f>
        <v>298544.05378989351</v>
      </c>
      <c r="G8" s="200"/>
    </row>
    <row r="9" spans="1:7" ht="15" customHeight="1">
      <c r="A9" s="198">
        <v>40664</v>
      </c>
      <c r="B9" s="199">
        <f t="shared" ref="B9:B32" si="2">F8</f>
        <v>298544.05378989351</v>
      </c>
      <c r="C9" s="199">
        <f>'CONF Attach A - Pages 2 and 3'!E$62</f>
        <v>355425.20089751767</v>
      </c>
      <c r="D9" s="200">
        <f>'CONF Attach A - Page 6'!B7</f>
        <v>-332648.98</v>
      </c>
      <c r="E9" s="202">
        <f t="shared" si="0"/>
        <v>1735.6201197364528</v>
      </c>
      <c r="F9" s="200">
        <f t="shared" si="1"/>
        <v>323055.89480714774</v>
      </c>
      <c r="G9" s="200"/>
    </row>
    <row r="10" spans="1:7" ht="15" customHeight="1">
      <c r="A10" s="198">
        <v>40695</v>
      </c>
      <c r="B10" s="199">
        <f t="shared" si="2"/>
        <v>323055.89480714774</v>
      </c>
      <c r="C10" s="199">
        <f>'CONF Attach A - Pages 2 and 3'!F$62</f>
        <v>379239.80417521909</v>
      </c>
      <c r="D10" s="200">
        <f>'CONF Attach A - Page 6'!B8</f>
        <v>-331472.01</v>
      </c>
      <c r="E10" s="201">
        <f t="shared" si="0"/>
        <v>1942.8628346106407</v>
      </c>
      <c r="F10" s="200">
        <f t="shared" si="1"/>
        <v>372766.55181697744</v>
      </c>
      <c r="G10" s="200"/>
    </row>
    <row r="11" spans="1:7" ht="15" customHeight="1">
      <c r="A11" s="198">
        <v>40725</v>
      </c>
      <c r="B11" s="199">
        <f t="shared" si="2"/>
        <v>372766.55181697744</v>
      </c>
      <c r="C11" s="199">
        <f>'CONF Attach A - Pages 2 and 3'!G$62</f>
        <v>-110948.18844926043</v>
      </c>
      <c r="D11" s="200">
        <f>'CONF Attach A - Page 6'!B9</f>
        <v>-358326.62</v>
      </c>
      <c r="E11" s="202">
        <f t="shared" si="0"/>
        <v>773.52322651714439</v>
      </c>
      <c r="F11" s="200">
        <f t="shared" si="1"/>
        <v>-95734.73340576583</v>
      </c>
      <c r="G11" s="200"/>
    </row>
    <row r="12" spans="1:7" ht="15" customHeight="1">
      <c r="A12" s="198">
        <v>40756</v>
      </c>
      <c r="B12" s="199">
        <f t="shared" si="2"/>
        <v>-95734.73340576583</v>
      </c>
      <c r="C12" s="199">
        <f>'CONF Attach A - Pages 2 and 3'!H$62</f>
        <v>-82057.508610092133</v>
      </c>
      <c r="D12" s="200">
        <f>'CONF Attach A - Page 6'!B10</f>
        <v>-398043.39</v>
      </c>
      <c r="E12" s="201">
        <f t="shared" si="0"/>
        <v>-1880.3970231805467</v>
      </c>
      <c r="F12" s="200">
        <f t="shared" si="1"/>
        <v>-577716.02903903846</v>
      </c>
      <c r="G12" s="200"/>
    </row>
    <row r="13" spans="1:7" ht="15" customHeight="1">
      <c r="A13" s="198">
        <v>40787</v>
      </c>
      <c r="B13" s="199">
        <f t="shared" si="2"/>
        <v>-577716.02903903846</v>
      </c>
      <c r="C13" s="199">
        <f>'CONF Attach A - Pages 2 and 3'!I$62</f>
        <v>-176991.64291555109</v>
      </c>
      <c r="D13" s="200">
        <f>'CONF Attach A - Page 6'!B11</f>
        <v>-394302.49</v>
      </c>
      <c r="E13" s="202">
        <f t="shared" si="0"/>
        <v>-4834.8333347821581</v>
      </c>
      <c r="F13" s="200">
        <f t="shared" si="1"/>
        <v>-1153844.9952893718</v>
      </c>
      <c r="G13" s="200"/>
    </row>
    <row r="14" spans="1:7" ht="15" customHeight="1">
      <c r="A14" s="198">
        <v>40817</v>
      </c>
      <c r="B14" s="199">
        <f t="shared" si="2"/>
        <v>-1153844.9952893718</v>
      </c>
      <c r="C14" s="199">
        <f>'CONF Attach A - Pages 2 and 3'!J$62</f>
        <v>583580.5231464901</v>
      </c>
      <c r="D14" s="200">
        <f>'CONF Attach A - Page 6'!B12</f>
        <v>-359652.16</v>
      </c>
      <c r="E14" s="201">
        <f t="shared" si="0"/>
        <v>-5834.5325568103099</v>
      </c>
      <c r="F14" s="200">
        <f t="shared" si="1"/>
        <v>-935751.16469969193</v>
      </c>
      <c r="G14" s="200"/>
    </row>
    <row r="15" spans="1:7" ht="15" customHeight="1">
      <c r="A15" s="198">
        <v>40848</v>
      </c>
      <c r="B15" s="199">
        <f t="shared" si="2"/>
        <v>-935751.16469969193</v>
      </c>
      <c r="C15" s="199">
        <f>'CONF Attach A - Pages 2 and 3'!K$62</f>
        <v>341598.08812364592</v>
      </c>
      <c r="D15" s="200">
        <f>'CONF Attach A - Page 6'!B13</f>
        <v>-397908.2</v>
      </c>
      <c r="E15" s="202">
        <f t="shared" si="0"/>
        <v>-5397.8748355720663</v>
      </c>
      <c r="F15" s="200">
        <f t="shared" si="1"/>
        <v>-997459.15141161799</v>
      </c>
      <c r="G15" s="200"/>
    </row>
    <row r="16" spans="1:7" ht="15" customHeight="1">
      <c r="A16" s="198">
        <v>40878</v>
      </c>
      <c r="B16" s="199">
        <f t="shared" si="2"/>
        <v>-997459.15141161799</v>
      </c>
      <c r="C16" s="199">
        <f>'CONF Attach A - Pages 2 and 3'!L$62</f>
        <v>85220.976989308081</v>
      </c>
      <c r="D16" s="200">
        <f>'CONF Attach A - Page 6'!B14</f>
        <v>-480320.65</v>
      </c>
      <c r="E16" s="201">
        <f t="shared" si="0"/>
        <v>-6692.0503323349976</v>
      </c>
      <c r="F16" s="200">
        <f t="shared" si="1"/>
        <v>-1399250.8747546452</v>
      </c>
      <c r="G16" s="200"/>
    </row>
    <row r="17" spans="1:7" ht="15" customHeight="1">
      <c r="A17" s="198">
        <v>40909</v>
      </c>
      <c r="B17" s="199">
        <f t="shared" si="2"/>
        <v>-1399250.8747546452</v>
      </c>
      <c r="C17" s="199">
        <f>'CONF Attach A - Pages 2 and 3'!P$62</f>
        <v>318660.7642068899</v>
      </c>
      <c r="D17" s="200">
        <f>'CONF Attach A - Page 6'!B15</f>
        <v>-490036.59</v>
      </c>
      <c r="E17" s="202">
        <f t="shared" si="0"/>
        <v>-8315.6572108467208</v>
      </c>
      <c r="F17" s="200">
        <f t="shared" si="1"/>
        <v>-1578942.3577586021</v>
      </c>
      <c r="G17" s="200"/>
    </row>
    <row r="18" spans="1:7" ht="15" customHeight="1">
      <c r="A18" s="198">
        <v>40940</v>
      </c>
      <c r="B18" s="199">
        <f t="shared" si="2"/>
        <v>-1578942.3577586021</v>
      </c>
      <c r="C18" s="199">
        <f>'CONF Attach A - Pages 2 and 3'!Q$62</f>
        <v>315104.84874305502</v>
      </c>
      <c r="D18" s="200">
        <f>'CONF Attach A - Page 6'!B16</f>
        <v>-429575.55</v>
      </c>
      <c r="E18" s="201">
        <f t="shared" si="0"/>
        <v>-9162.595166967616</v>
      </c>
      <c r="F18" s="200">
        <f t="shared" si="1"/>
        <v>-1702575.6541825149</v>
      </c>
      <c r="G18" s="200"/>
    </row>
    <row r="19" spans="1:7" ht="15" customHeight="1">
      <c r="A19" s="198">
        <v>40969</v>
      </c>
      <c r="B19" s="199">
        <f t="shared" si="2"/>
        <v>-1702575.6541825149</v>
      </c>
      <c r="C19" s="199">
        <f>'CONF Attach A - Pages 2 and 3'!R$62</f>
        <v>525771.31104306167</v>
      </c>
      <c r="D19" s="200">
        <f>'CONF Attach A - Page 6'!B17</f>
        <v>-387437.66</v>
      </c>
      <c r="E19" s="202">
        <f t="shared" si="0"/>
        <v>-9147.0894405015097</v>
      </c>
      <c r="F19" s="200">
        <f t="shared" si="1"/>
        <v>-1573389.0925799548</v>
      </c>
      <c r="G19" s="200"/>
    </row>
    <row r="20" spans="1:7" ht="15" customHeight="1">
      <c r="A20" s="198">
        <v>41000</v>
      </c>
      <c r="B20" s="199">
        <f t="shared" si="2"/>
        <v>-1573389.0925799548</v>
      </c>
      <c r="C20" s="199">
        <f>'CONF Attach A - Pages 2 and 3'!S$62</f>
        <v>316850.78567453998</v>
      </c>
      <c r="D20" s="200">
        <f>'CONF Attach A - Page 6'!B18</f>
        <v>-351666.73</v>
      </c>
      <c r="E20" s="201">
        <f t="shared" si="0"/>
        <v>-8908.4635625590345</v>
      </c>
      <c r="F20" s="200">
        <f t="shared" si="1"/>
        <v>-1617113.500467974</v>
      </c>
      <c r="G20" s="200"/>
    </row>
    <row r="21" spans="1:7" ht="15" customHeight="1">
      <c r="A21" s="198">
        <v>41030</v>
      </c>
      <c r="B21" s="199">
        <f t="shared" si="2"/>
        <v>-1617113.500467974</v>
      </c>
      <c r="C21" s="199">
        <f>'CONF Attach A - Pages 2 and 3'!T$62</f>
        <v>379467.56183084007</v>
      </c>
      <c r="D21" s="200">
        <f>'CONF Attach A - Page 6'!B19</f>
        <v>-319690.21999999997</v>
      </c>
      <c r="E21" s="202">
        <f t="shared" si="0"/>
        <v>-8888.4590454943027</v>
      </c>
      <c r="F21" s="200">
        <f t="shared" si="1"/>
        <v>-1566224.6176826281</v>
      </c>
      <c r="G21" s="200"/>
    </row>
    <row r="22" spans="1:7" ht="15" customHeight="1">
      <c r="A22" s="198">
        <v>41061</v>
      </c>
      <c r="B22" s="199">
        <f t="shared" si="2"/>
        <v>-1566224.6176826281</v>
      </c>
      <c r="C22" s="199">
        <f>'CONF Attach A - Pages 2 and 3'!U$62</f>
        <v>420800.33062054054</v>
      </c>
      <c r="D22" s="200">
        <f>'CONF Attach A - Page 6'!B20</f>
        <v>-343187.65</v>
      </c>
      <c r="E22" s="201">
        <f t="shared" si="0"/>
        <v>-8553.5423532852037</v>
      </c>
      <c r="F22" s="200">
        <f t="shared" si="1"/>
        <v>-1497165.4794153727</v>
      </c>
      <c r="G22" s="200"/>
    </row>
    <row r="23" spans="1:7" ht="15" customHeight="1">
      <c r="A23" s="198">
        <v>41091</v>
      </c>
      <c r="B23" s="199">
        <f t="shared" si="2"/>
        <v>-1497165.4794153727</v>
      </c>
      <c r="C23" s="199">
        <f>'CONF Attach A - Pages 2 and 3'!V$62</f>
        <v>-139771.65011249995</v>
      </c>
      <c r="D23" s="200">
        <f>'CONF Attach A - Page 6'!B21</f>
        <v>-371566.4</v>
      </c>
      <c r="E23" s="202">
        <f t="shared" si="0"/>
        <v>-9815.8732250410867</v>
      </c>
      <c r="F23" s="200">
        <f t="shared" si="1"/>
        <v>-2018319.402752914</v>
      </c>
      <c r="G23" s="200"/>
    </row>
    <row r="24" spans="1:7" ht="15" customHeight="1">
      <c r="A24" s="198">
        <v>41122</v>
      </c>
      <c r="B24" s="199">
        <f t="shared" si="2"/>
        <v>-2018319.402752914</v>
      </c>
      <c r="C24" s="199">
        <f>'CONF Attach A - Pages 2 and 3'!W$62</f>
        <v>-162870.47011249996</v>
      </c>
      <c r="D24" s="200">
        <f>'CONF Attach A - Page 6'!B22</f>
        <v>-431139.29</v>
      </c>
      <c r="E24" s="201">
        <f t="shared" si="0"/>
        <v>-12965.815983731316</v>
      </c>
      <c r="F24" s="200">
        <f t="shared" si="1"/>
        <v>-2625294.9788491451</v>
      </c>
      <c r="G24" s="200"/>
    </row>
    <row r="25" spans="1:7" ht="15" customHeight="1">
      <c r="A25" s="198">
        <v>41153</v>
      </c>
      <c r="B25" s="203">
        <f t="shared" si="2"/>
        <v>-2625294.9788491451</v>
      </c>
      <c r="C25" s="204">
        <f>'CONF Attach A - Pages 2 and 3'!X$62</f>
        <v>-212482.46011249995</v>
      </c>
      <c r="D25" s="205">
        <f>'CONF Attach A - Page 6'!B23</f>
        <v>-393296.95</v>
      </c>
      <c r="E25" s="202">
        <f t="shared" si="0"/>
        <v>-16397.834229870212</v>
      </c>
      <c r="F25" s="205">
        <f t="shared" si="1"/>
        <v>-3247472.2231915155</v>
      </c>
      <c r="G25" s="205"/>
    </row>
    <row r="26" spans="1:7" ht="15" customHeight="1">
      <c r="A26" s="198">
        <v>41183</v>
      </c>
      <c r="B26" s="206">
        <f t="shared" si="2"/>
        <v>-3247472.2231915155</v>
      </c>
      <c r="C26" s="201">
        <f>'CONF Attach A - Pages 2 and 3'!Y$62</f>
        <v>571297.15688860836</v>
      </c>
      <c r="D26" s="204">
        <f>'CONF Attach A - Page 6'!B24</f>
        <v>-375439.66</v>
      </c>
      <c r="E26" s="201">
        <f t="shared" si="0"/>
        <v>-17637.443458584381</v>
      </c>
      <c r="F26" s="204">
        <f t="shared" si="1"/>
        <v>-3069252.1697614919</v>
      </c>
      <c r="G26" s="204"/>
    </row>
    <row r="27" spans="1:7" ht="15" customHeight="1">
      <c r="A27" s="198">
        <v>41214</v>
      </c>
      <c r="B27" s="206">
        <f t="shared" si="2"/>
        <v>-3069252.1697614919</v>
      </c>
      <c r="C27" s="201">
        <f>'CONF Attach A - Pages 2 and 3'!Z$62</f>
        <v>101092.98082156002</v>
      </c>
      <c r="D27" s="204">
        <f>'CONF Attach A - Page 6'!B25</f>
        <v>-387774.87</v>
      </c>
      <c r="E27" s="201">
        <f t="shared" si="0"/>
        <v>-17990.521440363987</v>
      </c>
      <c r="F27" s="207">
        <f t="shared" si="1"/>
        <v>-3373924.5803802959</v>
      </c>
      <c r="G27" s="207"/>
    </row>
    <row r="28" spans="1:7" ht="15" customHeight="1">
      <c r="A28" s="198">
        <v>41244</v>
      </c>
      <c r="B28" s="206">
        <f t="shared" si="2"/>
        <v>-3373924.5803802959</v>
      </c>
      <c r="C28" s="201">
        <f>'CONF Attach A - Pages 2 and 3'!AA$62</f>
        <v>182187.33179978142</v>
      </c>
      <c r="D28" s="204">
        <f>'CONF Attach A - Page 6'!B26</f>
        <v>-445200.43</v>
      </c>
      <c r="E28" s="201">
        <f t="shared" si="0"/>
        <v>-19630.414325090267</v>
      </c>
      <c r="F28" s="207">
        <f t="shared" si="1"/>
        <v>-3656568.0929056047</v>
      </c>
      <c r="G28" s="207"/>
    </row>
    <row r="29" spans="1:7" ht="15" customHeight="1">
      <c r="A29" s="198">
        <v>41275</v>
      </c>
      <c r="B29" s="206">
        <f t="shared" si="2"/>
        <v>-3656568.0929056047</v>
      </c>
      <c r="C29" s="201">
        <v>0</v>
      </c>
      <c r="D29" s="204">
        <v>0</v>
      </c>
      <c r="E29" s="201">
        <f t="shared" si="0"/>
        <v>-20476.781320271384</v>
      </c>
      <c r="F29" s="207">
        <f t="shared" si="1"/>
        <v>-3677044.8742258763</v>
      </c>
      <c r="G29" s="207"/>
    </row>
    <row r="30" spans="1:7" ht="15" customHeight="1">
      <c r="A30" s="198">
        <v>41306</v>
      </c>
      <c r="B30" s="206">
        <f t="shared" si="2"/>
        <v>-3677044.8742258763</v>
      </c>
      <c r="C30" s="201">
        <v>0</v>
      </c>
      <c r="D30" s="204">
        <v>0</v>
      </c>
      <c r="E30" s="201">
        <f t="shared" si="0"/>
        <v>-20591.451295664905</v>
      </c>
      <c r="F30" s="207">
        <f t="shared" si="1"/>
        <v>-3697636.3255215413</v>
      </c>
      <c r="G30" s="207"/>
    </row>
    <row r="31" spans="1:7" ht="15" customHeight="1">
      <c r="A31" s="198">
        <v>41334</v>
      </c>
      <c r="B31" s="206">
        <f t="shared" si="2"/>
        <v>-3697636.3255215413</v>
      </c>
      <c r="C31" s="201">
        <v>0</v>
      </c>
      <c r="D31" s="204">
        <v>0</v>
      </c>
      <c r="E31" s="201">
        <f t="shared" si="0"/>
        <v>-20706.763422920631</v>
      </c>
      <c r="F31" s="207">
        <f t="shared" si="1"/>
        <v>-3718343.0889444621</v>
      </c>
      <c r="G31" s="207"/>
    </row>
    <row r="32" spans="1:7" ht="15" customHeight="1">
      <c r="A32" s="208">
        <v>41365</v>
      </c>
      <c r="B32" s="209">
        <f t="shared" si="2"/>
        <v>-3718343.0889444621</v>
      </c>
      <c r="C32" s="210">
        <v>0</v>
      </c>
      <c r="D32" s="211">
        <v>0</v>
      </c>
      <c r="E32" s="210">
        <f t="shared" si="0"/>
        <v>-20822.721298088985</v>
      </c>
      <c r="F32" s="212">
        <f t="shared" si="1"/>
        <v>-3739165.8102425509</v>
      </c>
      <c r="G32" s="207"/>
    </row>
    <row r="33" spans="1:7" ht="15">
      <c r="A33" s="189"/>
      <c r="B33" s="203"/>
      <c r="C33" s="213">
        <f t="shared" ref="C33:E33" si="3">SUM(C8:C32)</f>
        <v>4420500.0491379779</v>
      </c>
      <c r="D33" s="213">
        <f t="shared" si="3"/>
        <v>-7910300.3399999999</v>
      </c>
      <c r="E33" s="213">
        <f t="shared" si="3"/>
        <v>-249365.51938052729</v>
      </c>
      <c r="F33" s="205"/>
      <c r="G33" s="205"/>
    </row>
    <row r="34" spans="1:7" ht="15">
      <c r="A34" s="189"/>
      <c r="B34" s="203"/>
      <c r="C34" s="213"/>
      <c r="D34" s="213"/>
      <c r="E34" s="213"/>
      <c r="F34" s="205"/>
      <c r="G34" s="205"/>
    </row>
    <row r="35" spans="1:7" ht="15">
      <c r="A35" s="189"/>
      <c r="B35" s="203"/>
      <c r="C35" s="213"/>
      <c r="D35" s="213"/>
      <c r="E35" s="213"/>
      <c r="F35" s="205"/>
      <c r="G35" s="205"/>
    </row>
    <row r="36" spans="1:7" ht="15">
      <c r="A36" s="189"/>
      <c r="B36" s="203"/>
      <c r="C36" s="213"/>
      <c r="D36" s="213"/>
      <c r="E36" s="213"/>
      <c r="F36" s="205"/>
      <c r="G36" s="205"/>
    </row>
    <row r="37" spans="1:7" ht="15">
      <c r="A37" s="189"/>
      <c r="B37" s="203"/>
      <c r="C37" s="213"/>
      <c r="D37" s="213"/>
      <c r="E37" s="213"/>
      <c r="F37" s="205"/>
      <c r="G37" s="205"/>
    </row>
    <row r="38" spans="1:7" ht="15">
      <c r="A38" s="189"/>
      <c r="B38" s="203"/>
      <c r="C38" s="213"/>
      <c r="D38" s="213"/>
      <c r="E38" s="213"/>
      <c r="F38" s="205"/>
      <c r="G38" s="205"/>
    </row>
    <row r="39" spans="1:7" ht="15">
      <c r="A39" s="189"/>
      <c r="B39" s="203"/>
      <c r="C39" s="213"/>
      <c r="D39" s="213"/>
      <c r="E39" s="213"/>
      <c r="F39" s="205"/>
      <c r="G39" s="205"/>
    </row>
    <row r="40" spans="1:7" ht="15">
      <c r="A40" s="189"/>
      <c r="B40" s="203"/>
      <c r="C40" s="213"/>
      <c r="D40" s="213"/>
      <c r="E40" s="213"/>
      <c r="F40" s="205"/>
      <c r="G40" s="205"/>
    </row>
    <row r="41" spans="1:7" ht="15">
      <c r="A41" s="189"/>
      <c r="B41" s="203"/>
      <c r="C41" s="213"/>
      <c r="D41" s="213"/>
      <c r="E41" s="213"/>
      <c r="F41" s="205"/>
      <c r="G41" s="205"/>
    </row>
    <row r="42" spans="1:7" ht="15">
      <c r="A42" s="189"/>
      <c r="B42" s="203"/>
      <c r="C42" s="213"/>
      <c r="D42" s="213"/>
      <c r="E42" s="213"/>
      <c r="F42" s="205"/>
      <c r="G42" s="205"/>
    </row>
    <row r="43" spans="1:7" ht="15">
      <c r="A43" s="189"/>
      <c r="B43" s="203"/>
      <c r="C43" s="213"/>
      <c r="D43" s="213"/>
      <c r="E43" s="213"/>
      <c r="F43" s="205"/>
      <c r="G43" s="205"/>
    </row>
    <row r="44" spans="1:7" ht="14.25" customHeight="1">
      <c r="A44" s="189"/>
      <c r="B44" s="203"/>
      <c r="C44" s="213"/>
      <c r="D44" s="213"/>
      <c r="E44" s="213"/>
      <c r="F44" s="205"/>
      <c r="G44" s="205"/>
    </row>
    <row r="45" spans="1:7" ht="14.25" customHeight="1">
      <c r="A45" s="189"/>
      <c r="B45" s="203"/>
      <c r="C45" s="213"/>
      <c r="D45" s="213"/>
      <c r="E45" s="213"/>
      <c r="F45" s="205"/>
      <c r="G45" s="205"/>
    </row>
    <row r="46" spans="1:7" ht="15">
      <c r="A46" s="189"/>
      <c r="B46" s="203"/>
      <c r="C46" s="213"/>
      <c r="D46" s="213"/>
      <c r="E46" s="213"/>
      <c r="F46" s="205"/>
      <c r="G46" s="205"/>
    </row>
    <row r="47" spans="1:7" ht="15">
      <c r="A47" s="189"/>
      <c r="B47" s="203"/>
      <c r="C47" s="213"/>
      <c r="D47" s="213"/>
      <c r="E47" s="213"/>
      <c r="F47" s="205"/>
      <c r="G47" s="205"/>
    </row>
    <row r="48" spans="1:7" ht="15">
      <c r="A48" s="189"/>
      <c r="B48" s="203"/>
      <c r="C48" s="213"/>
      <c r="D48" s="213"/>
      <c r="E48" s="213"/>
      <c r="F48" s="205"/>
      <c r="G48" s="205"/>
    </row>
    <row r="49" spans="1:7" ht="15">
      <c r="A49" s="189"/>
      <c r="B49" s="203"/>
      <c r="C49" s="213"/>
      <c r="D49" s="213"/>
      <c r="E49" s="213"/>
      <c r="F49" s="205"/>
      <c r="G49" s="205"/>
    </row>
    <row r="50" spans="1:7" ht="15">
      <c r="A50" s="189"/>
      <c r="B50" s="203"/>
      <c r="C50" s="213"/>
      <c r="D50" s="213"/>
      <c r="E50" s="213"/>
      <c r="F50" s="205"/>
      <c r="G50" s="205"/>
    </row>
    <row r="51" spans="1:7" ht="15">
      <c r="A51" s="189"/>
      <c r="B51" s="203"/>
      <c r="C51" s="213"/>
      <c r="D51" s="213"/>
      <c r="E51" s="213"/>
      <c r="F51" s="205"/>
      <c r="G51" s="205"/>
    </row>
    <row r="52" spans="1:7" ht="15">
      <c r="A52" s="189"/>
      <c r="B52" s="203"/>
      <c r="C52" s="213"/>
      <c r="D52" s="213"/>
      <c r="E52" s="213"/>
      <c r="F52" s="205"/>
      <c r="G52" s="205"/>
    </row>
    <row r="53" spans="1:7" ht="15">
      <c r="A53" s="189"/>
      <c r="B53" s="203"/>
      <c r="C53" s="213"/>
      <c r="D53" s="213"/>
      <c r="E53" s="213"/>
      <c r="F53" s="205"/>
      <c r="G53" s="205"/>
    </row>
    <row r="54" spans="1:7" ht="15">
      <c r="A54" s="189"/>
      <c r="B54" s="203"/>
      <c r="C54" s="213"/>
      <c r="D54" s="213"/>
      <c r="E54" s="213"/>
      <c r="F54" s="205"/>
      <c r="G54" s="205"/>
    </row>
    <row r="55" spans="1:7" ht="15">
      <c r="A55" s="189"/>
      <c r="B55" s="203"/>
      <c r="C55" s="213"/>
      <c r="D55" s="213"/>
      <c r="E55" s="213"/>
      <c r="F55" s="205"/>
      <c r="G55" s="205"/>
    </row>
    <row r="56" spans="1:7" ht="15">
      <c r="A56" s="189"/>
      <c r="B56" s="203"/>
      <c r="C56" s="213"/>
      <c r="D56" s="213"/>
      <c r="E56" s="213"/>
      <c r="F56" s="205"/>
      <c r="G56" s="205"/>
    </row>
    <row r="57" spans="1:7" ht="15">
      <c r="A57" s="189"/>
      <c r="B57" s="203"/>
      <c r="C57" s="213"/>
      <c r="D57" s="213"/>
      <c r="E57" s="213"/>
      <c r="F57" s="205"/>
      <c r="G57" s="205"/>
    </row>
    <row r="58" spans="1:7" ht="15">
      <c r="A58" s="189"/>
      <c r="B58" s="203"/>
      <c r="C58" s="213"/>
      <c r="D58" s="213"/>
      <c r="E58" s="213"/>
      <c r="F58" s="205"/>
      <c r="G58" s="205"/>
    </row>
    <row r="59" spans="1:7" ht="15">
      <c r="A59" s="189"/>
      <c r="B59" s="203"/>
      <c r="C59" s="213"/>
      <c r="D59" s="213"/>
      <c r="E59" s="213"/>
      <c r="F59" s="205"/>
      <c r="G59" s="205"/>
    </row>
    <row r="60" spans="1:7" ht="15">
      <c r="A60" s="189"/>
      <c r="B60" s="203"/>
      <c r="C60" s="204"/>
      <c r="D60" s="205"/>
      <c r="E60" s="202"/>
      <c r="F60" s="205"/>
      <c r="G60" s="205"/>
    </row>
    <row r="63" spans="1:7">
      <c r="B63" s="198"/>
      <c r="C63" s="203"/>
    </row>
  </sheetData>
  <pageMargins left="0.75" right="0.75" top="1" bottom="1" header="0.87" footer="0.5"/>
  <pageSetup scale="97" orientation="landscape" r:id="rId1"/>
  <headerFooter alignWithMargins="0">
    <oddHeader>&amp;CRedacted Confidential subject to the protective order in WUTC Docket UE-100749 &amp;R&amp;"Times New Roman,Regular"Confidential Attachment A - Page 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31"/>
  <sheetViews>
    <sheetView tabSelected="1" view="pageLayout" zoomScaleNormal="100" zoomScaleSheetLayoutView="85" workbookViewId="0"/>
  </sheetViews>
  <sheetFormatPr defaultColWidth="8.85546875" defaultRowHeight="12.75"/>
  <cols>
    <col min="1" max="1" width="10.85546875" style="215" customWidth="1"/>
    <col min="2" max="2" width="15.5703125" style="215" bestFit="1" customWidth="1"/>
    <col min="3" max="16384" width="8.85546875" style="215"/>
  </cols>
  <sheetData>
    <row r="1" spans="1:9">
      <c r="A1" s="215" t="s">
        <v>121</v>
      </c>
      <c r="I1" s="229" t="s">
        <v>102</v>
      </c>
    </row>
    <row r="2" spans="1:9">
      <c r="A2" s="214" t="s">
        <v>118</v>
      </c>
    </row>
    <row r="3" spans="1:9">
      <c r="A3" s="216"/>
    </row>
    <row r="4" spans="1:9">
      <c r="A4" s="216"/>
    </row>
    <row r="5" spans="1:9">
      <c r="A5" s="215" t="s">
        <v>97</v>
      </c>
    </row>
    <row r="6" spans="1:9">
      <c r="A6" s="217">
        <v>40634</v>
      </c>
      <c r="B6" s="218">
        <v>-131613.84</v>
      </c>
    </row>
    <row r="7" spans="1:9">
      <c r="A7" s="217">
        <v>40664</v>
      </c>
      <c r="B7" s="218">
        <v>-332648.98</v>
      </c>
    </row>
    <row r="8" spans="1:9">
      <c r="A8" s="217">
        <v>40695</v>
      </c>
      <c r="B8" s="218">
        <v>-331472.01</v>
      </c>
    </row>
    <row r="9" spans="1:9">
      <c r="A9" s="217">
        <v>40725</v>
      </c>
      <c r="B9" s="218">
        <v>-358326.62</v>
      </c>
    </row>
    <row r="10" spans="1:9">
      <c r="A10" s="217">
        <v>40756</v>
      </c>
      <c r="B10" s="218">
        <v>-398043.39</v>
      </c>
    </row>
    <row r="11" spans="1:9">
      <c r="A11" s="217">
        <v>40787</v>
      </c>
      <c r="B11" s="218">
        <v>-394302.49</v>
      </c>
    </row>
    <row r="12" spans="1:9">
      <c r="A12" s="217">
        <v>40817</v>
      </c>
      <c r="B12" s="218">
        <v>-359652.16</v>
      </c>
    </row>
    <row r="13" spans="1:9">
      <c r="A13" s="217">
        <v>40848</v>
      </c>
      <c r="B13" s="218">
        <v>-397908.2</v>
      </c>
    </row>
    <row r="14" spans="1:9">
      <c r="A14" s="217">
        <v>40878</v>
      </c>
      <c r="B14" s="218">
        <v>-480320.65</v>
      </c>
    </row>
    <row r="15" spans="1:9">
      <c r="A15" s="217">
        <v>40909</v>
      </c>
      <c r="B15" s="218">
        <v>-490036.59</v>
      </c>
    </row>
    <row r="16" spans="1:9">
      <c r="A16" s="217">
        <v>40940</v>
      </c>
      <c r="B16" s="218">
        <v>-429575.55</v>
      </c>
    </row>
    <row r="17" spans="1:2">
      <c r="A17" s="217">
        <v>40969</v>
      </c>
      <c r="B17" s="218">
        <v>-387437.66</v>
      </c>
    </row>
    <row r="18" spans="1:2">
      <c r="A18" s="217">
        <v>41000</v>
      </c>
      <c r="B18" s="218">
        <v>-351666.73</v>
      </c>
    </row>
    <row r="19" spans="1:2">
      <c r="A19" s="217">
        <v>41030</v>
      </c>
      <c r="B19" s="218">
        <v>-319690.21999999997</v>
      </c>
    </row>
    <row r="20" spans="1:2">
      <c r="A20" s="217">
        <v>41061</v>
      </c>
      <c r="B20" s="218">
        <v>-343187.65</v>
      </c>
    </row>
    <row r="21" spans="1:2">
      <c r="A21" s="217">
        <v>41091</v>
      </c>
      <c r="B21" s="218">
        <v>-371566.4</v>
      </c>
    </row>
    <row r="22" spans="1:2">
      <c r="A22" s="217">
        <v>41122</v>
      </c>
      <c r="B22" s="218">
        <v>-431139.29</v>
      </c>
    </row>
    <row r="23" spans="1:2">
      <c r="A23" s="219">
        <v>41153</v>
      </c>
      <c r="B23" s="220">
        <v>-393296.95</v>
      </c>
    </row>
    <row r="24" spans="1:2">
      <c r="A24" s="219">
        <v>41183</v>
      </c>
      <c r="B24" s="220">
        <v>-375439.66</v>
      </c>
    </row>
    <row r="25" spans="1:2">
      <c r="A25" s="219">
        <v>41214</v>
      </c>
      <c r="B25" s="220">
        <v>-387774.87</v>
      </c>
    </row>
    <row r="26" spans="1:2">
      <c r="A26" s="221">
        <v>41244</v>
      </c>
      <c r="B26" s="222">
        <v>-445200.43</v>
      </c>
    </row>
    <row r="27" spans="1:2">
      <c r="A27" s="223" t="s">
        <v>10</v>
      </c>
      <c r="B27" s="224">
        <f>SUM(B6:B26)</f>
        <v>-7910300.3399999999</v>
      </c>
    </row>
    <row r="29" spans="1:2">
      <c r="A29" s="219">
        <v>41275</v>
      </c>
      <c r="B29" s="220">
        <v>-495982.11</v>
      </c>
    </row>
    <row r="30" spans="1:2">
      <c r="A30" s="219">
        <v>41306</v>
      </c>
      <c r="B30" s="220">
        <v>-371212</v>
      </c>
    </row>
    <row r="31" spans="1:2">
      <c r="A31" s="219">
        <v>41334</v>
      </c>
      <c r="B31" s="220">
        <v>-49793.58</v>
      </c>
    </row>
  </sheetData>
  <pageMargins left="0.7" right="0.7" top="0.75" bottom="0.75" header="0.3" footer="0.3"/>
  <pageSetup orientation="portrait" r:id="rId1"/>
  <headerFooter>
    <oddHeader>&amp;CRedacted Confidential subject to the protective order in WUTC Docket UE-100749 &amp;R&amp;"Times New Roman,Regular"Confidential Attachment A - Page 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2013-05-01T07:00:00+00:00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1FAFC29-E8E4-4EFA-A4CD-5E78509C4231}"/>
</file>

<file path=customXml/itemProps2.xml><?xml version="1.0" encoding="utf-8"?>
<ds:datastoreItem xmlns:ds="http://schemas.openxmlformats.org/officeDocument/2006/customXml" ds:itemID="{73C58F93-7E61-4D73-9F2E-DDDE7E1B7C6A}"/>
</file>

<file path=customXml/itemProps3.xml><?xml version="1.0" encoding="utf-8"?>
<ds:datastoreItem xmlns:ds="http://schemas.openxmlformats.org/officeDocument/2006/customXml" ds:itemID="{EAAEFFC2-B4BC-476A-A738-58594C8CBDF0}"/>
</file>

<file path=customXml/itemProps4.xml><?xml version="1.0" encoding="utf-8"?>
<ds:datastoreItem xmlns:ds="http://schemas.openxmlformats.org/officeDocument/2006/customXml" ds:itemID="{2B4B707B-040D-4162-8EB3-5C39AF674E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Attach A - Page 1</vt:lpstr>
      <vt:lpstr>CONF Attach A - Pages 2 and 3</vt:lpstr>
      <vt:lpstr>CONF Attach A - Page 4</vt:lpstr>
      <vt:lpstr>CONF Attach A - Page 5</vt:lpstr>
      <vt:lpstr>CONF Attach A - Page 6</vt:lpstr>
      <vt:lpstr>'Attach A - Page 1'!Print_Area</vt:lpstr>
      <vt:lpstr>'CONF Attach A - Page 4'!Print_Area</vt:lpstr>
      <vt:lpstr>'CONF Attach A - Page 5'!Print_Area</vt:lpstr>
      <vt:lpstr>'CONF Attach A - Page 6'!Print_Area</vt:lpstr>
      <vt:lpstr>'CONF Attach A - Pages 2 and 3'!Print_Area</vt:lpstr>
      <vt:lpstr>'CONF Attach A - Pages 2 and 3'!Print_Titles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Bryce Dalley</dc:creator>
  <cp:lastModifiedBy>p21850</cp:lastModifiedBy>
  <cp:lastPrinted>2013-05-01T21:38:07Z</cp:lastPrinted>
  <dcterms:created xsi:type="dcterms:W3CDTF">2013-04-30T02:37:23Z</dcterms:created>
  <dcterms:modified xsi:type="dcterms:W3CDTF">2013-05-01T22:49:13Z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