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2715" activeTab="0"/>
  </bookViews>
  <sheets>
    <sheet name="Revenues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Clay Sturgis</author>
  </authors>
  <commentList>
    <comment ref="I12" authorId="0">
      <text>
        <r>
          <rPr>
            <b/>
            <sz val="8"/>
            <rFont val="Tahoma"/>
            <family val="0"/>
          </rPr>
          <t>Clay Sturgis:</t>
        </r>
        <r>
          <rPr>
            <sz val="8"/>
            <rFont val="Tahoma"/>
            <family val="0"/>
          </rPr>
          <t xml:space="preserve">
LSS moved to Interstate as this should not be treated as a state revenue source</t>
        </r>
      </text>
    </comment>
  </commentList>
</comments>
</file>

<file path=xl/sharedStrings.xml><?xml version="1.0" encoding="utf-8"?>
<sst xmlns="http://schemas.openxmlformats.org/spreadsheetml/2006/main" count="44" uniqueCount="31">
  <si>
    <t>TOTAL</t>
  </si>
  <si>
    <t>Monthly</t>
  </si>
  <si>
    <t>Annually</t>
  </si>
  <si>
    <t>Inter</t>
  </si>
  <si>
    <t>Intra</t>
  </si>
  <si>
    <t>Local Sevice</t>
  </si>
  <si>
    <t>Switched Access - HCL</t>
  </si>
  <si>
    <t>Switched Access - ICLS</t>
  </si>
  <si>
    <t>Switched Access - LSS</t>
  </si>
  <si>
    <t>NECA Support</t>
  </si>
  <si>
    <t>WECA</t>
  </si>
  <si>
    <t>EMD 911</t>
  </si>
  <si>
    <t>Local</t>
  </si>
  <si>
    <t>Revenue Requirement - Intra</t>
  </si>
  <si>
    <t>Total Company</t>
  </si>
  <si>
    <t>NECA Settlement</t>
  </si>
  <si>
    <t>Local Service Revenue</t>
  </si>
  <si>
    <t>Billed intrastate access revenue</t>
  </si>
  <si>
    <t>Federal USF</t>
  </si>
  <si>
    <r>
      <t xml:space="preserve">WeavTel's </t>
    </r>
    <r>
      <rPr>
        <i/>
        <sz val="10"/>
        <rFont val="Arial"/>
        <family val="2"/>
      </rPr>
      <t>Potential</t>
    </r>
    <r>
      <rPr>
        <sz val="10"/>
        <rFont val="Arial"/>
        <family val="0"/>
      </rPr>
      <t xml:space="preserve"> WECA revenue Objective</t>
    </r>
  </si>
  <si>
    <t>Billed Intrastate Access</t>
  </si>
  <si>
    <t xml:space="preserve">WeavTel </t>
  </si>
  <si>
    <t xml:space="preserve">WUTC Filing </t>
  </si>
  <si>
    <t>Resale Revenues - CLEC</t>
  </si>
  <si>
    <t>Miscellaneous</t>
  </si>
  <si>
    <t>Reported by WeavTel - Booked 12/31/08</t>
  </si>
  <si>
    <t>10 Rez (monthly $25)</t>
  </si>
  <si>
    <t>5 Biz (monthly $35)</t>
  </si>
  <si>
    <t>As of December 31, 2008 plus 2009 additions</t>
  </si>
  <si>
    <t>JSP calculations</t>
  </si>
  <si>
    <t>Resale Revenues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</si>
</sst>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[Red]\(#,##0.000000000\)"/>
    <numFmt numFmtId="165" formatCode="&quot;$&quot;#,##0.00"/>
    <numFmt numFmtId="166" formatCode="_(* #,##0_);_(* \(#,##0\);_(* &quot;-&quot;??_);_(@_)"/>
    <numFmt numFmtId="167" formatCode="[$-409]dddd\,\ mmmm\ dd\,\ yyyy"/>
    <numFmt numFmtId="168" formatCode="[$-409]mmmm\ d\,\ yyyy;@"/>
    <numFmt numFmtId="169" formatCode="[$-409]h:mm:ss\ AM/PM"/>
    <numFmt numFmtId="170" formatCode="[$-409]h:mm\ AM/PM;@"/>
    <numFmt numFmtId="171" formatCode="&quot;$&quot;#,##0"/>
    <numFmt numFmtId="172" formatCode="0.0%"/>
    <numFmt numFmtId="173" formatCode="#,##0.000"/>
    <numFmt numFmtId="174" formatCode="#,##0.0000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&quot;$&quot;#,##0.000_);[Red]\(&quot;$&quot;#,##0.0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.00_);[Red]\(0.00\)"/>
    <numFmt numFmtId="189" formatCode="_(* #,##0.0_);_(* \(#,##0.0\);_(* &quot;-&quot;??_);_(@_)"/>
    <numFmt numFmtId="190" formatCode="#,##0.00;\-#,##0.00"/>
    <numFmt numFmtId="191" formatCode="#,##0.000;\-#,##0.000"/>
    <numFmt numFmtId="192" formatCode="#,##0.0;\-#,##0.0"/>
    <numFmt numFmtId="193" formatCode="#,##0;\-#,##0"/>
    <numFmt numFmtId="194" formatCode="0_);\(0\)"/>
    <numFmt numFmtId="195" formatCode="#,##0.000_);[Red]\(#,##0.000\)"/>
    <numFmt numFmtId="196" formatCode="#,##0.0_);[Red]\(#,##0.0\)"/>
    <numFmt numFmtId="197" formatCode="&quot;$&quot;#,##0.0000_);[Red]\(&quot;$&quot;#,##0.0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2"/>
      <name val="Cambria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4" fontId="3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20">
      <selection activeCell="I35" sqref="I35"/>
    </sheetView>
  </sheetViews>
  <sheetFormatPr defaultColWidth="9.140625" defaultRowHeight="12.75"/>
  <cols>
    <col min="1" max="1" width="5.00390625" style="0" bestFit="1" customWidth="1"/>
    <col min="2" max="2" width="31.28125" style="0" bestFit="1" customWidth="1"/>
    <col min="3" max="3" width="9.421875" style="1" customWidth="1"/>
    <col min="4" max="4" width="3.57421875" style="1" customWidth="1"/>
    <col min="5" max="5" width="10.8515625" style="1" customWidth="1"/>
    <col min="6" max="6" width="4.7109375" style="1" customWidth="1"/>
    <col min="7" max="7" width="9.00390625" style="1" customWidth="1"/>
    <col min="8" max="8" width="3.57421875" style="1" customWidth="1"/>
    <col min="9" max="9" width="10.57421875" style="1" customWidth="1"/>
    <col min="10" max="10" width="3.00390625" style="1" customWidth="1"/>
  </cols>
  <sheetData>
    <row r="1" ht="12.75">
      <c r="B1" s="16" t="s">
        <v>21</v>
      </c>
    </row>
    <row r="2" ht="12.75">
      <c r="B2" s="16" t="s">
        <v>22</v>
      </c>
    </row>
    <row r="3" ht="12.75">
      <c r="B3" s="16" t="s">
        <v>28</v>
      </c>
    </row>
    <row r="4" ht="12.75">
      <c r="B4" s="16"/>
    </row>
    <row r="5" ht="12.75"/>
    <row r="6" ht="12.75">
      <c r="B6" s="18" t="s">
        <v>25</v>
      </c>
    </row>
    <row r="7" spans="3:9" ht="12.75">
      <c r="C7" s="17" t="s">
        <v>1</v>
      </c>
      <c r="D7" s="17"/>
      <c r="E7" s="17" t="s">
        <v>2</v>
      </c>
      <c r="F7" s="17"/>
      <c r="G7" s="17" t="s">
        <v>3</v>
      </c>
      <c r="H7" s="17"/>
      <c r="I7" s="17" t="s">
        <v>4</v>
      </c>
    </row>
    <row r="8" spans="2:9" ht="12.75">
      <c r="B8" t="s">
        <v>5</v>
      </c>
      <c r="C8" s="1">
        <f>E8/12</f>
        <v>251.66666666666666</v>
      </c>
      <c r="E8" s="1">
        <v>3020</v>
      </c>
      <c r="I8" s="1">
        <f>E8</f>
        <v>3020</v>
      </c>
    </row>
    <row r="9" spans="2:9" ht="12.75">
      <c r="B9" s="6" t="s">
        <v>24</v>
      </c>
      <c r="C9" s="1">
        <f>E9/12</f>
        <v>64.16666666666667</v>
      </c>
      <c r="E9" s="1">
        <v>770</v>
      </c>
      <c r="I9" s="1">
        <f>E9</f>
        <v>770</v>
      </c>
    </row>
    <row r="10" spans="2:9" ht="12.75">
      <c r="B10" t="s">
        <v>6</v>
      </c>
      <c r="C10" s="1">
        <f>E10/12</f>
        <v>0</v>
      </c>
      <c r="E10" s="1">
        <v>0</v>
      </c>
      <c r="I10" s="1">
        <f>E10</f>
        <v>0</v>
      </c>
    </row>
    <row r="11" spans="2:7" ht="12.75">
      <c r="B11" t="s">
        <v>7</v>
      </c>
      <c r="C11" s="1">
        <f>E11/12</f>
        <v>5594.083333333333</v>
      </c>
      <c r="E11" s="1">
        <v>67129</v>
      </c>
      <c r="G11" s="1">
        <f>E11</f>
        <v>67129</v>
      </c>
    </row>
    <row r="12" spans="2:9" ht="12.75">
      <c r="B12" t="s">
        <v>8</v>
      </c>
      <c r="C12" s="1">
        <v>11020</v>
      </c>
      <c r="E12" s="1">
        <v>121253</v>
      </c>
      <c r="G12" s="1">
        <f>+E12</f>
        <v>121253</v>
      </c>
      <c r="I12" s="19"/>
    </row>
    <row r="13" spans="2:7" ht="12.75">
      <c r="B13" t="s">
        <v>9</v>
      </c>
      <c r="C13" s="1">
        <f>E13/12</f>
        <v>8805.416666666666</v>
      </c>
      <c r="E13" s="1">
        <v>105665</v>
      </c>
      <c r="G13" s="1">
        <f>E13</f>
        <v>105665</v>
      </c>
    </row>
    <row r="14" spans="2:9" ht="12.75">
      <c r="B14" t="s">
        <v>10</v>
      </c>
      <c r="C14" s="1">
        <f>E14/12</f>
        <v>15845.416666666666</v>
      </c>
      <c r="E14" s="1">
        <v>190145</v>
      </c>
      <c r="I14" s="1">
        <f>E14</f>
        <v>190145</v>
      </c>
    </row>
    <row r="15" spans="2:9" ht="12.75">
      <c r="B15" s="6" t="s">
        <v>23</v>
      </c>
      <c r="C15" s="1">
        <f>E15/12</f>
        <v>807.5</v>
      </c>
      <c r="E15" s="1">
        <v>9690</v>
      </c>
      <c r="I15" s="1">
        <f>E15</f>
        <v>9690</v>
      </c>
    </row>
    <row r="16" spans="2:9" ht="12.75">
      <c r="B16" t="s">
        <v>11</v>
      </c>
      <c r="C16" s="4">
        <f>E16/12</f>
        <v>1284</v>
      </c>
      <c r="E16" s="4">
        <v>15408</v>
      </c>
      <c r="G16" s="4"/>
      <c r="I16" s="4">
        <f>E16</f>
        <v>15408</v>
      </c>
    </row>
    <row r="18" spans="2:9" ht="12.75">
      <c r="B18" s="2" t="s">
        <v>0</v>
      </c>
      <c r="C18" s="1">
        <f>SUM(C8:C17)</f>
        <v>43672.24999999999</v>
      </c>
      <c r="E18" s="1">
        <f>SUM(E8:E17)</f>
        <v>513080</v>
      </c>
      <c r="G18" s="1">
        <f>SUM(G8:G16)</f>
        <v>294047</v>
      </c>
      <c r="I18" s="1">
        <f>SUM(I8:I16)</f>
        <v>219033</v>
      </c>
    </row>
    <row r="20" ht="12.75">
      <c r="B20" s="18" t="s">
        <v>29</v>
      </c>
    </row>
    <row r="21" spans="2:9" ht="12.75">
      <c r="B21" t="s">
        <v>12</v>
      </c>
      <c r="C21" s="3" t="s">
        <v>1</v>
      </c>
      <c r="D21" s="3"/>
      <c r="E21" s="3" t="s">
        <v>2</v>
      </c>
      <c r="F21" s="3"/>
      <c r="G21" s="3" t="s">
        <v>3</v>
      </c>
      <c r="I21" s="3" t="s">
        <v>4</v>
      </c>
    </row>
    <row r="22" spans="2:9" ht="12.75">
      <c r="B22" s="20" t="s">
        <v>26</v>
      </c>
      <c r="C22" s="1">
        <f>10*25</f>
        <v>250</v>
      </c>
      <c r="E22" s="1">
        <f>C22*12</f>
        <v>3000</v>
      </c>
      <c r="I22" s="1">
        <f>E22</f>
        <v>3000</v>
      </c>
    </row>
    <row r="23" spans="2:9" ht="12.75">
      <c r="B23" s="20" t="s">
        <v>27</v>
      </c>
      <c r="C23" s="1">
        <f>5*35</f>
        <v>175</v>
      </c>
      <c r="E23" s="1">
        <f>C23*12</f>
        <v>2100</v>
      </c>
      <c r="I23" s="1">
        <f>E23</f>
        <v>2100</v>
      </c>
    </row>
    <row r="24" spans="1:9" ht="12.75">
      <c r="A24">
        <v>2010</v>
      </c>
      <c r="B24" t="s">
        <v>6</v>
      </c>
      <c r="C24" s="1">
        <f aca="true" t="shared" si="0" ref="C24:C30">E24/12</f>
        <v>12492.916666666666</v>
      </c>
      <c r="E24" s="1">
        <v>149915</v>
      </c>
      <c r="I24" s="1">
        <f>E24</f>
        <v>149915</v>
      </c>
    </row>
    <row r="25" spans="1:7" ht="12.75">
      <c r="A25">
        <v>2009</v>
      </c>
      <c r="B25" t="s">
        <v>7</v>
      </c>
      <c r="C25" s="1">
        <f t="shared" si="0"/>
        <v>6916.666666666667</v>
      </c>
      <c r="E25" s="1">
        <v>83000</v>
      </c>
      <c r="G25" s="1">
        <f>E25</f>
        <v>83000</v>
      </c>
    </row>
    <row r="26" spans="1:9" ht="12.75">
      <c r="A26">
        <v>2009</v>
      </c>
      <c r="B26" t="s">
        <v>8</v>
      </c>
      <c r="C26" s="1">
        <f t="shared" si="0"/>
        <v>11020</v>
      </c>
      <c r="E26" s="1">
        <v>132240</v>
      </c>
      <c r="G26" s="1">
        <f>+E26</f>
        <v>132240</v>
      </c>
      <c r="I26" s="19"/>
    </row>
    <row r="27" spans="1:7" ht="12.75">
      <c r="A27" s="6">
        <v>2009</v>
      </c>
      <c r="B27" t="s">
        <v>9</v>
      </c>
      <c r="C27" s="1">
        <f t="shared" si="0"/>
        <v>4374.083333333333</v>
      </c>
      <c r="E27" s="1">
        <v>52489</v>
      </c>
      <c r="G27" s="1">
        <f>E27</f>
        <v>52489</v>
      </c>
    </row>
    <row r="28" spans="1:9" ht="12.75">
      <c r="A28">
        <v>2008</v>
      </c>
      <c r="B28" s="6" t="s">
        <v>30</v>
      </c>
      <c r="C28" s="7">
        <f t="shared" si="0"/>
        <v>808.3333333333334</v>
      </c>
      <c r="D28" s="7"/>
      <c r="E28" s="7">
        <v>9700</v>
      </c>
      <c r="F28" s="7"/>
      <c r="G28" s="7"/>
      <c r="H28" s="7"/>
      <c r="I28" s="7">
        <f>E28</f>
        <v>9700</v>
      </c>
    </row>
    <row r="29" spans="1:9" ht="12.75">
      <c r="A29" s="6">
        <v>2009</v>
      </c>
      <c r="B29" t="s">
        <v>20</v>
      </c>
      <c r="C29" s="1">
        <f t="shared" si="0"/>
        <v>122.91666666666667</v>
      </c>
      <c r="E29" s="1">
        <v>1475</v>
      </c>
      <c r="I29" s="1">
        <f>E29</f>
        <v>1475</v>
      </c>
    </row>
    <row r="30" spans="1:9" ht="12.75">
      <c r="A30">
        <v>2009</v>
      </c>
      <c r="B30" t="s">
        <v>10</v>
      </c>
      <c r="C30" s="1">
        <f t="shared" si="0"/>
        <v>24000</v>
      </c>
      <c r="E30" s="1">
        <v>288000</v>
      </c>
      <c r="I30" s="1">
        <f>E30</f>
        <v>288000</v>
      </c>
    </row>
    <row r="31" spans="1:9" ht="12.75">
      <c r="A31">
        <v>2009</v>
      </c>
      <c r="B31" t="s">
        <v>11</v>
      </c>
      <c r="C31" s="4">
        <v>1445</v>
      </c>
      <c r="E31" s="4">
        <f>C31*12</f>
        <v>17340</v>
      </c>
      <c r="G31" s="4"/>
      <c r="I31" s="4">
        <f>E31</f>
        <v>17340</v>
      </c>
    </row>
    <row r="33" spans="2:9" ht="12.75">
      <c r="B33" s="2" t="s">
        <v>0</v>
      </c>
      <c r="C33" s="1">
        <f>SUM(C22:C31)</f>
        <v>61604.916666666664</v>
      </c>
      <c r="E33" s="1">
        <f>SUM(E22:E31)</f>
        <v>739259</v>
      </c>
      <c r="G33" s="1">
        <f>SUM(G22:G31)</f>
        <v>267729</v>
      </c>
      <c r="I33" s="1">
        <f>SUM(I22:I32)</f>
        <v>471530</v>
      </c>
    </row>
    <row r="35" spans="2:9" ht="12.75">
      <c r="B35" t="s">
        <v>13</v>
      </c>
      <c r="I35" s="1">
        <v>471594</v>
      </c>
    </row>
    <row r="37" ht="12.75">
      <c r="L37" s="1"/>
    </row>
    <row r="38" spans="2:9" ht="12.75">
      <c r="B38" t="s">
        <v>14</v>
      </c>
      <c r="E38" s="1">
        <v>940152</v>
      </c>
      <c r="G38" s="1">
        <f>E38-I38</f>
        <v>468558</v>
      </c>
      <c r="I38" s="1">
        <v>471594</v>
      </c>
    </row>
    <row r="40" spans="2:7" ht="12.75">
      <c r="B40" t="s">
        <v>15</v>
      </c>
      <c r="G40" s="1">
        <f>G27</f>
        <v>52489</v>
      </c>
    </row>
    <row r="41" spans="2:9" ht="12.75">
      <c r="B41" t="s">
        <v>16</v>
      </c>
      <c r="I41" s="1">
        <f>I23+I22</f>
        <v>5100</v>
      </c>
    </row>
    <row r="42" spans="2:9" ht="12.75">
      <c r="B42" s="6" t="s">
        <v>30</v>
      </c>
      <c r="C42" s="7"/>
      <c r="D42" s="7"/>
      <c r="E42" s="7"/>
      <c r="F42" s="7"/>
      <c r="G42" s="7"/>
      <c r="H42" s="7"/>
      <c r="I42" s="7">
        <f>I28</f>
        <v>9700</v>
      </c>
    </row>
    <row r="43" spans="2:9" ht="12.75">
      <c r="B43" t="s">
        <v>17</v>
      </c>
      <c r="I43" s="1">
        <f>I29</f>
        <v>1475</v>
      </c>
    </row>
    <row r="44" spans="2:9" ht="12.75">
      <c r="B44" t="s">
        <v>11</v>
      </c>
      <c r="I44" s="1">
        <f>I31</f>
        <v>17340</v>
      </c>
    </row>
    <row r="45" spans="2:9" ht="12.75">
      <c r="B45" t="s">
        <v>18</v>
      </c>
      <c r="G45" s="4"/>
      <c r="I45" s="4">
        <f>I26+I24</f>
        <v>149915</v>
      </c>
    </row>
    <row r="46" ht="13.5" thickBot="1">
      <c r="G46" s="1">
        <f>G38-G45-G40</f>
        <v>416069</v>
      </c>
    </row>
    <row r="47" spans="2:9" ht="13.5" thickBot="1">
      <c r="B47" s="6" t="s">
        <v>19</v>
      </c>
      <c r="I47" s="5">
        <f>I38-I41-I45-I43-I42-I44</f>
        <v>288064</v>
      </c>
    </row>
    <row r="50" spans="2:5" ht="15.75">
      <c r="B50" s="10"/>
      <c r="C50" s="9"/>
      <c r="D50" s="9"/>
      <c r="E50" s="9"/>
    </row>
    <row r="51" spans="2:5" ht="12.75">
      <c r="B51" s="11"/>
      <c r="C51" s="12"/>
      <c r="D51" s="9"/>
      <c r="E51" s="9"/>
    </row>
    <row r="52" spans="2:5" ht="12.75">
      <c r="B52" s="8"/>
      <c r="C52" s="9"/>
      <c r="D52" s="9"/>
      <c r="E52" s="9"/>
    </row>
    <row r="53" spans="2:5" ht="12.75">
      <c r="B53" s="8"/>
      <c r="C53" s="9"/>
      <c r="D53" s="9"/>
      <c r="E53" s="9"/>
    </row>
    <row r="54" spans="2:5" ht="12.75">
      <c r="B54" s="8"/>
      <c r="C54" s="9"/>
      <c r="D54" s="9"/>
      <c r="E54" s="9"/>
    </row>
    <row r="55" spans="2:5" ht="12.75">
      <c r="B55" s="13"/>
      <c r="C55" s="9"/>
      <c r="D55" s="9"/>
      <c r="E55" s="9"/>
    </row>
    <row r="56" spans="2:5" ht="12.75">
      <c r="B56" s="8"/>
      <c r="C56" s="9"/>
      <c r="D56" s="9"/>
      <c r="E56" s="9"/>
    </row>
    <row r="57" spans="2:5" ht="12.75">
      <c r="B57" s="11"/>
      <c r="C57" s="12"/>
      <c r="D57" s="14"/>
      <c r="E57" s="12"/>
    </row>
    <row r="58" spans="2:5" ht="12.75">
      <c r="B58" s="8"/>
      <c r="C58" s="9"/>
      <c r="D58" s="9"/>
      <c r="E58" s="9"/>
    </row>
    <row r="59" spans="2:5" ht="12.75">
      <c r="B59" s="15"/>
      <c r="C59" s="9"/>
      <c r="D59" s="9"/>
      <c r="E59" s="9"/>
    </row>
    <row r="60" spans="2:5" ht="12.75">
      <c r="B60" s="15"/>
      <c r="C60" s="9"/>
      <c r="D60" s="9"/>
      <c r="E60" s="9"/>
    </row>
    <row r="61" spans="2:5" ht="12.75">
      <c r="B61" s="15"/>
      <c r="C61" s="9"/>
      <c r="D61" s="9"/>
      <c r="E61" s="9"/>
    </row>
    <row r="62" spans="2:5" ht="12.75">
      <c r="B62" s="15"/>
      <c r="C62" s="9"/>
      <c r="D62" s="9"/>
      <c r="E62" s="9"/>
    </row>
    <row r="63" spans="2:5" ht="12.75">
      <c r="B63" s="15"/>
      <c r="C63" s="9"/>
      <c r="D63" s="9"/>
      <c r="E63" s="9"/>
    </row>
    <row r="64" spans="2:5" ht="12.75">
      <c r="B64" s="8"/>
      <c r="C64" s="9"/>
      <c r="D64" s="9"/>
      <c r="E64" s="9"/>
    </row>
    <row r="65" spans="2:5" ht="12.75">
      <c r="B65" s="8"/>
      <c r="C65" s="9"/>
      <c r="D65" s="9"/>
      <c r="E65" s="9"/>
    </row>
    <row r="66" spans="2:5" ht="12.75">
      <c r="B66" s="8"/>
      <c r="C66" s="9"/>
      <c r="D66" s="9"/>
      <c r="E66" s="9"/>
    </row>
    <row r="67" spans="2:5" ht="12.75">
      <c r="B67" s="8"/>
      <c r="C67" s="9"/>
      <c r="D67" s="9"/>
      <c r="E67" s="9"/>
    </row>
    <row r="68" spans="2:5" ht="12.75">
      <c r="B68" s="8"/>
      <c r="C68" s="9"/>
      <c r="D68" s="9"/>
      <c r="E68" s="9"/>
    </row>
    <row r="69" spans="2:5" ht="12.75">
      <c r="B69" s="13"/>
      <c r="C69" s="9"/>
      <c r="D69" s="9"/>
      <c r="E69" s="9"/>
    </row>
    <row r="70" spans="2:5" ht="12.75">
      <c r="B70" s="8"/>
      <c r="C70" s="9"/>
      <c r="D70" s="9"/>
      <c r="E70" s="9"/>
    </row>
  </sheetData>
  <sheetProtection/>
  <printOptions/>
  <pageMargins left="0.7" right="0.7" top="0.75" bottom="0.75" header="0.3" footer="0.3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Jenifer</cp:lastModifiedBy>
  <cp:lastPrinted>2009-10-28T16:02:14Z</cp:lastPrinted>
  <dcterms:created xsi:type="dcterms:W3CDTF">2006-06-01T17:26:01Z</dcterms:created>
  <dcterms:modified xsi:type="dcterms:W3CDTF">2009-10-28T16:53:31Z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tabName">
    <vt:lpwstr>2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Refresh">
    <vt:bool>true</vt:bool>
  </property>
  <property fmtid="{D5CDD505-2E9C-101B-9397-08002B2CF9AE}" pid="7" name="Refresh97">
    <vt:bool>false</vt:bool>
  </property>
  <property fmtid="{D5CDD505-2E9C-101B-9397-08002B2CF9AE}" pid="8" name="DocumentSetType">
    <vt:lpwstr>Compliance</vt:lpwstr>
  </property>
  <property fmtid="{D5CDD505-2E9C-101B-9397-08002B2CF9AE}" pid="9" name="IsHighlyConfidential">
    <vt:lpwstr>0</vt:lpwstr>
  </property>
  <property fmtid="{D5CDD505-2E9C-101B-9397-08002B2CF9AE}" pid="10" name="DocketNumber">
    <vt:lpwstr>060762</vt:lpwstr>
  </property>
  <property fmtid="{D5CDD505-2E9C-101B-9397-08002B2CF9AE}" pid="11" name="IsConfidential">
    <vt:lpwstr>0</vt:lpwstr>
  </property>
  <property fmtid="{D5CDD505-2E9C-101B-9397-08002B2CF9AE}" pid="12" name="Date1">
    <vt:lpwstr>2009-10-30T00:00:00Z</vt:lpwstr>
  </property>
  <property fmtid="{D5CDD505-2E9C-101B-9397-08002B2CF9AE}" pid="13" name="CaseType">
    <vt:lpwstr>Petition</vt:lpwstr>
  </property>
  <property fmtid="{D5CDD505-2E9C-101B-9397-08002B2CF9AE}" pid="14" name="OpenedDate">
    <vt:lpwstr>2006-05-10T00:00:00Z</vt:lpwstr>
  </property>
  <property fmtid="{D5CDD505-2E9C-101B-9397-08002B2CF9AE}" pid="15" name="Prefix">
    <vt:lpwstr>UT</vt:lpwstr>
  </property>
  <property fmtid="{D5CDD505-2E9C-101B-9397-08002B2CF9AE}" pid="16" name="CaseCompanyNames">
    <vt:lpwstr>Westgate Communications LLC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