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COVID-19\WUTC U-200281 COVID-19 Docket\2021-WA-COVID-19 Reporting\2021-WA-October-WA-COVID-19 Monthly Reporting\To File\"/>
    </mc:Choice>
  </mc:AlternateContent>
  <xr:revisionPtr revIDLastSave="0" documentId="13_ncr:1_{1ED20EB6-C683-4481-B42B-5697790FE8C7}" xr6:coauthVersionLast="45" xr6:coauthVersionMax="45" xr10:uidLastSave="{00000000-0000-0000-0000-000000000000}"/>
  <bookViews>
    <workbookView xWindow="780" yWindow="780" windowWidth="26010" windowHeight="14355" activeTab="1" xr2:uid="{00000000-000D-0000-FFFF-FFFF00000000}"/>
  </bookViews>
  <sheets>
    <sheet name="Section K. #1 " sheetId="9" r:id="rId1"/>
    <sheet name="Section K. #2. a,b,c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9" l="1"/>
  <c r="F12" i="9"/>
  <c r="L11" i="9"/>
  <c r="K11" i="9"/>
  <c r="J5" i="10" l="1"/>
  <c r="J6" i="10"/>
  <c r="J4" i="10"/>
  <c r="I5" i="10"/>
  <c r="I6" i="10"/>
  <c r="I4" i="10"/>
  <c r="D14" i="10" l="1"/>
  <c r="C14" i="10"/>
  <c r="H7" i="10"/>
  <c r="G7" i="10"/>
  <c r="F7" i="10"/>
  <c r="E7" i="10"/>
  <c r="D7" i="10"/>
  <c r="C7" i="10"/>
  <c r="I7" i="10" l="1"/>
  <c r="J7" i="10"/>
</calcChain>
</file>

<file path=xl/sharedStrings.xml><?xml version="1.0" encoding="utf-8"?>
<sst xmlns="http://schemas.openxmlformats.org/spreadsheetml/2006/main" count="61" uniqueCount="38">
  <si>
    <t>Commercial</t>
  </si>
  <si>
    <t>Residential</t>
  </si>
  <si>
    <t>Temporary COVID Debt Relief Programs</t>
  </si>
  <si>
    <t>Automatic Grants</t>
  </si>
  <si>
    <t>Total</t>
  </si>
  <si>
    <t>Number of accounts</t>
  </si>
  <si>
    <t>Average Benefits</t>
  </si>
  <si>
    <t>Forgiveness Grants</t>
  </si>
  <si>
    <t>Electric</t>
  </si>
  <si>
    <t>Gas</t>
  </si>
  <si>
    <t>Dual</t>
  </si>
  <si>
    <t>N/A*</t>
  </si>
  <si>
    <t>*Account no longer active</t>
  </si>
  <si>
    <t>Debt Relief Total</t>
  </si>
  <si>
    <t>Low-Income*</t>
  </si>
  <si>
    <t>*Low-income residential customers are also included in the residential category</t>
  </si>
  <si>
    <t>Industrial</t>
  </si>
  <si>
    <t>Grand Total</t>
  </si>
  <si>
    <t>Days Past Due</t>
  </si>
  <si>
    <t># of Customers</t>
  </si>
  <si>
    <t>Past Due Amt.</t>
  </si>
  <si>
    <t>30+</t>
  </si>
  <si>
    <t>60+</t>
  </si>
  <si>
    <t>90+</t>
  </si>
  <si>
    <t>Avista - Oct 2021 COVID-19 Credit and Collections Monthly Reporting</t>
  </si>
  <si>
    <t xml:space="preserve">October 2021 Residential Debt Relief </t>
  </si>
  <si>
    <t>Total LIHEAP</t>
  </si>
  <si>
    <t>Total LIRAP</t>
  </si>
  <si>
    <t>Current Amount</t>
  </si>
  <si>
    <t>Number of Payments</t>
  </si>
  <si>
    <t>Housing</t>
  </si>
  <si>
    <t>LIHEAP</t>
  </si>
  <si>
    <t>LIRAP</t>
  </si>
  <si>
    <t>MISC EA</t>
  </si>
  <si>
    <t>Project Share</t>
  </si>
  <si>
    <t>Rate Discount*</t>
  </si>
  <si>
    <t>COVID-19 Debt Relief</t>
  </si>
  <si>
    <t>*For rate discount only: number of payments = number of customers actively enrolled.  This is also LIRAP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</si>
</sst>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ahoma"/>
      <family val="2"/>
    </font>
    <font>
      <sz val="11"/>
      <color rgb="FF454545"/>
      <name val="Calibri"/>
      <family val="2"/>
      <scheme val="minor"/>
    </font>
    <font>
      <b/>
      <sz val="11"/>
      <color rgb="FF454545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1" fillId="0" borderId="2" xfId="0" applyFont="1" applyBorder="1" applyAlignment="1">
      <alignment vertical="center" wrapText="1"/>
    </xf>
    <xf numFmtId="0" fontId="3" fillId="0" borderId="0" xfId="0" applyFont="1"/>
    <xf numFmtId="44" fontId="0" fillId="0" borderId="11" xfId="2" applyFont="1" applyBorder="1"/>
    <xf numFmtId="0" fontId="0" fillId="0" borderId="0" xfId="0" applyFont="1" applyFill="1" applyBorder="1"/>
    <xf numFmtId="0" fontId="0" fillId="0" borderId="18" xfId="0" applyBorder="1"/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9" xfId="0" applyFont="1" applyBorder="1"/>
    <xf numFmtId="3" fontId="4" fillId="0" borderId="10" xfId="0" applyNumberFormat="1" applyFont="1" applyBorder="1" applyAlignment="1">
      <alignment horizontal="right" vertical="top"/>
    </xf>
    <xf numFmtId="44" fontId="0" fillId="0" borderId="20" xfId="2" applyFont="1" applyBorder="1"/>
    <xf numFmtId="164" fontId="0" fillId="0" borderId="10" xfId="1" applyNumberFormat="1" applyFont="1" applyBorder="1" applyAlignment="1"/>
    <xf numFmtId="164" fontId="0" fillId="0" borderId="10" xfId="1" applyNumberFormat="1" applyFont="1" applyBorder="1"/>
    <xf numFmtId="44" fontId="0" fillId="0" borderId="3" xfId="2" applyFont="1" applyBorder="1"/>
    <xf numFmtId="164" fontId="4" fillId="0" borderId="10" xfId="1" applyNumberFormat="1" applyFont="1" applyBorder="1" applyAlignment="1">
      <alignment vertical="top"/>
    </xf>
    <xf numFmtId="3" fontId="0" fillId="0" borderId="21" xfId="0" applyNumberFormat="1" applyBorder="1"/>
    <xf numFmtId="44" fontId="4" fillId="0" borderId="11" xfId="2" applyFont="1" applyBorder="1" applyAlignment="1">
      <alignment horizontal="right" vertical="top"/>
    </xf>
    <xf numFmtId="44" fontId="4" fillId="0" borderId="20" xfId="2" applyFont="1" applyBorder="1" applyAlignment="1">
      <alignment horizontal="right" vertical="top"/>
    </xf>
    <xf numFmtId="164" fontId="4" fillId="0" borderId="10" xfId="1" applyNumberFormat="1" applyFont="1" applyBorder="1" applyAlignment="1">
      <alignment horizontal="right" vertical="top"/>
    </xf>
    <xf numFmtId="44" fontId="4" fillId="0" borderId="3" xfId="2" applyFont="1" applyBorder="1" applyAlignment="1">
      <alignment horizontal="right" vertical="top"/>
    </xf>
    <xf numFmtId="0" fontId="1" fillId="0" borderId="22" xfId="0" applyFont="1" applyBorder="1"/>
    <xf numFmtId="3" fontId="1" fillId="0" borderId="12" xfId="0" applyNumberFormat="1" applyFont="1" applyBorder="1"/>
    <xf numFmtId="44" fontId="5" fillId="0" borderId="14" xfId="2" applyFont="1" applyBorder="1" applyAlignment="1">
      <alignment horizontal="right" vertical="top"/>
    </xf>
    <xf numFmtId="164" fontId="5" fillId="0" borderId="12" xfId="1" applyNumberFormat="1" applyFont="1" applyBorder="1" applyAlignment="1">
      <alignment horizontal="right" vertical="top"/>
    </xf>
    <xf numFmtId="44" fontId="5" fillId="0" borderId="23" xfId="2" applyFont="1" applyBorder="1" applyAlignment="1">
      <alignment horizontal="right" vertical="top"/>
    </xf>
    <xf numFmtId="44" fontId="1" fillId="0" borderId="14" xfId="2" applyFont="1" applyBorder="1"/>
    <xf numFmtId="0" fontId="0" fillId="0" borderId="7" xfId="0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164" fontId="4" fillId="0" borderId="2" xfId="1" applyNumberFormat="1" applyFont="1" applyBorder="1" applyAlignment="1">
      <alignment horizontal="right" vertical="top"/>
    </xf>
    <xf numFmtId="164" fontId="0" fillId="0" borderId="0" xfId="0" applyNumberFormat="1"/>
    <xf numFmtId="0" fontId="1" fillId="0" borderId="12" xfId="0" applyFont="1" applyBorder="1"/>
    <xf numFmtId="164" fontId="5" fillId="0" borderId="13" xfId="1" applyNumberFormat="1" applyFont="1" applyBorder="1" applyAlignment="1">
      <alignment horizontal="right" vertical="top"/>
    </xf>
    <xf numFmtId="164" fontId="0" fillId="0" borderId="12" xfId="1" applyNumberFormat="1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5" xfId="0" applyFont="1" applyBorder="1"/>
    <xf numFmtId="0" fontId="2" fillId="3" borderId="7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center" wrapText="1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165" fontId="0" fillId="0" borderId="2" xfId="2" applyNumberFormat="1" applyFont="1" applyBorder="1"/>
    <xf numFmtId="164" fontId="0" fillId="0" borderId="11" xfId="1" applyNumberFormat="1" applyFont="1" applyBorder="1"/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/>
    <xf numFmtId="0" fontId="2" fillId="3" borderId="12" xfId="0" applyFont="1" applyFill="1" applyBorder="1" applyAlignment="1">
      <alignment horizontal="right" wrapText="1"/>
    </xf>
    <xf numFmtId="44" fontId="2" fillId="3" borderId="13" xfId="2" applyFont="1" applyFill="1" applyBorder="1" applyAlignment="1">
      <alignment horizontal="right" wrapText="1"/>
    </xf>
    <xf numFmtId="44" fontId="2" fillId="3" borderId="14" xfId="0" applyNumberFormat="1" applyFont="1" applyFill="1" applyBorder="1" applyAlignment="1">
      <alignment horizontal="center" wrapText="1"/>
    </xf>
    <xf numFmtId="44" fontId="2" fillId="0" borderId="37" xfId="2" applyFont="1" applyBorder="1" applyAlignment="1">
      <alignment vertical="center"/>
    </xf>
    <xf numFmtId="44" fontId="2" fillId="0" borderId="37" xfId="2" applyFont="1" applyBorder="1" applyAlignment="1">
      <alignment vertical="center" wrapText="1"/>
    </xf>
    <xf numFmtId="165" fontId="0" fillId="0" borderId="0" xfId="2" applyNumberFormat="1" applyFont="1" applyBorder="1"/>
    <xf numFmtId="0" fontId="2" fillId="3" borderId="12" xfId="0" applyFont="1" applyFill="1" applyBorder="1" applyAlignment="1">
      <alignment horizontal="right" vertical="center" wrapText="1"/>
    </xf>
    <xf numFmtId="44" fontId="2" fillId="3" borderId="13" xfId="2" applyFont="1" applyFill="1" applyBorder="1" applyAlignment="1">
      <alignment horizontal="right" vertical="center" wrapText="1"/>
    </xf>
    <xf numFmtId="44" fontId="2" fillId="3" borderId="14" xfId="0" applyNumberFormat="1" applyFont="1" applyFill="1" applyBorder="1" applyAlignment="1">
      <alignment vertical="center"/>
    </xf>
    <xf numFmtId="165" fontId="0" fillId="0" borderId="40" xfId="2" applyNumberFormat="1" applyFont="1" applyBorder="1"/>
    <xf numFmtId="164" fontId="0" fillId="0" borderId="41" xfId="1" applyNumberFormat="1" applyFont="1" applyBorder="1"/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/>
    <xf numFmtId="0" fontId="2" fillId="3" borderId="31" xfId="0" applyFont="1" applyFill="1" applyBorder="1" applyAlignment="1">
      <alignment horizontal="right" vertical="center" wrapText="1"/>
    </xf>
    <xf numFmtId="44" fontId="2" fillId="3" borderId="32" xfId="2" applyFont="1" applyFill="1" applyBorder="1" applyAlignment="1">
      <alignment horizontal="right" vertical="center" wrapText="1"/>
    </xf>
    <xf numFmtId="44" fontId="2" fillId="3" borderId="33" xfId="0" applyNumberFormat="1" applyFont="1" applyFill="1" applyBorder="1" applyAlignment="1">
      <alignment vertical="center"/>
    </xf>
    <xf numFmtId="44" fontId="2" fillId="0" borderId="43" xfId="2" applyFont="1" applyBorder="1" applyAlignment="1">
      <alignment vertical="center"/>
    </xf>
    <xf numFmtId="44" fontId="2" fillId="0" borderId="43" xfId="2" applyFont="1" applyBorder="1" applyAlignment="1">
      <alignment vertical="center" wrapText="1"/>
    </xf>
    <xf numFmtId="165" fontId="0" fillId="0" borderId="45" xfId="2" applyNumberFormat="1" applyFont="1" applyBorder="1"/>
    <xf numFmtId="164" fontId="0" fillId="0" borderId="46" xfId="1" applyNumberFormat="1" applyFont="1" applyBorder="1"/>
    <xf numFmtId="0" fontId="7" fillId="3" borderId="7" xfId="0" applyFont="1" applyFill="1" applyBorder="1"/>
    <xf numFmtId="0" fontId="7" fillId="3" borderId="8" xfId="0" applyFont="1" applyFill="1" applyBorder="1" applyAlignment="1">
      <alignment horizontal="right"/>
    </xf>
    <xf numFmtId="0" fontId="7" fillId="3" borderId="9" xfId="0" applyFont="1" applyFill="1" applyBorder="1"/>
    <xf numFmtId="0" fontId="7" fillId="0" borderId="36" xfId="0" applyFont="1" applyBorder="1"/>
    <xf numFmtId="44" fontId="7" fillId="3" borderId="12" xfId="2" applyFont="1" applyFill="1" applyBorder="1"/>
    <xf numFmtId="44" fontId="7" fillId="3" borderId="13" xfId="2" applyFont="1" applyFill="1" applyBorder="1" applyAlignment="1">
      <alignment horizontal="right"/>
    </xf>
    <xf numFmtId="44" fontId="7" fillId="3" borderId="14" xfId="2" applyFont="1" applyFill="1" applyBorder="1"/>
    <xf numFmtId="44" fontId="7" fillId="0" borderId="37" xfId="2" applyFont="1" applyBorder="1"/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7" fontId="6" fillId="2" borderId="25" xfId="3" applyNumberFormat="1" applyFont="1" applyFill="1" applyBorder="1" applyAlignment="1">
      <alignment horizontal="center" vertical="center"/>
    </xf>
    <xf numFmtId="0" fontId="6" fillId="2" borderId="26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/>
    </xf>
    <xf numFmtId="17" fontId="6" fillId="2" borderId="7" xfId="3" applyNumberFormat="1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 2" xfId="3" xr:uid="{E6723399-805F-4833-A7A5-0FF3C707E8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workbookViewId="0">
      <selection activeCell="E18" sqref="E18"/>
    </sheetView>
  </sheetViews>
  <sheetFormatPr defaultRowHeight="15" x14ac:dyDescent="0.25"/>
  <cols>
    <col min="1" max="1" width="23.140625" bestFit="1" customWidth="1"/>
    <col min="2" max="2" width="19" bestFit="1" customWidth="1"/>
    <col min="3" max="3" width="10.140625" bestFit="1" customWidth="1"/>
    <col min="4" max="4" width="18.140625" bestFit="1" customWidth="1"/>
    <col min="5" max="5" width="10.5703125" bestFit="1" customWidth="1"/>
    <col min="6" max="6" width="12" bestFit="1" customWidth="1"/>
    <col min="7" max="7" width="10.85546875" bestFit="1" customWidth="1"/>
    <col min="10" max="10" width="13" customWidth="1"/>
    <col min="11" max="11" width="10" bestFit="1" customWidth="1"/>
    <col min="12" max="12" width="10.5703125" customWidth="1"/>
  </cols>
  <sheetData>
    <row r="1" spans="1:12" ht="15.75" thickBot="1" x14ac:dyDescent="0.3">
      <c r="A1" s="80" t="s">
        <v>25</v>
      </c>
      <c r="B1" s="81"/>
      <c r="C1" s="82"/>
      <c r="D1" s="82"/>
      <c r="E1" s="82"/>
      <c r="F1" s="81"/>
      <c r="G1" s="83"/>
    </row>
    <row r="2" spans="1:12" ht="28.35" customHeight="1" x14ac:dyDescent="0.25">
      <c r="A2" s="89">
        <v>44490</v>
      </c>
      <c r="B2" s="90"/>
      <c r="C2" s="86" t="s">
        <v>2</v>
      </c>
      <c r="D2" s="87"/>
      <c r="E2" s="88"/>
      <c r="F2" s="84" t="s">
        <v>26</v>
      </c>
      <c r="G2" s="78" t="s">
        <v>27</v>
      </c>
      <c r="I2" s="93">
        <v>44490</v>
      </c>
      <c r="J2" s="94"/>
      <c r="K2" s="97" t="s">
        <v>28</v>
      </c>
      <c r="L2" s="99" t="s">
        <v>29</v>
      </c>
    </row>
    <row r="3" spans="1:12" ht="45.75" thickBot="1" x14ac:dyDescent="0.3">
      <c r="A3" s="91"/>
      <c r="B3" s="92"/>
      <c r="C3" s="36" t="s">
        <v>3</v>
      </c>
      <c r="D3" s="37" t="s">
        <v>7</v>
      </c>
      <c r="E3" s="38" t="s">
        <v>13</v>
      </c>
      <c r="F3" s="85"/>
      <c r="G3" s="79"/>
      <c r="I3" s="95"/>
      <c r="J3" s="96"/>
      <c r="K3" s="98"/>
      <c r="L3" s="100"/>
    </row>
    <row r="4" spans="1:12" x14ac:dyDescent="0.25">
      <c r="A4" s="39" t="s">
        <v>8</v>
      </c>
      <c r="B4" s="40" t="s">
        <v>5</v>
      </c>
      <c r="C4" s="41"/>
      <c r="D4" s="42"/>
      <c r="E4" s="43"/>
      <c r="F4" s="44">
        <v>224</v>
      </c>
      <c r="G4" s="45">
        <v>425</v>
      </c>
      <c r="I4" s="101" t="s">
        <v>30</v>
      </c>
      <c r="J4" s="102"/>
      <c r="K4" s="46">
        <v>11928</v>
      </c>
      <c r="L4" s="47">
        <v>215</v>
      </c>
    </row>
    <row r="5" spans="1:12" ht="15.75" thickBot="1" x14ac:dyDescent="0.3">
      <c r="A5" s="48"/>
      <c r="B5" s="49" t="s">
        <v>6</v>
      </c>
      <c r="C5" s="50"/>
      <c r="D5" s="51"/>
      <c r="E5" s="52"/>
      <c r="F5" s="53">
        <v>727.7</v>
      </c>
      <c r="G5" s="54">
        <v>462.65</v>
      </c>
      <c r="I5" s="101" t="s">
        <v>31</v>
      </c>
      <c r="J5" s="102"/>
      <c r="K5" s="46">
        <v>240631.82</v>
      </c>
      <c r="L5" s="47">
        <v>493</v>
      </c>
    </row>
    <row r="6" spans="1:12" x14ac:dyDescent="0.25">
      <c r="A6" s="39" t="s">
        <v>9</v>
      </c>
      <c r="B6" s="40" t="s">
        <v>5</v>
      </c>
      <c r="C6" s="41"/>
      <c r="D6" s="42"/>
      <c r="E6" s="43"/>
      <c r="F6" s="44">
        <v>3</v>
      </c>
      <c r="G6" s="45">
        <v>8</v>
      </c>
      <c r="I6" s="101" t="s">
        <v>32</v>
      </c>
      <c r="J6" s="102"/>
      <c r="K6" s="55">
        <v>431830</v>
      </c>
      <c r="L6" s="47">
        <v>1244</v>
      </c>
    </row>
    <row r="7" spans="1:12" ht="15.75" thickBot="1" x14ac:dyDescent="0.3">
      <c r="A7" s="48"/>
      <c r="B7" s="49" t="s">
        <v>6</v>
      </c>
      <c r="C7" s="50"/>
      <c r="D7" s="51"/>
      <c r="E7" s="52"/>
      <c r="F7" s="53">
        <v>374.33</v>
      </c>
      <c r="G7" s="54">
        <v>436.4</v>
      </c>
      <c r="I7" s="101" t="s">
        <v>33</v>
      </c>
      <c r="J7" s="102"/>
      <c r="K7" s="46">
        <v>147749</v>
      </c>
      <c r="L7" s="47">
        <v>401</v>
      </c>
    </row>
    <row r="8" spans="1:12" x14ac:dyDescent="0.25">
      <c r="A8" s="39" t="s">
        <v>10</v>
      </c>
      <c r="B8" s="40" t="s">
        <v>5</v>
      </c>
      <c r="C8" s="41"/>
      <c r="D8" s="42"/>
      <c r="E8" s="43"/>
      <c r="F8" s="44">
        <v>87</v>
      </c>
      <c r="G8" s="45">
        <v>371</v>
      </c>
      <c r="I8" s="101" t="s">
        <v>34</v>
      </c>
      <c r="J8" s="102"/>
      <c r="K8" s="46">
        <v>439.98</v>
      </c>
      <c r="L8" s="47">
        <v>2</v>
      </c>
    </row>
    <row r="9" spans="1:12" ht="15.75" thickBot="1" x14ac:dyDescent="0.3">
      <c r="A9" s="48"/>
      <c r="B9" s="49" t="s">
        <v>6</v>
      </c>
      <c r="C9" s="56"/>
      <c r="D9" s="57"/>
      <c r="E9" s="58"/>
      <c r="F9" s="53">
        <v>835.7</v>
      </c>
      <c r="G9" s="54">
        <v>450.34</v>
      </c>
      <c r="I9" s="101" t="s">
        <v>35</v>
      </c>
      <c r="J9" s="102"/>
      <c r="K9" s="46">
        <v>19869</v>
      </c>
      <c r="L9" s="47">
        <v>968</v>
      </c>
    </row>
    <row r="10" spans="1:12" ht="15.75" thickBot="1" x14ac:dyDescent="0.3">
      <c r="A10" s="39" t="s">
        <v>11</v>
      </c>
      <c r="B10" s="40" t="s">
        <v>5</v>
      </c>
      <c r="C10" s="41"/>
      <c r="D10" s="42"/>
      <c r="E10" s="43"/>
      <c r="F10" s="44">
        <v>4</v>
      </c>
      <c r="G10" s="45">
        <v>8</v>
      </c>
      <c r="I10" s="113" t="s">
        <v>36</v>
      </c>
      <c r="J10" s="114"/>
      <c r="K10" s="59">
        <v>0</v>
      </c>
      <c r="L10" s="60">
        <v>0</v>
      </c>
    </row>
    <row r="11" spans="1:12" ht="16.5" thickTop="1" thickBot="1" x14ac:dyDescent="0.3">
      <c r="A11" s="61"/>
      <c r="B11" s="62" t="s">
        <v>6</v>
      </c>
      <c r="C11" s="63"/>
      <c r="D11" s="64"/>
      <c r="E11" s="65"/>
      <c r="F11" s="66">
        <v>863.2</v>
      </c>
      <c r="G11" s="67">
        <v>530.19000000000005</v>
      </c>
      <c r="I11" s="103" t="s">
        <v>4</v>
      </c>
      <c r="J11" s="104"/>
      <c r="K11" s="68">
        <f>SUM(K4:K10)</f>
        <v>852447.8</v>
      </c>
      <c r="L11" s="69">
        <f>SUM(L4:L10)</f>
        <v>3323</v>
      </c>
    </row>
    <row r="12" spans="1:12" ht="18" customHeight="1" x14ac:dyDescent="0.25">
      <c r="A12" s="105" t="s">
        <v>4</v>
      </c>
      <c r="B12" s="40" t="s">
        <v>5</v>
      </c>
      <c r="C12" s="70"/>
      <c r="D12" s="71"/>
      <c r="E12" s="72"/>
      <c r="F12" s="73">
        <f>SUM(F4,F6,F8,F10)</f>
        <v>318</v>
      </c>
      <c r="G12" s="73">
        <f>SUM(G4,G6,G8,G10)</f>
        <v>812</v>
      </c>
      <c r="I12" s="107" t="s">
        <v>37</v>
      </c>
      <c r="J12" s="108"/>
      <c r="K12" s="108"/>
      <c r="L12" s="109"/>
    </row>
    <row r="13" spans="1:12" ht="20.65" customHeight="1" thickBot="1" x14ac:dyDescent="0.3">
      <c r="A13" s="106"/>
      <c r="B13" s="49" t="s">
        <v>6</v>
      </c>
      <c r="C13" s="74"/>
      <c r="D13" s="75"/>
      <c r="E13" s="76"/>
      <c r="F13" s="77">
        <v>755.62</v>
      </c>
      <c r="G13" s="77">
        <v>457.43</v>
      </c>
      <c r="I13" s="110"/>
      <c r="J13" s="111"/>
      <c r="K13" s="111"/>
      <c r="L13" s="112"/>
    </row>
    <row r="15" spans="1:12" x14ac:dyDescent="0.25">
      <c r="A15" s="2" t="s">
        <v>12</v>
      </c>
    </row>
  </sheetData>
  <mergeCells count="18">
    <mergeCell ref="I11:J11"/>
    <mergeCell ref="A12:A13"/>
    <mergeCell ref="I12:L13"/>
    <mergeCell ref="I6:J6"/>
    <mergeCell ref="I7:J7"/>
    <mergeCell ref="I8:J8"/>
    <mergeCell ref="I9:J9"/>
    <mergeCell ref="I10:J10"/>
    <mergeCell ref="I2:J3"/>
    <mergeCell ref="K2:K3"/>
    <mergeCell ref="L2:L3"/>
    <mergeCell ref="I4:J4"/>
    <mergeCell ref="I5:J5"/>
    <mergeCell ref="G2:G3"/>
    <mergeCell ref="A1:G1"/>
    <mergeCell ref="F2:F3"/>
    <mergeCell ref="C2:E2"/>
    <mergeCell ref="A2:B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tabSelected="1" workbookViewId="0">
      <selection activeCell="F7" sqref="F7"/>
    </sheetView>
  </sheetViews>
  <sheetFormatPr defaultRowHeight="15" x14ac:dyDescent="0.25"/>
  <cols>
    <col min="1" max="1" width="6.85546875" customWidth="1"/>
    <col min="2" max="2" width="16.28515625" customWidth="1"/>
    <col min="3" max="3" width="14.28515625" bestFit="1" customWidth="1"/>
    <col min="4" max="7" width="16.85546875" bestFit="1" customWidth="1"/>
    <col min="8" max="8" width="13.5703125" bestFit="1" customWidth="1"/>
    <col min="9" max="9" width="14.28515625" customWidth="1"/>
    <col min="10" max="10" width="15.28515625" bestFit="1" customWidth="1"/>
  </cols>
  <sheetData>
    <row r="1" spans="2:10" ht="15.75" thickBot="1" x14ac:dyDescent="0.3">
      <c r="B1" s="117" t="s">
        <v>24</v>
      </c>
      <c r="C1" s="118"/>
      <c r="D1" s="118"/>
      <c r="E1" s="118"/>
      <c r="F1" s="118"/>
      <c r="G1" s="118"/>
      <c r="H1" s="118"/>
      <c r="I1" s="118"/>
      <c r="J1" s="119"/>
    </row>
    <row r="2" spans="2:10" x14ac:dyDescent="0.25">
      <c r="B2" s="5"/>
      <c r="C2" s="120" t="s">
        <v>1</v>
      </c>
      <c r="D2" s="121"/>
      <c r="E2" s="120" t="s">
        <v>0</v>
      </c>
      <c r="F2" s="121"/>
      <c r="G2" s="120" t="s">
        <v>16</v>
      </c>
      <c r="H2" s="121"/>
      <c r="I2" s="122" t="s">
        <v>17</v>
      </c>
      <c r="J2" s="123"/>
    </row>
    <row r="3" spans="2:10" x14ac:dyDescent="0.25">
      <c r="B3" s="6" t="s">
        <v>18</v>
      </c>
      <c r="C3" s="7" t="s">
        <v>19</v>
      </c>
      <c r="D3" s="8" t="s">
        <v>20</v>
      </c>
      <c r="E3" s="7" t="s">
        <v>19</v>
      </c>
      <c r="F3" s="8" t="s">
        <v>20</v>
      </c>
      <c r="G3" s="7" t="s">
        <v>19</v>
      </c>
      <c r="H3" s="9" t="s">
        <v>20</v>
      </c>
      <c r="I3" s="7" t="s">
        <v>19</v>
      </c>
      <c r="J3" s="8" t="s">
        <v>20</v>
      </c>
    </row>
    <row r="4" spans="2:10" x14ac:dyDescent="0.25">
      <c r="B4" s="10" t="s">
        <v>21</v>
      </c>
      <c r="C4" s="11">
        <v>11423</v>
      </c>
      <c r="D4" s="12">
        <v>892660.26</v>
      </c>
      <c r="E4" s="13">
        <v>1167</v>
      </c>
      <c r="F4" s="12">
        <v>976018.07</v>
      </c>
      <c r="G4" s="14">
        <v>36</v>
      </c>
      <c r="H4" s="15">
        <v>69065.899999999994</v>
      </c>
      <c r="I4" s="14">
        <f>C4+E4+G4</f>
        <v>12626</v>
      </c>
      <c r="J4" s="3">
        <f>D4+F4+H4</f>
        <v>1937744.23</v>
      </c>
    </row>
    <row r="5" spans="2:10" x14ac:dyDescent="0.25">
      <c r="B5" s="10" t="s">
        <v>22</v>
      </c>
      <c r="C5" s="11">
        <v>5626</v>
      </c>
      <c r="D5" s="12">
        <v>966586.82</v>
      </c>
      <c r="E5" s="16">
        <v>353</v>
      </c>
      <c r="F5" s="12">
        <v>371815.69</v>
      </c>
      <c r="G5" s="14">
        <v>12</v>
      </c>
      <c r="H5" s="15">
        <v>150171.79</v>
      </c>
      <c r="I5" s="14">
        <f t="shared" ref="I5:I7" si="0">C5+E5+G5</f>
        <v>5991</v>
      </c>
      <c r="J5" s="3">
        <f t="shared" ref="J5:J6" si="1">D5+F5+H5</f>
        <v>1488574.3</v>
      </c>
    </row>
    <row r="6" spans="2:10" x14ac:dyDescent="0.25">
      <c r="B6" s="10" t="s">
        <v>23</v>
      </c>
      <c r="C6" s="17">
        <v>11792</v>
      </c>
      <c r="D6" s="18">
        <v>7615159.0999999996</v>
      </c>
      <c r="E6" s="16">
        <v>611</v>
      </c>
      <c r="F6" s="19">
        <v>1729212.31</v>
      </c>
      <c r="G6" s="20">
        <v>8</v>
      </c>
      <c r="H6" s="21">
        <v>46968.79</v>
      </c>
      <c r="I6" s="14">
        <f t="shared" si="0"/>
        <v>12411</v>
      </c>
      <c r="J6" s="3">
        <f t="shared" si="1"/>
        <v>9391340.1999999993</v>
      </c>
    </row>
    <row r="7" spans="2:10" ht="15.75" thickBot="1" x14ac:dyDescent="0.3">
      <c r="B7" s="22" t="s">
        <v>4</v>
      </c>
      <c r="C7" s="23">
        <f t="shared" ref="C7:J7" si="2">SUM(C4:C6)</f>
        <v>28841</v>
      </c>
      <c r="D7" s="24">
        <f t="shared" si="2"/>
        <v>9474406.1799999997</v>
      </c>
      <c r="E7" s="25">
        <f t="shared" si="2"/>
        <v>2131</v>
      </c>
      <c r="F7" s="24">
        <f t="shared" si="2"/>
        <v>3077046.0700000003</v>
      </c>
      <c r="G7" s="25">
        <f t="shared" si="2"/>
        <v>56</v>
      </c>
      <c r="H7" s="26">
        <f t="shared" si="2"/>
        <v>266206.48</v>
      </c>
      <c r="I7" s="35">
        <f t="shared" si="0"/>
        <v>31028</v>
      </c>
      <c r="J7" s="27">
        <f t="shared" si="2"/>
        <v>12817658.73</v>
      </c>
    </row>
    <row r="8" spans="2:10" ht="15.75" thickBot="1" x14ac:dyDescent="0.3"/>
    <row r="9" spans="2:10" x14ac:dyDescent="0.25">
      <c r="B9" s="28"/>
      <c r="C9" s="115" t="s">
        <v>14</v>
      </c>
      <c r="D9" s="116"/>
    </row>
    <row r="10" spans="2:10" x14ac:dyDescent="0.25">
      <c r="B10" s="29" t="s">
        <v>18</v>
      </c>
      <c r="C10" s="1" t="s">
        <v>19</v>
      </c>
      <c r="D10" s="8" t="s">
        <v>20</v>
      </c>
    </row>
    <row r="11" spans="2:10" x14ac:dyDescent="0.25">
      <c r="B11" s="30" t="s">
        <v>21</v>
      </c>
      <c r="C11" s="31">
        <v>1644</v>
      </c>
      <c r="D11" s="3">
        <v>144203.09</v>
      </c>
    </row>
    <row r="12" spans="2:10" x14ac:dyDescent="0.25">
      <c r="B12" s="30" t="s">
        <v>22</v>
      </c>
      <c r="C12" s="31">
        <v>1231</v>
      </c>
      <c r="D12" s="3">
        <v>239803.13</v>
      </c>
      <c r="G12" s="32"/>
    </row>
    <row r="13" spans="2:10" x14ac:dyDescent="0.25">
      <c r="B13" s="30" t="s">
        <v>23</v>
      </c>
      <c r="C13" s="31">
        <v>3510</v>
      </c>
      <c r="D13" s="18">
        <v>2043273.1</v>
      </c>
    </row>
    <row r="14" spans="2:10" ht="15.75" thickBot="1" x14ac:dyDescent="0.3">
      <c r="B14" s="33" t="s">
        <v>4</v>
      </c>
      <c r="C14" s="34">
        <f>C11+C12+C13</f>
        <v>6385</v>
      </c>
      <c r="D14" s="24">
        <f>SUM(D11:D13)</f>
        <v>2427279.3200000003</v>
      </c>
    </row>
    <row r="15" spans="2:10" x14ac:dyDescent="0.25">
      <c r="B15" t="s">
        <v>15</v>
      </c>
    </row>
    <row r="16" spans="2:10" x14ac:dyDescent="0.25">
      <c r="B16" s="4"/>
    </row>
    <row r="17" spans="2:2" x14ac:dyDescent="0.25">
      <c r="B17" s="4"/>
    </row>
    <row r="18" spans="2:2" ht="15" customHeight="1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4" spans="2:2" x14ac:dyDescent="0.25">
      <c r="B24" s="4"/>
    </row>
    <row r="25" spans="2:2" x14ac:dyDescent="0.25">
      <c r="B25" s="4"/>
    </row>
    <row r="26" spans="2:2" x14ac:dyDescent="0.25">
      <c r="B26" s="4"/>
    </row>
    <row r="27" spans="2:2" x14ac:dyDescent="0.25">
      <c r="B27" s="4"/>
    </row>
    <row r="28" spans="2:2" x14ac:dyDescent="0.25">
      <c r="B28" s="4"/>
    </row>
    <row r="29" spans="2:2" x14ac:dyDescent="0.25">
      <c r="B29" s="4"/>
    </row>
    <row r="30" spans="2:2" x14ac:dyDescent="0.25">
      <c r="B30" s="4"/>
    </row>
    <row r="31" spans="2:2" x14ac:dyDescent="0.25">
      <c r="B31" s="4"/>
    </row>
  </sheetData>
  <mergeCells count="6">
    <mergeCell ref="C9:D9"/>
    <mergeCell ref="B1:J1"/>
    <mergeCell ref="C2:D2"/>
    <mergeCell ref="E2:F2"/>
    <mergeCell ref="G2:H2"/>
    <mergeCell ref="I2:J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2021-11-18T08:00:00+00:00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B2D5439-16B4-42A4-A46B-F969D0BEBBDD}"/>
</file>

<file path=customXml/itemProps2.xml><?xml version="1.0" encoding="utf-8"?>
<ds:datastoreItem xmlns:ds="http://schemas.openxmlformats.org/officeDocument/2006/customXml" ds:itemID="{5A61B5D2-0757-4BAD-B823-FF9FD63979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28341C-6C43-44E3-BD73-40F1A4E4D51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72371F7-C7C5-473E-80B3-ABD3D59426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 K. #1 </vt:lpstr>
      <vt:lpstr>Section K. #2. a,b,c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Ghering, Amanda</dc:creator>
  <cp:lastModifiedBy>Bonfield, Shawn</cp:lastModifiedBy>
  <dcterms:created xsi:type="dcterms:W3CDTF">2021-05-07T15:36:02Z</dcterms:created>
  <dcterms:modified xsi:type="dcterms:W3CDTF">2021-11-18T17:51:09Z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