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E390" i="60" l="1"/>
  <c r="G15" i="56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19" i="127"/>
  <c r="G23" i="127"/>
  <c r="G18" i="127"/>
  <c r="G12" i="127"/>
  <c r="G14" i="127"/>
  <c r="I33" i="127"/>
  <c r="C21" i="55"/>
  <c r="D21" i="55"/>
  <c r="G12" i="56"/>
  <c r="G16" i="56"/>
  <c r="G33" i="127" l="1"/>
  <c r="F36" i="127" s="1"/>
  <c r="E21" i="55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S17" i="121" s="1"/>
  <c r="D91" i="122"/>
  <c r="D93" i="122" s="1"/>
  <c r="D95" i="122" s="1"/>
  <c r="D96" i="122" s="1"/>
  <c r="S175" i="121" s="1"/>
  <c r="X175" i="121" s="1"/>
  <c r="S70" i="121"/>
  <c r="S93" i="121"/>
  <c r="S20" i="121"/>
  <c r="S62" i="121"/>
  <c r="S21" i="121"/>
  <c r="S72" i="121"/>
  <c r="S114" i="121"/>
  <c r="S60" i="121"/>
  <c r="S52" i="121"/>
  <c r="S44" i="121"/>
  <c r="S91" i="121"/>
  <c r="S86" i="121"/>
  <c r="S22" i="121"/>
  <c r="S33" i="121"/>
  <c r="S106" i="121"/>
  <c r="S69" i="121"/>
  <c r="S56" i="121"/>
  <c r="S75" i="121"/>
  <c r="S34" i="121"/>
  <c r="S26" i="121"/>
  <c r="S66" i="121"/>
  <c r="S39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S41" i="121" l="1"/>
  <c r="S14" i="121"/>
  <c r="S110" i="121"/>
  <c r="S105" i="121"/>
  <c r="S85" i="121"/>
  <c r="S16" i="121"/>
  <c r="S36" i="121"/>
  <c r="S68" i="121"/>
  <c r="S32" i="121"/>
  <c r="S79" i="121"/>
  <c r="S103" i="121"/>
  <c r="S67" i="121"/>
  <c r="S109" i="121"/>
  <c r="S65" i="121"/>
  <c r="S31" i="121"/>
  <c r="S27" i="121"/>
  <c r="S63" i="121"/>
  <c r="S25" i="121"/>
  <c r="S107" i="121"/>
  <c r="S76" i="121"/>
  <c r="S104" i="121"/>
  <c r="S99" i="121"/>
  <c r="S83" i="121"/>
  <c r="E184" i="70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E18" i="126" l="1"/>
  <c r="F18" i="126" s="1"/>
  <c r="G18" i="126" s="1"/>
  <c r="AT161" i="121"/>
  <c r="AT146" i="12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<sst xmlns="http://schemas.openxmlformats.org/spreadsheetml/2006/main" count="3560" uniqueCount="874">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</sst>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10" style="96" bestFit="1" customWidth="1"/>
    <col min="6" max="6" width="13.42578125" style="96" bestFit="1" customWidth="1"/>
    <col min="7" max="7" width="14.28515625" style="96" bestFit="1" customWidth="1"/>
    <col min="8" max="8" width="8.28515625" style="96" bestFit="1" customWidth="1"/>
    <col min="9" max="16384" width="9.140625" style="96"/>
  </cols>
  <sheetData>
    <row r="1" spans="1:8">
      <c r="A1" s="1115" t="str">
        <f>'O&amp;M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599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'O&amp;M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'O&amp;M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>'WP7 Condensed Sch. Level Costs'!R8</f>
        <v>2.3347618049905056E-2</v>
      </c>
      <c r="H10" s="951">
        <f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>'WP7 Condensed Sch. Level Costs'!R10</f>
        <v>2.3347618049905056E-2</v>
      </c>
      <c r="H12" s="951">
        <f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>'WP7 Condensed Sch. Level Costs'!R11</f>
        <v>2.3347618049905056E-2</v>
      </c>
      <c r="H13" s="951">
        <f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>'WP7 Condensed Sch. Level Costs'!R12</f>
        <v>2.3347618049905056E-2</v>
      </c>
      <c r="H14" s="951">
        <f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>'WP7 Condensed Sch. Level Costs'!R14</f>
        <v>2.3347618049905056E-2</v>
      </c>
      <c r="H16" s="951">
        <f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>'WP7 Condensed Sch. Level Costs'!R15</f>
        <v>2.3347618049905056E-2</v>
      </c>
      <c r="H17" s="951">
        <f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>'WP7 Condensed Sch. Level Costs'!R16</f>
        <v>2.3347618049905056E-2</v>
      </c>
      <c r="H18" s="951">
        <f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>'WP7 Condensed Sch. Level Costs'!R17</f>
        <v>2.3347618049905056E-2</v>
      </c>
      <c r="H19" s="951">
        <f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>'WP7 Condensed Sch. Level Costs'!R19</f>
        <v>2.3347618049905056E-2</v>
      </c>
      <c r="H22" s="951">
        <f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>'WP7 Condensed Sch. Level Costs'!R20</f>
        <v>2.3347618049905056E-2</v>
      </c>
      <c r="H23" s="951">
        <f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>'WP7 Condensed Sch. Level Costs'!R21</f>
        <v>2.3347618049905056E-2</v>
      </c>
      <c r="H24" s="951">
        <f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>'WP7 Condensed Sch. Level Costs'!R22</f>
        <v>2.3347618049905056E-2</v>
      </c>
      <c r="H25" s="951">
        <f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>'WP7 Condensed Sch. Level Costs'!R23</f>
        <v>2.3347618049905056E-2</v>
      </c>
      <c r="H26" s="951">
        <f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>'WP7 Condensed Sch. Level Costs'!R24</f>
        <v>2.3347618049905056E-2</v>
      </c>
      <c r="H27" s="951">
        <f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>'WP7 Condensed Sch. Level Costs'!R25</f>
        <v>2.3347618049905056E-2</v>
      </c>
      <c r="H28" s="951">
        <f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>'WP7 Condensed Sch. Level Costs'!R26</f>
        <v>2.3347618049905056E-2</v>
      </c>
      <c r="H29" s="951">
        <f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>'WP7 Condensed Sch. Level Costs'!R27</f>
        <v>2.3347618049905056E-2</v>
      </c>
      <c r="H30" s="951">
        <f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>'WP7 Condensed Sch. Level Costs'!R29</f>
        <v>2.3347618049905056E-2</v>
      </c>
      <c r="H33" s="951">
        <f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>'WP7 Condensed Sch. Level Costs'!R30</f>
        <v>2.3347618049905056E-2</v>
      </c>
      <c r="H34" s="951">
        <f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>'WP7 Condensed Sch. Level Costs'!R31</f>
        <v>2.3347618049905056E-2</v>
      </c>
      <c r="H35" s="951">
        <f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>'WP7 Condensed Sch. Level Costs'!R32</f>
        <v>2.3347618049905056E-2</v>
      </c>
      <c r="H36" s="951">
        <f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>'WP7 Condensed Sch. Level Costs'!R33</f>
        <v>2.3347618049905056E-2</v>
      </c>
      <c r="H37" s="951">
        <f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>'WP7 Condensed Sch. Level Costs'!R34</f>
        <v>2.3347618049905056E-2</v>
      </c>
      <c r="H38" s="951">
        <f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>'WP7 Condensed Sch. Level Costs'!R35</f>
        <v>2.3347618049905056E-2</v>
      </c>
      <c r="H39" s="951">
        <f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>'WP7 Condensed Sch. Level Costs'!R36</f>
        <v>2.3347618049905056E-2</v>
      </c>
      <c r="H40" s="951">
        <f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>'WP7 Condensed Sch. Level Costs'!R38</f>
        <v>2.3347618049905056E-2</v>
      </c>
      <c r="H42" s="951">
        <f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>'WP7 Condensed Sch. Level Costs'!R39</f>
        <v>2.3347618049905056E-2</v>
      </c>
      <c r="H43" s="951">
        <f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>'WP7 Condensed Sch. Level Costs'!R40</f>
        <v>2.3347618049905056E-2</v>
      </c>
      <c r="H44" s="951">
        <f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>'WP7 Condensed Sch. Level Costs'!R41</f>
        <v>2.3347618049905056E-2</v>
      </c>
      <c r="H45" s="951">
        <f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>'WP7 Condensed Sch. Level Costs'!R42</f>
        <v>2.3347618049905056E-2</v>
      </c>
      <c r="H46" s="951">
        <f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>'WP7 Condensed Sch. Level Costs'!R43</f>
        <v>2.3347618049905056E-2</v>
      </c>
      <c r="H47" s="951">
        <f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>'WP7 Condensed Sch. Level Costs'!R44</f>
        <v>2.3347618049905056E-2</v>
      </c>
      <c r="H48" s="951">
        <f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>'WP7 Condensed Sch. Level Costs'!R46</f>
        <v>2.3347618049905056E-2</v>
      </c>
      <c r="H51" s="951">
        <f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>'WP7 Condensed Sch. Level Costs'!R47</f>
        <v>2.3347618049905056E-2</v>
      </c>
      <c r="H52" s="951">
        <f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>'WP7 Condensed Sch. Level Costs'!R48</f>
        <v>2.3347618049905056E-2</v>
      </c>
      <c r="H53" s="951">
        <f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>'WP7 Condensed Sch. Level Costs'!R49</f>
        <v>2.3347618049905056E-2</v>
      </c>
      <c r="H54" s="951">
        <f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>'WP7 Condensed Sch. Level Costs'!R50</f>
        <v>2.3347618049905056E-2</v>
      </c>
      <c r="H55" s="951">
        <f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>'WP7 Condensed Sch. Level Costs'!R51</f>
        <v>2.3347618049905056E-2</v>
      </c>
      <c r="H56" s="951">
        <f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>'WP7 Condensed Sch. Level Costs'!R52</f>
        <v>2.3347618049905056E-2</v>
      </c>
      <c r="H57" s="951">
        <f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>'WP7 Condensed Sch. Level Costs'!R53</f>
        <v>2.3347618049905056E-2</v>
      </c>
      <c r="H58" s="951">
        <f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>'WP7 Condensed Sch. Level Costs'!R54</f>
        <v>2.3347618049905056E-2</v>
      </c>
      <c r="H59" s="951">
        <f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>'WP7 Condensed Sch. Level Costs'!R56</f>
        <v>2.3347618049905056E-2</v>
      </c>
      <c r="H61" s="951">
        <f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>'WP7 Condensed Sch. Level Costs'!R57</f>
        <v>2.3347618049905056E-2</v>
      </c>
      <c r="H62" s="951">
        <f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>'WP7 Condensed Sch. Level Costs'!R58</f>
        <v>2.3347618049905056E-2</v>
      </c>
      <c r="H63" s="951">
        <f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>'WP7 Condensed Sch. Level Costs'!R59</f>
        <v>2.3347618049905056E-2</v>
      </c>
      <c r="H64" s="951">
        <f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>'WP7 Condensed Sch. Level Costs'!R60</f>
        <v>2.3347618049905056E-2</v>
      </c>
      <c r="H65" s="951">
        <f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>'WP7 Condensed Sch. Level Costs'!R62</f>
        <v>2.3347618049905056E-2</v>
      </c>
      <c r="H67" s="951">
        <f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>'WP7 Condensed Sch. Level Costs'!R63</f>
        <v>2.3347618049905056E-2</v>
      </c>
      <c r="H68" s="951">
        <f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>'WP7 Condensed Sch. Level Costs'!R64</f>
        <v>2.3347618049905056E-2</v>
      </c>
      <c r="H69" s="951">
        <f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>'WP7 Condensed Sch. Level Costs'!R65</f>
        <v>2.3347618049905056E-2</v>
      </c>
      <c r="H70" s="951">
        <f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>'WP7 Condensed Sch. Level Costs'!R66</f>
        <v>2.3347618049905056E-2</v>
      </c>
      <c r="H71" s="951">
        <f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>'WP7 Condensed Sch. Level Costs'!R67</f>
        <v>2.3347618049905056E-2</v>
      </c>
      <c r="H72" s="951">
        <f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>'WP7 Condensed Sch. Level Costs'!R68</f>
        <v>2.3347618049905056E-2</v>
      </c>
      <c r="H73" s="951">
        <f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>'WP7 Condensed Sch. Level Costs'!R69</f>
        <v>2.3347618049905056E-2</v>
      </c>
      <c r="H74" s="951">
        <f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>'WP7 Condensed Sch. Level Costs'!R70</f>
        <v>2.3347618049905056E-2</v>
      </c>
      <c r="H75" s="951">
        <f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>'WP7 Condensed Sch. Level Costs'!R72</f>
        <v>2.3347618049905056E-2</v>
      </c>
      <c r="H77" s="951">
        <f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>'WP7 Condensed Sch. Level Costs'!R73</f>
        <v>2.3347618049905056E-2</v>
      </c>
      <c r="H78" s="951">
        <f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>'WP7 Condensed Sch. Level Costs'!R74</f>
        <v>2.3347618049905056E-2</v>
      </c>
      <c r="H79" s="951">
        <f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>'WP7 Condensed Sch. Level Costs'!R75</f>
        <v>2.3347618049905056E-2</v>
      </c>
      <c r="H80" s="951">
        <f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>'WP7 Condensed Sch. Level Costs'!R76</f>
        <v>2.3347618049905056E-2</v>
      </c>
      <c r="H81" s="951">
        <f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>'WP7 Condensed Sch. Level Costs'!R77</f>
        <v>2.3347618049905056E-2</v>
      </c>
      <c r="H82" s="951">
        <f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>'WP7 Condensed Sch. Level Costs'!R78</f>
        <v>2.3347618049905056E-2</v>
      </c>
      <c r="H83" s="951">
        <f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>'WP7 Condensed Sch. Level Costs'!R79</f>
        <v>2.3347618049905056E-2</v>
      </c>
      <c r="H84" s="951">
        <f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>'WP7 Condensed Sch. Level Costs'!R80</f>
        <v>2.3347618049905056E-2</v>
      </c>
      <c r="H85" s="951">
        <f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>'WP7 Condensed Sch. Level Costs'!R82</f>
        <v>2.3347618049905056E-2</v>
      </c>
      <c r="H87" s="951">
        <f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>'WP7 Condensed Sch. Level Costs'!R83</f>
        <v>2.3347618049905056E-2</v>
      </c>
      <c r="H88" s="951">
        <f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>'WP7 Condensed Sch. Level Costs'!R84</f>
        <v>2.3347618049905056E-2</v>
      </c>
      <c r="H89" s="951">
        <f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>'WP7 Condensed Sch. Level Costs'!R85</f>
        <v>2.3347618049905056E-2</v>
      </c>
      <c r="H90" s="951">
        <f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>'WP7 Condensed Sch. Level Costs'!R86</f>
        <v>2.3347618049905056E-2</v>
      </c>
      <c r="H91" s="951">
        <f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>'WP7 Condensed Sch. Level Costs'!R87</f>
        <v>2.3347618049905056E-2</v>
      </c>
      <c r="H92" s="951">
        <f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>'WP7 Condensed Sch. Level Costs'!R89</f>
        <v>2.3347618049905056E-2</v>
      </c>
      <c r="H94" s="951">
        <f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>'WP7 Condensed Sch. Level Costs'!R90</f>
        <v>2.3347618049905056E-2</v>
      </c>
      <c r="H95" s="951">
        <f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>'WP7 Condensed Sch. Level Costs'!R91</f>
        <v>2.3347618049905056E-2</v>
      </c>
      <c r="H96" s="951">
        <f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>'WP7 Condensed Sch. Level Costs'!R92</f>
        <v>2.3347618049905056E-2</v>
      </c>
      <c r="H97" s="951">
        <f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>'WP7 Condensed Sch. Level Costs'!R93</f>
        <v>2.3347618049905056E-2</v>
      </c>
      <c r="H98" s="951">
        <f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>'WP7 Condensed Sch. Level Costs'!R94</f>
        <v>2.3347618049905056E-2</v>
      </c>
      <c r="H99" s="951">
        <f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>'WP7 Condensed Sch. Level Costs'!R95</f>
        <v>2.3347618049905056E-2</v>
      </c>
      <c r="H100" s="951">
        <f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>'WP7 Condensed Sch. Level Costs'!R96</f>
        <v>2.3347618049905056E-2</v>
      </c>
      <c r="H101" s="951">
        <f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>'WP7 Condensed Sch. Level Costs'!R97</f>
        <v>2.3347618049905056E-2</v>
      </c>
      <c r="H102" s="951">
        <f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>'WP7 Condensed Sch. Level Costs'!R99</f>
        <v>2.3347618049905056E-2</v>
      </c>
      <c r="H105" s="951">
        <f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>'WP7 Condensed Sch. Level Costs'!R100</f>
        <v>2.3347618049905056E-2</v>
      </c>
      <c r="H106" s="951">
        <f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>'WP7 Condensed Sch. Level Costs'!R101</f>
        <v>2.3347618049905056E-2</v>
      </c>
      <c r="H107" s="951">
        <f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>'WP7 Condensed Sch. Level Costs'!R102</f>
        <v>2.3347618049905056E-2</v>
      </c>
      <c r="H108" s="951">
        <f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>'WP7 Condensed Sch. Level Costs'!R103</f>
        <v>2.3347618049905056E-2</v>
      </c>
      <c r="H109" s="951">
        <f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>'WP7 Condensed Sch. Level Costs'!R104</f>
        <v>2.3347618049905056E-2</v>
      </c>
      <c r="H110" s="951">
        <f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>'WP7 Condensed Sch. Level Costs'!R105</f>
        <v>2.3347618049905056E-2</v>
      </c>
      <c r="H111" s="951">
        <f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>'WP7 Condensed Sch. Level Costs'!R106</f>
        <v>2.3347618049905056E-2</v>
      </c>
      <c r="H112" s="951">
        <f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>'WP7 Condensed Sch. Level Costs'!R107</f>
        <v>2.3347618049905056E-2</v>
      </c>
      <c r="H113" s="951">
        <f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>'WP7 Condensed Sch. Level Costs'!R109</f>
        <v>2.3347618049905056E-2</v>
      </c>
      <c r="H115" s="951">
        <f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>'WP7 Condensed Sch. Level Costs'!R110</f>
        <v>2.3347618049905056E-2</v>
      </c>
      <c r="H116" s="951">
        <f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>'WP7 Condensed Sch. Level Costs'!R111</f>
        <v>2.3347618049905056E-2</v>
      </c>
      <c r="H117" s="951">
        <f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>'WP7 Condensed Sch. Level Costs'!R112</f>
        <v>2.3347618049905056E-2</v>
      </c>
      <c r="H118" s="951">
        <f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>'WP7 Condensed Sch. Level Costs'!R113</f>
        <v>2.3347618049905056E-2</v>
      </c>
      <c r="H119" s="951">
        <f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>'WP7 Condensed Sch. Level Costs'!R114</f>
        <v>2.3347618049905056E-2</v>
      </c>
      <c r="H120" s="951">
        <f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>'WP7 Condensed Sch. Level Costs'!R115</f>
        <v>2.3347618049905056E-2</v>
      </c>
      <c r="H121" s="951">
        <f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>'WP7 Condensed Sch. Level Costs'!R116</f>
        <v>2.3347618049905056E-2</v>
      </c>
      <c r="H122" s="951">
        <f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>'WP7 Condensed Sch. Level Costs'!R117</f>
        <v>2.3347618049905056E-2</v>
      </c>
      <c r="H123" s="951">
        <f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>'WP7 Condensed Sch. Level Costs'!R119</f>
        <v>2.3347618049905056E-2</v>
      </c>
      <c r="H126" s="951">
        <f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>'WP7 Condensed Sch. Level Costs'!R120</f>
        <v>2.3347618049905056E-2</v>
      </c>
      <c r="H127" s="951">
        <f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>'WP7 Condensed Sch. Level Costs'!R121</f>
        <v>2.3347618049905056E-2</v>
      </c>
      <c r="H128" s="951">
        <f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>'WP7 Condensed Sch. Level Costs'!R122</f>
        <v>2.3347618049905056E-2</v>
      </c>
      <c r="H129" s="951">
        <f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>'WP7 Condensed Sch. Level Costs'!R123</f>
        <v>2.3347618049905056E-2</v>
      </c>
      <c r="H130" s="951">
        <f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>'WP7 Condensed Sch. Level Costs'!R124</f>
        <v>2.3347618049905056E-2</v>
      </c>
      <c r="H131" s="951">
        <f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>'WP7 Condensed Sch. Level Costs'!R126</f>
        <v>2.3347618049905056E-2</v>
      </c>
      <c r="H133" s="951">
        <f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>'WP7 Condensed Sch. Level Costs'!R128</f>
        <v>2.3347618049905056E-2</v>
      </c>
      <c r="H135" s="951">
        <f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>'WP7 Condensed Sch. Level Costs'!R129</f>
        <v>2.3347618049905056E-2</v>
      </c>
      <c r="H136" s="951">
        <f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>'WP7 Condensed Sch. Level Costs'!R130</f>
        <v>2.3347618049905056E-2</v>
      </c>
      <c r="H137" s="951">
        <f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>'WP7 Condensed Sch. Level Costs'!R131</f>
        <v>2.3347618049905056E-2</v>
      </c>
      <c r="H138" s="951">
        <f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>'WP7 Condensed Sch. Level Costs'!R132</f>
        <v>2.3347618049905056E-2</v>
      </c>
      <c r="H139" s="951">
        <f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>'WP7 Condensed Sch. Level Costs'!R133</f>
        <v>2.3347618049905056E-2</v>
      </c>
      <c r="H140" s="951">
        <f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>'WP7 Condensed Sch. Level Costs'!R134</f>
        <v>2.3347618049905056E-2</v>
      </c>
      <c r="H141" s="951">
        <f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>'WP7 Condensed Sch. Level Costs'!R135</f>
        <v>2.3347618049905056E-2</v>
      </c>
      <c r="H142" s="951">
        <f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>'WP7 Condensed Sch. Level Costs'!R136</f>
        <v>2.3347618049905056E-2</v>
      </c>
      <c r="H143" s="951">
        <f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>'WP7 Condensed Sch. Level Costs'!R138</f>
        <v>2.3347618049905056E-2</v>
      </c>
      <c r="H146" s="951">
        <f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>'WP7 Condensed Sch. Level Costs'!R139</f>
        <v>2.3347618049905056E-2</v>
      </c>
      <c r="H147" s="951">
        <f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>'WP7 Condensed Sch. Level Costs'!R140</f>
        <v>2.3347618049905056E-2</v>
      </c>
      <c r="H148" s="951">
        <f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>'WP7 Condensed Sch. Level Costs'!R141</f>
        <v>2.3347618049905056E-2</v>
      </c>
      <c r="H149" s="951">
        <f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>'WP7 Condensed Sch. Level Costs'!R142</f>
        <v>2.3347618049905056E-2</v>
      </c>
      <c r="H150" s="951">
        <f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>'WP7 Condensed Sch. Level Costs'!R143</f>
        <v>2.3347618049905056E-2</v>
      </c>
      <c r="H151" s="951">
        <f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>'WP7 Condensed Sch. Level Costs'!R145</f>
        <v>2.3347618049905056E-2</v>
      </c>
      <c r="H153" s="951">
        <f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>'WP7 Condensed Sch. Level Costs'!R146</f>
        <v>2.3347618049905056E-2</v>
      </c>
      <c r="H154" s="951">
        <f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>'WP7 Condensed Sch. Level Costs'!R147</f>
        <v>2.3347618049905056E-2</v>
      </c>
      <c r="H155" s="951">
        <f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>'WP7 Condensed Sch. Level Costs'!R148</f>
        <v>2.3347618049905056E-2</v>
      </c>
      <c r="H156" s="951">
        <f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>'WP7 Condensed Sch. Level Costs'!R149</f>
        <v>2.3347618049905056E-2</v>
      </c>
      <c r="H157" s="951">
        <f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>'WP7 Condensed Sch. Level Costs'!R151</f>
        <v>2.3347618049905056E-2</v>
      </c>
      <c r="H159" s="951">
        <f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>'WP7 Condensed Sch. Level Costs'!R152</f>
        <v>2.3347618049905056E-2</v>
      </c>
      <c r="H160" s="951">
        <f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>'WP7 Condensed Sch. Level Costs'!R153</f>
        <v>2.3347618049905056E-2</v>
      </c>
      <c r="H161" s="951">
        <f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>'WP7 Condensed Sch. Level Costs'!R154</f>
        <v>2.3347618049905056E-2</v>
      </c>
      <c r="H162" s="951">
        <f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>'WP7 Condensed Sch. Level Costs'!R156</f>
        <v>2.3347618049905056E-2</v>
      </c>
      <c r="H164" s="951">
        <f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>'WP7 Condensed Sch. Level Costs'!R157</f>
        <v>2.3347618049905056E-2</v>
      </c>
      <c r="H165" s="951">
        <f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>'WP7 Condensed Sch. Level Costs'!R159</f>
        <v>2.3347618049905056E-2</v>
      </c>
      <c r="H167" s="951">
        <f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>'WP7 Condensed Sch. Level Costs'!R160</f>
        <v>2.3347618049905056E-2</v>
      </c>
      <c r="H168" s="951">
        <f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>'WP7 Condensed Sch. Level Costs'!R161</f>
        <v>2.3347618049905056E-2</v>
      </c>
      <c r="H169" s="951">
        <f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>'WP7 Condensed Sch. Level Costs'!R162</f>
        <v>2.3347618049905056E-2</v>
      </c>
      <c r="H170" s="951">
        <f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>'WP7 Condensed Sch. Level Costs'!R163</f>
        <v>2.3347618049905056E-2</v>
      </c>
      <c r="H171" s="951">
        <f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>'WP7 Condensed Sch. Level Costs'!R164</f>
        <v>2.3347618049905056E-2</v>
      </c>
      <c r="H172" s="951">
        <f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>'WP7 Condensed Sch. Level Costs'!R165</f>
        <v>2.3347618049905056E-2</v>
      </c>
      <c r="H173" s="951">
        <f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>'WP7 Condensed Sch. Level Costs'!R166</f>
        <v>2.3347618049905056E-2</v>
      </c>
      <c r="H174" s="951">
        <f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>'WP7 Condensed Sch. Level Costs'!R167</f>
        <v>2.3347618049905056E-2</v>
      </c>
      <c r="H175" s="951">
        <f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>'WP7 Condensed Sch. Level Costs'!R168</f>
        <v>2.3347618049905056E-2</v>
      </c>
      <c r="H176" s="951">
        <f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>'WP7 Condensed Sch. Level Costs'!R169</f>
        <v>2.3347618049905056E-2</v>
      </c>
      <c r="H177" s="951">
        <f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>'WP7 Condensed Sch. Level Costs'!R170</f>
        <v>2.3347618049905056E-2</v>
      </c>
      <c r="H178" s="951">
        <f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>'WP7 Condensed Sch. Level Costs'!R171</f>
        <v>2.3347618049905056E-2</v>
      </c>
      <c r="H179" s="951">
        <f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>'WP7 Condensed Sch. Level Costs'!R172</f>
        <v>2.3347618049905056E-2</v>
      </c>
      <c r="H180" s="951">
        <f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>'WP7 Condensed Sch. Level Costs'!R173</f>
        <v>2.3347618049905056E-2</v>
      </c>
      <c r="H181" s="951">
        <f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>'WP7 Condensed Sch. Level Costs'!R175</f>
        <v>1.4496700081135759E-3</v>
      </c>
      <c r="H184" s="951">
        <f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>'WP7 Condensed Sch. Level Costs'!R177</f>
        <v>2.3347618049905056E-2</v>
      </c>
      <c r="H187" s="951">
        <f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>'WP7 Condensed Sch. Level Costs'!R178</f>
        <v>2.3347618049905056E-2</v>
      </c>
      <c r="H188" s="951">
        <f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>'WP7 Condensed Sch. Level Costs'!R180</f>
        <v>2.3347618049905056E-2</v>
      </c>
      <c r="H190" s="951">
        <f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8.140625" style="96" bestFit="1" customWidth="1"/>
    <col min="4" max="4" width="14.28515625" style="96" customWidth="1"/>
    <col min="5" max="5" width="9.5703125" style="96" bestFit="1" customWidth="1"/>
    <col min="6" max="6" width="11.28515625" style="96" customWidth="1"/>
    <col min="7" max="16384" width="9.140625" style="96"/>
  </cols>
  <sheetData>
    <row r="1" spans="1:6">
      <c r="A1" s="1115" t="str">
        <f>'Customer Charge'!A1:H1</f>
        <v>Puget Sound Energy</v>
      </c>
      <c r="B1" s="1115"/>
      <c r="C1" s="1115"/>
      <c r="D1" s="1115"/>
      <c r="E1" s="1115"/>
      <c r="F1" s="1115"/>
    </row>
    <row r="2" spans="1:6">
      <c r="A2" s="1115" t="s">
        <v>598</v>
      </c>
      <c r="B2" s="1115"/>
      <c r="C2" s="1115"/>
      <c r="D2" s="1115"/>
      <c r="E2" s="1115"/>
      <c r="F2" s="1115"/>
    </row>
    <row r="3" spans="1:6">
      <c r="A3" s="1117" t="str">
        <f>'Customer Charge'!A3:H3</f>
        <v>2019 Greneral Rate Case (GRC)</v>
      </c>
      <c r="B3" s="1117"/>
      <c r="C3" s="1117"/>
      <c r="D3" s="1117"/>
      <c r="E3" s="1117"/>
      <c r="F3" s="1117"/>
    </row>
    <row r="4" spans="1:6">
      <c r="A4" s="1117" t="str">
        <f>'Customer Charge'!A4:H4</f>
        <v>Test Year Ending December 31, 2018</v>
      </c>
      <c r="B4" s="1117"/>
      <c r="C4" s="1117"/>
      <c r="D4" s="1117"/>
      <c r="E4" s="1117"/>
      <c r="F4" s="1117"/>
    </row>
    <row r="6" spans="1:6" s="339" customFormat="1" ht="22.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ROUND('WP7 Condensed Sch. Level Costs'!S8,2)</f>
        <v>6.74</v>
      </c>
      <c r="F10" s="951">
        <f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ROUND('WP7 Condensed Sch. Level Costs'!S10,2)</f>
        <v>6.74</v>
      </c>
      <c r="F12" s="951">
        <f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ROUND('WP7 Condensed Sch. Level Costs'!S11,2)</f>
        <v>6.74</v>
      </c>
      <c r="F13" s="951">
        <f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ROUND('WP7 Condensed Sch. Level Costs'!S12,2)</f>
        <v>6.74</v>
      </c>
      <c r="F14" s="951">
        <f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ROUND('WP7 Condensed Sch. Level Costs'!S14,2)</f>
        <v>6.74</v>
      </c>
      <c r="F16" s="951">
        <f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ROUND('WP7 Condensed Sch. Level Costs'!S15,2)</f>
        <v>6.74</v>
      </c>
      <c r="F17" s="951">
        <f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ROUND('WP7 Condensed Sch. Level Costs'!S16,2)</f>
        <v>6.74</v>
      </c>
      <c r="F18" s="951">
        <f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ROUND('WP7 Condensed Sch. Level Costs'!S17,2)</f>
        <v>6.74</v>
      </c>
      <c r="F19" s="951">
        <f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ROUND('WP7 Condensed Sch. Level Costs'!S19,2)</f>
        <v>6.74</v>
      </c>
      <c r="F22" s="951">
        <f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ROUND('WP7 Condensed Sch. Level Costs'!S20,2)</f>
        <v>6.74</v>
      </c>
      <c r="F23" s="951">
        <f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ROUND('WP7 Condensed Sch. Level Costs'!S21,2)</f>
        <v>6.74</v>
      </c>
      <c r="F24" s="951">
        <f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ROUND('WP7 Condensed Sch. Level Costs'!S22,2)</f>
        <v>6.74</v>
      </c>
      <c r="F25" s="951">
        <f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ROUND('WP7 Condensed Sch. Level Costs'!S23,2)</f>
        <v>6.74</v>
      </c>
      <c r="F26" s="951">
        <f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ROUND('WP7 Condensed Sch. Level Costs'!S24,2)</f>
        <v>6.74</v>
      </c>
      <c r="F27" s="951">
        <f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ROUND('WP7 Condensed Sch. Level Costs'!S25,2)</f>
        <v>6.74</v>
      </c>
      <c r="F28" s="951">
        <f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ROUND('WP7 Condensed Sch. Level Costs'!S26,2)</f>
        <v>6.74</v>
      </c>
      <c r="F29" s="951">
        <f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ROUND('WP7 Condensed Sch. Level Costs'!S27,2)</f>
        <v>6.74</v>
      </c>
      <c r="F30" s="951">
        <f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ROUND('WP7 Condensed Sch. Level Costs'!S29,2)</f>
        <v>6.74</v>
      </c>
      <c r="F33" s="951">
        <f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ROUND('WP7 Condensed Sch. Level Costs'!S30,2)</f>
        <v>6.74</v>
      </c>
      <c r="F34" s="951">
        <f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ROUND('WP7 Condensed Sch. Level Costs'!S31,2)</f>
        <v>6.74</v>
      </c>
      <c r="F35" s="951">
        <f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ROUND('WP7 Condensed Sch. Level Costs'!S32,2)</f>
        <v>6.74</v>
      </c>
      <c r="F36" s="951">
        <f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ROUND('WP7 Condensed Sch. Level Costs'!S33,2)</f>
        <v>6.74</v>
      </c>
      <c r="F37" s="951">
        <f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ROUND('WP7 Condensed Sch. Level Costs'!S34,2)</f>
        <v>6.74</v>
      </c>
      <c r="F38" s="951">
        <f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ROUND('WP7 Condensed Sch. Level Costs'!S35,2)</f>
        <v>6.74</v>
      </c>
      <c r="F39" s="951">
        <f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ROUND('WP7 Condensed Sch. Level Costs'!S36,2)</f>
        <v>6.74</v>
      </c>
      <c r="F40" s="951">
        <f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ROUND('WP7 Condensed Sch. Level Costs'!S38,2)</f>
        <v>6.74</v>
      </c>
      <c r="F42" s="951">
        <f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ROUND('WP7 Condensed Sch. Level Costs'!S39,2)</f>
        <v>6.74</v>
      </c>
      <c r="F43" s="951">
        <f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ROUND('WP7 Condensed Sch. Level Costs'!S40,2)</f>
        <v>6.74</v>
      </c>
      <c r="F44" s="951">
        <f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ROUND('WP7 Condensed Sch. Level Costs'!S41,2)</f>
        <v>6.74</v>
      </c>
      <c r="F45" s="951">
        <f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ROUND('WP7 Condensed Sch. Level Costs'!S42,2)</f>
        <v>6.74</v>
      </c>
      <c r="F46" s="951">
        <f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ROUND('WP7 Condensed Sch. Level Costs'!S43,2)</f>
        <v>6.74</v>
      </c>
      <c r="F47" s="951">
        <f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ROUND('WP7 Condensed Sch. Level Costs'!S44,2)</f>
        <v>6.74</v>
      </c>
      <c r="F48" s="951">
        <f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ROUND('WP7 Condensed Sch. Level Costs'!S46,2)</f>
        <v>6.74</v>
      </c>
      <c r="F51" s="951">
        <f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ROUND('WP7 Condensed Sch. Level Costs'!S47,2)</f>
        <v>6.74</v>
      </c>
      <c r="F52" s="951">
        <f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ROUND('WP7 Condensed Sch. Level Costs'!S48,2)</f>
        <v>6.74</v>
      </c>
      <c r="F53" s="951">
        <f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ROUND('WP7 Condensed Sch. Level Costs'!S49,2)</f>
        <v>6.74</v>
      </c>
      <c r="F54" s="951">
        <f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ROUND('WP7 Condensed Sch. Level Costs'!S50,2)</f>
        <v>6.74</v>
      </c>
      <c r="F55" s="951">
        <f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ROUND('WP7 Condensed Sch. Level Costs'!S51,2)</f>
        <v>6.74</v>
      </c>
      <c r="F56" s="951">
        <f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ROUND('WP7 Condensed Sch. Level Costs'!S52,2)</f>
        <v>6.74</v>
      </c>
      <c r="F57" s="951">
        <f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ROUND('WP7 Condensed Sch. Level Costs'!S53,2)</f>
        <v>6.74</v>
      </c>
      <c r="F58" s="951">
        <f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ROUND('WP7 Condensed Sch. Level Costs'!S54,2)</f>
        <v>6.74</v>
      </c>
      <c r="F59" s="951">
        <f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ROUND('WP7 Condensed Sch. Level Costs'!S56,2)</f>
        <v>6.74</v>
      </c>
      <c r="F61" s="951">
        <f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ROUND('WP7 Condensed Sch. Level Costs'!S57,2)</f>
        <v>6.74</v>
      </c>
      <c r="F62" s="951">
        <f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ROUND('WP7 Condensed Sch. Level Costs'!S58,2)</f>
        <v>6.74</v>
      </c>
      <c r="F63" s="951">
        <f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ROUND('WP7 Condensed Sch. Level Costs'!S59,2)</f>
        <v>6.74</v>
      </c>
      <c r="F64" s="951">
        <f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ROUND('WP7 Condensed Sch. Level Costs'!S60,2)</f>
        <v>6.74</v>
      </c>
      <c r="F65" s="951">
        <f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ROUND('WP7 Condensed Sch. Level Costs'!S62,2)</f>
        <v>6.74</v>
      </c>
      <c r="F67" s="951">
        <f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ROUND('WP7 Condensed Sch. Level Costs'!S63,2)</f>
        <v>6.74</v>
      </c>
      <c r="F68" s="951">
        <f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ROUND('WP7 Condensed Sch. Level Costs'!S64,2)</f>
        <v>6.74</v>
      </c>
      <c r="F69" s="951">
        <f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ROUND('WP7 Condensed Sch. Level Costs'!S65,2)</f>
        <v>6.74</v>
      </c>
      <c r="F70" s="951">
        <f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ROUND('WP7 Condensed Sch. Level Costs'!S66,2)</f>
        <v>6.74</v>
      </c>
      <c r="F71" s="951">
        <f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ROUND('WP7 Condensed Sch. Level Costs'!S67,2)</f>
        <v>6.74</v>
      </c>
      <c r="F72" s="951">
        <f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ROUND('WP7 Condensed Sch. Level Costs'!S68,2)</f>
        <v>6.74</v>
      </c>
      <c r="F73" s="951">
        <f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ROUND('WP7 Condensed Sch. Level Costs'!S69,2)</f>
        <v>6.74</v>
      </c>
      <c r="F74" s="951">
        <f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ROUND('WP7 Condensed Sch. Level Costs'!S70,2)</f>
        <v>6.74</v>
      </c>
      <c r="F75" s="951">
        <f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ROUND('WP7 Condensed Sch. Level Costs'!S72,2)</f>
        <v>6.74</v>
      </c>
      <c r="F77" s="951">
        <f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ROUND('WP7 Condensed Sch. Level Costs'!S73,2)</f>
        <v>6.74</v>
      </c>
      <c r="F78" s="951">
        <f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ROUND('WP7 Condensed Sch. Level Costs'!S74,2)</f>
        <v>6.74</v>
      </c>
      <c r="F79" s="951">
        <f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ROUND('WP7 Condensed Sch. Level Costs'!S75,2)</f>
        <v>6.74</v>
      </c>
      <c r="F80" s="951">
        <f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ROUND('WP7 Condensed Sch. Level Costs'!S76,2)</f>
        <v>6.74</v>
      </c>
      <c r="F81" s="951">
        <f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ROUND('WP7 Condensed Sch. Level Costs'!S77,2)</f>
        <v>6.74</v>
      </c>
      <c r="F82" s="951">
        <f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ROUND('WP7 Condensed Sch. Level Costs'!S78,2)</f>
        <v>6.74</v>
      </c>
      <c r="F83" s="951">
        <f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ROUND('WP7 Condensed Sch. Level Costs'!S79,2)</f>
        <v>6.74</v>
      </c>
      <c r="F84" s="951">
        <f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ROUND('WP7 Condensed Sch. Level Costs'!S80,2)</f>
        <v>6.74</v>
      </c>
      <c r="F85" s="951">
        <f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ROUND('WP7 Condensed Sch. Level Costs'!S82,2)</f>
        <v>6.74</v>
      </c>
      <c r="F87" s="951">
        <f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ROUND('WP7 Condensed Sch. Level Costs'!S83,2)</f>
        <v>6.74</v>
      </c>
      <c r="F88" s="951">
        <f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ROUND('WP7 Condensed Sch. Level Costs'!S84,2)</f>
        <v>6.74</v>
      </c>
      <c r="F89" s="951">
        <f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ROUND('WP7 Condensed Sch. Level Costs'!S85,2)</f>
        <v>6.74</v>
      </c>
      <c r="F90" s="951">
        <f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ROUND('WP7 Condensed Sch. Level Costs'!S86,2)</f>
        <v>6.74</v>
      </c>
      <c r="F91" s="951">
        <f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ROUND('WP7 Condensed Sch. Level Costs'!S87,2)</f>
        <v>6.74</v>
      </c>
      <c r="F92" s="951">
        <f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ROUND('WP7 Condensed Sch. Level Costs'!S89,2)</f>
        <v>6.74</v>
      </c>
      <c r="F94" s="951">
        <f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ROUND('WP7 Condensed Sch. Level Costs'!S90,2)</f>
        <v>6.74</v>
      </c>
      <c r="F95" s="951">
        <f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ROUND('WP7 Condensed Sch. Level Costs'!S91,2)</f>
        <v>6.74</v>
      </c>
      <c r="F96" s="951">
        <f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ROUND('WP7 Condensed Sch. Level Costs'!S92,2)</f>
        <v>6.74</v>
      </c>
      <c r="F97" s="951">
        <f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ROUND('WP7 Condensed Sch. Level Costs'!S93,2)</f>
        <v>6.74</v>
      </c>
      <c r="F98" s="951">
        <f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ROUND('WP7 Condensed Sch. Level Costs'!S94,2)</f>
        <v>6.74</v>
      </c>
      <c r="F99" s="951">
        <f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ROUND('WP7 Condensed Sch. Level Costs'!S95,2)</f>
        <v>6.74</v>
      </c>
      <c r="F100" s="951">
        <f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ROUND('WP7 Condensed Sch. Level Costs'!S96,2)</f>
        <v>6.74</v>
      </c>
      <c r="F101" s="951">
        <f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ROUND('WP7 Condensed Sch. Level Costs'!S97,2)</f>
        <v>6.74</v>
      </c>
      <c r="F102" s="951">
        <f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ROUND('WP7 Condensed Sch. Level Costs'!S99,2)</f>
        <v>6.74</v>
      </c>
      <c r="F105" s="951">
        <f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ROUND('WP7 Condensed Sch. Level Costs'!S100,2)</f>
        <v>6.74</v>
      </c>
      <c r="F106" s="951">
        <f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ROUND('WP7 Condensed Sch. Level Costs'!S101,2)</f>
        <v>6.74</v>
      </c>
      <c r="F107" s="951">
        <f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ROUND('WP7 Condensed Sch. Level Costs'!S102,2)</f>
        <v>6.74</v>
      </c>
      <c r="F108" s="951">
        <f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ROUND('WP7 Condensed Sch. Level Costs'!S103,2)</f>
        <v>6.74</v>
      </c>
      <c r="F109" s="951">
        <f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ROUND('WP7 Condensed Sch. Level Costs'!S104,2)</f>
        <v>6.74</v>
      </c>
      <c r="F110" s="951">
        <f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ROUND('WP7 Condensed Sch. Level Costs'!S105,2)</f>
        <v>6.74</v>
      </c>
      <c r="F111" s="951">
        <f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ROUND('WP7 Condensed Sch. Level Costs'!S106,2)</f>
        <v>6.74</v>
      </c>
      <c r="F112" s="951">
        <f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ROUND('WP7 Condensed Sch. Level Costs'!S107,2)</f>
        <v>6.74</v>
      </c>
      <c r="F113" s="951">
        <f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ROUND('WP7 Condensed Sch. Level Costs'!S109,2)</f>
        <v>6.74</v>
      </c>
      <c r="F115" s="951">
        <f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ROUND('WP7 Condensed Sch. Level Costs'!S110,2)</f>
        <v>6.74</v>
      </c>
      <c r="F116" s="951">
        <f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ROUND('WP7 Condensed Sch. Level Costs'!S111,2)</f>
        <v>6.74</v>
      </c>
      <c r="F117" s="951">
        <f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ROUND('WP7 Condensed Sch. Level Costs'!S112,2)</f>
        <v>6.74</v>
      </c>
      <c r="F118" s="951">
        <f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ROUND('WP7 Condensed Sch. Level Costs'!S113,2)</f>
        <v>6.74</v>
      </c>
      <c r="F119" s="951">
        <f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ROUND('WP7 Condensed Sch. Level Costs'!S114,2)</f>
        <v>6.74</v>
      </c>
      <c r="F120" s="951">
        <f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ROUND('WP7 Condensed Sch. Level Costs'!S115,2)</f>
        <v>6.74</v>
      </c>
      <c r="F121" s="951">
        <f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ROUND('WP7 Condensed Sch. Level Costs'!S116,2)</f>
        <v>6.74</v>
      </c>
      <c r="F122" s="951">
        <f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ROUND('WP7 Condensed Sch. Level Costs'!S117,2)</f>
        <v>6.74</v>
      </c>
      <c r="F123" s="951">
        <f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ROUND('WP7 Condensed Sch. Level Costs'!S119,2)</f>
        <v>6.9</v>
      </c>
      <c r="F126" s="951">
        <f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ROUND('WP7 Condensed Sch. Level Costs'!S120,2)</f>
        <v>6.9</v>
      </c>
      <c r="F127" s="951">
        <f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ROUND('WP7 Condensed Sch. Level Costs'!S121,2)</f>
        <v>6.9</v>
      </c>
      <c r="F128" s="951">
        <f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ROUND('WP7 Condensed Sch. Level Costs'!S122,2)</f>
        <v>6.9</v>
      </c>
      <c r="F129" s="951">
        <f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ROUND('WP7 Condensed Sch. Level Costs'!S123,2)</f>
        <v>6.9</v>
      </c>
      <c r="F130" s="951">
        <f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ROUND('WP7 Condensed Sch. Level Costs'!S124,2)</f>
        <v>6.9</v>
      </c>
      <c r="F131" s="951">
        <f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ROUND('WP7 Condensed Sch. Level Costs'!S126,2)</f>
        <v>6.9</v>
      </c>
      <c r="F133" s="951">
        <f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ROUND('WP7 Condensed Sch. Level Costs'!S128,2)</f>
        <v>6.9</v>
      </c>
      <c r="F135" s="951">
        <f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ROUND('WP7 Condensed Sch. Level Costs'!S129,2)</f>
        <v>6.9</v>
      </c>
      <c r="F136" s="951">
        <f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ROUND('WP7 Condensed Sch. Level Costs'!S130,2)</f>
        <v>6.9</v>
      </c>
      <c r="F137" s="951">
        <f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ROUND('WP7 Condensed Sch. Level Costs'!S131,2)</f>
        <v>6.9</v>
      </c>
      <c r="F138" s="951">
        <f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ROUND('WP7 Condensed Sch. Level Costs'!S132,2)</f>
        <v>6.9</v>
      </c>
      <c r="F139" s="951">
        <f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ROUND('WP7 Condensed Sch. Level Costs'!S133,2)</f>
        <v>6.9</v>
      </c>
      <c r="F140" s="951">
        <f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ROUND('WP7 Condensed Sch. Level Costs'!S134,2)</f>
        <v>6.9</v>
      </c>
      <c r="F141" s="951">
        <f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ROUND('WP7 Condensed Sch. Level Costs'!S135,2)</f>
        <v>6.9</v>
      </c>
      <c r="F142" s="951">
        <f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ROUND('WP7 Condensed Sch. Level Costs'!S136,2)</f>
        <v>6.9</v>
      </c>
      <c r="F143" s="951">
        <f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ROUND('WP7 Condensed Sch. Level Costs'!S138,2)</f>
        <v>6.9</v>
      </c>
      <c r="F146" s="951">
        <f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ROUND('WP7 Condensed Sch. Level Costs'!S139,2)</f>
        <v>6.9</v>
      </c>
      <c r="F147" s="951">
        <f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ROUND('WP7 Condensed Sch. Level Costs'!S140,2)</f>
        <v>6.9</v>
      </c>
      <c r="F148" s="951">
        <f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ROUND('WP7 Condensed Sch. Level Costs'!S141,2)</f>
        <v>6.9</v>
      </c>
      <c r="F149" s="951">
        <f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ROUND('WP7 Condensed Sch. Level Costs'!S142,2)</f>
        <v>6.9</v>
      </c>
      <c r="F150" s="951">
        <f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ROUND('WP7 Condensed Sch. Level Costs'!S143,2)</f>
        <v>6.9</v>
      </c>
      <c r="F151" s="951">
        <f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ROUND('WP7 Condensed Sch. Level Costs'!S145,2)</f>
        <v>6.9</v>
      </c>
      <c r="F153" s="951">
        <f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ROUND('WP7 Condensed Sch. Level Costs'!S146,2)</f>
        <v>6.9</v>
      </c>
      <c r="F154" s="951">
        <f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ROUND('WP7 Condensed Sch. Level Costs'!S147,2)</f>
        <v>6.9</v>
      </c>
      <c r="F155" s="951">
        <f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ROUND('WP7 Condensed Sch. Level Costs'!S148,2)</f>
        <v>6.9</v>
      </c>
      <c r="F156" s="951">
        <f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ROUND('WP7 Condensed Sch. Level Costs'!S149,2)</f>
        <v>6.9</v>
      </c>
      <c r="F157" s="951">
        <f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ROUND('WP7 Condensed Sch. Level Costs'!S151,2)</f>
        <v>6.9</v>
      </c>
      <c r="F159" s="951">
        <f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ROUND('WP7 Condensed Sch. Level Costs'!S152,2)</f>
        <v>6.9</v>
      </c>
      <c r="F160" s="951">
        <f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ROUND('WP7 Condensed Sch. Level Costs'!S153,2)</f>
        <v>6.9</v>
      </c>
      <c r="F161" s="951">
        <f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ROUND('WP7 Condensed Sch. Level Costs'!S154,2)</f>
        <v>6.9</v>
      </c>
      <c r="F162" s="951">
        <f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ROUND('WP7 Condensed Sch. Level Costs'!S156,2)</f>
        <v>6.9</v>
      </c>
      <c r="F164" s="951">
        <f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ROUND('WP7 Condensed Sch. Level Costs'!S157,2)</f>
        <v>6.9</v>
      </c>
      <c r="F165" s="951">
        <f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ROUND('WP7 Condensed Sch. Level Costs'!S159,2)</f>
        <v>6.9</v>
      </c>
      <c r="F167" s="951">
        <f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ROUND('WP7 Condensed Sch. Level Costs'!S160,2)</f>
        <v>6.9</v>
      </c>
      <c r="F168" s="951">
        <f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ROUND('WP7 Condensed Sch. Level Costs'!S161,2)</f>
        <v>6.9</v>
      </c>
      <c r="F169" s="951">
        <f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ROUND('WP7 Condensed Sch. Level Costs'!S162,2)</f>
        <v>6.9</v>
      </c>
      <c r="F170" s="951">
        <f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ROUND('WP7 Condensed Sch. Level Costs'!S163,2)</f>
        <v>6.9</v>
      </c>
      <c r="F171" s="951">
        <f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ROUND('WP7 Condensed Sch. Level Costs'!S164,2)</f>
        <v>6.9</v>
      </c>
      <c r="F172" s="951">
        <f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ROUND('WP7 Condensed Sch. Level Costs'!S165,2)</f>
        <v>6.9</v>
      </c>
      <c r="F173" s="951">
        <f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ROUND('WP7 Condensed Sch. Level Costs'!S166,2)</f>
        <v>6.9</v>
      </c>
      <c r="F174" s="951">
        <f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ROUND('WP7 Condensed Sch. Level Costs'!S167,2)</f>
        <v>6.9</v>
      </c>
      <c r="F175" s="951">
        <f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ROUND('WP7 Condensed Sch. Level Costs'!S168,2)</f>
        <v>6.9</v>
      </c>
      <c r="F176" s="951">
        <f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ROUND('WP7 Condensed Sch. Level Costs'!S169,2)</f>
        <v>6.9</v>
      </c>
      <c r="F177" s="951">
        <f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ROUND('WP7 Condensed Sch. Level Costs'!S170,2)</f>
        <v>6.9</v>
      </c>
      <c r="F178" s="951">
        <f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ROUND('WP7 Condensed Sch. Level Costs'!S171,2)</f>
        <v>6.9</v>
      </c>
      <c r="F179" s="951">
        <f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ROUND('WP7 Condensed Sch. Level Costs'!S172,2)</f>
        <v>6.9</v>
      </c>
      <c r="F180" s="951">
        <f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ROUND('WP7 Condensed Sch. Level Costs'!S173,2)</f>
        <v>6.9</v>
      </c>
      <c r="F181" s="951">
        <f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ROUND('WP7 Condensed Sch. Level Costs'!S175,2)</f>
        <v>6.45</v>
      </c>
      <c r="F184" s="951">
        <f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ROUND('WP7 Condensed Sch. Level Costs'!S177,2)</f>
        <v>6.9</v>
      </c>
      <c r="F187" s="951">
        <f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ROUND('WP7 Condensed Sch. Level Costs'!S178,2)</f>
        <v>6.9</v>
      </c>
      <c r="F188" s="951">
        <f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ROUND('WP7 Condensed Sch. Level Costs'!S180,2)</f>
        <v>6.9</v>
      </c>
      <c r="F190" s="951">
        <f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17.28515625" style="96" bestFit="1" customWidth="1"/>
    <col min="3" max="3" width="14.7109375" style="96" bestFit="1" customWidth="1"/>
    <col min="4" max="4" width="14.28515625" style="96" customWidth="1"/>
    <col min="5" max="5" width="10.85546875" style="96" bestFit="1" customWidth="1"/>
    <col min="6" max="6" width="13.85546875" style="96" bestFit="1" customWidth="1"/>
    <col min="7" max="7" width="9.28515625" style="96" customWidth="1"/>
    <col min="8" max="8" width="8.5703125" style="96" customWidth="1"/>
    <col min="9" max="16384" width="9.140625" style="96"/>
  </cols>
  <sheetData>
    <row r="1" spans="1:8">
      <c r="A1" s="1115" t="str">
        <f>'Demand Charge'!A1:F1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602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'Demand Charge'!A3:F3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'Demand Charge'!A4:F4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 ht="22.5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>ROUND('WP7 Condensed Sch. Level Costs'!T8,2)</f>
        <v>0.05</v>
      </c>
      <c r="H10" s="951">
        <f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>ROUND('WP7 Condensed Sch. Level Costs'!T10,2)</f>
        <v>0.05</v>
      </c>
      <c r="H12" s="951">
        <f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>ROUND('WP7 Condensed Sch. Level Costs'!T11,2)</f>
        <v>0.05</v>
      </c>
      <c r="H13" s="951">
        <f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>ROUND('WP7 Condensed Sch. Level Costs'!T12,2)</f>
        <v>0.05</v>
      </c>
      <c r="H14" s="951">
        <f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>ROUND('WP7 Condensed Sch. Level Costs'!T14,2)</f>
        <v>0.05</v>
      </c>
      <c r="H16" s="951">
        <f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>ROUND('WP7 Condensed Sch. Level Costs'!T15,2)</f>
        <v>0.05</v>
      </c>
      <c r="H17" s="951">
        <f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>ROUND('WP7 Condensed Sch. Level Costs'!T16,2)</f>
        <v>0.05</v>
      </c>
      <c r="H18" s="951">
        <f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>ROUND('WP7 Condensed Sch. Level Costs'!T17,2)</f>
        <v>0.05</v>
      </c>
      <c r="H19" s="951">
        <f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>ROUND('WP7 Condensed Sch. Level Costs'!T19,2)</f>
        <v>0.05</v>
      </c>
      <c r="H22" s="951">
        <f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>ROUND('WP7 Condensed Sch. Level Costs'!T20,2)</f>
        <v>0.05</v>
      </c>
      <c r="H23" s="951">
        <f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>ROUND('WP7 Condensed Sch. Level Costs'!T21,2)</f>
        <v>0.05</v>
      </c>
      <c r="H24" s="951">
        <f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>ROUND('WP7 Condensed Sch. Level Costs'!T22,2)</f>
        <v>0.05</v>
      </c>
      <c r="H25" s="951">
        <f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>ROUND('WP7 Condensed Sch. Level Costs'!T23,2)</f>
        <v>0.05</v>
      </c>
      <c r="H26" s="951">
        <f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>ROUND('WP7 Condensed Sch. Level Costs'!T24,2)</f>
        <v>0.05</v>
      </c>
      <c r="H27" s="951">
        <f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>ROUND('WP7 Condensed Sch. Level Costs'!T25,2)</f>
        <v>0.05</v>
      </c>
      <c r="H28" s="951">
        <f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>ROUND('WP7 Condensed Sch. Level Costs'!T26,2)</f>
        <v>0.05</v>
      </c>
      <c r="H29" s="951">
        <f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>ROUND('WP7 Condensed Sch. Level Costs'!T27,2)</f>
        <v>0.05</v>
      </c>
      <c r="H30" s="951">
        <f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>ROUND('WP7 Condensed Sch. Level Costs'!T29,2)</f>
        <v>0.05</v>
      </c>
      <c r="H33" s="951">
        <f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>ROUND('WP7 Condensed Sch. Level Costs'!T30,2)</f>
        <v>0.05</v>
      </c>
      <c r="H34" s="951">
        <f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>ROUND('WP7 Condensed Sch. Level Costs'!T31,2)</f>
        <v>0.05</v>
      </c>
      <c r="H35" s="951">
        <f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>ROUND('WP7 Condensed Sch. Level Costs'!T32,2)</f>
        <v>0.05</v>
      </c>
      <c r="H36" s="951">
        <f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>ROUND('WP7 Condensed Sch. Level Costs'!T33,2)</f>
        <v>0.05</v>
      </c>
      <c r="H37" s="951">
        <f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>ROUND('WP7 Condensed Sch. Level Costs'!T34,2)</f>
        <v>0.05</v>
      </c>
      <c r="H38" s="951">
        <f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>ROUND('WP7 Condensed Sch. Level Costs'!T35,2)</f>
        <v>0.05</v>
      </c>
      <c r="H39" s="951">
        <f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>ROUND('WP7 Condensed Sch. Level Costs'!T36,2)</f>
        <v>0.05</v>
      </c>
      <c r="H40" s="951">
        <f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>ROUND('WP7 Condensed Sch. Level Costs'!T38,2)</f>
        <v>0.05</v>
      </c>
      <c r="H42" s="951">
        <f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>ROUND('WP7 Condensed Sch. Level Costs'!T39,2)</f>
        <v>0.05</v>
      </c>
      <c r="H43" s="951">
        <f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>ROUND('WP7 Condensed Sch. Level Costs'!T40,2)</f>
        <v>0.05</v>
      </c>
      <c r="H44" s="951">
        <f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>ROUND('WP7 Condensed Sch. Level Costs'!T41,2)</f>
        <v>0.05</v>
      </c>
      <c r="H45" s="951">
        <f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>ROUND('WP7 Condensed Sch. Level Costs'!T42,2)</f>
        <v>0.05</v>
      </c>
      <c r="H46" s="951">
        <f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>ROUND('WP7 Condensed Sch. Level Costs'!T43,2)</f>
        <v>0.05</v>
      </c>
      <c r="H47" s="951">
        <f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>ROUND('WP7 Condensed Sch. Level Costs'!T44,2)</f>
        <v>0.05</v>
      </c>
      <c r="H48" s="951">
        <f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>ROUND('WP7 Condensed Sch. Level Costs'!T46,2)</f>
        <v>0.05</v>
      </c>
      <c r="H51" s="951">
        <f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>ROUND('WP7 Condensed Sch. Level Costs'!T47,2)</f>
        <v>0.05</v>
      </c>
      <c r="H52" s="951">
        <f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>ROUND('WP7 Condensed Sch. Level Costs'!T48,2)</f>
        <v>0.05</v>
      </c>
      <c r="H53" s="951">
        <f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>ROUND('WP7 Condensed Sch. Level Costs'!T49,2)</f>
        <v>0.05</v>
      </c>
      <c r="H54" s="951">
        <f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>ROUND('WP7 Condensed Sch. Level Costs'!T50,2)</f>
        <v>0.05</v>
      </c>
      <c r="H55" s="951">
        <f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>ROUND('WP7 Condensed Sch. Level Costs'!T51,2)</f>
        <v>0.05</v>
      </c>
      <c r="H56" s="951">
        <f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>ROUND('WP7 Condensed Sch. Level Costs'!T52,2)</f>
        <v>0.05</v>
      </c>
      <c r="H57" s="951">
        <f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>ROUND('WP7 Condensed Sch. Level Costs'!T53,2)</f>
        <v>0.05</v>
      </c>
      <c r="H58" s="951">
        <f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>ROUND('WP7 Condensed Sch. Level Costs'!T54,2)</f>
        <v>0.05</v>
      </c>
      <c r="H59" s="951">
        <f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>ROUND('WP7 Condensed Sch. Level Costs'!T56,2)</f>
        <v>0.05</v>
      </c>
      <c r="H61" s="951">
        <f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>ROUND('WP7 Condensed Sch. Level Costs'!T57,2)</f>
        <v>0.05</v>
      </c>
      <c r="H62" s="951">
        <f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>ROUND('WP7 Condensed Sch. Level Costs'!T58,2)</f>
        <v>0.05</v>
      </c>
      <c r="H63" s="951">
        <f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>ROUND('WP7 Condensed Sch. Level Costs'!T59,2)</f>
        <v>0.05</v>
      </c>
      <c r="H64" s="951">
        <f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>ROUND('WP7 Condensed Sch. Level Costs'!T60,2)</f>
        <v>0.05</v>
      </c>
      <c r="H65" s="951">
        <f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>ROUND('WP7 Condensed Sch. Level Costs'!T62,2)</f>
        <v>0.05</v>
      </c>
      <c r="H67" s="951">
        <f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>ROUND('WP7 Condensed Sch. Level Costs'!T63,2)</f>
        <v>0.05</v>
      </c>
      <c r="H68" s="951">
        <f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>ROUND('WP7 Condensed Sch. Level Costs'!T64,2)</f>
        <v>0.05</v>
      </c>
      <c r="H69" s="951">
        <f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>ROUND('WP7 Condensed Sch. Level Costs'!T65,2)</f>
        <v>0.05</v>
      </c>
      <c r="H70" s="951">
        <f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>ROUND('WP7 Condensed Sch. Level Costs'!T66,2)</f>
        <v>0.05</v>
      </c>
      <c r="H71" s="951">
        <f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>ROUND('WP7 Condensed Sch. Level Costs'!T67,2)</f>
        <v>0.05</v>
      </c>
      <c r="H72" s="951">
        <f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>ROUND('WP7 Condensed Sch. Level Costs'!T68,2)</f>
        <v>0.05</v>
      </c>
      <c r="H73" s="951">
        <f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>ROUND('WP7 Condensed Sch. Level Costs'!T69,2)</f>
        <v>0.05</v>
      </c>
      <c r="H74" s="951">
        <f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>ROUND('WP7 Condensed Sch. Level Costs'!T70,2)</f>
        <v>0.05</v>
      </c>
      <c r="H75" s="951">
        <f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>ROUND('WP7 Condensed Sch. Level Costs'!T72,2)</f>
        <v>0.05</v>
      </c>
      <c r="H77" s="951">
        <f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>ROUND('WP7 Condensed Sch. Level Costs'!T73,2)</f>
        <v>0.05</v>
      </c>
      <c r="H78" s="951">
        <f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>ROUND('WP7 Condensed Sch. Level Costs'!T74,2)</f>
        <v>0.05</v>
      </c>
      <c r="H79" s="951">
        <f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>ROUND('WP7 Condensed Sch. Level Costs'!T75,2)</f>
        <v>0.05</v>
      </c>
      <c r="H80" s="951">
        <f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>ROUND('WP7 Condensed Sch. Level Costs'!T76,2)</f>
        <v>0.05</v>
      </c>
      <c r="H81" s="951">
        <f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>ROUND('WP7 Condensed Sch. Level Costs'!T77,2)</f>
        <v>0.05</v>
      </c>
      <c r="H82" s="951">
        <f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>ROUND('WP7 Condensed Sch. Level Costs'!T78,2)</f>
        <v>0.05</v>
      </c>
      <c r="H83" s="951">
        <f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>ROUND('WP7 Condensed Sch. Level Costs'!T79,2)</f>
        <v>0.05</v>
      </c>
      <c r="H84" s="951">
        <f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>ROUND('WP7 Condensed Sch. Level Costs'!T80,2)</f>
        <v>0.05</v>
      </c>
      <c r="H85" s="951">
        <f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>ROUND('WP7 Condensed Sch. Level Costs'!T82,2)</f>
        <v>0.05</v>
      </c>
      <c r="H87" s="951">
        <f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>ROUND('WP7 Condensed Sch. Level Costs'!T83,2)</f>
        <v>0.05</v>
      </c>
      <c r="H88" s="951">
        <f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>ROUND('WP7 Condensed Sch. Level Costs'!T84,2)</f>
        <v>0.05</v>
      </c>
      <c r="H89" s="951">
        <f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>ROUND('WP7 Condensed Sch. Level Costs'!T85,2)</f>
        <v>0.05</v>
      </c>
      <c r="H90" s="951">
        <f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>ROUND('WP7 Condensed Sch. Level Costs'!T86,2)</f>
        <v>0.05</v>
      </c>
      <c r="H91" s="951">
        <f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>ROUND('WP7 Condensed Sch. Level Costs'!T87,2)</f>
        <v>0.05</v>
      </c>
      <c r="H92" s="951">
        <f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>ROUND('WP7 Condensed Sch. Level Costs'!T89,2)</f>
        <v>0.05</v>
      </c>
      <c r="H94" s="951">
        <f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>ROUND('WP7 Condensed Sch. Level Costs'!T90,2)</f>
        <v>0.05</v>
      </c>
      <c r="H95" s="951">
        <f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>ROUND('WP7 Condensed Sch. Level Costs'!T91,2)</f>
        <v>0.05</v>
      </c>
      <c r="H96" s="951">
        <f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>ROUND('WP7 Condensed Sch. Level Costs'!T92,2)</f>
        <v>0.05</v>
      </c>
      <c r="H97" s="951">
        <f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>ROUND('WP7 Condensed Sch. Level Costs'!T93,2)</f>
        <v>0.05</v>
      </c>
      <c r="H98" s="951">
        <f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>ROUND('WP7 Condensed Sch. Level Costs'!T94,2)</f>
        <v>0.05</v>
      </c>
      <c r="H99" s="951">
        <f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>ROUND('WP7 Condensed Sch. Level Costs'!T95,2)</f>
        <v>0.05</v>
      </c>
      <c r="H100" s="951">
        <f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>ROUND('WP7 Condensed Sch. Level Costs'!T96,2)</f>
        <v>0.05</v>
      </c>
      <c r="H101" s="951">
        <f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>ROUND('WP7 Condensed Sch. Level Costs'!T97,2)</f>
        <v>0.05</v>
      </c>
      <c r="H102" s="951">
        <f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>ROUND('WP7 Condensed Sch. Level Costs'!T99,2)</f>
        <v>0.05</v>
      </c>
      <c r="H105" s="951">
        <f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>ROUND('WP7 Condensed Sch. Level Costs'!T100,2)</f>
        <v>0.05</v>
      </c>
      <c r="H106" s="951">
        <f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>ROUND('WP7 Condensed Sch. Level Costs'!T101,2)</f>
        <v>0.05</v>
      </c>
      <c r="H107" s="951">
        <f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>ROUND('WP7 Condensed Sch. Level Costs'!T102,2)</f>
        <v>0.05</v>
      </c>
      <c r="H108" s="951">
        <f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>ROUND('WP7 Condensed Sch. Level Costs'!T103,2)</f>
        <v>0.05</v>
      </c>
      <c r="H109" s="951">
        <f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>ROUND('WP7 Condensed Sch. Level Costs'!T104,2)</f>
        <v>0.05</v>
      </c>
      <c r="H110" s="951">
        <f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>ROUND('WP7 Condensed Sch. Level Costs'!T105,2)</f>
        <v>0.05</v>
      </c>
      <c r="H111" s="951">
        <f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>ROUND('WP7 Condensed Sch. Level Costs'!T106,2)</f>
        <v>0.05</v>
      </c>
      <c r="H112" s="951">
        <f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>ROUND('WP7 Condensed Sch. Level Costs'!T107,2)</f>
        <v>0.05</v>
      </c>
      <c r="H113" s="951">
        <f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>ROUND('WP7 Condensed Sch. Level Costs'!T109,2)</f>
        <v>0.05</v>
      </c>
      <c r="H115" s="951">
        <f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>ROUND('WP7 Condensed Sch. Level Costs'!T110,2)</f>
        <v>0.05</v>
      </c>
      <c r="H116" s="951">
        <f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>ROUND('WP7 Condensed Sch. Level Costs'!T111,2)</f>
        <v>0.05</v>
      </c>
      <c r="H117" s="951">
        <f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>ROUND('WP7 Condensed Sch. Level Costs'!T112,2)</f>
        <v>0.05</v>
      </c>
      <c r="H118" s="951">
        <f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>ROUND('WP7 Condensed Sch. Level Costs'!T113,2)</f>
        <v>0.05</v>
      </c>
      <c r="H119" s="951">
        <f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>ROUND('WP7 Condensed Sch. Level Costs'!T114,2)</f>
        <v>0.05</v>
      </c>
      <c r="H120" s="951">
        <f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>ROUND('WP7 Condensed Sch. Level Costs'!T115,2)</f>
        <v>0.05</v>
      </c>
      <c r="H121" s="951">
        <f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>ROUND('WP7 Condensed Sch. Level Costs'!T116,2)</f>
        <v>0.05</v>
      </c>
      <c r="H122" s="951">
        <f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>ROUND('WP7 Condensed Sch. Level Costs'!T117,2)</f>
        <v>0.05</v>
      </c>
      <c r="H123" s="951">
        <f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>ROUND('WP7 Condensed Sch. Level Costs'!T119,2)</f>
        <v>0.05</v>
      </c>
      <c r="H126" s="951">
        <f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>ROUND('WP7 Condensed Sch. Level Costs'!T120,2)</f>
        <v>0.05</v>
      </c>
      <c r="H127" s="951">
        <f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>ROUND('WP7 Condensed Sch. Level Costs'!T121,2)</f>
        <v>0.05</v>
      </c>
      <c r="H128" s="951">
        <f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>ROUND('WP7 Condensed Sch. Level Costs'!T122,2)</f>
        <v>0.05</v>
      </c>
      <c r="H129" s="951">
        <f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>ROUND('WP7 Condensed Sch. Level Costs'!T123,2)</f>
        <v>0.05</v>
      </c>
      <c r="H130" s="951">
        <f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>ROUND('WP7 Condensed Sch. Level Costs'!T124,2)</f>
        <v>0.05</v>
      </c>
      <c r="H131" s="951">
        <f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>ROUND('WP7 Condensed Sch. Level Costs'!T126,2)</f>
        <v>0.05</v>
      </c>
      <c r="H133" s="951">
        <f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>ROUND('WP7 Condensed Sch. Level Costs'!T128,2)</f>
        <v>0.05</v>
      </c>
      <c r="H135" s="951">
        <f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>ROUND('WP7 Condensed Sch. Level Costs'!T129,2)</f>
        <v>0.05</v>
      </c>
      <c r="H136" s="951">
        <f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>ROUND('WP7 Condensed Sch. Level Costs'!T130,2)</f>
        <v>0.05</v>
      </c>
      <c r="H137" s="951">
        <f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>ROUND('WP7 Condensed Sch. Level Costs'!T131,2)</f>
        <v>0.05</v>
      </c>
      <c r="H138" s="951">
        <f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>ROUND('WP7 Condensed Sch. Level Costs'!T132,2)</f>
        <v>0.05</v>
      </c>
      <c r="H139" s="951">
        <f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>ROUND('WP7 Condensed Sch. Level Costs'!T133,2)</f>
        <v>0.05</v>
      </c>
      <c r="H140" s="951">
        <f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>ROUND('WP7 Condensed Sch. Level Costs'!T134,2)</f>
        <v>0.05</v>
      </c>
      <c r="H141" s="951">
        <f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>ROUND('WP7 Condensed Sch. Level Costs'!T135,2)</f>
        <v>0.05</v>
      </c>
      <c r="H142" s="951">
        <f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>ROUND('WP7 Condensed Sch. Level Costs'!T136,2)</f>
        <v>0.05</v>
      </c>
      <c r="H143" s="951">
        <f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>ROUND('WP7 Condensed Sch. Level Costs'!T138,2)</f>
        <v>0.05</v>
      </c>
      <c r="H146" s="951">
        <f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>ROUND('WP7 Condensed Sch. Level Costs'!T139,2)</f>
        <v>0.05</v>
      </c>
      <c r="H147" s="951">
        <f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>ROUND('WP7 Condensed Sch. Level Costs'!T140,2)</f>
        <v>0.05</v>
      </c>
      <c r="H148" s="951">
        <f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>ROUND('WP7 Condensed Sch. Level Costs'!T141,2)</f>
        <v>0.05</v>
      </c>
      <c r="H149" s="951">
        <f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>ROUND('WP7 Condensed Sch. Level Costs'!T142,2)</f>
        <v>0.05</v>
      </c>
      <c r="H150" s="951">
        <f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>ROUND('WP7 Condensed Sch. Level Costs'!T143,2)</f>
        <v>0.05</v>
      </c>
      <c r="H151" s="951">
        <f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>ROUND('WP7 Condensed Sch. Level Costs'!T145,2)</f>
        <v>0.05</v>
      </c>
      <c r="H153" s="951">
        <f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>ROUND('WP7 Condensed Sch. Level Costs'!T146,2)</f>
        <v>0.05</v>
      </c>
      <c r="H154" s="951">
        <f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>ROUND('WP7 Condensed Sch. Level Costs'!T147,2)</f>
        <v>0.05</v>
      </c>
      <c r="H155" s="951">
        <f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>ROUND('WP7 Condensed Sch. Level Costs'!T148,2)</f>
        <v>0.05</v>
      </c>
      <c r="H156" s="951">
        <f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>ROUND('WP7 Condensed Sch. Level Costs'!T149,2)</f>
        <v>0.05</v>
      </c>
      <c r="H157" s="951">
        <f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>ROUND('WP7 Condensed Sch. Level Costs'!T151,2)</f>
        <v>0.05</v>
      </c>
      <c r="H159" s="951">
        <f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>ROUND('WP7 Condensed Sch. Level Costs'!T152,2)</f>
        <v>0.05</v>
      </c>
      <c r="H160" s="951">
        <f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>ROUND('WP7 Condensed Sch. Level Costs'!T153,2)</f>
        <v>0.05</v>
      </c>
      <c r="H161" s="951">
        <f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>ROUND('WP7 Condensed Sch. Level Costs'!T154,2)</f>
        <v>0.05</v>
      </c>
      <c r="H162" s="951">
        <f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>ROUND('WP7 Condensed Sch. Level Costs'!T156,2)</f>
        <v>0.05</v>
      </c>
      <c r="H164" s="951">
        <f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>ROUND('WP7 Condensed Sch. Level Costs'!T157,2)</f>
        <v>0.05</v>
      </c>
      <c r="H165" s="951">
        <f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>ROUND('WP7 Condensed Sch. Level Costs'!T159,2)</f>
        <v>0.05</v>
      </c>
      <c r="H167" s="951">
        <f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>ROUND('WP7 Condensed Sch. Level Costs'!T160,2)</f>
        <v>0.05</v>
      </c>
      <c r="H168" s="951">
        <f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>ROUND('WP7 Condensed Sch. Level Costs'!T161,2)</f>
        <v>0.05</v>
      </c>
      <c r="H169" s="951">
        <f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>ROUND('WP7 Condensed Sch. Level Costs'!T162,2)</f>
        <v>0.05</v>
      </c>
      <c r="H170" s="951">
        <f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>ROUND('WP7 Condensed Sch. Level Costs'!T163,2)</f>
        <v>0.05</v>
      </c>
      <c r="H171" s="951">
        <f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>ROUND('WP7 Condensed Sch. Level Costs'!T164,2)</f>
        <v>0.05</v>
      </c>
      <c r="H172" s="951">
        <f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>ROUND('WP7 Condensed Sch. Level Costs'!T165,2)</f>
        <v>0.05</v>
      </c>
      <c r="H173" s="951">
        <f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>ROUND('WP7 Condensed Sch. Level Costs'!T166,2)</f>
        <v>0.05</v>
      </c>
      <c r="H174" s="951">
        <f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>ROUND('WP7 Condensed Sch. Level Costs'!T167,2)</f>
        <v>0.05</v>
      </c>
      <c r="H175" s="951">
        <f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>ROUND('WP7 Condensed Sch. Level Costs'!T168,2)</f>
        <v>0.05</v>
      </c>
      <c r="H176" s="951">
        <f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>ROUND('WP7 Condensed Sch. Level Costs'!T169,2)</f>
        <v>0.05</v>
      </c>
      <c r="H177" s="951">
        <f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>ROUND('WP7 Condensed Sch. Level Costs'!T170,2)</f>
        <v>0.05</v>
      </c>
      <c r="H178" s="951">
        <f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>ROUND('WP7 Condensed Sch. Level Costs'!T171,2)</f>
        <v>0.05</v>
      </c>
      <c r="H179" s="951">
        <f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>ROUND('WP7 Condensed Sch. Level Costs'!T172,2)</f>
        <v>0.05</v>
      </c>
      <c r="H180" s="951">
        <f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>ROUND('WP7 Condensed Sch. Level Costs'!T173,2)</f>
        <v>0.05</v>
      </c>
      <c r="H181" s="951">
        <f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>ROUND('WP7 Condensed Sch. Level Costs'!T175,2)</f>
        <v>0.05</v>
      </c>
      <c r="H184" s="951">
        <f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>ROUND('WP7 Condensed Sch. Level Costs'!T177,2)</f>
        <v>0.05</v>
      </c>
      <c r="H187" s="951">
        <f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>ROUND('WP7 Condensed Sch. Level Costs'!T178,2)</f>
        <v>0.05</v>
      </c>
      <c r="H188" s="951">
        <f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>ROUND('WP7 Condensed Sch. Level Costs'!T180,2)</f>
        <v>0.05</v>
      </c>
      <c r="H190" s="951">
        <f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40625" defaultRowHeight="11.25"/>
  <cols>
    <col min="1" max="1" width="8.28515625" style="109" customWidth="1"/>
    <col min="2" max="2" width="21.5703125" style="109" bestFit="1" customWidth="1"/>
    <col min="3" max="3" width="12.5703125" style="109" bestFit="1" customWidth="1"/>
    <col min="4" max="4" width="14.7109375" style="109" customWidth="1"/>
    <col min="5" max="5" width="13.140625" style="109" bestFit="1" customWidth="1"/>
    <col min="6" max="6" width="11.5703125" style="109" bestFit="1" customWidth="1"/>
    <col min="7" max="7" width="10.7109375" style="109" bestFit="1" customWidth="1"/>
    <col min="8" max="8" width="6.7109375" style="108" bestFit="1" customWidth="1"/>
    <col min="9" max="10" width="9.140625" style="109"/>
    <col min="11" max="11" width="10.5703125" style="109" bestFit="1" customWidth="1"/>
    <col min="12" max="16384" width="9.140625" style="109"/>
  </cols>
  <sheetData>
    <row r="1" spans="1:12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</row>
    <row r="2" spans="1:12">
      <c r="A2" s="1096" t="str">
        <f>'JAP-5 Summary (Base Revenue)'!A2:G2</f>
        <v>Lighting Revenues Sumamry</v>
      </c>
      <c r="B2" s="1096"/>
      <c r="C2" s="1096"/>
      <c r="D2" s="1096"/>
      <c r="E2" s="1096"/>
      <c r="F2" s="1096"/>
      <c r="G2" s="1096"/>
    </row>
    <row r="3" spans="1:12">
      <c r="A3" s="1096" t="s">
        <v>624</v>
      </c>
      <c r="B3" s="1096"/>
      <c r="C3" s="1096"/>
      <c r="D3" s="1096"/>
      <c r="E3" s="1096"/>
      <c r="F3" s="1096"/>
      <c r="G3" s="1096"/>
    </row>
    <row r="4" spans="1:12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</row>
    <row r="5" spans="1:12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33.75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40625" defaultRowHeight="11.25"/>
  <cols>
    <col min="1" max="1" width="6.140625" style="130" bestFit="1" customWidth="1"/>
    <col min="2" max="2" width="7.85546875" style="146" customWidth="1"/>
    <col min="3" max="3" width="8.7109375" style="130" bestFit="1" customWidth="1"/>
    <col min="4" max="4" width="16.28515625" style="130" customWidth="1"/>
    <col min="5" max="5" width="9.85546875" style="130" bestFit="1" customWidth="1"/>
    <col min="6" max="8" width="10.7109375" style="130" customWidth="1"/>
    <col min="9" max="9" width="7.85546875" style="130" customWidth="1"/>
    <col min="10" max="10" width="11.42578125" style="130" bestFit="1" customWidth="1"/>
    <col min="11" max="11" width="9.85546875" style="130" bestFit="1" customWidth="1"/>
    <col min="12" max="15" width="10.7109375" style="130" customWidth="1"/>
    <col min="16" max="16384" width="9.140625" style="130"/>
  </cols>
  <sheetData>
    <row r="1" spans="1:15">
      <c r="A1" s="1120" t="str">
        <f>'JAP-5 Summary (Base Revenue)'!A1:G1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>
      <c r="A2" s="1120" t="s">
        <v>612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>
      <c r="A3" s="1121" t="str">
        <f>'JAP-5 Summary (Base Revenue)'!A4:G4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>
      <c r="A4" s="1121" t="str">
        <f>'JAP-5 Summary (Base Revenue)'!A5:G5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>
      <c r="A5" s="1120" t="s">
        <v>613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447" customFormat="1" ht="67.5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>(H11)*E11*12</f>
        <v>523.91999999999996</v>
      </c>
      <c r="L11" s="844">
        <f>+K11-I11</f>
        <v>42.479999999999905</v>
      </c>
      <c r="M11" s="844">
        <f>+K11-J11</f>
        <v>42.479999999999905</v>
      </c>
      <c r="N11" s="119">
        <f>IF(+L11=0,"na",L11/I11)</f>
        <v>8.8235294117646856E-2</v>
      </c>
      <c r="O11" s="119">
        <f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>SUM(K10:K11)</f>
        <v>523.91999999999996</v>
      </c>
      <c r="L12" s="897">
        <f>SUM(L10:L11)</f>
        <v>42.479999999999905</v>
      </c>
      <c r="M12" s="897">
        <f>SUM(M10:M11)</f>
        <v>42.479999999999905</v>
      </c>
      <c r="N12" s="137">
        <f>+L12/I12</f>
        <v>8.8235294117646856E-2</v>
      </c>
      <c r="O12" s="137">
        <f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>(H14)*E14*12</f>
        <v>182.52</v>
      </c>
      <c r="L14" s="844">
        <f>+K14-I14</f>
        <v>-4.3199999999999932</v>
      </c>
      <c r="M14" s="844">
        <f>+K14-J14</f>
        <v>-4.3199999999999932</v>
      </c>
      <c r="N14" s="119">
        <f t="shared" ref="N14:O16" si="1">IF(+L14=0,"na",L14/I14)</f>
        <v>-2.3121387283236958E-2</v>
      </c>
      <c r="O14" s="119">
        <f t="shared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>(H15)*E15*12</f>
        <v>1735.08</v>
      </c>
      <c r="L15" s="844">
        <f>+K15-I15</f>
        <v>25.079999999999927</v>
      </c>
      <c r="M15" s="844">
        <f>+K15-J15</f>
        <v>25.079999999999927</v>
      </c>
      <c r="N15" s="119">
        <f t="shared" si="1"/>
        <v>1.4666666666666625E-2</v>
      </c>
      <c r="O15" s="119">
        <f t="shared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>(H16)*E16*12</f>
        <v>3650.4000000000005</v>
      </c>
      <c r="L16" s="844">
        <f>+K16-I16</f>
        <v>182.40000000000055</v>
      </c>
      <c r="M16" s="844">
        <f>+K16-J16</f>
        <v>182.40000000000055</v>
      </c>
      <c r="N16" s="119">
        <f t="shared" si="1"/>
        <v>5.2595155709342721E-2</v>
      </c>
      <c r="O16" s="119">
        <f t="shared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>SUM(K14:K16)</f>
        <v>5568</v>
      </c>
      <c r="L17" s="897">
        <f>SUM(L14:L16)</f>
        <v>203.16000000000048</v>
      </c>
      <c r="M17" s="897">
        <f>SUM(M14:M16)</f>
        <v>203.16000000000048</v>
      </c>
      <c r="N17" s="137">
        <f>+L17/I17</f>
        <v>3.7868790122352294E-2</v>
      </c>
      <c r="O17" s="137">
        <f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>(H19)*E19*12</f>
        <v>0</v>
      </c>
      <c r="L19" s="844">
        <f>+K19-I19</f>
        <v>0</v>
      </c>
      <c r="M19" s="844">
        <f>+K19-J19</f>
        <v>0</v>
      </c>
      <c r="N19" s="119" t="str">
        <f t="shared" ref="N19:O22" si="4">IF(+L19=0,"na",L19/I19)</f>
        <v>na</v>
      </c>
      <c r="O19" s="119" t="str">
        <f t="shared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>(H20)*E20*12</f>
        <v>71.039999999999992</v>
      </c>
      <c r="L20" s="844">
        <f>+K20-I20</f>
        <v>6.2399999999999807</v>
      </c>
      <c r="M20" s="844">
        <f>+K20-J20</f>
        <v>6.2399999999999807</v>
      </c>
      <c r="N20" s="119">
        <f t="shared" si="4"/>
        <v>9.6296296296295977E-2</v>
      </c>
      <c r="O20" s="119">
        <f t="shared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>(H21)*E21*12</f>
        <v>0</v>
      </c>
      <c r="L21" s="844">
        <f>+K21-I21</f>
        <v>0</v>
      </c>
      <c r="M21" s="844">
        <f>+K21-J21</f>
        <v>0</v>
      </c>
      <c r="N21" s="119" t="str">
        <f t="shared" si="4"/>
        <v>na</v>
      </c>
      <c r="O21" s="119" t="str">
        <f t="shared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si="4"/>
        <v>na</v>
      </c>
      <c r="O22" s="119" t="str">
        <f t="shared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>SUM(K19:K22)</f>
        <v>71.039999999999992</v>
      </c>
      <c r="L23" s="897">
        <f>SUM(L19:L22)</f>
        <v>6.2399999999999807</v>
      </c>
      <c r="M23" s="897">
        <f>SUM(M19:M22)</f>
        <v>6.2399999999999807</v>
      </c>
      <c r="N23" s="137">
        <f>+L23/I23</f>
        <v>9.6296296296295977E-2</v>
      </c>
      <c r="O23" s="137">
        <f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2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>SUM(K12,K23,K17)</f>
        <v>6162.96</v>
      </c>
      <c r="L25" s="845">
        <f>SUM(L12,L23,L17)</f>
        <v>251.88000000000036</v>
      </c>
      <c r="M25" s="845">
        <f>SUM(M12,M23,M17)</f>
        <v>251.88000000000036</v>
      </c>
      <c r="N25" s="129">
        <f>+L25/I25</f>
        <v>4.2611502466554395E-2</v>
      </c>
      <c r="O25" s="129">
        <f>+M25/J25</f>
        <v>4.2611502466554395E-2</v>
      </c>
    </row>
    <row r="26" spans="1:15" s="156" customFormat="1" ht="12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40625" defaultRowHeight="11.25"/>
  <cols>
    <col min="1" max="1" width="8.42578125" style="130" bestFit="1" customWidth="1"/>
    <col min="2" max="2" width="6.7109375" style="146" bestFit="1" customWidth="1"/>
    <col min="3" max="3" width="13" style="130" bestFit="1" customWidth="1"/>
    <col min="4" max="4" width="14.7109375" style="130" bestFit="1" customWidth="1"/>
    <col min="5" max="5" width="9.28515625" style="130" bestFit="1" customWidth="1"/>
    <col min="6" max="6" width="8.28515625" style="130" customWidth="1"/>
    <col min="7" max="7" width="8" style="130" customWidth="1"/>
    <col min="8" max="8" width="8.85546875" style="130" customWidth="1"/>
    <col min="9" max="9" width="11.5703125" style="130" customWidth="1"/>
    <col min="10" max="10" width="13.42578125" style="130" bestFit="1" customWidth="1"/>
    <col min="11" max="11" width="12.28515625" style="130" bestFit="1" customWidth="1"/>
    <col min="12" max="13" width="12.28515625" style="130" customWidth="1"/>
    <col min="14" max="15" width="10.7109375" style="130" customWidth="1"/>
    <col min="16" max="16384" width="9.140625" style="130"/>
  </cols>
  <sheetData>
    <row r="1" spans="1:23">
      <c r="A1" s="1120" t="str">
        <f>'Schedule 50E'!A1:O1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23">
      <c r="A2" s="1120" t="str">
        <f>'Schedule 50E'!A2:O2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23">
      <c r="A3" s="1121" t="str">
        <f>'Schedule 50E'!A3:O3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23">
      <c r="A4" s="1121" t="str">
        <f>'Schedule 50E'!A4:O4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23">
      <c r="A5" s="1120" t="s">
        <v>614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67.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si="2">(H11)*E11*12</f>
        <v>37721.840000000004</v>
      </c>
      <c r="L11" s="844">
        <f>+K11-I11</f>
        <v>3226.2100000000064</v>
      </c>
      <c r="M11" s="844">
        <f>+K11-J11</f>
        <v>3226.2100000000064</v>
      </c>
      <c r="N11" s="119">
        <f>IF(+L11=0,"na",L11/I11)</f>
        <v>9.3525179856115304E-2</v>
      </c>
      <c r="O11" s="119">
        <f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si="2"/>
        <v>34663.380000000005</v>
      </c>
      <c r="L12" s="844">
        <f t="shared" ref="L12:L19" si="4">+K12-I12</f>
        <v>3002.3400000000111</v>
      </c>
      <c r="M12" s="844">
        <f t="shared" ref="M12:M19" si="5">+K12-J12</f>
        <v>3002.3400000000111</v>
      </c>
      <c r="N12" s="119">
        <f t="shared" ref="N12:N19" si="6">IF(+L12=0,"na",L12/I12)</f>
        <v>9.4827586206896922E-2</v>
      </c>
      <c r="O12" s="119">
        <f t="shared" ref="O12:O19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si="2"/>
        <v>27203.65</v>
      </c>
      <c r="L13" s="844">
        <f t="shared" si="4"/>
        <v>2375.5299999999988</v>
      </c>
      <c r="M13" s="844">
        <f t="shared" si="5"/>
        <v>2375.5299999999988</v>
      </c>
      <c r="N13" s="119">
        <f t="shared" si="6"/>
        <v>9.5679012345678952E-2</v>
      </c>
      <c r="O13" s="119">
        <f t="shared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si="2"/>
        <v>15969.119999999997</v>
      </c>
      <c r="L14" s="844">
        <f t="shared" si="4"/>
        <v>1365.779999999997</v>
      </c>
      <c r="M14" s="844">
        <f t="shared" si="5"/>
        <v>1365.779999999997</v>
      </c>
      <c r="N14" s="119">
        <f t="shared" si="6"/>
        <v>9.3525179856114901E-2</v>
      </c>
      <c r="O14" s="119">
        <f t="shared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si="2"/>
        <v>3381.4800000000005</v>
      </c>
      <c r="L15" s="844">
        <f t="shared" si="4"/>
        <v>296.94000000000051</v>
      </c>
      <c r="M15" s="844">
        <f t="shared" si="5"/>
        <v>296.94000000000051</v>
      </c>
      <c r="N15" s="119">
        <f t="shared" si="6"/>
        <v>9.6267190569744768E-2</v>
      </c>
      <c r="O15" s="119">
        <f t="shared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si="2"/>
        <v>14965.89</v>
      </c>
      <c r="L16" s="844">
        <f t="shared" si="4"/>
        <v>1294.4700000000012</v>
      </c>
      <c r="M16" s="844">
        <f t="shared" si="5"/>
        <v>1294.4700000000012</v>
      </c>
      <c r="N16" s="119">
        <f t="shared" si="6"/>
        <v>9.4684385382059894E-2</v>
      </c>
      <c r="O16" s="119">
        <f t="shared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si="2"/>
        <v>0</v>
      </c>
      <c r="L17" s="844">
        <f t="shared" si="4"/>
        <v>0</v>
      </c>
      <c r="M17" s="844">
        <f t="shared" si="5"/>
        <v>0</v>
      </c>
      <c r="N17" s="119" t="str">
        <f t="shared" si="6"/>
        <v>na</v>
      </c>
      <c r="O17" s="119" t="str">
        <f t="shared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si="2"/>
        <v>1034.3999999999999</v>
      </c>
      <c r="L18" s="844">
        <f t="shared" si="4"/>
        <v>89.999999999999773</v>
      </c>
      <c r="M18" s="844">
        <f t="shared" si="5"/>
        <v>89.999999999999773</v>
      </c>
      <c r="N18" s="119">
        <f t="shared" si="6"/>
        <v>9.5298602287166204E-2</v>
      </c>
      <c r="O18" s="119">
        <f t="shared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si="2"/>
        <v>8782.0400000000009</v>
      </c>
      <c r="L19" s="844">
        <f t="shared" si="4"/>
        <v>765.23999999999978</v>
      </c>
      <c r="M19" s="844">
        <f t="shared" si="5"/>
        <v>765.23999999999978</v>
      </c>
      <c r="N19" s="119">
        <f t="shared" si="6"/>
        <v>9.5454545454545417E-2</v>
      </c>
      <c r="O19" s="119">
        <f t="shared" si="7"/>
        <v>9.5454545454545417E-2</v>
      </c>
      <c r="R19" s="268"/>
    </row>
    <row r="20" spans="1:18" ht="12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>SUM(K11:K19)</f>
        <v>143721.79999999999</v>
      </c>
      <c r="L20" s="845">
        <f>SUM(L11:L19)</f>
        <v>12416.510000000015</v>
      </c>
      <c r="M20" s="845">
        <f>SUM(M11:M19)</f>
        <v>12416.510000000015</v>
      </c>
      <c r="N20" s="129">
        <f>IF(+L20=0,"na",L20/I20)</f>
        <v>9.4562145972946099E-2</v>
      </c>
      <c r="O20" s="129">
        <f>IF(+M20=0,"na",M20/J20)</f>
        <v>9.4562145972946099E-2</v>
      </c>
    </row>
    <row r="21" spans="1:18" ht="12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40625" defaultRowHeight="11.25"/>
  <cols>
    <col min="1" max="1" width="6.42578125" style="130" customWidth="1"/>
    <col min="2" max="2" width="6.7109375" style="146" bestFit="1" customWidth="1"/>
    <col min="3" max="3" width="10" style="130" bestFit="1" customWidth="1"/>
    <col min="4" max="4" width="13.85546875" style="130" bestFit="1" customWidth="1"/>
    <col min="5" max="5" width="8.7109375" style="130" bestFit="1" customWidth="1"/>
    <col min="6" max="6" width="9.5703125" style="130" bestFit="1" customWidth="1"/>
    <col min="7" max="7" width="11.42578125" style="130" customWidth="1"/>
    <col min="8" max="8" width="10.7109375" style="130" customWidth="1"/>
    <col min="9" max="9" width="9.140625" style="130" customWidth="1"/>
    <col min="10" max="10" width="12.140625" style="130" customWidth="1"/>
    <col min="11" max="11" width="10.140625" style="130" customWidth="1"/>
    <col min="12" max="12" width="10.28515625" style="130" customWidth="1"/>
    <col min="13" max="13" width="11.42578125" style="130" customWidth="1"/>
    <col min="14" max="15" width="10.7109375" style="130" customWidth="1"/>
    <col min="16" max="16384" width="9.140625" style="130"/>
  </cols>
  <sheetData>
    <row r="1" spans="1:17">
      <c r="A1" s="1120" t="str">
        <f>'Schedule 51E'!A1:O1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7">
      <c r="A2" s="1120" t="str">
        <f>'Schedule 51E'!A2:O2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7">
      <c r="A3" s="1121" t="str">
        <f>'Schedule 51E'!A3:O3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7">
      <c r="A4" s="1121" t="str">
        <f>'Schedule 51E'!A4:O4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7">
      <c r="A5" s="1120" t="s">
        <v>615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6.2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si="1"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si="1"/>
        <v>20192.400000000001</v>
      </c>
      <c r="L12" s="844">
        <f>+K12-I12</f>
        <v>1789.2000000000007</v>
      </c>
      <c r="M12" s="844">
        <f t="shared" ref="M12:M18" si="4">+K12-J12</f>
        <v>1789.2000000000007</v>
      </c>
      <c r="N12" s="119">
        <f>IF(+L12=0,"na",L12/I12)</f>
        <v>9.7222222222222252E-2</v>
      </c>
      <c r="O12" s="119">
        <f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si="1"/>
        <v>418119.5199999999</v>
      </c>
      <c r="L13" s="844">
        <f t="shared" ref="L13:L18" si="5">+K13-I13</f>
        <v>35874.159999999974</v>
      </c>
      <c r="M13" s="844">
        <f t="shared" si="4"/>
        <v>35874.159999999974</v>
      </c>
      <c r="N13" s="119">
        <f t="shared" ref="N13:O18" si="6">IF(+L13=0,"na",L13/I13)</f>
        <v>9.3851132686084096E-2</v>
      </c>
      <c r="O13" s="119">
        <f t="shared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si="1"/>
        <v>279245.45999999996</v>
      </c>
      <c r="L14" s="844">
        <f t="shared" si="5"/>
        <v>24234.320000000007</v>
      </c>
      <c r="M14" s="844">
        <f t="shared" si="4"/>
        <v>24234.320000000007</v>
      </c>
      <c r="N14" s="119">
        <f t="shared" si="6"/>
        <v>9.5032397408207389E-2</v>
      </c>
      <c r="O14" s="119">
        <f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si="1"/>
        <v>80673.84</v>
      </c>
      <c r="L15" s="844">
        <f t="shared" si="5"/>
        <v>7041.0599999999977</v>
      </c>
      <c r="M15" s="844">
        <f t="shared" si="4"/>
        <v>7041.0599999999977</v>
      </c>
      <c r="N15" s="119">
        <f t="shared" si="6"/>
        <v>9.5623987034035629E-2</v>
      </c>
      <c r="O15" s="119">
        <f t="shared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si="1"/>
        <v>148449.59999999998</v>
      </c>
      <c r="L16" s="844">
        <f t="shared" si="5"/>
        <v>12824.639999999985</v>
      </c>
      <c r="M16" s="844">
        <f t="shared" si="4"/>
        <v>12824.639999999985</v>
      </c>
      <c r="N16" s="119">
        <f t="shared" si="6"/>
        <v>9.4559585492227871E-2</v>
      </c>
      <c r="O16" s="119">
        <f t="shared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si="1"/>
        <v>18738.239999999998</v>
      </c>
      <c r="L17" s="844">
        <f t="shared" si="5"/>
        <v>1627.0799999999981</v>
      </c>
      <c r="M17" s="844">
        <f t="shared" si="4"/>
        <v>1627.0799999999981</v>
      </c>
      <c r="N17" s="119">
        <f t="shared" si="6"/>
        <v>9.5088819226750151E-2</v>
      </c>
      <c r="O17" s="119">
        <f t="shared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si="1"/>
        <v>98674.290000000008</v>
      </c>
      <c r="L18" s="844">
        <f t="shared" si="5"/>
        <v>8605.7400000000198</v>
      </c>
      <c r="M18" s="844">
        <f t="shared" si="4"/>
        <v>8605.7400000000198</v>
      </c>
      <c r="N18" s="119">
        <f t="shared" si="6"/>
        <v>9.554655870445368E-2</v>
      </c>
      <c r="O18" s="119">
        <f t="shared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>SUM(K11:K18)</f>
        <v>1064093.3499999999</v>
      </c>
      <c r="L19" s="897">
        <f>SUM(L11:L18)</f>
        <v>91996.199999999983</v>
      </c>
      <c r="M19" s="897">
        <f>SUM(M11:M18)</f>
        <v>91996.199999999983</v>
      </c>
      <c r="N19" s="269">
        <f>+L19/I19</f>
        <v>9.4636837480698288E-2</v>
      </c>
      <c r="O19" s="269">
        <f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si="8">(H21)*E21*12</f>
        <v>1933.92</v>
      </c>
      <c r="L21" s="844">
        <f t="shared" ref="L21:L27" si="9">+K21-I21</f>
        <v>171.36000000000013</v>
      </c>
      <c r="M21" s="844">
        <f t="shared" ref="M21:M27" si="10">+K21-J21</f>
        <v>171.36000000000013</v>
      </c>
      <c r="N21" s="119">
        <f t="shared" ref="N21:O27" si="11">IF(+L21=0,"na",L21/I21)</f>
        <v>9.7222222222222293E-2</v>
      </c>
      <c r="O21" s="119">
        <f t="shared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si="8"/>
        <v>165.62</v>
      </c>
      <c r="L22" s="844">
        <f t="shared" si="9"/>
        <v>14.210000000000036</v>
      </c>
      <c r="M22" s="844">
        <f t="shared" si="10"/>
        <v>14.210000000000036</v>
      </c>
      <c r="N22" s="119">
        <f t="shared" si="11"/>
        <v>9.3851132686084401E-2</v>
      </c>
      <c r="O22" s="119">
        <f t="shared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si="8"/>
        <v>12472.2</v>
      </c>
      <c r="L23" s="844">
        <f t="shared" si="9"/>
        <v>1082.4000000000015</v>
      </c>
      <c r="M23" s="844">
        <f t="shared" si="10"/>
        <v>1082.4000000000015</v>
      </c>
      <c r="N23" s="119">
        <f t="shared" si="11"/>
        <v>9.5032397408207472E-2</v>
      </c>
      <c r="O23" s="119">
        <f t="shared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si="8"/>
        <v>15770.880000000001</v>
      </c>
      <c r="L24" s="844">
        <f t="shared" si="9"/>
        <v>1385.2799999999988</v>
      </c>
      <c r="M24" s="844">
        <f t="shared" si="10"/>
        <v>1385.2799999999988</v>
      </c>
      <c r="N24" s="119">
        <f t="shared" si="11"/>
        <v>9.6296296296296199E-2</v>
      </c>
      <c r="O24" s="119">
        <f t="shared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si="8"/>
        <v>6185.4</v>
      </c>
      <c r="L25" s="844">
        <f t="shared" si="9"/>
        <v>534.36000000000058</v>
      </c>
      <c r="M25" s="844">
        <f t="shared" si="10"/>
        <v>534.36000000000058</v>
      </c>
      <c r="N25" s="119">
        <f t="shared" si="11"/>
        <v>9.4559585492228093E-2</v>
      </c>
      <c r="O25" s="119">
        <f t="shared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si="8"/>
        <v>9254.5199999999986</v>
      </c>
      <c r="L26" s="844">
        <f t="shared" si="9"/>
        <v>807.11999999999898</v>
      </c>
      <c r="M26" s="844">
        <f t="shared" si="10"/>
        <v>807.11999999999898</v>
      </c>
      <c r="N26" s="119">
        <f t="shared" si="11"/>
        <v>9.5546558704453319E-2</v>
      </c>
      <c r="O26" s="119">
        <f t="shared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si="8"/>
        <v>7302.9600000000009</v>
      </c>
      <c r="L27" s="844">
        <f t="shared" si="9"/>
        <v>635.04000000000087</v>
      </c>
      <c r="M27" s="844">
        <f t="shared" si="10"/>
        <v>635.04000000000087</v>
      </c>
      <c r="N27" s="119">
        <f t="shared" si="11"/>
        <v>9.5238095238095372E-2</v>
      </c>
      <c r="O27" s="119">
        <f t="shared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>SUM(K21:K27)</f>
        <v>53085.5</v>
      </c>
      <c r="L28" s="897">
        <f>SUM(L21:L27)</f>
        <v>4629.7700000000004</v>
      </c>
      <c r="M28" s="897">
        <f>SUM(M21:M27)</f>
        <v>4629.7700000000004</v>
      </c>
      <c r="N28" s="269">
        <f>+L28/I28</f>
        <v>9.5546388425063453E-2</v>
      </c>
      <c r="O28" s="269">
        <f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2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>K19+K28</f>
        <v>1117178.8499999999</v>
      </c>
      <c r="L30" s="845">
        <f>L19+L28</f>
        <v>96625.969999999987</v>
      </c>
      <c r="M30" s="845">
        <f>M19+M28</f>
        <v>96625.969999999987</v>
      </c>
      <c r="N30" s="159">
        <f>+L30/I30</f>
        <v>9.4680022851927087E-2</v>
      </c>
      <c r="O30" s="159">
        <f>+M30/J30</f>
        <v>9.4680022851927087E-2</v>
      </c>
    </row>
    <row r="31" spans="1:17" s="156" customFormat="1" ht="12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40625" defaultRowHeight="11.25"/>
  <cols>
    <col min="1" max="1" width="9.140625" style="67"/>
    <col min="2" max="2" width="21.85546875" style="67" customWidth="1"/>
    <col min="3" max="4" width="9.140625" style="67"/>
    <col min="5" max="5" width="9.85546875" style="67" bestFit="1" customWidth="1"/>
    <col min="6" max="6" width="9" style="264" customWidth="1"/>
    <col min="7" max="7" width="10.140625" style="67" customWidth="1"/>
    <col min="8" max="8" width="12.5703125" style="67" customWidth="1"/>
    <col min="9" max="9" width="11.28515625" style="67" customWidth="1"/>
    <col min="10" max="10" width="9.140625" style="67" customWidth="1"/>
    <col min="11" max="11" width="12.85546875" style="67" bestFit="1" customWidth="1"/>
    <col min="12" max="12" width="9.85546875" style="67" customWidth="1"/>
    <col min="13" max="16384" width="9.140625" style="67"/>
  </cols>
  <sheetData>
    <row r="1" spans="1:13">
      <c r="A1" s="1100" t="str">
        <f>'Schedule 52E'!A1:O1</f>
        <v>Puget Sound Energy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</row>
    <row r="2" spans="1:13">
      <c r="A2" s="1100" t="str">
        <f>'Schedule 52E'!A2:O2</f>
        <v>Proforma Proposed Revenue</v>
      </c>
      <c r="B2" s="1100"/>
      <c r="C2" s="1100"/>
      <c r="D2" s="1100"/>
      <c r="E2" s="1100"/>
      <c r="F2" s="1100"/>
      <c r="G2" s="1100"/>
      <c r="H2" s="1100"/>
      <c r="I2" s="1100"/>
      <c r="J2" s="1100"/>
      <c r="K2" s="1100"/>
      <c r="L2" s="1100"/>
      <c r="M2" s="1100"/>
    </row>
    <row r="3" spans="1:13">
      <c r="A3" s="1101" t="str">
        <f>'Schedule 52E'!A3:O3</f>
        <v>2019 Greneral Rate Case (GRC)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</row>
    <row r="4" spans="1:13">
      <c r="A4" s="1101" t="str">
        <f>'Schedule 52E'!A4:O4</f>
        <v>Test Year Ending December 31, 2018</v>
      </c>
      <c r="B4" s="1101"/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</row>
    <row r="5" spans="1:13">
      <c r="A5" s="1100" t="s">
        <v>616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</row>
    <row r="7" spans="1:13" s="71" customFormat="1" ht="56.25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2.5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>(SUM('WP4 Facilities Charge (51 &amp; 52)'!C8)*'Sch. 51E&amp;52E Facilities Charge'!F11*12)</f>
        <v>0</v>
      </c>
      <c r="J11" s="844">
        <f>+I11-G11</f>
        <v>0</v>
      </c>
      <c r="K11" s="844">
        <f>+I11-H11</f>
        <v>0</v>
      </c>
      <c r="L11" s="119" t="str">
        <f>IF(+J11=0,"na",J11/G11)</f>
        <v>na</v>
      </c>
      <c r="M11" s="119" t="str">
        <f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>(SUM('WP4 Facilities Charge (51 &amp; 52)'!C9)*'Sch. 51E&amp;52E Facilities Charge'!F12*12)</f>
        <v>337904.80848000001</v>
      </c>
      <c r="J12" s="844">
        <f>+I12-G12</f>
        <v>154044.83916</v>
      </c>
      <c r="K12" s="844">
        <f>+I12-H12</f>
        <v>154044.83916</v>
      </c>
      <c r="L12" s="119">
        <f>IF(+J12=0,"na",J12/G12)</f>
        <v>0.83783783783783783</v>
      </c>
      <c r="M12" s="119">
        <f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>SUM(I11:I12)</f>
        <v>337904.80848000001</v>
      </c>
      <c r="J13" s="897">
        <f>SUM(J11:J12)</f>
        <v>154044.83916</v>
      </c>
      <c r="K13" s="897">
        <f>SUM(K11:K12)</f>
        <v>154044.83916</v>
      </c>
      <c r="L13" s="269">
        <f>+J13/G13</f>
        <v>0.83783783783783783</v>
      </c>
      <c r="M13" s="269">
        <f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>(SUM('WP4 Facilities Charge (51 &amp; 52)'!C12)*'Sch. 51E&amp;52E Facilities Charge'!F15*12)</f>
        <v>0</v>
      </c>
      <c r="J15" s="844">
        <f>+I15-G15</f>
        <v>0</v>
      </c>
      <c r="K15" s="844">
        <f>+I15-H15</f>
        <v>0</v>
      </c>
      <c r="L15" s="119" t="str">
        <f>IF(+J15=0,"na",J15/G15)</f>
        <v>na</v>
      </c>
      <c r="M15" s="119" t="str">
        <f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>(SUM('WP4 Facilities Charge (51 &amp; 52)'!C13)*'Sch. 51E&amp;52E Facilities Charge'!F16*12)</f>
        <v>875075.1863200001</v>
      </c>
      <c r="J16" s="844">
        <f>+I16-G16</f>
        <v>-662740.76610999997</v>
      </c>
      <c r="K16" s="844">
        <f>+I16-H16</f>
        <v>-662740.76610999997</v>
      </c>
      <c r="L16" s="119">
        <f>IF(+J16=0,"na",J16/G16)</f>
        <v>-0.43096234309623427</v>
      </c>
      <c r="M16" s="119">
        <f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>SUM(I15:I16)</f>
        <v>875075.1863200001</v>
      </c>
      <c r="J17" s="897">
        <f>SUM(J15:J16)</f>
        <v>-662740.76610999997</v>
      </c>
      <c r="K17" s="897">
        <f>SUM(K15:K16)</f>
        <v>-662740.76610999997</v>
      </c>
      <c r="L17" s="269">
        <f>+J17/G17</f>
        <v>-0.43096234309623427</v>
      </c>
      <c r="M17" s="269">
        <f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2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>I13+I17</f>
        <v>1212979.9948</v>
      </c>
      <c r="J19" s="845">
        <f>J13+J17</f>
        <v>-508695.92694999999</v>
      </c>
      <c r="K19" s="845">
        <f>K13+K17</f>
        <v>-508695.92694999999</v>
      </c>
      <c r="L19" s="159">
        <f>+J19/G19</f>
        <v>-0.29546555221201865</v>
      </c>
      <c r="M19" s="159">
        <f>+K19/H19</f>
        <v>-0.29546555221201865</v>
      </c>
    </row>
    <row r="20" spans="1:14" ht="12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7109375" defaultRowHeight="11.25"/>
  <cols>
    <col min="1" max="1" width="8.140625" style="264" customWidth="1"/>
    <col min="2" max="2" width="15.85546875" style="264" bestFit="1" customWidth="1"/>
    <col min="3" max="3" width="8.7109375" style="264" bestFit="1" customWidth="1"/>
    <col min="4" max="4" width="14.7109375" style="264" bestFit="1" customWidth="1"/>
    <col min="5" max="5" width="11.7109375" style="264" customWidth="1"/>
    <col min="6" max="7" width="10.85546875" style="264" bestFit="1" customWidth="1"/>
    <col min="8" max="8" width="10.140625" style="264" customWidth="1"/>
    <col min="9" max="9" width="9.85546875" style="264" customWidth="1"/>
    <col min="10" max="10" width="14.7109375" style="264" customWidth="1"/>
    <col min="11" max="11" width="10.140625" style="264" customWidth="1"/>
    <col min="12" max="12" width="11.7109375" style="264" customWidth="1"/>
    <col min="13" max="13" width="11" style="264" customWidth="1"/>
    <col min="14" max="14" width="7.7109375" style="264" customWidth="1"/>
    <col min="15" max="15" width="8.42578125" style="264" bestFit="1" customWidth="1"/>
    <col min="16" max="16" width="5.7109375" style="264"/>
    <col min="17" max="17" width="14.28515625" style="264" bestFit="1" customWidth="1"/>
    <col min="18" max="18" width="11.5703125" style="423" bestFit="1" customWidth="1"/>
    <col min="19" max="19" width="8.28515625" style="264" bestFit="1" customWidth="1"/>
    <col min="20" max="16384" width="5.7109375" style="264"/>
  </cols>
  <sheetData>
    <row r="1" spans="1:18">
      <c r="A1" s="1120" t="str">
        <f>'Sch. 51E&amp;52E Facilities Charge'!A1:M1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8">
      <c r="A2" s="1120" t="str">
        <f>'Sch. 51E&amp;52E Facilities Charge'!A2:M2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8" s="67" customFormat="1">
      <c r="A3" s="1121" t="str">
        <f>'Sch. 51E&amp;52E Facilities Charge'!A3:M3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R3" s="253"/>
    </row>
    <row r="4" spans="1:18">
      <c r="A4" s="1121" t="str">
        <f>'Sch. 51E&amp;52E Facilities Charge'!A4:M4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8">
      <c r="A5" s="1120" t="s">
        <v>617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si="4">(H12)*E12*12</f>
        <v>780762.72999999986</v>
      </c>
      <c r="L12" s="844">
        <f t="shared" ref="L12:L18" si="5">+K12-I12</f>
        <v>152437.22999999986</v>
      </c>
      <c r="M12" s="844">
        <f t="shared" ref="M12:M18" si="6">+K12-J12</f>
        <v>152437.22999999986</v>
      </c>
      <c r="N12" s="119">
        <f t="shared" ref="N12:O20" si="7">IF(+L12=0,"na",L12/I12)</f>
        <v>0.24260869565217369</v>
      </c>
      <c r="O12" s="119">
        <f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si="4"/>
        <v>5641369.0500000007</v>
      </c>
      <c r="L13" s="844">
        <f t="shared" si="5"/>
        <v>785119.25000000093</v>
      </c>
      <c r="M13" s="844">
        <f t="shared" si="6"/>
        <v>785119.25000000093</v>
      </c>
      <c r="N13" s="119">
        <f t="shared" si="7"/>
        <v>0.16167192429022101</v>
      </c>
      <c r="O13" s="119">
        <f t="shared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si="4"/>
        <v>755451.4</v>
      </c>
      <c r="L14" s="844">
        <f t="shared" si="5"/>
        <v>82304.20000000007</v>
      </c>
      <c r="M14" s="844">
        <f t="shared" si="6"/>
        <v>82304.20000000007</v>
      </c>
      <c r="N14" s="119">
        <f t="shared" si="7"/>
        <v>0.12226775956284164</v>
      </c>
      <c r="O14" s="119">
        <f t="shared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si="4"/>
        <v>1131980.77</v>
      </c>
      <c r="L15" s="844">
        <f t="shared" si="5"/>
        <v>124899.8600000001</v>
      </c>
      <c r="M15" s="844">
        <f t="shared" si="6"/>
        <v>124899.8600000001</v>
      </c>
      <c r="N15" s="119">
        <f t="shared" si="7"/>
        <v>0.12402167369054798</v>
      </c>
      <c r="O15" s="119">
        <f t="shared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si="4"/>
        <v>428341.16</v>
      </c>
      <c r="L16" s="844">
        <f t="shared" si="5"/>
        <v>41082.380000000005</v>
      </c>
      <c r="M16" s="844">
        <f t="shared" si="6"/>
        <v>41082.380000000005</v>
      </c>
      <c r="N16" s="119">
        <f t="shared" si="7"/>
        <v>0.1060850834679591</v>
      </c>
      <c r="O16" s="119">
        <f t="shared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si="4"/>
        <v>4573.0199999999995</v>
      </c>
      <c r="L17" s="844">
        <f t="shared" si="5"/>
        <v>407.94999999999982</v>
      </c>
      <c r="M17" s="844">
        <f t="shared" si="6"/>
        <v>407.94999999999982</v>
      </c>
      <c r="N17" s="119">
        <f t="shared" si="7"/>
        <v>9.7945532728141382E-2</v>
      </c>
      <c r="O17" s="119">
        <f t="shared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si="4"/>
        <v>322953.44999999995</v>
      </c>
      <c r="L18" s="844">
        <f t="shared" si="5"/>
        <v>28088.149999999965</v>
      </c>
      <c r="M18" s="844">
        <f t="shared" si="6"/>
        <v>28088.149999999965</v>
      </c>
      <c r="N18" s="119">
        <f t="shared" si="7"/>
        <v>9.5257563368765216E-2</v>
      </c>
      <c r="O18" s="119">
        <f t="shared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si="4"/>
        <v>0</v>
      </c>
      <c r="L19" s="844">
        <f>+K19-I19</f>
        <v>0</v>
      </c>
      <c r="M19" s="844">
        <f>+K19-J19</f>
        <v>0</v>
      </c>
      <c r="N19" s="119" t="str">
        <f>IF(+L19=0,"na",L19/I19)</f>
        <v>na</v>
      </c>
      <c r="O19" s="119" t="str">
        <f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>SUM(K11:K19)</f>
        <v>9065431.5800000001</v>
      </c>
      <c r="L20" s="897">
        <f>SUM(L11:L19)</f>
        <v>1214339.0200000007</v>
      </c>
      <c r="M20" s="897">
        <f>SUM(M11:M19)</f>
        <v>1214339.0200000007</v>
      </c>
      <c r="N20" s="137">
        <f t="shared" si="7"/>
        <v>0.15467134169158242</v>
      </c>
      <c r="O20" s="137">
        <f t="shared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ref="N22:O27" si="9">IF(+L22=0,"na",L22/I22)</f>
        <v>na</v>
      </c>
      <c r="O22" s="119" t="str">
        <f t="shared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>(H23)*E23*12</f>
        <v>0</v>
      </c>
      <c r="L23" s="844">
        <f>+K23-I23</f>
        <v>0</v>
      </c>
      <c r="M23" s="844">
        <f>+K23-J23</f>
        <v>0</v>
      </c>
      <c r="N23" s="119" t="str">
        <f t="shared" si="9"/>
        <v>na</v>
      </c>
      <c r="O23" s="119" t="str">
        <f t="shared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>(H24)*E24*12</f>
        <v>0</v>
      </c>
      <c r="L24" s="844">
        <f>+K24-I24</f>
        <v>0</v>
      </c>
      <c r="M24" s="844">
        <f>+K24-J24</f>
        <v>0</v>
      </c>
      <c r="N24" s="119" t="str">
        <f t="shared" si="9"/>
        <v>na</v>
      </c>
      <c r="O24" s="119" t="str">
        <f t="shared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>(H25)*E25*12</f>
        <v>0</v>
      </c>
      <c r="L25" s="844">
        <f>+K25-I25</f>
        <v>0</v>
      </c>
      <c r="M25" s="844">
        <f>+K25-J25</f>
        <v>0</v>
      </c>
      <c r="N25" s="119" t="str">
        <f t="shared" si="9"/>
        <v>na</v>
      </c>
      <c r="O25" s="119" t="str">
        <f t="shared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>(H26)*E26*12</f>
        <v>0</v>
      </c>
      <c r="L26" s="844">
        <f>+K26-I26</f>
        <v>0</v>
      </c>
      <c r="M26" s="844">
        <f>+K26-J26</f>
        <v>0</v>
      </c>
      <c r="N26" s="119" t="str">
        <f>IF(+L26=0,"na",L26/I26)</f>
        <v>na</v>
      </c>
      <c r="O26" s="119" t="str">
        <f t="shared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>SUM(K22:K26)</f>
        <v>0</v>
      </c>
      <c r="L27" s="897">
        <f>SUM(L22:L26)</f>
        <v>0</v>
      </c>
      <c r="M27" s="897">
        <f>SUM(M22:M26)</f>
        <v>0</v>
      </c>
      <c r="N27" s="137" t="str">
        <f>IF(+L27=0,"na",L27/I27)</f>
        <v>na</v>
      </c>
      <c r="O27" s="137" t="str">
        <f t="shared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si="12">(H29)*E29*12</f>
        <v>2435063.04</v>
      </c>
      <c r="L29" s="844">
        <f t="shared" ref="L29:L37" si="13">+K29-I29</f>
        <v>327634.34999999963</v>
      </c>
      <c r="M29" s="844">
        <f t="shared" ref="M29:M37" si="14">+K29-J29</f>
        <v>327634.34999999963</v>
      </c>
      <c r="N29" s="119">
        <f t="shared" ref="N29:O33" si="15">IF(+L29=0,"na",L29/I29)</f>
        <v>0.15546639919759256</v>
      </c>
      <c r="O29" s="119">
        <f t="shared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si="12"/>
        <v>6036.5500000000011</v>
      </c>
      <c r="L30" s="844">
        <f t="shared" si="13"/>
        <v>731.1200000000008</v>
      </c>
      <c r="M30" s="844">
        <f t="shared" si="14"/>
        <v>731.1200000000008</v>
      </c>
      <c r="N30" s="119">
        <f t="shared" si="15"/>
        <v>0.13780598368087049</v>
      </c>
      <c r="O30" s="119">
        <f t="shared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si="12"/>
        <v>331175.81</v>
      </c>
      <c r="L31" s="844">
        <f t="shared" si="13"/>
        <v>47176.710000000021</v>
      </c>
      <c r="M31" s="844">
        <f t="shared" si="14"/>
        <v>47176.710000000021</v>
      </c>
      <c r="N31" s="119">
        <f t="shared" si="15"/>
        <v>0.16611570247933893</v>
      </c>
      <c r="O31" s="119">
        <f t="shared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si="12"/>
        <v>307929.44</v>
      </c>
      <c r="L32" s="844">
        <f t="shared" si="13"/>
        <v>29608.599999999977</v>
      </c>
      <c r="M32" s="844">
        <f t="shared" si="14"/>
        <v>29608.599999999977</v>
      </c>
      <c r="N32" s="119">
        <f t="shared" si="15"/>
        <v>0.10638297872340416</v>
      </c>
      <c r="O32" s="119">
        <f t="shared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si="12"/>
        <v>14622.720000000001</v>
      </c>
      <c r="L33" s="844">
        <f t="shared" si="13"/>
        <v>1872.6400000000012</v>
      </c>
      <c r="M33" s="844">
        <f t="shared" si="14"/>
        <v>1872.6400000000012</v>
      </c>
      <c r="N33" s="119">
        <f t="shared" si="15"/>
        <v>0.14687280393534796</v>
      </c>
      <c r="O33" s="119">
        <f t="shared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si="12"/>
        <v>84995.4</v>
      </c>
      <c r="L34" s="844">
        <f t="shared" si="13"/>
        <v>9218.1600000000035</v>
      </c>
      <c r="M34" s="844">
        <f t="shared" si="14"/>
        <v>9218.1600000000035</v>
      </c>
      <c r="N34" s="119">
        <f t="shared" ref="N34:O38" si="17">IF(+L34=0,"na",L34/I34)</f>
        <v>0.1216481360366253</v>
      </c>
      <c r="O34" s="119">
        <f t="shared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si="12"/>
        <v>0</v>
      </c>
      <c r="L35" s="844">
        <f t="shared" si="13"/>
        <v>0</v>
      </c>
      <c r="M35" s="844">
        <f t="shared" si="14"/>
        <v>0</v>
      </c>
      <c r="N35" s="119" t="str">
        <f t="shared" si="17"/>
        <v>na</v>
      </c>
      <c r="O35" s="119" t="str">
        <f t="shared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si="12"/>
        <v>5915.5199999999995</v>
      </c>
      <c r="L36" s="844">
        <f t="shared" si="13"/>
        <v>898.55999999999858</v>
      </c>
      <c r="M36" s="844">
        <f t="shared" si="14"/>
        <v>898.55999999999858</v>
      </c>
      <c r="N36" s="119">
        <f t="shared" si="17"/>
        <v>0.17910447761193998</v>
      </c>
      <c r="O36" s="119">
        <f t="shared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si="12"/>
        <v>28187.4</v>
      </c>
      <c r="L37" s="844">
        <f t="shared" si="13"/>
        <v>4002.4800000000032</v>
      </c>
      <c r="M37" s="844">
        <f t="shared" si="14"/>
        <v>4002.4800000000032</v>
      </c>
      <c r="N37" s="119">
        <f t="shared" si="17"/>
        <v>0.16549486208761507</v>
      </c>
      <c r="O37" s="119">
        <f t="shared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>SUM(K29:K37)</f>
        <v>3213925.88</v>
      </c>
      <c r="L38" s="897">
        <f>SUM(L29:L37)</f>
        <v>421142.61999999959</v>
      </c>
      <c r="M38" s="897">
        <f>SUM(M29:M37)</f>
        <v>421142.61999999959</v>
      </c>
      <c r="N38" s="137">
        <f t="shared" si="17"/>
        <v>0.1507967431744057</v>
      </c>
      <c r="O38" s="137">
        <f t="shared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si="20">(H40)*E40*12</f>
        <v>0</v>
      </c>
      <c r="L40" s="844">
        <f t="shared" ref="L40:L48" si="21">+K40-I40</f>
        <v>0</v>
      </c>
      <c r="M40" s="844">
        <f t="shared" ref="M40:M48" si="22">+K40-J40</f>
        <v>0</v>
      </c>
      <c r="N40" s="119" t="str">
        <f t="shared" ref="N40:O48" si="23">IF(+L40=0,"na",L40/I40)</f>
        <v>na</v>
      </c>
      <c r="O40" s="119" t="str">
        <f t="shared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si="20"/>
        <v>2777.04</v>
      </c>
      <c r="L41" s="844">
        <f t="shared" si="21"/>
        <v>-136.80000000000018</v>
      </c>
      <c r="M41" s="844">
        <f t="shared" si="22"/>
        <v>-136.80000000000018</v>
      </c>
      <c r="N41" s="119">
        <f t="shared" si="23"/>
        <v>-4.6948356807511797E-2</v>
      </c>
      <c r="O41" s="119">
        <f t="shared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si="20"/>
        <v>15544.619999999999</v>
      </c>
      <c r="L42" s="844">
        <f t="shared" si="21"/>
        <v>-367.92000000000189</v>
      </c>
      <c r="M42" s="844">
        <f t="shared" si="22"/>
        <v>-367.92000000000189</v>
      </c>
      <c r="N42" s="119">
        <f t="shared" si="23"/>
        <v>-2.3121387283237111E-2</v>
      </c>
      <c r="O42" s="119">
        <f t="shared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si="20"/>
        <v>12026.039999999999</v>
      </c>
      <c r="L43" s="844">
        <f t="shared" si="21"/>
        <v>53.369999999997162</v>
      </c>
      <c r="M43" s="844">
        <f t="shared" si="22"/>
        <v>53.369999999997162</v>
      </c>
      <c r="N43" s="119">
        <f t="shared" si="23"/>
        <v>4.4576523031201187E-3</v>
      </c>
      <c r="O43" s="119">
        <f t="shared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si="20"/>
        <v>43187.95</v>
      </c>
      <c r="L44" s="844">
        <f t="shared" si="21"/>
        <v>919.97999999999593</v>
      </c>
      <c r="M44" s="844">
        <f t="shared" si="22"/>
        <v>919.97999999999593</v>
      </c>
      <c r="N44" s="119">
        <f t="shared" si="23"/>
        <v>2.1765417170495672E-2</v>
      </c>
      <c r="O44" s="119">
        <f t="shared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si="20"/>
        <v>34110.959999999999</v>
      </c>
      <c r="L45" s="844">
        <f t="shared" si="21"/>
        <v>1076.4799999999959</v>
      </c>
      <c r="M45" s="844">
        <f t="shared" si="22"/>
        <v>1076.4799999999959</v>
      </c>
      <c r="N45" s="119">
        <f t="shared" si="23"/>
        <v>3.2586558044806389E-2</v>
      </c>
      <c r="O45" s="119">
        <f t="shared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si="20"/>
        <v>1022.28</v>
      </c>
      <c r="L46" s="844">
        <f t="shared" si="21"/>
        <v>42</v>
      </c>
      <c r="M46" s="844">
        <f t="shared" si="22"/>
        <v>42</v>
      </c>
      <c r="N46" s="119">
        <f t="shared" si="23"/>
        <v>4.2844901456726647E-2</v>
      </c>
      <c r="O46" s="119">
        <f t="shared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si="20"/>
        <v>78696.540000000008</v>
      </c>
      <c r="L47" s="844">
        <f t="shared" si="21"/>
        <v>3932.2400000000052</v>
      </c>
      <c r="M47" s="844">
        <f t="shared" si="22"/>
        <v>3932.2400000000052</v>
      </c>
      <c r="N47" s="119">
        <f t="shared" si="23"/>
        <v>5.2595155709342631E-2</v>
      </c>
      <c r="O47" s="119">
        <f t="shared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si="20"/>
        <v>0</v>
      </c>
      <c r="L48" s="844">
        <f t="shared" si="21"/>
        <v>0</v>
      </c>
      <c r="M48" s="844">
        <f t="shared" si="22"/>
        <v>0</v>
      </c>
      <c r="N48" s="119" t="str">
        <f t="shared" si="23"/>
        <v>na</v>
      </c>
      <c r="O48" s="119" t="str">
        <f t="shared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>SUM(K40:K48)</f>
        <v>187365.43</v>
      </c>
      <c r="L49" s="897">
        <f>SUM(L40:L48)</f>
        <v>5519.3499999999922</v>
      </c>
      <c r="M49" s="897">
        <f>SUM(M40:M48)</f>
        <v>5519.3499999999922</v>
      </c>
      <c r="N49" s="137">
        <f>IF(+L49=0,"na",L49/I49)</f>
        <v>3.0351767824744927E-2</v>
      </c>
      <c r="O49" s="137">
        <f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si="28">(H51)*E51*12</f>
        <v>0</v>
      </c>
      <c r="L51" s="844">
        <f t="shared" ref="L51:L56" si="29">+K51-I51</f>
        <v>0</v>
      </c>
      <c r="M51" s="844">
        <f t="shared" ref="M51:M56" si="30">+K51-J51</f>
        <v>0</v>
      </c>
      <c r="N51" s="119" t="str">
        <f t="shared" ref="N51:O56" si="31">IF(+L51=0,"na",L51/I51)</f>
        <v>na</v>
      </c>
      <c r="O51" s="119" t="str">
        <f t="shared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si="28"/>
        <v>0</v>
      </c>
      <c r="L52" s="844">
        <f t="shared" si="29"/>
        <v>0</v>
      </c>
      <c r="M52" s="844">
        <f t="shared" si="30"/>
        <v>0</v>
      </c>
      <c r="N52" s="119" t="str">
        <f t="shared" si="31"/>
        <v>na</v>
      </c>
      <c r="O52" s="119" t="str">
        <f t="shared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si="28"/>
        <v>0</v>
      </c>
      <c r="L53" s="844">
        <f t="shared" si="29"/>
        <v>0</v>
      </c>
      <c r="M53" s="844">
        <f t="shared" si="30"/>
        <v>0</v>
      </c>
      <c r="N53" s="119" t="str">
        <f t="shared" si="31"/>
        <v>na</v>
      </c>
      <c r="O53" s="119" t="str">
        <f t="shared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si="28"/>
        <v>445.91999999999996</v>
      </c>
      <c r="L54" s="844">
        <f t="shared" si="29"/>
        <v>-14.879999999999995</v>
      </c>
      <c r="M54" s="844">
        <f t="shared" si="30"/>
        <v>-14.879999999999995</v>
      </c>
      <c r="N54" s="119">
        <f t="shared" si="31"/>
        <v>-3.2291666666666663E-2</v>
      </c>
      <c r="O54" s="119">
        <f t="shared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si="28"/>
        <v>0</v>
      </c>
      <c r="L55" s="844">
        <f t="shared" si="29"/>
        <v>0</v>
      </c>
      <c r="M55" s="844">
        <f t="shared" si="30"/>
        <v>0</v>
      </c>
      <c r="N55" s="119" t="str">
        <f t="shared" si="31"/>
        <v>na</v>
      </c>
      <c r="O55" s="119" t="str">
        <f t="shared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si="28"/>
        <v>0</v>
      </c>
      <c r="L56" s="844">
        <f t="shared" si="29"/>
        <v>0</v>
      </c>
      <c r="M56" s="844">
        <f t="shared" si="30"/>
        <v>0</v>
      </c>
      <c r="N56" s="119" t="str">
        <f t="shared" si="31"/>
        <v>na</v>
      </c>
      <c r="O56" s="119" t="str">
        <f t="shared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>SUM(K51:K56)</f>
        <v>445.91999999999996</v>
      </c>
      <c r="L57" s="897">
        <f>SUM(L51:L56)</f>
        <v>-14.879999999999995</v>
      </c>
      <c r="M57" s="897">
        <f>SUM(M51:M56)</f>
        <v>-14.879999999999995</v>
      </c>
      <c r="N57" s="137">
        <f>IF(+L57=0,"na",L57/I57)</f>
        <v>-3.2291666666666663E-2</v>
      </c>
      <c r="O57" s="137">
        <f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si="34">(H59)*E59*12</f>
        <v>13211.579999999998</v>
      </c>
      <c r="L59" s="844">
        <f t="shared" ref="L59:L67" si="35">+K59-I59</f>
        <v>355.14999999999782</v>
      </c>
      <c r="M59" s="844">
        <f t="shared" ref="M59:M67" si="36">+K59-J59</f>
        <v>355.14999999999782</v>
      </c>
      <c r="N59" s="119">
        <f t="shared" ref="N59:O63" si="37">IF(+L59=0,"na",L59/I59)</f>
        <v>2.7624309392265022E-2</v>
      </c>
      <c r="O59" s="119">
        <f t="shared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si="34"/>
        <v>21149.030000000002</v>
      </c>
      <c r="L60" s="844">
        <f t="shared" si="35"/>
        <v>957.96999999999753</v>
      </c>
      <c r="M60" s="844">
        <f t="shared" si="36"/>
        <v>957.96999999999753</v>
      </c>
      <c r="N60" s="119">
        <f t="shared" si="37"/>
        <v>4.744525547445242E-2</v>
      </c>
      <c r="O60" s="119">
        <f t="shared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si="34"/>
        <v>40487.120000000003</v>
      </c>
      <c r="L61" s="844">
        <f t="shared" si="35"/>
        <v>2393.8400000000038</v>
      </c>
      <c r="M61" s="844">
        <f t="shared" si="36"/>
        <v>2393.8400000000038</v>
      </c>
      <c r="N61" s="119">
        <f t="shared" si="37"/>
        <v>6.2841530054644906E-2</v>
      </c>
      <c r="O61" s="119">
        <f t="shared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si="34"/>
        <v>8266.3000000000011</v>
      </c>
      <c r="L62" s="844">
        <f t="shared" si="35"/>
        <v>522.97000000000116</v>
      </c>
      <c r="M62" s="844">
        <f t="shared" si="36"/>
        <v>522.97000000000116</v>
      </c>
      <c r="N62" s="119">
        <f t="shared" si="37"/>
        <v>6.7538126361655931E-2</v>
      </c>
      <c r="O62" s="119">
        <f t="shared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si="34"/>
        <v>93423.51999999999</v>
      </c>
      <c r="L63" s="844">
        <f t="shared" si="35"/>
        <v>6470.2099999999919</v>
      </c>
      <c r="M63" s="844">
        <f t="shared" si="36"/>
        <v>6470.2099999999919</v>
      </c>
      <c r="N63" s="119">
        <f t="shared" si="37"/>
        <v>7.4410163339382843E-2</v>
      </c>
      <c r="O63" s="119">
        <f t="shared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si="34"/>
        <v>8925.84</v>
      </c>
      <c r="L64" s="844">
        <f t="shared" si="35"/>
        <v>631.11999999999898</v>
      </c>
      <c r="M64" s="844">
        <f t="shared" si="36"/>
        <v>631.11999999999898</v>
      </c>
      <c r="N64" s="119">
        <f t="shared" ref="N64:O68" si="39">IF(+L64=0,"na",L64/I64)</f>
        <v>7.6086956521738996E-2</v>
      </c>
      <c r="O64" s="119">
        <f t="shared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si="34"/>
        <v>0</v>
      </c>
      <c r="L65" s="844">
        <f t="shared" si="35"/>
        <v>0</v>
      </c>
      <c r="M65" s="844">
        <f t="shared" si="36"/>
        <v>0</v>
      </c>
      <c r="N65" s="119" t="str">
        <f t="shared" si="39"/>
        <v>na</v>
      </c>
      <c r="O65" s="119" t="str">
        <f t="shared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si="34"/>
        <v>0</v>
      </c>
      <c r="L66" s="844">
        <f t="shared" si="35"/>
        <v>0</v>
      </c>
      <c r="M66" s="844">
        <f t="shared" si="36"/>
        <v>0</v>
      </c>
      <c r="N66" s="119" t="str">
        <f t="shared" si="39"/>
        <v>na</v>
      </c>
      <c r="O66" s="119" t="str">
        <f t="shared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si="34"/>
        <v>0</v>
      </c>
      <c r="L67" s="844">
        <f t="shared" si="35"/>
        <v>0</v>
      </c>
      <c r="M67" s="844">
        <f t="shared" si="36"/>
        <v>0</v>
      </c>
      <c r="N67" s="119" t="str">
        <f t="shared" si="39"/>
        <v>na</v>
      </c>
      <c r="O67" s="119" t="str">
        <f t="shared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>SUM(K59:K67)</f>
        <v>185463.38999999998</v>
      </c>
      <c r="L68" s="897">
        <f>SUM(L59:L67)</f>
        <v>11331.259999999991</v>
      </c>
      <c r="M68" s="897">
        <f>SUM(M59:M67)</f>
        <v>11331.259999999991</v>
      </c>
      <c r="N68" s="137">
        <f t="shared" si="39"/>
        <v>6.5072769741000652E-2</v>
      </c>
      <c r="O68" s="137">
        <f t="shared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2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>SUM(K20,K27,K38,K49,K57,K68)</f>
        <v>12652632.200000001</v>
      </c>
      <c r="L70" s="845">
        <f>SUM(L20,L27,L38,L49,L57,L68)</f>
        <v>1652317.3700000006</v>
      </c>
      <c r="M70" s="845">
        <f>SUM(M20,M27,M38,M49,M57,M68)</f>
        <v>1652317.3700000006</v>
      </c>
      <c r="N70" s="159">
        <f>+L70/I70</f>
        <v>0.15020637095711198</v>
      </c>
      <c r="O70" s="159">
        <f>+M70/J70</f>
        <v>0.15020637095711198</v>
      </c>
      <c r="P70" s="130"/>
      <c r="Q70" s="272"/>
      <c r="S70" s="271"/>
    </row>
    <row r="71" spans="1:19" ht="12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F12" sqref="F12"/>
    </sheetView>
  </sheetViews>
  <sheetFormatPr defaultColWidth="9.140625" defaultRowHeight="11.25"/>
  <cols>
    <col min="1" max="1" width="8.28515625" style="780" customWidth="1"/>
    <col min="2" max="2" width="21.5703125" style="780" bestFit="1" customWidth="1"/>
    <col min="3" max="3" width="12.7109375" style="780" bestFit="1" customWidth="1"/>
    <col min="4" max="4" width="13" style="780" customWidth="1"/>
    <col min="5" max="5" width="14.140625" style="780" customWidth="1"/>
    <col min="6" max="6" width="13.28515625" style="780" customWidth="1"/>
    <col min="7" max="7" width="12.28515625" style="780" customWidth="1"/>
    <col min="8" max="8" width="4.7109375" style="781" bestFit="1" customWidth="1"/>
    <col min="9" max="16384" width="9.140625" style="780"/>
  </cols>
  <sheetData>
    <row r="1" spans="1:8">
      <c r="A1" s="1096" t="s">
        <v>0</v>
      </c>
      <c r="B1" s="1096"/>
      <c r="C1" s="1096"/>
      <c r="D1" s="1096"/>
      <c r="E1" s="1096"/>
      <c r="F1" s="1096"/>
      <c r="G1" s="1096"/>
    </row>
    <row r="2" spans="1:8">
      <c r="A2" s="1096" t="s">
        <v>591</v>
      </c>
      <c r="B2" s="1096"/>
      <c r="C2" s="1096"/>
      <c r="D2" s="1096"/>
      <c r="E2" s="1096"/>
      <c r="F2" s="1096"/>
      <c r="G2" s="1096"/>
    </row>
    <row r="3" spans="1:8">
      <c r="A3" s="1096" t="s">
        <v>592</v>
      </c>
      <c r="B3" s="1096"/>
      <c r="C3" s="1096"/>
      <c r="D3" s="1096"/>
      <c r="E3" s="1096"/>
      <c r="F3" s="1096"/>
      <c r="G3" s="1096"/>
    </row>
    <row r="4" spans="1:8">
      <c r="A4" s="1099" t="s">
        <v>834</v>
      </c>
      <c r="B4" s="1099"/>
      <c r="C4" s="1099"/>
      <c r="D4" s="1099"/>
      <c r="E4" s="1099"/>
      <c r="F4" s="1099"/>
      <c r="G4" s="1099"/>
    </row>
    <row r="5" spans="1:8">
      <c r="A5" s="1097" t="s">
        <v>666</v>
      </c>
      <c r="B5" s="1098"/>
      <c r="C5" s="1098"/>
      <c r="D5" s="1098"/>
      <c r="E5" s="1098"/>
      <c r="F5" s="1098"/>
      <c r="G5" s="1098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3.75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40625" defaultRowHeight="11.25"/>
  <cols>
    <col min="1" max="1" width="9.28515625" style="264" bestFit="1" customWidth="1"/>
    <col min="2" max="2" width="9.140625" style="264"/>
    <col min="3" max="3" width="11.5703125" style="264" bestFit="1" customWidth="1"/>
    <col min="4" max="4" width="18.140625" style="264" bestFit="1" customWidth="1"/>
    <col min="5" max="5" width="9.28515625" style="264" bestFit="1" customWidth="1"/>
    <col min="6" max="6" width="9.85546875" style="264" customWidth="1"/>
    <col min="7" max="7" width="11.140625" style="264" customWidth="1"/>
    <col min="8" max="8" width="9.5703125" style="264" bestFit="1" customWidth="1"/>
    <col min="9" max="9" width="9.28515625" style="264" customWidth="1"/>
    <col min="10" max="10" width="10.7109375" style="264" customWidth="1"/>
    <col min="11" max="11" width="11.140625" style="264" bestFit="1" customWidth="1"/>
    <col min="12" max="12" width="9.7109375" style="264" customWidth="1"/>
    <col min="13" max="13" width="11" style="264" customWidth="1"/>
    <col min="14" max="14" width="9.140625" style="264" customWidth="1"/>
    <col min="15" max="15" width="9.28515625" style="264" bestFit="1" customWidth="1"/>
    <col min="16" max="16384" width="9.140625" style="264"/>
  </cols>
  <sheetData>
    <row r="1" spans="1:15" s="450" customFormat="1">
      <c r="A1" s="1120" t="str">
        <f>'Schedule 53E'!A1:O1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450" customFormat="1">
      <c r="A2" s="1120" t="str">
        <f>'Schedule 53E'!A2:O2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71" customFormat="1">
      <c r="A3" s="1121" t="str">
        <f>'Schedule 53E'!A3:O3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450" customFormat="1">
      <c r="A4" s="1121" t="str">
        <f>'Schedule 53E'!A4:O4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450" customFormat="1">
      <c r="A5" s="1120" t="s">
        <v>618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si="2">(H11)*E11*12</f>
        <v>770.64</v>
      </c>
      <c r="L11" s="844">
        <f>+K11-I11</f>
        <v>68.399999999999977</v>
      </c>
      <c r="M11" s="844">
        <f>+K11-J11</f>
        <v>68.399999999999977</v>
      </c>
      <c r="N11" s="119">
        <f>IF(+L11=0,"na",L11/I11)</f>
        <v>9.7402597402597366E-2</v>
      </c>
      <c r="O11" s="119">
        <f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si="2"/>
        <v>20777.79</v>
      </c>
      <c r="L12" s="844">
        <f t="shared" ref="L12:L19" si="5">+K12-I12</f>
        <v>1841.0699999999997</v>
      </c>
      <c r="M12" s="844">
        <f t="shared" ref="M12:M19" si="6">+K12-J12</f>
        <v>1841.0699999999997</v>
      </c>
      <c r="N12" s="119">
        <f t="shared" ref="N12:O19" si="7">IF(+L12=0,"na",L12/I12)</f>
        <v>9.7222222222222196E-2</v>
      </c>
      <c r="O12" s="119">
        <f t="shared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si="2"/>
        <v>69411.679999999993</v>
      </c>
      <c r="L13" s="844">
        <f t="shared" si="5"/>
        <v>5955.4400000000023</v>
      </c>
      <c r="M13" s="844">
        <f t="shared" si="6"/>
        <v>5955.4400000000023</v>
      </c>
      <c r="N13" s="119">
        <f t="shared" si="7"/>
        <v>9.3851132686084193E-2</v>
      </c>
      <c r="O13" s="119">
        <f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si="2"/>
        <v>30638.010000000002</v>
      </c>
      <c r="L14" s="844">
        <f t="shared" si="5"/>
        <v>2658.9200000000055</v>
      </c>
      <c r="M14" s="844">
        <f t="shared" si="6"/>
        <v>2658.9200000000055</v>
      </c>
      <c r="N14" s="119">
        <f t="shared" si="7"/>
        <v>9.5032397408207556E-2</v>
      </c>
      <c r="O14" s="119">
        <f t="shared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si="2"/>
        <v>54465.32</v>
      </c>
      <c r="L15" s="844">
        <f t="shared" si="5"/>
        <v>4753.6300000000047</v>
      </c>
      <c r="M15" s="844">
        <f t="shared" si="6"/>
        <v>4753.6300000000047</v>
      </c>
      <c r="N15" s="119">
        <f t="shared" si="7"/>
        <v>9.5623987034035754E-2</v>
      </c>
      <c r="O15" s="119">
        <f t="shared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si="2"/>
        <v>153528.04999999999</v>
      </c>
      <c r="L16" s="844">
        <f t="shared" si="5"/>
        <v>13263.369999999995</v>
      </c>
      <c r="M16" s="844">
        <f t="shared" si="6"/>
        <v>13263.369999999995</v>
      </c>
      <c r="N16" s="119">
        <f t="shared" si="7"/>
        <v>9.4559585492227954E-2</v>
      </c>
      <c r="O16" s="119">
        <f t="shared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si="2"/>
        <v>9463.44</v>
      </c>
      <c r="L17" s="844">
        <f t="shared" si="5"/>
        <v>821.72999999999956</v>
      </c>
      <c r="M17" s="844">
        <f t="shared" si="6"/>
        <v>821.72999999999956</v>
      </c>
      <c r="N17" s="119">
        <f t="shared" si="7"/>
        <v>9.5088819226750207E-2</v>
      </c>
      <c r="O17" s="119">
        <f t="shared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si="2"/>
        <v>121797.06</v>
      </c>
      <c r="L18" s="844">
        <f t="shared" si="5"/>
        <v>10622.360000000015</v>
      </c>
      <c r="M18" s="844">
        <f t="shared" si="6"/>
        <v>10622.360000000015</v>
      </c>
      <c r="N18" s="119">
        <f t="shared" si="7"/>
        <v>9.5546558704453596E-2</v>
      </c>
      <c r="O18" s="119">
        <f t="shared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si="2"/>
        <v>4462.92</v>
      </c>
      <c r="L19" s="844">
        <f t="shared" si="5"/>
        <v>388.07999999999993</v>
      </c>
      <c r="M19" s="844">
        <f t="shared" si="6"/>
        <v>388.07999999999993</v>
      </c>
      <c r="N19" s="119">
        <f t="shared" si="7"/>
        <v>9.5238095238095219E-2</v>
      </c>
      <c r="O19" s="119">
        <f t="shared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>SUM(K11:K19)</f>
        <v>465314.91</v>
      </c>
      <c r="L20" s="897">
        <f>SUM(L11:L19)</f>
        <v>40373.000000000029</v>
      </c>
      <c r="M20" s="897">
        <f>SUM(M11:M19)</f>
        <v>40373.000000000029</v>
      </c>
      <c r="N20" s="269">
        <f>+L20/I20</f>
        <v>9.5008280072916396E-2</v>
      </c>
      <c r="O20" s="269">
        <f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si="10">(H22)*E22*12</f>
        <v>25353.600000000002</v>
      </c>
      <c r="L22" s="844">
        <f>+K22-I22</f>
        <v>2168.4000000000051</v>
      </c>
      <c r="M22" s="844">
        <f>+K22-J22</f>
        <v>2168.4000000000051</v>
      </c>
      <c r="N22" s="119">
        <f>IF(+L22=0,"na",L22/I22)</f>
        <v>9.3525179856115345E-2</v>
      </c>
      <c r="O22" s="119">
        <f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si="10"/>
        <v>543.55999999999995</v>
      </c>
      <c r="L23" s="844">
        <f t="shared" ref="L23:L30" si="11">+K23-I23</f>
        <v>47.080000000000041</v>
      </c>
      <c r="M23" s="844">
        <f t="shared" ref="M23:M30" si="12">+K23-J23</f>
        <v>47.080000000000041</v>
      </c>
      <c r="N23" s="119">
        <f t="shared" ref="N23:N30" si="13">IF(+L23=0,"na",L23/I23)</f>
        <v>9.4827586206896658E-2</v>
      </c>
      <c r="O23" s="119">
        <f t="shared" ref="O23:O30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si="10"/>
        <v>72299.3</v>
      </c>
      <c r="L24" s="844">
        <f t="shared" si="11"/>
        <v>6313.4599999999919</v>
      </c>
      <c r="M24" s="844">
        <f t="shared" si="12"/>
        <v>6313.4599999999919</v>
      </c>
      <c r="N24" s="119">
        <f t="shared" si="13"/>
        <v>9.5679012345678868E-2</v>
      </c>
      <c r="O24" s="119">
        <f t="shared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si="10"/>
        <v>43812.479999999996</v>
      </c>
      <c r="L25" s="844">
        <f t="shared" si="11"/>
        <v>3747.1199999999953</v>
      </c>
      <c r="M25" s="844">
        <f t="shared" si="12"/>
        <v>3747.1199999999953</v>
      </c>
      <c r="N25" s="119">
        <f t="shared" si="13"/>
        <v>9.3525179856114984E-2</v>
      </c>
      <c r="O25" s="119">
        <f t="shared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si="10"/>
        <v>21159.360000000001</v>
      </c>
      <c r="L26" s="844">
        <f t="shared" si="11"/>
        <v>1858.0800000000017</v>
      </c>
      <c r="M26" s="844">
        <f t="shared" si="12"/>
        <v>1858.0800000000017</v>
      </c>
      <c r="N26" s="119">
        <f t="shared" si="13"/>
        <v>9.6267190569744698E-2</v>
      </c>
      <c r="O26" s="119">
        <f t="shared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si="10"/>
        <v>1469.57</v>
      </c>
      <c r="L27" s="844">
        <f t="shared" si="11"/>
        <v>127.11000000000013</v>
      </c>
      <c r="M27" s="844">
        <f t="shared" si="12"/>
        <v>127.11000000000013</v>
      </c>
      <c r="N27" s="119">
        <f t="shared" si="13"/>
        <v>9.4684385382059907E-2</v>
      </c>
      <c r="O27" s="119">
        <f t="shared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si="10"/>
        <v>0</v>
      </c>
      <c r="L28" s="844">
        <f t="shared" si="11"/>
        <v>0</v>
      </c>
      <c r="M28" s="844">
        <f t="shared" si="12"/>
        <v>0</v>
      </c>
      <c r="N28" s="119" t="str">
        <f t="shared" si="13"/>
        <v>na</v>
      </c>
      <c r="O28" s="119" t="str">
        <f t="shared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si="10"/>
        <v>1094.7399999999998</v>
      </c>
      <c r="L29" s="844">
        <f t="shared" si="11"/>
        <v>95.249999999999773</v>
      </c>
      <c r="M29" s="844">
        <f t="shared" si="12"/>
        <v>95.249999999999773</v>
      </c>
      <c r="N29" s="119">
        <f t="shared" si="13"/>
        <v>9.5298602287166231E-2</v>
      </c>
      <c r="O29" s="119">
        <f t="shared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si="10"/>
        <v>0</v>
      </c>
      <c r="L30" s="844">
        <f t="shared" si="11"/>
        <v>0</v>
      </c>
      <c r="M30" s="844">
        <f t="shared" si="12"/>
        <v>0</v>
      </c>
      <c r="N30" s="119" t="str">
        <f t="shared" si="13"/>
        <v>na</v>
      </c>
      <c r="O30" s="119" t="str">
        <f t="shared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>SUM(K22:K30)</f>
        <v>165732.60999999999</v>
      </c>
      <c r="L31" s="897">
        <f>SUM(L22:L30)</f>
        <v>14356.499999999995</v>
      </c>
      <c r="M31" s="897">
        <f>SUM(M22:M30)</f>
        <v>14356.499999999995</v>
      </c>
      <c r="N31" s="137">
        <f>IF(+L31=0,"na",L31/I31)</f>
        <v>9.4839932139886507E-2</v>
      </c>
      <c r="O31" s="137">
        <f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2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>K20+K31</f>
        <v>631047.52</v>
      </c>
      <c r="L33" s="845">
        <f>L20+L31</f>
        <v>54729.500000000022</v>
      </c>
      <c r="M33" s="845">
        <f>M20+M31</f>
        <v>54729.500000000022</v>
      </c>
      <c r="N33" s="159">
        <f>+L33/I33</f>
        <v>9.4964061682471804E-2</v>
      </c>
      <c r="O33" s="159">
        <f>+M33/J33</f>
        <v>9.4964061682471804E-2</v>
      </c>
      <c r="S33" s="264"/>
    </row>
    <row r="34" spans="1:19" ht="12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40625" defaultRowHeight="11.25"/>
  <cols>
    <col min="1" max="1" width="6.28515625" style="264" bestFit="1" customWidth="1"/>
    <col min="2" max="2" width="12" style="264" customWidth="1"/>
    <col min="3" max="3" width="10.85546875" style="264" bestFit="1" customWidth="1"/>
    <col min="4" max="4" width="18.140625" style="264" bestFit="1" customWidth="1"/>
    <col min="5" max="7" width="10.85546875" style="264" bestFit="1" customWidth="1"/>
    <col min="8" max="8" width="10.140625" style="264" bestFit="1" customWidth="1"/>
    <col min="9" max="9" width="11.85546875" style="264" customWidth="1"/>
    <col min="10" max="10" width="14.5703125" style="264" bestFit="1" customWidth="1"/>
    <col min="11" max="11" width="12.5703125" style="264" customWidth="1"/>
    <col min="12" max="13" width="12.28515625" style="264" customWidth="1"/>
    <col min="14" max="14" width="8.7109375" style="264" bestFit="1" customWidth="1"/>
    <col min="15" max="15" width="10.7109375" style="264" customWidth="1"/>
    <col min="16" max="16384" width="9.140625" style="264"/>
  </cols>
  <sheetData>
    <row r="1" spans="1:15" s="67" customFormat="1">
      <c r="A1" s="1120" t="str">
        <f>'Schedule 54E'!A1:O1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67" customFormat="1" ht="15.75" customHeight="1">
      <c r="A2" s="1120" t="str">
        <f>'Schedule 54E'!A2:O2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67" customFormat="1">
      <c r="A3" s="1121" t="str">
        <f>'Schedule 54E'!A3:O3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67" customFormat="1">
      <c r="A4" s="1121" t="str">
        <f>'Schedule 54E'!A4:O4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67" customFormat="1">
      <c r="A5" s="1120" t="s">
        <v>619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5" s="67" customFormat="1">
      <c r="H6" s="264"/>
    </row>
    <row r="7" spans="1:15" s="115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si="1">(H10)*E10*12</f>
        <v>3046.4165197953957</v>
      </c>
      <c r="L10" s="844">
        <f t="shared" ref="L10:L15" si="2">+K10-I10</f>
        <v>590.52651979539587</v>
      </c>
      <c r="M10" s="844">
        <f t="shared" ref="M10:M15" si="3">+K10-J10</f>
        <v>590.52651979539587</v>
      </c>
      <c r="N10" s="119">
        <f t="shared" ref="N10:O16" si="4">IF(+L10=0,"na",L10/I10)</f>
        <v>0.24045316353558013</v>
      </c>
      <c r="O10" s="119">
        <f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si="1"/>
        <v>689325.77751529973</v>
      </c>
      <c r="L11" s="844">
        <f t="shared" si="2"/>
        <v>94538.577515299781</v>
      </c>
      <c r="M11" s="844">
        <f t="shared" si="3"/>
        <v>94538.577515299781</v>
      </c>
      <c r="N11" s="119">
        <f t="shared" si="4"/>
        <v>0.15894521185946803</v>
      </c>
      <c r="O11" s="119">
        <f t="shared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si="1"/>
        <v>102753.55021479426</v>
      </c>
      <c r="L12" s="844">
        <f t="shared" si="2"/>
        <v>10904.310214794241</v>
      </c>
      <c r="M12" s="844">
        <f t="shared" si="3"/>
        <v>10904.310214794241</v>
      </c>
      <c r="N12" s="119">
        <f t="shared" si="4"/>
        <v>0.11871965641516727</v>
      </c>
      <c r="O12" s="119">
        <f t="shared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si="1"/>
        <v>251669.10296783538</v>
      </c>
      <c r="L13" s="844">
        <f t="shared" si="2"/>
        <v>27088.462967835367</v>
      </c>
      <c r="M13" s="844">
        <f t="shared" si="3"/>
        <v>27088.462967835367</v>
      </c>
      <c r="N13" s="119">
        <f t="shared" si="4"/>
        <v>0.12061797921599728</v>
      </c>
      <c r="O13" s="119">
        <f t="shared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si="1"/>
        <v>29162.016318042814</v>
      </c>
      <c r="L14" s="844">
        <f t="shared" si="2"/>
        <v>2692.4563180428158</v>
      </c>
      <c r="M14" s="844">
        <f t="shared" si="3"/>
        <v>2692.4563180428158</v>
      </c>
      <c r="N14" s="119">
        <f t="shared" si="4"/>
        <v>0.10171896767618412</v>
      </c>
      <c r="O14" s="119">
        <f t="shared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si="1"/>
        <v>15792.254961556722</v>
      </c>
      <c r="L15" s="844">
        <f t="shared" si="2"/>
        <v>1309.8149615567236</v>
      </c>
      <c r="M15" s="844">
        <f t="shared" si="3"/>
        <v>1309.8149615567236</v>
      </c>
      <c r="N15" s="119">
        <f t="shared" si="4"/>
        <v>9.0441594203512929E-2</v>
      </c>
      <c r="O15" s="119">
        <f t="shared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>SUM(K10:K15)</f>
        <v>1091749.1184973244</v>
      </c>
      <c r="L16" s="897">
        <f>SUM(L10:L15)</f>
        <v>137124.14849732435</v>
      </c>
      <c r="M16" s="897">
        <f>SUM(M10:M15)</f>
        <v>137124.14849732435</v>
      </c>
      <c r="N16" s="137">
        <f>IF(+L16=0,"na",L16/I16)</f>
        <v>0.14364190421011547</v>
      </c>
      <c r="O16" s="137">
        <f t="shared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>(H18)*E18*12</f>
        <v>1596.1755437913012</v>
      </c>
      <c r="L18" s="844">
        <f>+K18-I18</f>
        <v>26.575543791301016</v>
      </c>
      <c r="M18" s="844">
        <f>+K18-J18</f>
        <v>26.575543791301016</v>
      </c>
      <c r="N18" s="119">
        <f>IF(+L18=0,"na",L18/I18)</f>
        <v>1.6931411691705537E-2</v>
      </c>
      <c r="O18" s="119">
        <f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>SUM(K18)</f>
        <v>1596.1755437913012</v>
      </c>
      <c r="L19" s="897">
        <f>SUM(L18)</f>
        <v>26.575543791301016</v>
      </c>
      <c r="M19" s="897">
        <f>SUM(M18)</f>
        <v>26.575543791301016</v>
      </c>
      <c r="N19" s="137">
        <f>IF(+L19=0,"na",L19/I19)</f>
        <v>1.6931411691705537E-2</v>
      </c>
      <c r="O19" s="137">
        <f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si="8">(H21)*E21*12</f>
        <v>52408.960000000006</v>
      </c>
      <c r="L21" s="844">
        <f t="shared" ref="L21:L29" si="9">+K21-I21</f>
        <v>-6888.3099999999977</v>
      </c>
      <c r="M21" s="844">
        <f t="shared" ref="M21:M29" si="10">+K21-J21</f>
        <v>-6888.3099999999977</v>
      </c>
      <c r="N21" s="119">
        <f t="shared" ref="N21:N30" si="11">IF(+L21=0,"na",L21/I21)</f>
        <v>-0.11616571892770101</v>
      </c>
      <c r="O21" s="119">
        <f t="shared" ref="O21:O30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si="8"/>
        <v>0</v>
      </c>
      <c r="L22" s="844">
        <f t="shared" si="9"/>
        <v>0</v>
      </c>
      <c r="M22" s="844">
        <f t="shared" si="10"/>
        <v>0</v>
      </c>
      <c r="N22" s="119" t="str">
        <f t="shared" si="11"/>
        <v>na</v>
      </c>
      <c r="O22" s="119" t="str">
        <f t="shared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si="8"/>
        <v>20091.419999999998</v>
      </c>
      <c r="L23" s="844">
        <f t="shared" si="9"/>
        <v>1683.7799999999988</v>
      </c>
      <c r="M23" s="844">
        <f t="shared" si="10"/>
        <v>1683.7799999999988</v>
      </c>
      <c r="N23" s="119">
        <f t="shared" si="11"/>
        <v>9.1471801925722088E-2</v>
      </c>
      <c r="O23" s="119">
        <f t="shared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si="8"/>
        <v>0</v>
      </c>
      <c r="L24" s="844">
        <f t="shared" si="9"/>
        <v>0</v>
      </c>
      <c r="M24" s="844">
        <f t="shared" si="10"/>
        <v>0</v>
      </c>
      <c r="N24" s="119" t="str">
        <f t="shared" si="11"/>
        <v>na</v>
      </c>
      <c r="O24" s="119" t="str">
        <f t="shared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si="8"/>
        <v>0</v>
      </c>
      <c r="L25" s="844">
        <f t="shared" si="9"/>
        <v>0</v>
      </c>
      <c r="M25" s="844">
        <f t="shared" si="10"/>
        <v>0</v>
      </c>
      <c r="N25" s="119" t="str">
        <f t="shared" si="11"/>
        <v>na</v>
      </c>
      <c r="O25" s="119" t="str">
        <f t="shared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si="8"/>
        <v>0</v>
      </c>
      <c r="L26" s="844">
        <f t="shared" si="9"/>
        <v>0</v>
      </c>
      <c r="M26" s="844">
        <f t="shared" si="10"/>
        <v>0</v>
      </c>
      <c r="N26" s="119" t="str">
        <f t="shared" si="11"/>
        <v>na</v>
      </c>
      <c r="O26" s="119" t="str">
        <f t="shared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si="8"/>
        <v>0</v>
      </c>
      <c r="L27" s="844">
        <f t="shared" si="9"/>
        <v>0</v>
      </c>
      <c r="M27" s="844">
        <f t="shared" si="10"/>
        <v>0</v>
      </c>
      <c r="N27" s="119" t="str">
        <f t="shared" si="11"/>
        <v>na</v>
      </c>
      <c r="O27" s="119" t="str">
        <f t="shared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si="8"/>
        <v>0</v>
      </c>
      <c r="L28" s="844">
        <f t="shared" si="9"/>
        <v>0</v>
      </c>
      <c r="M28" s="844">
        <f t="shared" si="10"/>
        <v>0</v>
      </c>
      <c r="N28" s="119" t="str">
        <f t="shared" si="11"/>
        <v>na</v>
      </c>
      <c r="O28" s="119" t="str">
        <f t="shared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si="8"/>
        <v>0</v>
      </c>
      <c r="L29" s="844">
        <f t="shared" si="9"/>
        <v>0</v>
      </c>
      <c r="M29" s="844">
        <f t="shared" si="10"/>
        <v>0</v>
      </c>
      <c r="N29" s="119" t="str">
        <f t="shared" si="11"/>
        <v>na</v>
      </c>
      <c r="O29" s="119" t="str">
        <f t="shared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>SUM(K21:K29)</f>
        <v>72500.38</v>
      </c>
      <c r="L30" s="897">
        <f>SUM(L21:L29)</f>
        <v>-5204.5299999999988</v>
      </c>
      <c r="M30" s="897">
        <f>SUM(M21:M29)</f>
        <v>-5204.5299999999988</v>
      </c>
      <c r="N30" s="137">
        <f t="shared" si="11"/>
        <v>-6.69781356158832E-2</v>
      </c>
      <c r="O30" s="137">
        <f t="shared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2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>SUM(K16,K19,K30)</f>
        <v>1165845.6740411157</v>
      </c>
      <c r="L32" s="845">
        <f>SUM(L16,L19,L30)</f>
        <v>131946.19404111564</v>
      </c>
      <c r="M32" s="845">
        <f>SUM(M16,M19,M30)</f>
        <v>131946.19404111564</v>
      </c>
      <c r="N32" s="159">
        <f>+L32/I32</f>
        <v>0.12761994429198828</v>
      </c>
      <c r="O32" s="159">
        <f>+M32/J32</f>
        <v>0.12761994429198828</v>
      </c>
    </row>
    <row r="33" spans="1:15" ht="12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40625" defaultRowHeight="11.25"/>
  <cols>
    <col min="1" max="2" width="9.140625" style="264"/>
    <col min="3" max="3" width="11.28515625" style="264" customWidth="1"/>
    <col min="4" max="4" width="11.140625" style="264" bestFit="1" customWidth="1"/>
    <col min="5" max="5" width="9.28515625" style="264" bestFit="1" customWidth="1"/>
    <col min="6" max="6" width="12.7109375" style="264" customWidth="1"/>
    <col min="7" max="7" width="9.5703125" style="264" bestFit="1" customWidth="1"/>
    <col min="8" max="8" width="9.85546875" style="264" customWidth="1"/>
    <col min="9" max="9" width="14" style="264" customWidth="1"/>
    <col min="10" max="10" width="9.85546875" style="264" customWidth="1"/>
    <col min="11" max="11" width="9.42578125" style="264" customWidth="1"/>
    <col min="12" max="12" width="11.5703125" style="264" customWidth="1"/>
    <col min="13" max="13" width="7.28515625" style="264" customWidth="1"/>
    <col min="14" max="14" width="8.85546875" style="264" customWidth="1"/>
    <col min="15" max="16384" width="9.140625" style="264"/>
  </cols>
  <sheetData>
    <row r="1" spans="1:15">
      <c r="A1" s="1120" t="str">
        <f>'Schedules 55E &amp; 56E'!A1:O1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5">
      <c r="A2" s="1120" t="str">
        <f>'Schedules 55E &amp; 56E'!A2:O2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5" s="67" customFormat="1">
      <c r="A3" s="1121" t="str">
        <f>'Schedules 55E &amp; 56E'!A3:O3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</row>
    <row r="4" spans="1:15">
      <c r="A4" s="1121" t="str">
        <f>'Schedules 55E &amp; 56E'!A4:O4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</row>
    <row r="5" spans="1:15">
      <c r="A5" s="1120" t="s">
        <v>620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</row>
    <row r="7" spans="1:15" s="450" customFormat="1" ht="45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 ht="22.5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>(G11*C11*12)</f>
        <v>619308.92296</v>
      </c>
      <c r="K11" s="844">
        <f>J11-H11</f>
        <v>105355.80790000001</v>
      </c>
      <c r="L11" s="844">
        <f>+J11-I11</f>
        <v>105355.80790000001</v>
      </c>
      <c r="M11" s="119">
        <f>IF(+K11=0,"na",K11/H11)</f>
        <v>0.20499108734402854</v>
      </c>
      <c r="N11" s="119">
        <f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2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>SUM(J11:J11)</f>
        <v>619308.92296</v>
      </c>
      <c r="K13" s="845">
        <f>SUM(K11:K11)</f>
        <v>105355.80790000001</v>
      </c>
      <c r="L13" s="845">
        <f>SUM(L11:L11)</f>
        <v>105355.80790000001</v>
      </c>
      <c r="M13" s="129">
        <f>M11</f>
        <v>0.20499108734402854</v>
      </c>
      <c r="N13" s="129">
        <f>IF(L13=0,"na",+L13/I13)</f>
        <v>0.20499108734402854</v>
      </c>
    </row>
    <row r="14" spans="1:15" ht="12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40625" defaultRowHeight="11.25"/>
  <cols>
    <col min="1" max="1" width="8.5703125" style="130" customWidth="1"/>
    <col min="2" max="2" width="17" style="130" customWidth="1"/>
    <col min="3" max="3" width="11" style="130" bestFit="1" customWidth="1"/>
    <col min="4" max="4" width="10.5703125" style="130" bestFit="1" customWidth="1"/>
    <col min="5" max="5" width="14.7109375" style="130" bestFit="1" customWidth="1"/>
    <col min="6" max="6" width="8.7109375" style="130" bestFit="1" customWidth="1"/>
    <col min="7" max="7" width="10" style="130" bestFit="1" customWidth="1"/>
    <col min="8" max="8" width="9.5703125" style="130" bestFit="1" customWidth="1"/>
    <col min="9" max="9" width="11.140625" style="130" bestFit="1" customWidth="1"/>
    <col min="10" max="10" width="10.28515625" style="147" customWidth="1"/>
    <col min="11" max="11" width="14.7109375" style="147" bestFit="1" customWidth="1"/>
    <col min="12" max="12" width="12.140625" style="147" bestFit="1" customWidth="1"/>
    <col min="13" max="13" width="11.85546875" style="147" customWidth="1"/>
    <col min="14" max="14" width="11.7109375" style="147" customWidth="1"/>
    <col min="15" max="15" width="7.5703125" style="130" bestFit="1" customWidth="1"/>
    <col min="16" max="16" width="10" style="130" bestFit="1" customWidth="1"/>
    <col min="17" max="17" width="12.5703125" style="130" bestFit="1" customWidth="1"/>
    <col min="18" max="18" width="9.140625" style="130"/>
    <col min="19" max="19" width="12.5703125" style="130" bestFit="1" customWidth="1"/>
    <col min="20" max="16384" width="9.140625" style="130"/>
  </cols>
  <sheetData>
    <row r="1" spans="1:19">
      <c r="A1" s="1120" t="str">
        <f>'Schedule 57E'!A1:N1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9">
      <c r="A2" s="1120" t="str">
        <f>'Schedule 57E'!A2:N2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9" s="67" customFormat="1">
      <c r="A3" s="1121" t="str">
        <f>'Schedule 57E'!A3:N3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9">
      <c r="A4" s="1121" t="str">
        <f>'Schedule 57E'!A4:N4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9">
      <c r="A5" s="1120" t="s">
        <v>621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</row>
    <row r="7" spans="1:19" s="447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2.5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si="1">(I11*$F11*12)</f>
        <v>9809.7999999999993</v>
      </c>
      <c r="M11" s="844">
        <f t="shared" ref="M11:M16" si="2">+L11-J11</f>
        <v>1900.2200000000012</v>
      </c>
      <c r="N11" s="844">
        <f t="shared" ref="N11:N16" si="3">+L11-K11</f>
        <v>1900.2200000000012</v>
      </c>
      <c r="O11" s="119">
        <f>IF(+M11=0,"na",M11/J11)</f>
        <v>0.24024284475281893</v>
      </c>
      <c r="P11" s="119">
        <f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si="1"/>
        <v>1311.8600000000001</v>
      </c>
      <c r="M12" s="844">
        <f t="shared" si="2"/>
        <v>179.7800000000002</v>
      </c>
      <c r="N12" s="844">
        <f t="shared" si="3"/>
        <v>179.7800000000002</v>
      </c>
      <c r="O12" s="119">
        <f t="shared" ref="O12:P17" si="5">IF(+M12=0,"na",M12/J12)</f>
        <v>0.15880503144654107</v>
      </c>
      <c r="P12" s="119">
        <f t="shared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si="1"/>
        <v>32821.240000000005</v>
      </c>
      <c r="M13" s="844">
        <f t="shared" si="2"/>
        <v>3489.5000000000073</v>
      </c>
      <c r="N13" s="844">
        <f t="shared" si="3"/>
        <v>3489.5000000000073</v>
      </c>
      <c r="O13" s="119">
        <f t="shared" si="5"/>
        <v>0.1189666893269887</v>
      </c>
      <c r="P13" s="119">
        <f t="shared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si="1"/>
        <v>64047.5</v>
      </c>
      <c r="M14" s="844">
        <f t="shared" si="2"/>
        <v>6884.25</v>
      </c>
      <c r="N14" s="844">
        <f t="shared" si="3"/>
        <v>6884.25</v>
      </c>
      <c r="O14" s="119">
        <f t="shared" si="5"/>
        <v>0.12043139604553625</v>
      </c>
      <c r="P14" s="119">
        <f t="shared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si="1"/>
        <v>9652.02</v>
      </c>
      <c r="M15" s="844">
        <f t="shared" si="2"/>
        <v>891.10000000000036</v>
      </c>
      <c r="N15" s="844">
        <f t="shared" si="3"/>
        <v>891.10000000000036</v>
      </c>
      <c r="O15" s="119">
        <f t="shared" si="5"/>
        <v>0.10171306209850112</v>
      </c>
      <c r="P15" s="119">
        <f t="shared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si="1"/>
        <v>122159.28</v>
      </c>
      <c r="M16" s="844">
        <f t="shared" si="2"/>
        <v>10142.039999999994</v>
      </c>
      <c r="N16" s="844">
        <f t="shared" si="3"/>
        <v>10142.039999999994</v>
      </c>
      <c r="O16" s="119">
        <f t="shared" si="5"/>
        <v>9.0539991879821299E-2</v>
      </c>
      <c r="P16" s="119">
        <f t="shared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>SUM(L11:L16)</f>
        <v>239801.7</v>
      </c>
      <c r="M17" s="897">
        <f>SUM(M11:M16)</f>
        <v>23486.890000000003</v>
      </c>
      <c r="N17" s="897">
        <f>SUM(N11:N16)</f>
        <v>23486.890000000003</v>
      </c>
      <c r="O17" s="137">
        <f>IF(+M17=0,"na",M17/J17)</f>
        <v>0.1085773553831104</v>
      </c>
      <c r="P17" s="137">
        <f t="shared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>(I19*$F19*12)</f>
        <v>191.61999999999998</v>
      </c>
      <c r="M19" s="844">
        <f>+L19-J19</f>
        <v>26.259999999999991</v>
      </c>
      <c r="N19" s="844">
        <f>+L19-K19</f>
        <v>26.259999999999991</v>
      </c>
      <c r="O19" s="119">
        <f t="shared" ref="O19:P24" si="7">IF(+M19=0,"na",M19/J19)</f>
        <v>0.15880503144654085</v>
      </c>
      <c r="P19" s="119">
        <f t="shared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>(I20*$F20*12)</f>
        <v>3950.4000000000005</v>
      </c>
      <c r="M20" s="844">
        <f>+L20-J20</f>
        <v>420</v>
      </c>
      <c r="N20" s="844">
        <f>+L20-K20</f>
        <v>420</v>
      </c>
      <c r="O20" s="119">
        <f t="shared" si="7"/>
        <v>0.11896668932698842</v>
      </c>
      <c r="P20" s="119">
        <f t="shared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>(I21*$F21*12)</f>
        <v>2917.2</v>
      </c>
      <c r="M21" s="844">
        <f>+L21-J21</f>
        <v>313.55999999999949</v>
      </c>
      <c r="N21" s="844">
        <f>+L21-K21</f>
        <v>313.55999999999949</v>
      </c>
      <c r="O21" s="119">
        <f t="shared" si="7"/>
        <v>0.12043139604553604</v>
      </c>
      <c r="P21" s="119">
        <f t="shared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>(I22*$F22*12)</f>
        <v>8643.5999999999985</v>
      </c>
      <c r="M22" s="844">
        <f>+L22-J22</f>
        <v>797.99999999999909</v>
      </c>
      <c r="N22" s="844">
        <f>+L22-K22</f>
        <v>797.99999999999909</v>
      </c>
      <c r="O22" s="119">
        <f t="shared" si="7"/>
        <v>0.10171306209850096</v>
      </c>
      <c r="P22" s="119">
        <f t="shared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>(I23*$F23*12)</f>
        <v>15417.64</v>
      </c>
      <c r="M23" s="844">
        <f>+L23-J23</f>
        <v>1280.0200000000004</v>
      </c>
      <c r="N23" s="844">
        <f>+L23-K23</f>
        <v>1280.0200000000004</v>
      </c>
      <c r="O23" s="119">
        <f t="shared" si="7"/>
        <v>9.0539991879821397E-2</v>
      </c>
      <c r="P23" s="119">
        <f t="shared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>SUM(L19:L23)</f>
        <v>31120.46</v>
      </c>
      <c r="M24" s="897">
        <f>SUM(M19:M23)</f>
        <v>2837.8399999999992</v>
      </c>
      <c r="N24" s="897">
        <f>SUM(N19:N23)</f>
        <v>2837.8399999999992</v>
      </c>
      <c r="O24" s="137">
        <f>IF(+M24=0,"na",M24/J24)</f>
        <v>0.10033865320822467</v>
      </c>
      <c r="P24" s="137">
        <f t="shared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>(I26*$F26*12)</f>
        <v>680.76</v>
      </c>
      <c r="M26" s="844">
        <f>+L26-J26</f>
        <v>9.7200000000000273</v>
      </c>
      <c r="N26" s="844">
        <f>+L26-K26</f>
        <v>9.7200000000000273</v>
      </c>
      <c r="O26" s="119">
        <f t="shared" ref="O26:P30" si="9">IF(+M26=0,"na",M26/J26)</f>
        <v>1.4484978540772573E-2</v>
      </c>
      <c r="P26" s="119">
        <f t="shared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>(I27*$F27*12)</f>
        <v>6008.07</v>
      </c>
      <c r="M27" s="844">
        <f>+L27-J27</f>
        <v>100.26999999999953</v>
      </c>
      <c r="N27" s="844">
        <f>+L27-K27</f>
        <v>100.26999999999953</v>
      </c>
      <c r="O27" s="119">
        <f t="shared" si="9"/>
        <v>1.6972477064220105E-2</v>
      </c>
      <c r="P27" s="119">
        <f t="shared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>(I28*$F28*12)</f>
        <v>28730.120000000003</v>
      </c>
      <c r="M28" s="844">
        <f>+L28-J28</f>
        <v>-852.12000000000262</v>
      </c>
      <c r="N28" s="844">
        <f>+L28-K28</f>
        <v>-852.12000000000262</v>
      </c>
      <c r="O28" s="119">
        <f t="shared" si="9"/>
        <v>-2.880512091038415E-2</v>
      </c>
      <c r="P28" s="119">
        <f t="shared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>(I29*$F29*12)</f>
        <v>82663.360000000001</v>
      </c>
      <c r="M29" s="844">
        <f>+L29-J29</f>
        <v>-3417.4400000000023</v>
      </c>
      <c r="N29" s="844">
        <f>+L29-K29</f>
        <v>-3417.4400000000023</v>
      </c>
      <c r="O29" s="119">
        <f t="shared" si="9"/>
        <v>-3.9700374531835232E-2</v>
      </c>
      <c r="P29" s="119">
        <f t="shared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>SUM(L26:L29)</f>
        <v>118082.31</v>
      </c>
      <c r="M30" s="897">
        <f>SUM(M26:M29)</f>
        <v>-4159.5700000000052</v>
      </c>
      <c r="N30" s="897">
        <f>SUM(N26:N29)</f>
        <v>-4159.5700000000052</v>
      </c>
      <c r="O30" s="137">
        <f>IF(+M30=0,"na",M30/J30)</f>
        <v>-3.402737261566989E-2</v>
      </c>
      <c r="P30" s="137">
        <f t="shared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>(I32*$F32*12)</f>
        <v>2926.44</v>
      </c>
      <c r="M32" s="844">
        <f>+L32-J32</f>
        <v>48.839999999999691</v>
      </c>
      <c r="N32" s="844">
        <f>+L32-K32</f>
        <v>48.839999999999691</v>
      </c>
      <c r="O32" s="119">
        <f t="shared" ref="O32:P34" si="10">IF(+M32=0,"na",M32/J32)</f>
        <v>1.6972477064220073E-2</v>
      </c>
      <c r="P32" s="119">
        <f t="shared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>(I33*$F33*12)</f>
        <v>13272.659999999998</v>
      </c>
      <c r="M33" s="844">
        <f>+L33-J33</f>
        <v>-393.66000000000349</v>
      </c>
      <c r="N33" s="844">
        <f>+L33-K33</f>
        <v>-393.66000000000349</v>
      </c>
      <c r="O33" s="119">
        <f t="shared" si="10"/>
        <v>-2.880512091038432E-2</v>
      </c>
      <c r="P33" s="119">
        <f t="shared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>SUM(L32:L33)</f>
        <v>16199.099999999999</v>
      </c>
      <c r="M34" s="897">
        <f>SUM(M32:M33)</f>
        <v>-344.8200000000038</v>
      </c>
      <c r="N34" s="897">
        <f>SUM(N32:N33)</f>
        <v>-344.8200000000038</v>
      </c>
      <c r="O34" s="137">
        <f t="shared" si="10"/>
        <v>-2.0842702334150781E-2</v>
      </c>
      <c r="P34" s="137">
        <f t="shared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si="13">(I36*$F36*12)</f>
        <v>255.8</v>
      </c>
      <c r="M36" s="844">
        <f t="shared" ref="M36:M50" si="14">+L36-J36</f>
        <v>9.5999999999999659</v>
      </c>
      <c r="N36" s="844">
        <f t="shared" ref="N36:N50" si="15">+L36-K36</f>
        <v>9.5999999999999659</v>
      </c>
      <c r="O36" s="119">
        <f t="shared" ref="O36:P50" si="16">IF(+M36=0,"na",M36/J36)</f>
        <v>3.8992688870836574E-2</v>
      </c>
      <c r="P36" s="119">
        <f t="shared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si="13"/>
        <v>2922.48</v>
      </c>
      <c r="M37" s="844">
        <f t="shared" si="14"/>
        <v>265.32000000000016</v>
      </c>
      <c r="N37" s="844">
        <f t="shared" si="15"/>
        <v>265.32000000000016</v>
      </c>
      <c r="O37" s="119">
        <f t="shared" si="16"/>
        <v>9.9850968703427787E-2</v>
      </c>
      <c r="P37" s="119">
        <f t="shared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si="13"/>
        <v>4213.4400000000005</v>
      </c>
      <c r="M38" s="844">
        <f t="shared" si="14"/>
        <v>549.36000000000058</v>
      </c>
      <c r="N38" s="844">
        <f t="shared" si="15"/>
        <v>549.36000000000058</v>
      </c>
      <c r="O38" s="119">
        <f t="shared" si="16"/>
        <v>0.14993122420907856</v>
      </c>
      <c r="P38" s="119">
        <f t="shared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si="13"/>
        <v>13382.04</v>
      </c>
      <c r="M39" s="844">
        <f t="shared" si="14"/>
        <v>2169.4800000000014</v>
      </c>
      <c r="N39" s="844">
        <f t="shared" si="15"/>
        <v>2169.4800000000014</v>
      </c>
      <c r="O39" s="119">
        <f t="shared" si="16"/>
        <v>0.19348659003831431</v>
      </c>
      <c r="P39" s="119">
        <f t="shared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si="13"/>
        <v>1218.94</v>
      </c>
      <c r="M40" s="844">
        <f t="shared" si="14"/>
        <v>229.51</v>
      </c>
      <c r="N40" s="844">
        <f t="shared" si="15"/>
        <v>229.51</v>
      </c>
      <c r="O40" s="119">
        <f t="shared" si="16"/>
        <v>0.23196183661299938</v>
      </c>
      <c r="P40" s="119">
        <f t="shared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si="13"/>
        <v>0</v>
      </c>
      <c r="M41" s="844">
        <f t="shared" si="14"/>
        <v>0</v>
      </c>
      <c r="N41" s="844">
        <f t="shared" si="15"/>
        <v>0</v>
      </c>
      <c r="O41" s="119" t="str">
        <f t="shared" si="16"/>
        <v>na</v>
      </c>
      <c r="P41" s="119" t="str">
        <f t="shared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si="13"/>
        <v>861</v>
      </c>
      <c r="M42" s="844">
        <f t="shared" si="14"/>
        <v>196</v>
      </c>
      <c r="N42" s="844">
        <f t="shared" si="15"/>
        <v>196</v>
      </c>
      <c r="O42" s="119">
        <f t="shared" si="16"/>
        <v>0.29473684210526313</v>
      </c>
      <c r="P42" s="119">
        <f t="shared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si="13"/>
        <v>2841.9199999999996</v>
      </c>
      <c r="M43" s="844">
        <f t="shared" si="14"/>
        <v>689.07999999999947</v>
      </c>
      <c r="N43" s="844">
        <f t="shared" si="15"/>
        <v>689.07999999999947</v>
      </c>
      <c r="O43" s="119">
        <f t="shared" si="16"/>
        <v>0.32007952286282282</v>
      </c>
      <c r="P43" s="119">
        <f t="shared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si="13"/>
        <v>0</v>
      </c>
      <c r="M44" s="844">
        <f t="shared" si="14"/>
        <v>0</v>
      </c>
      <c r="N44" s="844">
        <f t="shared" si="15"/>
        <v>0</v>
      </c>
      <c r="O44" s="119" t="str">
        <f t="shared" si="16"/>
        <v>na</v>
      </c>
      <c r="P44" s="119" t="str">
        <f t="shared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si="13"/>
        <v>0</v>
      </c>
      <c r="M45" s="844">
        <f t="shared" si="14"/>
        <v>0</v>
      </c>
      <c r="N45" s="844">
        <f t="shared" si="15"/>
        <v>0</v>
      </c>
      <c r="O45" s="119" t="str">
        <f t="shared" si="16"/>
        <v>na</v>
      </c>
      <c r="P45" s="119" t="str">
        <f t="shared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si="13"/>
        <v>0</v>
      </c>
      <c r="M46" s="844">
        <f t="shared" si="14"/>
        <v>0</v>
      </c>
      <c r="N46" s="844">
        <f t="shared" si="15"/>
        <v>0</v>
      </c>
      <c r="O46" s="119" t="str">
        <f t="shared" si="16"/>
        <v>na</v>
      </c>
      <c r="P46" s="119" t="str">
        <f t="shared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si="13"/>
        <v>0</v>
      </c>
      <c r="M47" s="844">
        <f t="shared" si="14"/>
        <v>0</v>
      </c>
      <c r="N47" s="844">
        <f t="shared" si="15"/>
        <v>0</v>
      </c>
      <c r="O47" s="119" t="str">
        <f t="shared" si="16"/>
        <v>na</v>
      </c>
      <c r="P47" s="119" t="str">
        <f t="shared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si="13"/>
        <v>0</v>
      </c>
      <c r="M48" s="844">
        <f t="shared" si="14"/>
        <v>0</v>
      </c>
      <c r="N48" s="844">
        <f t="shared" si="15"/>
        <v>0</v>
      </c>
      <c r="O48" s="119" t="str">
        <f t="shared" si="16"/>
        <v>na</v>
      </c>
      <c r="P48" s="119" t="str">
        <f t="shared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si="13"/>
        <v>0</v>
      </c>
      <c r="M49" s="844">
        <f t="shared" si="14"/>
        <v>0</v>
      </c>
      <c r="N49" s="844">
        <f t="shared" si="15"/>
        <v>0</v>
      </c>
      <c r="O49" s="119" t="str">
        <f t="shared" si="16"/>
        <v>na</v>
      </c>
      <c r="P49" s="119" t="str">
        <f t="shared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si="13"/>
        <v>0</v>
      </c>
      <c r="M50" s="844">
        <f t="shared" si="14"/>
        <v>0</v>
      </c>
      <c r="N50" s="844">
        <f t="shared" si="15"/>
        <v>0</v>
      </c>
      <c r="O50" s="119" t="str">
        <f t="shared" si="16"/>
        <v>na</v>
      </c>
      <c r="P50" s="119" t="str">
        <f t="shared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>SUM(L36:L50)</f>
        <v>25695.62</v>
      </c>
      <c r="M51" s="897">
        <f>SUM(M36:M50)</f>
        <v>4108.3500000000022</v>
      </c>
      <c r="N51" s="897">
        <f>SUM(N36:N50)</f>
        <v>4108.3500000000022</v>
      </c>
      <c r="O51" s="137">
        <f>IF(+M51=0,"na",M51/J51)</f>
        <v>0.19031355053232771</v>
      </c>
      <c r="P51" s="137">
        <f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2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>SUM(L17+L24+L30+L34+L51)</f>
        <v>430899.19</v>
      </c>
      <c r="M53" s="845">
        <f>SUM(M17+M24+M30+M34+M51)</f>
        <v>25928.689999999995</v>
      </c>
      <c r="N53" s="845">
        <f>SUM(N17+N24+N30+N34+N51)</f>
        <v>25928.689999999995</v>
      </c>
      <c r="O53" s="129">
        <f>IF(M53=0,"na",+M53/J53)</f>
        <v>6.4026120421117078E-2</v>
      </c>
      <c r="P53" s="129">
        <f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40625" defaultRowHeight="11.25"/>
  <cols>
    <col min="1" max="1" width="7.7109375" style="67" bestFit="1" customWidth="1"/>
    <col min="2" max="2" width="19.85546875" style="67" bestFit="1" customWidth="1"/>
    <col min="3" max="3" width="10.85546875" style="67" customWidth="1"/>
    <col min="4" max="4" width="11.140625" style="67" bestFit="1" customWidth="1"/>
    <col min="5" max="5" width="12.7109375" style="67" bestFit="1" customWidth="1"/>
    <col min="6" max="6" width="12.42578125" style="264" customWidth="1"/>
    <col min="7" max="7" width="7.85546875" style="67" customWidth="1"/>
    <col min="8" max="8" width="11.42578125" style="67" bestFit="1" customWidth="1"/>
    <col min="9" max="9" width="8.7109375" style="67" customWidth="1"/>
    <col min="10" max="10" width="8.28515625" style="67" customWidth="1"/>
    <col min="11" max="11" width="7.7109375" style="67" customWidth="1"/>
    <col min="12" max="12" width="8.5703125" style="67" customWidth="1"/>
    <col min="13" max="13" width="8.7109375" style="67" bestFit="1" customWidth="1"/>
    <col min="14" max="16384" width="9.140625" style="67"/>
  </cols>
  <sheetData>
    <row r="1" spans="1:14">
      <c r="A1" s="1120" t="str">
        <f>'Schedules 58E &amp; 59E'!A1:P1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407"/>
    </row>
    <row r="2" spans="1:14">
      <c r="A2" s="1120" t="str">
        <f>'Schedules 58E &amp; 59E'!A2:P2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407"/>
    </row>
    <row r="3" spans="1:14">
      <c r="A3" s="1121" t="str">
        <f>'Schedules 58E &amp; 59E'!A3:P3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407"/>
    </row>
    <row r="4" spans="1:14">
      <c r="A4" s="1121" t="str">
        <f>'Schedules 58E &amp; 59E'!A4:P4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407"/>
    </row>
    <row r="5" spans="1:14">
      <c r="A5" s="1120" t="s">
        <v>622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>(F11*$C11*12)</f>
        <v>51763.319999999992</v>
      </c>
      <c r="J11" s="843">
        <f>+I11-G11</f>
        <v>5811.75</v>
      </c>
      <c r="K11" s="843">
        <f>+I11-H11</f>
        <v>5811.75</v>
      </c>
      <c r="L11" s="119">
        <f t="shared" ref="L11:M14" si="0">IF(+J11=0,"na",J11/G11)</f>
        <v>0.12647554806070829</v>
      </c>
      <c r="M11" s="119">
        <f t="shared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>(F12*$C12*12)</f>
        <v>47280.639999999992</v>
      </c>
      <c r="J12" s="843">
        <f>+I12-G12</f>
        <v>7812.6399999999921</v>
      </c>
      <c r="K12" s="843">
        <f>+I12-H12</f>
        <v>7812.6399999999921</v>
      </c>
      <c r="L12" s="119">
        <f t="shared" si="0"/>
        <v>0.19794871794871774</v>
      </c>
      <c r="M12" s="119">
        <f t="shared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>(F14*$C14*12)</f>
        <v>22250.400000000001</v>
      </c>
      <c r="J14" s="843">
        <f>+I14-G14</f>
        <v>3676.6500000000015</v>
      </c>
      <c r="K14" s="843">
        <f>+I14-H14</f>
        <v>3676.6500000000015</v>
      </c>
      <c r="L14" s="119">
        <f t="shared" si="0"/>
        <v>0.19794871794871802</v>
      </c>
      <c r="M14" s="119">
        <f t="shared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2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>I12+I14</f>
        <v>69531.039999999994</v>
      </c>
      <c r="J16" s="845">
        <f>J12+J14</f>
        <v>11489.289999999994</v>
      </c>
      <c r="K16" s="845">
        <f>K12+K14</f>
        <v>11489.289999999994</v>
      </c>
      <c r="L16" s="129">
        <f>IF(+J16=0,"na",J16/G16)</f>
        <v>0.19794871794871785</v>
      </c>
      <c r="M16" s="129">
        <f>IF(+K16=0,"na",K16/H16)</f>
        <v>0.19794871794871785</v>
      </c>
    </row>
    <row r="17" spans="1:13" ht="12.75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>I11+I13</f>
        <v>51763.319999999992</v>
      </c>
      <c r="J17" s="845">
        <f>J11+J13</f>
        <v>5811.75</v>
      </c>
      <c r="K17" s="845">
        <f>K11+K13</f>
        <v>5811.75</v>
      </c>
      <c r="L17" s="129">
        <f>IF(+J17=0,"na",J17/G17)</f>
        <v>0.12647554806070829</v>
      </c>
      <c r="M17" s="129">
        <f>IF(+K17=0,"na",K17/H17)</f>
        <v>0.12647554806070829</v>
      </c>
    </row>
    <row r="18" spans="1:13" ht="12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1.25"/>
  <cols>
    <col min="1" max="1" width="7.7109375" style="906" customWidth="1"/>
    <col min="2" max="2" width="29.28515625" style="906" customWidth="1"/>
    <col min="3" max="3" width="12" style="906" bestFit="1" customWidth="1"/>
    <col min="4" max="5" width="11.5703125" style="906" bestFit="1" customWidth="1"/>
    <col min="6" max="7" width="10.28515625" style="906" bestFit="1" customWidth="1"/>
    <col min="8" max="8" width="8.7109375" style="906" bestFit="1" customWidth="1"/>
    <col min="9" max="9" width="11" style="906" bestFit="1" customWidth="1"/>
    <col min="10" max="10" width="8.7109375" style="906" bestFit="1" customWidth="1"/>
    <col min="11" max="11" width="10" style="906" bestFit="1" customWidth="1"/>
    <col min="12" max="12" width="1.5703125" style="906" customWidth="1"/>
    <col min="13" max="13" width="11.28515625" style="906" customWidth="1"/>
    <col min="14" max="14" width="10.140625" style="906" customWidth="1"/>
    <col min="15" max="15" width="8.7109375" style="906" bestFit="1" customWidth="1"/>
    <col min="16" max="16" width="9.5703125" style="906" bestFit="1" customWidth="1"/>
    <col min="17" max="17" width="14.28515625" style="906" bestFit="1" customWidth="1"/>
    <col min="18" max="16384" width="10" style="906"/>
  </cols>
  <sheetData>
    <row r="1" spans="1:15">
      <c r="A1" s="1122" t="str">
        <f>'JAP-5 Summary (Base Revenue)'!A1:G1</f>
        <v>Puget Sound Energy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5">
      <c r="A2" s="1124" t="str">
        <f>'JAP-5 Summary (Base Revenue)'!A4:G4</f>
        <v>2019 Greneral Rate Case (GRC)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5">
      <c r="A3" s="1122" t="s">
        <v>539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</row>
    <row r="4" spans="1:15">
      <c r="A4" s="1124" t="str">
        <f>'JAP-5 Summary (Base Revenue)'!A5:G5</f>
        <v>Test Year Ending December 31, 2018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6.25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>+$I$39*H9</f>
        <v>7.6805746094331134E-2</v>
      </c>
      <c r="J9" s="73">
        <f>+E9*I9</f>
        <v>84939.206860889914</v>
      </c>
      <c r="K9" s="73">
        <f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>+$I$39*H12</f>
        <v>7.6805746094331134E-2</v>
      </c>
      <c r="J12" s="77">
        <f>+E12*I12</f>
        <v>20229.895955667078</v>
      </c>
      <c r="K12" s="77">
        <f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>+$I$39*H13</f>
        <v>5.7604309570748351E-2</v>
      </c>
      <c r="J13" s="77">
        <f>+E13*I13</f>
        <v>15593.673353973209</v>
      </c>
      <c r="K13" s="77">
        <f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>+$I$39*H14</f>
        <v>5.7604309570748351E-2</v>
      </c>
      <c r="J14" s="77">
        <f>+E14*I14</f>
        <v>9232.8671832238942</v>
      </c>
      <c r="K14" s="77">
        <f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>SUM(J12:J14)</f>
        <v>45056.436492864173</v>
      </c>
      <c r="K15" s="73">
        <f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>+$I$39*H18</f>
        <v>7.6805746094331134E-2</v>
      </c>
      <c r="J18" s="77">
        <f>+E18*I18</f>
        <v>8698.6514407603754</v>
      </c>
      <c r="K18" s="77">
        <f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>+$I$39*H19</f>
        <v>0.1152086191414967</v>
      </c>
      <c r="J19" s="77">
        <f>+E19*I19</f>
        <v>30.877638059208238</v>
      </c>
      <c r="K19" s="77">
        <f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>+$I$39*H20</f>
        <v>9.6007182617913911E-2</v>
      </c>
      <c r="J20" s="77">
        <f>+E20*I20</f>
        <v>1026.0430657078559</v>
      </c>
      <c r="K20" s="77">
        <f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>SUM(J18:J20)</f>
        <v>9755.5721445274394</v>
      </c>
      <c r="K21" s="73">
        <f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>+$I$39*H23</f>
        <v>5.7604309570748351E-2</v>
      </c>
      <c r="J23" s="73">
        <f>+E23*I23</f>
        <v>2311.5600203237632</v>
      </c>
      <c r="K23" s="73">
        <f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>((J25)/E25)</f>
        <v>-6.3922950298825679E-2</v>
      </c>
      <c r="J25" s="854">
        <f>'[51]Exhibit No.__(JAP-Rate Spread)'!$J$24</f>
        <v>-997.72621999999967</v>
      </c>
      <c r="K25" s="73">
        <f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>+$I$39*H27</f>
        <v>9.6007182617913911E-2</v>
      </c>
      <c r="J27" s="73">
        <f>+E27*I27</f>
        <v>1580.0385919630487</v>
      </c>
      <c r="K27" s="73">
        <f>+E27+J27</f>
        <v>18037.542591963051</v>
      </c>
      <c r="M27" s="894">
        <f>K27*1000</f>
        <v>18037542.591963049</v>
      </c>
      <c r="N27" s="948">
        <f>'[51]Exhibit No.__(JAP-LIGHT RD) '!$O$22</f>
        <v>16512894</v>
      </c>
      <c r="O27" s="400">
        <f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2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>((J29)/E29)</f>
        <v>7.1441301177437938E-2</v>
      </c>
      <c r="J29" s="86">
        <f>SUM(J27,J25,J23,J21,J15,J9)</f>
        <v>142645.08789056833</v>
      </c>
      <c r="K29" s="86">
        <f>SUM(K27,K25,K23,K21,K15,K9)</f>
        <v>2139320.4778905683</v>
      </c>
      <c r="P29" s="926"/>
    </row>
    <row r="30" spans="1:16" ht="12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>((J31)/E31)</f>
        <v>1.084164557159349</v>
      </c>
      <c r="J31" s="854">
        <f>'[51]Exhibit No.__(JAP-Rate Spread)'!$J$30</f>
        <v>354.91210943168454</v>
      </c>
      <c r="K31" s="73">
        <f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2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>SUM(J31,J29)</f>
        <v>143000.00000000003</v>
      </c>
      <c r="K33" s="86">
        <f>SUM(K31,K29)</f>
        <v>2140002.75</v>
      </c>
    </row>
    <row r="34" spans="1:11" ht="12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2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2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1.25"/>
  <cols>
    <col min="1" max="1" width="4.7109375" style="2" bestFit="1" customWidth="1"/>
    <col min="2" max="2" width="2.140625" style="2" bestFit="1" customWidth="1"/>
    <col min="3" max="3" width="58.7109375" style="2" bestFit="1" customWidth="1"/>
    <col min="4" max="4" width="1.7109375" style="2" customWidth="1"/>
    <col min="5" max="5" width="13.7109375" style="658" bestFit="1" customWidth="1"/>
    <col min="6" max="6" width="1" style="658" customWidth="1"/>
    <col min="7" max="7" width="13.7109375" style="658" bestFit="1" customWidth="1"/>
    <col min="8" max="8" width="12.7109375" style="658" bestFit="1" customWidth="1"/>
    <col min="9" max="9" width="13.28515625" style="658" bestFit="1" customWidth="1"/>
    <col min="10" max="16" width="12.7109375" style="658" bestFit="1" customWidth="1"/>
    <col min="17" max="17" width="1.28515625" style="658" customWidth="1"/>
    <col min="18" max="20" width="11.28515625" style="658" bestFit="1" customWidth="1"/>
    <col min="21" max="21" width="6.7109375" style="658" bestFit="1" customWidth="1"/>
    <col min="22" max="22" width="1.42578125" style="658" customWidth="1"/>
    <col min="23" max="23" width="10.7109375" style="658" bestFit="1" customWidth="1"/>
    <col min="24" max="24" width="9.140625" style="2"/>
    <col min="25" max="25" width="7" style="2" bestFit="1" customWidth="1"/>
    <col min="26" max="26" width="8.7109375" style="2" bestFit="1" customWidth="1"/>
    <col min="27" max="27" width="3.7109375" style="2" bestFit="1" customWidth="1"/>
    <col min="28" max="256" width="9.140625" style="2"/>
    <col min="257" max="257" width="4.7109375" style="2" bestFit="1" customWidth="1"/>
    <col min="258" max="258" width="2.140625" style="2" bestFit="1" customWidth="1"/>
    <col min="259" max="259" width="35.5703125" style="2" bestFit="1" customWidth="1"/>
    <col min="260" max="260" width="1.7109375" style="2" customWidth="1"/>
    <col min="261" max="261" width="15.7109375" style="2" bestFit="1" customWidth="1"/>
    <col min="262" max="262" width="6" style="2" bestFit="1" customWidth="1"/>
    <col min="263" max="263" width="15.7109375" style="2" bestFit="1" customWidth="1"/>
    <col min="264" max="264" width="15.140625" style="2" bestFit="1" customWidth="1"/>
    <col min="265" max="265" width="16.7109375" style="2" bestFit="1" customWidth="1"/>
    <col min="266" max="267" width="14.28515625" style="2" bestFit="1" customWidth="1"/>
    <col min="268" max="269" width="13.5703125" style="2" bestFit="1" customWidth="1"/>
    <col min="270" max="270" width="14.7109375" style="2" bestFit="1" customWidth="1"/>
    <col min="271" max="271" width="13.5703125" style="2" bestFit="1" customWidth="1"/>
    <col min="272" max="272" width="13" style="2" customWidth="1"/>
    <col min="273" max="273" width="9.140625" style="2"/>
    <col min="274" max="274" width="13.5703125" style="2" bestFit="1" customWidth="1"/>
    <col min="275" max="275" width="11.42578125" style="2" bestFit="1" customWidth="1"/>
    <col min="276" max="276" width="14" style="2" bestFit="1" customWidth="1"/>
    <col min="277" max="277" width="6.140625" style="2" bestFit="1" customWidth="1"/>
    <col min="278" max="512" width="9.140625" style="2"/>
    <col min="513" max="513" width="4.7109375" style="2" bestFit="1" customWidth="1"/>
    <col min="514" max="514" width="2.140625" style="2" bestFit="1" customWidth="1"/>
    <col min="515" max="515" width="35.5703125" style="2" bestFit="1" customWidth="1"/>
    <col min="516" max="516" width="1.7109375" style="2" customWidth="1"/>
    <col min="517" max="517" width="15.7109375" style="2" bestFit="1" customWidth="1"/>
    <col min="518" max="518" width="6" style="2" bestFit="1" customWidth="1"/>
    <col min="519" max="519" width="15.7109375" style="2" bestFit="1" customWidth="1"/>
    <col min="520" max="520" width="15.140625" style="2" bestFit="1" customWidth="1"/>
    <col min="521" max="521" width="16.7109375" style="2" bestFit="1" customWidth="1"/>
    <col min="522" max="523" width="14.28515625" style="2" bestFit="1" customWidth="1"/>
    <col min="524" max="525" width="13.5703125" style="2" bestFit="1" customWidth="1"/>
    <col min="526" max="526" width="14.7109375" style="2" bestFit="1" customWidth="1"/>
    <col min="527" max="527" width="13.5703125" style="2" bestFit="1" customWidth="1"/>
    <col min="528" max="528" width="13" style="2" customWidth="1"/>
    <col min="529" max="529" width="9.140625" style="2"/>
    <col min="530" max="530" width="13.5703125" style="2" bestFit="1" customWidth="1"/>
    <col min="531" max="531" width="11.42578125" style="2" bestFit="1" customWidth="1"/>
    <col min="532" max="532" width="14" style="2" bestFit="1" customWidth="1"/>
    <col min="533" max="533" width="6.140625" style="2" bestFit="1" customWidth="1"/>
    <col min="534" max="768" width="9.140625" style="2"/>
    <col min="769" max="769" width="4.7109375" style="2" bestFit="1" customWidth="1"/>
    <col min="770" max="770" width="2.140625" style="2" bestFit="1" customWidth="1"/>
    <col min="771" max="771" width="35.5703125" style="2" bestFit="1" customWidth="1"/>
    <col min="772" max="772" width="1.7109375" style="2" customWidth="1"/>
    <col min="773" max="773" width="15.7109375" style="2" bestFit="1" customWidth="1"/>
    <col min="774" max="774" width="6" style="2" bestFit="1" customWidth="1"/>
    <col min="775" max="775" width="15.7109375" style="2" bestFit="1" customWidth="1"/>
    <col min="776" max="776" width="15.140625" style="2" bestFit="1" customWidth="1"/>
    <col min="777" max="777" width="16.7109375" style="2" bestFit="1" customWidth="1"/>
    <col min="778" max="779" width="14.28515625" style="2" bestFit="1" customWidth="1"/>
    <col min="780" max="781" width="13.5703125" style="2" bestFit="1" customWidth="1"/>
    <col min="782" max="782" width="14.7109375" style="2" bestFit="1" customWidth="1"/>
    <col min="783" max="783" width="13.5703125" style="2" bestFit="1" customWidth="1"/>
    <col min="784" max="784" width="13" style="2" customWidth="1"/>
    <col min="785" max="785" width="9.140625" style="2"/>
    <col min="786" max="786" width="13.5703125" style="2" bestFit="1" customWidth="1"/>
    <col min="787" max="787" width="11.42578125" style="2" bestFit="1" customWidth="1"/>
    <col min="788" max="788" width="14" style="2" bestFit="1" customWidth="1"/>
    <col min="789" max="789" width="6.140625" style="2" bestFit="1" customWidth="1"/>
    <col min="790" max="1024" width="9.140625" style="2"/>
    <col min="1025" max="1025" width="4.7109375" style="2" bestFit="1" customWidth="1"/>
    <col min="1026" max="1026" width="2.140625" style="2" bestFit="1" customWidth="1"/>
    <col min="1027" max="1027" width="35.5703125" style="2" bestFit="1" customWidth="1"/>
    <col min="1028" max="1028" width="1.7109375" style="2" customWidth="1"/>
    <col min="1029" max="1029" width="15.7109375" style="2" bestFit="1" customWidth="1"/>
    <col min="1030" max="1030" width="6" style="2" bestFit="1" customWidth="1"/>
    <col min="1031" max="1031" width="15.7109375" style="2" bestFit="1" customWidth="1"/>
    <col min="1032" max="1032" width="15.140625" style="2" bestFit="1" customWidth="1"/>
    <col min="1033" max="1033" width="16.7109375" style="2" bestFit="1" customWidth="1"/>
    <col min="1034" max="1035" width="14.28515625" style="2" bestFit="1" customWidth="1"/>
    <col min="1036" max="1037" width="13.5703125" style="2" bestFit="1" customWidth="1"/>
    <col min="1038" max="1038" width="14.7109375" style="2" bestFit="1" customWidth="1"/>
    <col min="1039" max="1039" width="13.5703125" style="2" bestFit="1" customWidth="1"/>
    <col min="1040" max="1040" width="13" style="2" customWidth="1"/>
    <col min="1041" max="1041" width="9.140625" style="2"/>
    <col min="1042" max="1042" width="13.5703125" style="2" bestFit="1" customWidth="1"/>
    <col min="1043" max="1043" width="11.42578125" style="2" bestFit="1" customWidth="1"/>
    <col min="1044" max="1044" width="14" style="2" bestFit="1" customWidth="1"/>
    <col min="1045" max="1045" width="6.140625" style="2" bestFit="1" customWidth="1"/>
    <col min="1046" max="1280" width="9.140625" style="2"/>
    <col min="1281" max="1281" width="4.7109375" style="2" bestFit="1" customWidth="1"/>
    <col min="1282" max="1282" width="2.140625" style="2" bestFit="1" customWidth="1"/>
    <col min="1283" max="1283" width="35.5703125" style="2" bestFit="1" customWidth="1"/>
    <col min="1284" max="1284" width="1.7109375" style="2" customWidth="1"/>
    <col min="1285" max="1285" width="15.7109375" style="2" bestFit="1" customWidth="1"/>
    <col min="1286" max="1286" width="6" style="2" bestFit="1" customWidth="1"/>
    <col min="1287" max="1287" width="15.7109375" style="2" bestFit="1" customWidth="1"/>
    <col min="1288" max="1288" width="15.140625" style="2" bestFit="1" customWidth="1"/>
    <col min="1289" max="1289" width="16.7109375" style="2" bestFit="1" customWidth="1"/>
    <col min="1290" max="1291" width="14.28515625" style="2" bestFit="1" customWidth="1"/>
    <col min="1292" max="1293" width="13.5703125" style="2" bestFit="1" customWidth="1"/>
    <col min="1294" max="1294" width="14.7109375" style="2" bestFit="1" customWidth="1"/>
    <col min="1295" max="1295" width="13.5703125" style="2" bestFit="1" customWidth="1"/>
    <col min="1296" max="1296" width="13" style="2" customWidth="1"/>
    <col min="1297" max="1297" width="9.140625" style="2"/>
    <col min="1298" max="1298" width="13.5703125" style="2" bestFit="1" customWidth="1"/>
    <col min="1299" max="1299" width="11.42578125" style="2" bestFit="1" customWidth="1"/>
    <col min="1300" max="1300" width="14" style="2" bestFit="1" customWidth="1"/>
    <col min="1301" max="1301" width="6.140625" style="2" bestFit="1" customWidth="1"/>
    <col min="1302" max="1536" width="9.140625" style="2"/>
    <col min="1537" max="1537" width="4.7109375" style="2" bestFit="1" customWidth="1"/>
    <col min="1538" max="1538" width="2.140625" style="2" bestFit="1" customWidth="1"/>
    <col min="1539" max="1539" width="35.5703125" style="2" bestFit="1" customWidth="1"/>
    <col min="1540" max="1540" width="1.7109375" style="2" customWidth="1"/>
    <col min="1541" max="1541" width="15.7109375" style="2" bestFit="1" customWidth="1"/>
    <col min="1542" max="1542" width="6" style="2" bestFit="1" customWidth="1"/>
    <col min="1543" max="1543" width="15.7109375" style="2" bestFit="1" customWidth="1"/>
    <col min="1544" max="1544" width="15.140625" style="2" bestFit="1" customWidth="1"/>
    <col min="1545" max="1545" width="16.7109375" style="2" bestFit="1" customWidth="1"/>
    <col min="1546" max="1547" width="14.28515625" style="2" bestFit="1" customWidth="1"/>
    <col min="1548" max="1549" width="13.5703125" style="2" bestFit="1" customWidth="1"/>
    <col min="1550" max="1550" width="14.7109375" style="2" bestFit="1" customWidth="1"/>
    <col min="1551" max="1551" width="13.5703125" style="2" bestFit="1" customWidth="1"/>
    <col min="1552" max="1552" width="13" style="2" customWidth="1"/>
    <col min="1553" max="1553" width="9.140625" style="2"/>
    <col min="1554" max="1554" width="13.5703125" style="2" bestFit="1" customWidth="1"/>
    <col min="1555" max="1555" width="11.42578125" style="2" bestFit="1" customWidth="1"/>
    <col min="1556" max="1556" width="14" style="2" bestFit="1" customWidth="1"/>
    <col min="1557" max="1557" width="6.140625" style="2" bestFit="1" customWidth="1"/>
    <col min="1558" max="1792" width="9.140625" style="2"/>
    <col min="1793" max="1793" width="4.7109375" style="2" bestFit="1" customWidth="1"/>
    <col min="1794" max="1794" width="2.140625" style="2" bestFit="1" customWidth="1"/>
    <col min="1795" max="1795" width="35.5703125" style="2" bestFit="1" customWidth="1"/>
    <col min="1796" max="1796" width="1.7109375" style="2" customWidth="1"/>
    <col min="1797" max="1797" width="15.7109375" style="2" bestFit="1" customWidth="1"/>
    <col min="1798" max="1798" width="6" style="2" bestFit="1" customWidth="1"/>
    <col min="1799" max="1799" width="15.7109375" style="2" bestFit="1" customWidth="1"/>
    <col min="1800" max="1800" width="15.140625" style="2" bestFit="1" customWidth="1"/>
    <col min="1801" max="1801" width="16.7109375" style="2" bestFit="1" customWidth="1"/>
    <col min="1802" max="1803" width="14.28515625" style="2" bestFit="1" customWidth="1"/>
    <col min="1804" max="1805" width="13.5703125" style="2" bestFit="1" customWidth="1"/>
    <col min="1806" max="1806" width="14.7109375" style="2" bestFit="1" customWidth="1"/>
    <col min="1807" max="1807" width="13.5703125" style="2" bestFit="1" customWidth="1"/>
    <col min="1808" max="1808" width="13" style="2" customWidth="1"/>
    <col min="1809" max="1809" width="9.140625" style="2"/>
    <col min="1810" max="1810" width="13.5703125" style="2" bestFit="1" customWidth="1"/>
    <col min="1811" max="1811" width="11.42578125" style="2" bestFit="1" customWidth="1"/>
    <col min="1812" max="1812" width="14" style="2" bestFit="1" customWidth="1"/>
    <col min="1813" max="1813" width="6.140625" style="2" bestFit="1" customWidth="1"/>
    <col min="1814" max="2048" width="9.140625" style="2"/>
    <col min="2049" max="2049" width="4.7109375" style="2" bestFit="1" customWidth="1"/>
    <col min="2050" max="2050" width="2.140625" style="2" bestFit="1" customWidth="1"/>
    <col min="2051" max="2051" width="35.5703125" style="2" bestFit="1" customWidth="1"/>
    <col min="2052" max="2052" width="1.7109375" style="2" customWidth="1"/>
    <col min="2053" max="2053" width="15.7109375" style="2" bestFit="1" customWidth="1"/>
    <col min="2054" max="2054" width="6" style="2" bestFit="1" customWidth="1"/>
    <col min="2055" max="2055" width="15.7109375" style="2" bestFit="1" customWidth="1"/>
    <col min="2056" max="2056" width="15.140625" style="2" bestFit="1" customWidth="1"/>
    <col min="2057" max="2057" width="16.7109375" style="2" bestFit="1" customWidth="1"/>
    <col min="2058" max="2059" width="14.28515625" style="2" bestFit="1" customWidth="1"/>
    <col min="2060" max="2061" width="13.5703125" style="2" bestFit="1" customWidth="1"/>
    <col min="2062" max="2062" width="14.7109375" style="2" bestFit="1" customWidth="1"/>
    <col min="2063" max="2063" width="13.5703125" style="2" bestFit="1" customWidth="1"/>
    <col min="2064" max="2064" width="13" style="2" customWidth="1"/>
    <col min="2065" max="2065" width="9.140625" style="2"/>
    <col min="2066" max="2066" width="13.5703125" style="2" bestFit="1" customWidth="1"/>
    <col min="2067" max="2067" width="11.42578125" style="2" bestFit="1" customWidth="1"/>
    <col min="2068" max="2068" width="14" style="2" bestFit="1" customWidth="1"/>
    <col min="2069" max="2069" width="6.140625" style="2" bestFit="1" customWidth="1"/>
    <col min="2070" max="2304" width="9.140625" style="2"/>
    <col min="2305" max="2305" width="4.7109375" style="2" bestFit="1" customWidth="1"/>
    <col min="2306" max="2306" width="2.140625" style="2" bestFit="1" customWidth="1"/>
    <col min="2307" max="2307" width="35.5703125" style="2" bestFit="1" customWidth="1"/>
    <col min="2308" max="2308" width="1.7109375" style="2" customWidth="1"/>
    <col min="2309" max="2309" width="15.7109375" style="2" bestFit="1" customWidth="1"/>
    <col min="2310" max="2310" width="6" style="2" bestFit="1" customWidth="1"/>
    <col min="2311" max="2311" width="15.7109375" style="2" bestFit="1" customWidth="1"/>
    <col min="2312" max="2312" width="15.140625" style="2" bestFit="1" customWidth="1"/>
    <col min="2313" max="2313" width="16.7109375" style="2" bestFit="1" customWidth="1"/>
    <col min="2314" max="2315" width="14.28515625" style="2" bestFit="1" customWidth="1"/>
    <col min="2316" max="2317" width="13.5703125" style="2" bestFit="1" customWidth="1"/>
    <col min="2318" max="2318" width="14.7109375" style="2" bestFit="1" customWidth="1"/>
    <col min="2319" max="2319" width="13.5703125" style="2" bestFit="1" customWidth="1"/>
    <col min="2320" max="2320" width="13" style="2" customWidth="1"/>
    <col min="2321" max="2321" width="9.140625" style="2"/>
    <col min="2322" max="2322" width="13.5703125" style="2" bestFit="1" customWidth="1"/>
    <col min="2323" max="2323" width="11.42578125" style="2" bestFit="1" customWidth="1"/>
    <col min="2324" max="2324" width="14" style="2" bestFit="1" customWidth="1"/>
    <col min="2325" max="2325" width="6.140625" style="2" bestFit="1" customWidth="1"/>
    <col min="2326" max="2560" width="9.140625" style="2"/>
    <col min="2561" max="2561" width="4.7109375" style="2" bestFit="1" customWidth="1"/>
    <col min="2562" max="2562" width="2.140625" style="2" bestFit="1" customWidth="1"/>
    <col min="2563" max="2563" width="35.5703125" style="2" bestFit="1" customWidth="1"/>
    <col min="2564" max="2564" width="1.7109375" style="2" customWidth="1"/>
    <col min="2565" max="2565" width="15.7109375" style="2" bestFit="1" customWidth="1"/>
    <col min="2566" max="2566" width="6" style="2" bestFit="1" customWidth="1"/>
    <col min="2567" max="2567" width="15.7109375" style="2" bestFit="1" customWidth="1"/>
    <col min="2568" max="2568" width="15.140625" style="2" bestFit="1" customWidth="1"/>
    <col min="2569" max="2569" width="16.7109375" style="2" bestFit="1" customWidth="1"/>
    <col min="2570" max="2571" width="14.28515625" style="2" bestFit="1" customWidth="1"/>
    <col min="2572" max="2573" width="13.5703125" style="2" bestFit="1" customWidth="1"/>
    <col min="2574" max="2574" width="14.7109375" style="2" bestFit="1" customWidth="1"/>
    <col min="2575" max="2575" width="13.5703125" style="2" bestFit="1" customWidth="1"/>
    <col min="2576" max="2576" width="13" style="2" customWidth="1"/>
    <col min="2577" max="2577" width="9.140625" style="2"/>
    <col min="2578" max="2578" width="13.5703125" style="2" bestFit="1" customWidth="1"/>
    <col min="2579" max="2579" width="11.42578125" style="2" bestFit="1" customWidth="1"/>
    <col min="2580" max="2580" width="14" style="2" bestFit="1" customWidth="1"/>
    <col min="2581" max="2581" width="6.140625" style="2" bestFit="1" customWidth="1"/>
    <col min="2582" max="2816" width="9.140625" style="2"/>
    <col min="2817" max="2817" width="4.7109375" style="2" bestFit="1" customWidth="1"/>
    <col min="2818" max="2818" width="2.140625" style="2" bestFit="1" customWidth="1"/>
    <col min="2819" max="2819" width="35.5703125" style="2" bestFit="1" customWidth="1"/>
    <col min="2820" max="2820" width="1.7109375" style="2" customWidth="1"/>
    <col min="2821" max="2821" width="15.7109375" style="2" bestFit="1" customWidth="1"/>
    <col min="2822" max="2822" width="6" style="2" bestFit="1" customWidth="1"/>
    <col min="2823" max="2823" width="15.7109375" style="2" bestFit="1" customWidth="1"/>
    <col min="2824" max="2824" width="15.140625" style="2" bestFit="1" customWidth="1"/>
    <col min="2825" max="2825" width="16.7109375" style="2" bestFit="1" customWidth="1"/>
    <col min="2826" max="2827" width="14.28515625" style="2" bestFit="1" customWidth="1"/>
    <col min="2828" max="2829" width="13.5703125" style="2" bestFit="1" customWidth="1"/>
    <col min="2830" max="2830" width="14.7109375" style="2" bestFit="1" customWidth="1"/>
    <col min="2831" max="2831" width="13.5703125" style="2" bestFit="1" customWidth="1"/>
    <col min="2832" max="2832" width="13" style="2" customWidth="1"/>
    <col min="2833" max="2833" width="9.140625" style="2"/>
    <col min="2834" max="2834" width="13.5703125" style="2" bestFit="1" customWidth="1"/>
    <col min="2835" max="2835" width="11.42578125" style="2" bestFit="1" customWidth="1"/>
    <col min="2836" max="2836" width="14" style="2" bestFit="1" customWidth="1"/>
    <col min="2837" max="2837" width="6.140625" style="2" bestFit="1" customWidth="1"/>
    <col min="2838" max="3072" width="9.140625" style="2"/>
    <col min="3073" max="3073" width="4.7109375" style="2" bestFit="1" customWidth="1"/>
    <col min="3074" max="3074" width="2.140625" style="2" bestFit="1" customWidth="1"/>
    <col min="3075" max="3075" width="35.5703125" style="2" bestFit="1" customWidth="1"/>
    <col min="3076" max="3076" width="1.7109375" style="2" customWidth="1"/>
    <col min="3077" max="3077" width="15.7109375" style="2" bestFit="1" customWidth="1"/>
    <col min="3078" max="3078" width="6" style="2" bestFit="1" customWidth="1"/>
    <col min="3079" max="3079" width="15.7109375" style="2" bestFit="1" customWidth="1"/>
    <col min="3080" max="3080" width="15.140625" style="2" bestFit="1" customWidth="1"/>
    <col min="3081" max="3081" width="16.7109375" style="2" bestFit="1" customWidth="1"/>
    <col min="3082" max="3083" width="14.28515625" style="2" bestFit="1" customWidth="1"/>
    <col min="3084" max="3085" width="13.5703125" style="2" bestFit="1" customWidth="1"/>
    <col min="3086" max="3086" width="14.7109375" style="2" bestFit="1" customWidth="1"/>
    <col min="3087" max="3087" width="13.5703125" style="2" bestFit="1" customWidth="1"/>
    <col min="3088" max="3088" width="13" style="2" customWidth="1"/>
    <col min="3089" max="3089" width="9.140625" style="2"/>
    <col min="3090" max="3090" width="13.5703125" style="2" bestFit="1" customWidth="1"/>
    <col min="3091" max="3091" width="11.42578125" style="2" bestFit="1" customWidth="1"/>
    <col min="3092" max="3092" width="14" style="2" bestFit="1" customWidth="1"/>
    <col min="3093" max="3093" width="6.140625" style="2" bestFit="1" customWidth="1"/>
    <col min="3094" max="3328" width="9.140625" style="2"/>
    <col min="3329" max="3329" width="4.7109375" style="2" bestFit="1" customWidth="1"/>
    <col min="3330" max="3330" width="2.140625" style="2" bestFit="1" customWidth="1"/>
    <col min="3331" max="3331" width="35.5703125" style="2" bestFit="1" customWidth="1"/>
    <col min="3332" max="3332" width="1.7109375" style="2" customWidth="1"/>
    <col min="3333" max="3333" width="15.7109375" style="2" bestFit="1" customWidth="1"/>
    <col min="3334" max="3334" width="6" style="2" bestFit="1" customWidth="1"/>
    <col min="3335" max="3335" width="15.7109375" style="2" bestFit="1" customWidth="1"/>
    <col min="3336" max="3336" width="15.140625" style="2" bestFit="1" customWidth="1"/>
    <col min="3337" max="3337" width="16.7109375" style="2" bestFit="1" customWidth="1"/>
    <col min="3338" max="3339" width="14.28515625" style="2" bestFit="1" customWidth="1"/>
    <col min="3340" max="3341" width="13.5703125" style="2" bestFit="1" customWidth="1"/>
    <col min="3342" max="3342" width="14.7109375" style="2" bestFit="1" customWidth="1"/>
    <col min="3343" max="3343" width="13.5703125" style="2" bestFit="1" customWidth="1"/>
    <col min="3344" max="3344" width="13" style="2" customWidth="1"/>
    <col min="3345" max="3345" width="9.140625" style="2"/>
    <col min="3346" max="3346" width="13.5703125" style="2" bestFit="1" customWidth="1"/>
    <col min="3347" max="3347" width="11.42578125" style="2" bestFit="1" customWidth="1"/>
    <col min="3348" max="3348" width="14" style="2" bestFit="1" customWidth="1"/>
    <col min="3349" max="3349" width="6.140625" style="2" bestFit="1" customWidth="1"/>
    <col min="3350" max="3584" width="9.140625" style="2"/>
    <col min="3585" max="3585" width="4.7109375" style="2" bestFit="1" customWidth="1"/>
    <col min="3586" max="3586" width="2.140625" style="2" bestFit="1" customWidth="1"/>
    <col min="3587" max="3587" width="35.5703125" style="2" bestFit="1" customWidth="1"/>
    <col min="3588" max="3588" width="1.7109375" style="2" customWidth="1"/>
    <col min="3589" max="3589" width="15.7109375" style="2" bestFit="1" customWidth="1"/>
    <col min="3590" max="3590" width="6" style="2" bestFit="1" customWidth="1"/>
    <col min="3591" max="3591" width="15.7109375" style="2" bestFit="1" customWidth="1"/>
    <col min="3592" max="3592" width="15.140625" style="2" bestFit="1" customWidth="1"/>
    <col min="3593" max="3593" width="16.7109375" style="2" bestFit="1" customWidth="1"/>
    <col min="3594" max="3595" width="14.28515625" style="2" bestFit="1" customWidth="1"/>
    <col min="3596" max="3597" width="13.5703125" style="2" bestFit="1" customWidth="1"/>
    <col min="3598" max="3598" width="14.7109375" style="2" bestFit="1" customWidth="1"/>
    <col min="3599" max="3599" width="13.5703125" style="2" bestFit="1" customWidth="1"/>
    <col min="3600" max="3600" width="13" style="2" customWidth="1"/>
    <col min="3601" max="3601" width="9.140625" style="2"/>
    <col min="3602" max="3602" width="13.5703125" style="2" bestFit="1" customWidth="1"/>
    <col min="3603" max="3603" width="11.42578125" style="2" bestFit="1" customWidth="1"/>
    <col min="3604" max="3604" width="14" style="2" bestFit="1" customWidth="1"/>
    <col min="3605" max="3605" width="6.140625" style="2" bestFit="1" customWidth="1"/>
    <col min="3606" max="3840" width="9.140625" style="2"/>
    <col min="3841" max="3841" width="4.7109375" style="2" bestFit="1" customWidth="1"/>
    <col min="3842" max="3842" width="2.140625" style="2" bestFit="1" customWidth="1"/>
    <col min="3843" max="3843" width="35.5703125" style="2" bestFit="1" customWidth="1"/>
    <col min="3844" max="3844" width="1.7109375" style="2" customWidth="1"/>
    <col min="3845" max="3845" width="15.7109375" style="2" bestFit="1" customWidth="1"/>
    <col min="3846" max="3846" width="6" style="2" bestFit="1" customWidth="1"/>
    <col min="3847" max="3847" width="15.7109375" style="2" bestFit="1" customWidth="1"/>
    <col min="3848" max="3848" width="15.140625" style="2" bestFit="1" customWidth="1"/>
    <col min="3849" max="3849" width="16.7109375" style="2" bestFit="1" customWidth="1"/>
    <col min="3850" max="3851" width="14.28515625" style="2" bestFit="1" customWidth="1"/>
    <col min="3852" max="3853" width="13.5703125" style="2" bestFit="1" customWidth="1"/>
    <col min="3854" max="3854" width="14.7109375" style="2" bestFit="1" customWidth="1"/>
    <col min="3855" max="3855" width="13.5703125" style="2" bestFit="1" customWidth="1"/>
    <col min="3856" max="3856" width="13" style="2" customWidth="1"/>
    <col min="3857" max="3857" width="9.140625" style="2"/>
    <col min="3858" max="3858" width="13.5703125" style="2" bestFit="1" customWidth="1"/>
    <col min="3859" max="3859" width="11.42578125" style="2" bestFit="1" customWidth="1"/>
    <col min="3860" max="3860" width="14" style="2" bestFit="1" customWidth="1"/>
    <col min="3861" max="3861" width="6.140625" style="2" bestFit="1" customWidth="1"/>
    <col min="3862" max="4096" width="9.140625" style="2"/>
    <col min="4097" max="4097" width="4.7109375" style="2" bestFit="1" customWidth="1"/>
    <col min="4098" max="4098" width="2.140625" style="2" bestFit="1" customWidth="1"/>
    <col min="4099" max="4099" width="35.5703125" style="2" bestFit="1" customWidth="1"/>
    <col min="4100" max="4100" width="1.7109375" style="2" customWidth="1"/>
    <col min="4101" max="4101" width="15.7109375" style="2" bestFit="1" customWidth="1"/>
    <col min="4102" max="4102" width="6" style="2" bestFit="1" customWidth="1"/>
    <col min="4103" max="4103" width="15.7109375" style="2" bestFit="1" customWidth="1"/>
    <col min="4104" max="4104" width="15.140625" style="2" bestFit="1" customWidth="1"/>
    <col min="4105" max="4105" width="16.7109375" style="2" bestFit="1" customWidth="1"/>
    <col min="4106" max="4107" width="14.28515625" style="2" bestFit="1" customWidth="1"/>
    <col min="4108" max="4109" width="13.5703125" style="2" bestFit="1" customWidth="1"/>
    <col min="4110" max="4110" width="14.7109375" style="2" bestFit="1" customWidth="1"/>
    <col min="4111" max="4111" width="13.5703125" style="2" bestFit="1" customWidth="1"/>
    <col min="4112" max="4112" width="13" style="2" customWidth="1"/>
    <col min="4113" max="4113" width="9.140625" style="2"/>
    <col min="4114" max="4114" width="13.5703125" style="2" bestFit="1" customWidth="1"/>
    <col min="4115" max="4115" width="11.42578125" style="2" bestFit="1" customWidth="1"/>
    <col min="4116" max="4116" width="14" style="2" bestFit="1" customWidth="1"/>
    <col min="4117" max="4117" width="6.140625" style="2" bestFit="1" customWidth="1"/>
    <col min="4118" max="4352" width="9.140625" style="2"/>
    <col min="4353" max="4353" width="4.7109375" style="2" bestFit="1" customWidth="1"/>
    <col min="4354" max="4354" width="2.140625" style="2" bestFit="1" customWidth="1"/>
    <col min="4355" max="4355" width="35.5703125" style="2" bestFit="1" customWidth="1"/>
    <col min="4356" max="4356" width="1.7109375" style="2" customWidth="1"/>
    <col min="4357" max="4357" width="15.7109375" style="2" bestFit="1" customWidth="1"/>
    <col min="4358" max="4358" width="6" style="2" bestFit="1" customWidth="1"/>
    <col min="4359" max="4359" width="15.7109375" style="2" bestFit="1" customWidth="1"/>
    <col min="4360" max="4360" width="15.140625" style="2" bestFit="1" customWidth="1"/>
    <col min="4361" max="4361" width="16.7109375" style="2" bestFit="1" customWidth="1"/>
    <col min="4362" max="4363" width="14.28515625" style="2" bestFit="1" customWidth="1"/>
    <col min="4364" max="4365" width="13.5703125" style="2" bestFit="1" customWidth="1"/>
    <col min="4366" max="4366" width="14.7109375" style="2" bestFit="1" customWidth="1"/>
    <col min="4367" max="4367" width="13.5703125" style="2" bestFit="1" customWidth="1"/>
    <col min="4368" max="4368" width="13" style="2" customWidth="1"/>
    <col min="4369" max="4369" width="9.140625" style="2"/>
    <col min="4370" max="4370" width="13.5703125" style="2" bestFit="1" customWidth="1"/>
    <col min="4371" max="4371" width="11.42578125" style="2" bestFit="1" customWidth="1"/>
    <col min="4372" max="4372" width="14" style="2" bestFit="1" customWidth="1"/>
    <col min="4373" max="4373" width="6.140625" style="2" bestFit="1" customWidth="1"/>
    <col min="4374" max="4608" width="9.140625" style="2"/>
    <col min="4609" max="4609" width="4.7109375" style="2" bestFit="1" customWidth="1"/>
    <col min="4610" max="4610" width="2.140625" style="2" bestFit="1" customWidth="1"/>
    <col min="4611" max="4611" width="35.5703125" style="2" bestFit="1" customWidth="1"/>
    <col min="4612" max="4612" width="1.7109375" style="2" customWidth="1"/>
    <col min="4613" max="4613" width="15.7109375" style="2" bestFit="1" customWidth="1"/>
    <col min="4614" max="4614" width="6" style="2" bestFit="1" customWidth="1"/>
    <col min="4615" max="4615" width="15.7109375" style="2" bestFit="1" customWidth="1"/>
    <col min="4616" max="4616" width="15.140625" style="2" bestFit="1" customWidth="1"/>
    <col min="4617" max="4617" width="16.7109375" style="2" bestFit="1" customWidth="1"/>
    <col min="4618" max="4619" width="14.28515625" style="2" bestFit="1" customWidth="1"/>
    <col min="4620" max="4621" width="13.5703125" style="2" bestFit="1" customWidth="1"/>
    <col min="4622" max="4622" width="14.7109375" style="2" bestFit="1" customWidth="1"/>
    <col min="4623" max="4623" width="13.5703125" style="2" bestFit="1" customWidth="1"/>
    <col min="4624" max="4624" width="13" style="2" customWidth="1"/>
    <col min="4625" max="4625" width="9.140625" style="2"/>
    <col min="4626" max="4626" width="13.5703125" style="2" bestFit="1" customWidth="1"/>
    <col min="4627" max="4627" width="11.42578125" style="2" bestFit="1" customWidth="1"/>
    <col min="4628" max="4628" width="14" style="2" bestFit="1" customWidth="1"/>
    <col min="4629" max="4629" width="6.140625" style="2" bestFit="1" customWidth="1"/>
    <col min="4630" max="4864" width="9.140625" style="2"/>
    <col min="4865" max="4865" width="4.7109375" style="2" bestFit="1" customWidth="1"/>
    <col min="4866" max="4866" width="2.140625" style="2" bestFit="1" customWidth="1"/>
    <col min="4867" max="4867" width="35.5703125" style="2" bestFit="1" customWidth="1"/>
    <col min="4868" max="4868" width="1.7109375" style="2" customWidth="1"/>
    <col min="4869" max="4869" width="15.7109375" style="2" bestFit="1" customWidth="1"/>
    <col min="4870" max="4870" width="6" style="2" bestFit="1" customWidth="1"/>
    <col min="4871" max="4871" width="15.7109375" style="2" bestFit="1" customWidth="1"/>
    <col min="4872" max="4872" width="15.140625" style="2" bestFit="1" customWidth="1"/>
    <col min="4873" max="4873" width="16.7109375" style="2" bestFit="1" customWidth="1"/>
    <col min="4874" max="4875" width="14.28515625" style="2" bestFit="1" customWidth="1"/>
    <col min="4876" max="4877" width="13.5703125" style="2" bestFit="1" customWidth="1"/>
    <col min="4878" max="4878" width="14.7109375" style="2" bestFit="1" customWidth="1"/>
    <col min="4879" max="4879" width="13.5703125" style="2" bestFit="1" customWidth="1"/>
    <col min="4880" max="4880" width="13" style="2" customWidth="1"/>
    <col min="4881" max="4881" width="9.140625" style="2"/>
    <col min="4882" max="4882" width="13.5703125" style="2" bestFit="1" customWidth="1"/>
    <col min="4883" max="4883" width="11.42578125" style="2" bestFit="1" customWidth="1"/>
    <col min="4884" max="4884" width="14" style="2" bestFit="1" customWidth="1"/>
    <col min="4885" max="4885" width="6.140625" style="2" bestFit="1" customWidth="1"/>
    <col min="4886" max="5120" width="9.140625" style="2"/>
    <col min="5121" max="5121" width="4.7109375" style="2" bestFit="1" customWidth="1"/>
    <col min="5122" max="5122" width="2.140625" style="2" bestFit="1" customWidth="1"/>
    <col min="5123" max="5123" width="35.5703125" style="2" bestFit="1" customWidth="1"/>
    <col min="5124" max="5124" width="1.7109375" style="2" customWidth="1"/>
    <col min="5125" max="5125" width="15.7109375" style="2" bestFit="1" customWidth="1"/>
    <col min="5126" max="5126" width="6" style="2" bestFit="1" customWidth="1"/>
    <col min="5127" max="5127" width="15.7109375" style="2" bestFit="1" customWidth="1"/>
    <col min="5128" max="5128" width="15.140625" style="2" bestFit="1" customWidth="1"/>
    <col min="5129" max="5129" width="16.7109375" style="2" bestFit="1" customWidth="1"/>
    <col min="5130" max="5131" width="14.28515625" style="2" bestFit="1" customWidth="1"/>
    <col min="5132" max="5133" width="13.5703125" style="2" bestFit="1" customWidth="1"/>
    <col min="5134" max="5134" width="14.7109375" style="2" bestFit="1" customWidth="1"/>
    <col min="5135" max="5135" width="13.5703125" style="2" bestFit="1" customWidth="1"/>
    <col min="5136" max="5136" width="13" style="2" customWidth="1"/>
    <col min="5137" max="5137" width="9.140625" style="2"/>
    <col min="5138" max="5138" width="13.5703125" style="2" bestFit="1" customWidth="1"/>
    <col min="5139" max="5139" width="11.42578125" style="2" bestFit="1" customWidth="1"/>
    <col min="5140" max="5140" width="14" style="2" bestFit="1" customWidth="1"/>
    <col min="5141" max="5141" width="6.140625" style="2" bestFit="1" customWidth="1"/>
    <col min="5142" max="5376" width="9.140625" style="2"/>
    <col min="5377" max="5377" width="4.7109375" style="2" bestFit="1" customWidth="1"/>
    <col min="5378" max="5378" width="2.140625" style="2" bestFit="1" customWidth="1"/>
    <col min="5379" max="5379" width="35.5703125" style="2" bestFit="1" customWidth="1"/>
    <col min="5380" max="5380" width="1.7109375" style="2" customWidth="1"/>
    <col min="5381" max="5381" width="15.7109375" style="2" bestFit="1" customWidth="1"/>
    <col min="5382" max="5382" width="6" style="2" bestFit="1" customWidth="1"/>
    <col min="5383" max="5383" width="15.7109375" style="2" bestFit="1" customWidth="1"/>
    <col min="5384" max="5384" width="15.140625" style="2" bestFit="1" customWidth="1"/>
    <col min="5385" max="5385" width="16.7109375" style="2" bestFit="1" customWidth="1"/>
    <col min="5386" max="5387" width="14.28515625" style="2" bestFit="1" customWidth="1"/>
    <col min="5388" max="5389" width="13.5703125" style="2" bestFit="1" customWidth="1"/>
    <col min="5390" max="5390" width="14.7109375" style="2" bestFit="1" customWidth="1"/>
    <col min="5391" max="5391" width="13.5703125" style="2" bestFit="1" customWidth="1"/>
    <col min="5392" max="5392" width="13" style="2" customWidth="1"/>
    <col min="5393" max="5393" width="9.140625" style="2"/>
    <col min="5394" max="5394" width="13.5703125" style="2" bestFit="1" customWidth="1"/>
    <col min="5395" max="5395" width="11.42578125" style="2" bestFit="1" customWidth="1"/>
    <col min="5396" max="5396" width="14" style="2" bestFit="1" customWidth="1"/>
    <col min="5397" max="5397" width="6.140625" style="2" bestFit="1" customWidth="1"/>
    <col min="5398" max="5632" width="9.140625" style="2"/>
    <col min="5633" max="5633" width="4.7109375" style="2" bestFit="1" customWidth="1"/>
    <col min="5634" max="5634" width="2.140625" style="2" bestFit="1" customWidth="1"/>
    <col min="5635" max="5635" width="35.5703125" style="2" bestFit="1" customWidth="1"/>
    <col min="5636" max="5636" width="1.7109375" style="2" customWidth="1"/>
    <col min="5637" max="5637" width="15.7109375" style="2" bestFit="1" customWidth="1"/>
    <col min="5638" max="5638" width="6" style="2" bestFit="1" customWidth="1"/>
    <col min="5639" max="5639" width="15.7109375" style="2" bestFit="1" customWidth="1"/>
    <col min="5640" max="5640" width="15.140625" style="2" bestFit="1" customWidth="1"/>
    <col min="5641" max="5641" width="16.7109375" style="2" bestFit="1" customWidth="1"/>
    <col min="5642" max="5643" width="14.28515625" style="2" bestFit="1" customWidth="1"/>
    <col min="5644" max="5645" width="13.5703125" style="2" bestFit="1" customWidth="1"/>
    <col min="5646" max="5646" width="14.7109375" style="2" bestFit="1" customWidth="1"/>
    <col min="5647" max="5647" width="13.5703125" style="2" bestFit="1" customWidth="1"/>
    <col min="5648" max="5648" width="13" style="2" customWidth="1"/>
    <col min="5649" max="5649" width="9.140625" style="2"/>
    <col min="5650" max="5650" width="13.5703125" style="2" bestFit="1" customWidth="1"/>
    <col min="5651" max="5651" width="11.42578125" style="2" bestFit="1" customWidth="1"/>
    <col min="5652" max="5652" width="14" style="2" bestFit="1" customWidth="1"/>
    <col min="5653" max="5653" width="6.140625" style="2" bestFit="1" customWidth="1"/>
    <col min="5654" max="5888" width="9.140625" style="2"/>
    <col min="5889" max="5889" width="4.7109375" style="2" bestFit="1" customWidth="1"/>
    <col min="5890" max="5890" width="2.140625" style="2" bestFit="1" customWidth="1"/>
    <col min="5891" max="5891" width="35.5703125" style="2" bestFit="1" customWidth="1"/>
    <col min="5892" max="5892" width="1.7109375" style="2" customWidth="1"/>
    <col min="5893" max="5893" width="15.7109375" style="2" bestFit="1" customWidth="1"/>
    <col min="5894" max="5894" width="6" style="2" bestFit="1" customWidth="1"/>
    <col min="5895" max="5895" width="15.7109375" style="2" bestFit="1" customWidth="1"/>
    <col min="5896" max="5896" width="15.140625" style="2" bestFit="1" customWidth="1"/>
    <col min="5897" max="5897" width="16.7109375" style="2" bestFit="1" customWidth="1"/>
    <col min="5898" max="5899" width="14.28515625" style="2" bestFit="1" customWidth="1"/>
    <col min="5900" max="5901" width="13.5703125" style="2" bestFit="1" customWidth="1"/>
    <col min="5902" max="5902" width="14.7109375" style="2" bestFit="1" customWidth="1"/>
    <col min="5903" max="5903" width="13.5703125" style="2" bestFit="1" customWidth="1"/>
    <col min="5904" max="5904" width="13" style="2" customWidth="1"/>
    <col min="5905" max="5905" width="9.140625" style="2"/>
    <col min="5906" max="5906" width="13.5703125" style="2" bestFit="1" customWidth="1"/>
    <col min="5907" max="5907" width="11.42578125" style="2" bestFit="1" customWidth="1"/>
    <col min="5908" max="5908" width="14" style="2" bestFit="1" customWidth="1"/>
    <col min="5909" max="5909" width="6.140625" style="2" bestFit="1" customWidth="1"/>
    <col min="5910" max="6144" width="9.140625" style="2"/>
    <col min="6145" max="6145" width="4.7109375" style="2" bestFit="1" customWidth="1"/>
    <col min="6146" max="6146" width="2.140625" style="2" bestFit="1" customWidth="1"/>
    <col min="6147" max="6147" width="35.5703125" style="2" bestFit="1" customWidth="1"/>
    <col min="6148" max="6148" width="1.7109375" style="2" customWidth="1"/>
    <col min="6149" max="6149" width="15.7109375" style="2" bestFit="1" customWidth="1"/>
    <col min="6150" max="6150" width="6" style="2" bestFit="1" customWidth="1"/>
    <col min="6151" max="6151" width="15.7109375" style="2" bestFit="1" customWidth="1"/>
    <col min="6152" max="6152" width="15.140625" style="2" bestFit="1" customWidth="1"/>
    <col min="6153" max="6153" width="16.7109375" style="2" bestFit="1" customWidth="1"/>
    <col min="6154" max="6155" width="14.28515625" style="2" bestFit="1" customWidth="1"/>
    <col min="6156" max="6157" width="13.5703125" style="2" bestFit="1" customWidth="1"/>
    <col min="6158" max="6158" width="14.7109375" style="2" bestFit="1" customWidth="1"/>
    <col min="6159" max="6159" width="13.5703125" style="2" bestFit="1" customWidth="1"/>
    <col min="6160" max="6160" width="13" style="2" customWidth="1"/>
    <col min="6161" max="6161" width="9.140625" style="2"/>
    <col min="6162" max="6162" width="13.5703125" style="2" bestFit="1" customWidth="1"/>
    <col min="6163" max="6163" width="11.42578125" style="2" bestFit="1" customWidth="1"/>
    <col min="6164" max="6164" width="14" style="2" bestFit="1" customWidth="1"/>
    <col min="6165" max="6165" width="6.140625" style="2" bestFit="1" customWidth="1"/>
    <col min="6166" max="6400" width="9.140625" style="2"/>
    <col min="6401" max="6401" width="4.7109375" style="2" bestFit="1" customWidth="1"/>
    <col min="6402" max="6402" width="2.140625" style="2" bestFit="1" customWidth="1"/>
    <col min="6403" max="6403" width="35.5703125" style="2" bestFit="1" customWidth="1"/>
    <col min="6404" max="6404" width="1.7109375" style="2" customWidth="1"/>
    <col min="6405" max="6405" width="15.7109375" style="2" bestFit="1" customWidth="1"/>
    <col min="6406" max="6406" width="6" style="2" bestFit="1" customWidth="1"/>
    <col min="6407" max="6407" width="15.7109375" style="2" bestFit="1" customWidth="1"/>
    <col min="6408" max="6408" width="15.140625" style="2" bestFit="1" customWidth="1"/>
    <col min="6409" max="6409" width="16.7109375" style="2" bestFit="1" customWidth="1"/>
    <col min="6410" max="6411" width="14.28515625" style="2" bestFit="1" customWidth="1"/>
    <col min="6412" max="6413" width="13.5703125" style="2" bestFit="1" customWidth="1"/>
    <col min="6414" max="6414" width="14.7109375" style="2" bestFit="1" customWidth="1"/>
    <col min="6415" max="6415" width="13.5703125" style="2" bestFit="1" customWidth="1"/>
    <col min="6416" max="6416" width="13" style="2" customWidth="1"/>
    <col min="6417" max="6417" width="9.140625" style="2"/>
    <col min="6418" max="6418" width="13.5703125" style="2" bestFit="1" customWidth="1"/>
    <col min="6419" max="6419" width="11.42578125" style="2" bestFit="1" customWidth="1"/>
    <col min="6420" max="6420" width="14" style="2" bestFit="1" customWidth="1"/>
    <col min="6421" max="6421" width="6.140625" style="2" bestFit="1" customWidth="1"/>
    <col min="6422" max="6656" width="9.140625" style="2"/>
    <col min="6657" max="6657" width="4.7109375" style="2" bestFit="1" customWidth="1"/>
    <col min="6658" max="6658" width="2.140625" style="2" bestFit="1" customWidth="1"/>
    <col min="6659" max="6659" width="35.5703125" style="2" bestFit="1" customWidth="1"/>
    <col min="6660" max="6660" width="1.7109375" style="2" customWidth="1"/>
    <col min="6661" max="6661" width="15.7109375" style="2" bestFit="1" customWidth="1"/>
    <col min="6662" max="6662" width="6" style="2" bestFit="1" customWidth="1"/>
    <col min="6663" max="6663" width="15.7109375" style="2" bestFit="1" customWidth="1"/>
    <col min="6664" max="6664" width="15.140625" style="2" bestFit="1" customWidth="1"/>
    <col min="6665" max="6665" width="16.7109375" style="2" bestFit="1" customWidth="1"/>
    <col min="6666" max="6667" width="14.28515625" style="2" bestFit="1" customWidth="1"/>
    <col min="6668" max="6669" width="13.5703125" style="2" bestFit="1" customWidth="1"/>
    <col min="6670" max="6670" width="14.7109375" style="2" bestFit="1" customWidth="1"/>
    <col min="6671" max="6671" width="13.5703125" style="2" bestFit="1" customWidth="1"/>
    <col min="6672" max="6672" width="13" style="2" customWidth="1"/>
    <col min="6673" max="6673" width="9.140625" style="2"/>
    <col min="6674" max="6674" width="13.5703125" style="2" bestFit="1" customWidth="1"/>
    <col min="6675" max="6675" width="11.42578125" style="2" bestFit="1" customWidth="1"/>
    <col min="6676" max="6676" width="14" style="2" bestFit="1" customWidth="1"/>
    <col min="6677" max="6677" width="6.140625" style="2" bestFit="1" customWidth="1"/>
    <col min="6678" max="6912" width="9.140625" style="2"/>
    <col min="6913" max="6913" width="4.7109375" style="2" bestFit="1" customWidth="1"/>
    <col min="6914" max="6914" width="2.140625" style="2" bestFit="1" customWidth="1"/>
    <col min="6915" max="6915" width="35.5703125" style="2" bestFit="1" customWidth="1"/>
    <col min="6916" max="6916" width="1.7109375" style="2" customWidth="1"/>
    <col min="6917" max="6917" width="15.7109375" style="2" bestFit="1" customWidth="1"/>
    <col min="6918" max="6918" width="6" style="2" bestFit="1" customWidth="1"/>
    <col min="6919" max="6919" width="15.7109375" style="2" bestFit="1" customWidth="1"/>
    <col min="6920" max="6920" width="15.140625" style="2" bestFit="1" customWidth="1"/>
    <col min="6921" max="6921" width="16.7109375" style="2" bestFit="1" customWidth="1"/>
    <col min="6922" max="6923" width="14.28515625" style="2" bestFit="1" customWidth="1"/>
    <col min="6924" max="6925" width="13.5703125" style="2" bestFit="1" customWidth="1"/>
    <col min="6926" max="6926" width="14.7109375" style="2" bestFit="1" customWidth="1"/>
    <col min="6927" max="6927" width="13.5703125" style="2" bestFit="1" customWidth="1"/>
    <col min="6928" max="6928" width="13" style="2" customWidth="1"/>
    <col min="6929" max="6929" width="9.140625" style="2"/>
    <col min="6930" max="6930" width="13.5703125" style="2" bestFit="1" customWidth="1"/>
    <col min="6931" max="6931" width="11.42578125" style="2" bestFit="1" customWidth="1"/>
    <col min="6932" max="6932" width="14" style="2" bestFit="1" customWidth="1"/>
    <col min="6933" max="6933" width="6.140625" style="2" bestFit="1" customWidth="1"/>
    <col min="6934" max="7168" width="9.140625" style="2"/>
    <col min="7169" max="7169" width="4.7109375" style="2" bestFit="1" customWidth="1"/>
    <col min="7170" max="7170" width="2.140625" style="2" bestFit="1" customWidth="1"/>
    <col min="7171" max="7171" width="35.5703125" style="2" bestFit="1" customWidth="1"/>
    <col min="7172" max="7172" width="1.7109375" style="2" customWidth="1"/>
    <col min="7173" max="7173" width="15.7109375" style="2" bestFit="1" customWidth="1"/>
    <col min="7174" max="7174" width="6" style="2" bestFit="1" customWidth="1"/>
    <col min="7175" max="7175" width="15.7109375" style="2" bestFit="1" customWidth="1"/>
    <col min="7176" max="7176" width="15.140625" style="2" bestFit="1" customWidth="1"/>
    <col min="7177" max="7177" width="16.7109375" style="2" bestFit="1" customWidth="1"/>
    <col min="7178" max="7179" width="14.28515625" style="2" bestFit="1" customWidth="1"/>
    <col min="7180" max="7181" width="13.5703125" style="2" bestFit="1" customWidth="1"/>
    <col min="7182" max="7182" width="14.7109375" style="2" bestFit="1" customWidth="1"/>
    <col min="7183" max="7183" width="13.5703125" style="2" bestFit="1" customWidth="1"/>
    <col min="7184" max="7184" width="13" style="2" customWidth="1"/>
    <col min="7185" max="7185" width="9.140625" style="2"/>
    <col min="7186" max="7186" width="13.5703125" style="2" bestFit="1" customWidth="1"/>
    <col min="7187" max="7187" width="11.42578125" style="2" bestFit="1" customWidth="1"/>
    <col min="7188" max="7188" width="14" style="2" bestFit="1" customWidth="1"/>
    <col min="7189" max="7189" width="6.140625" style="2" bestFit="1" customWidth="1"/>
    <col min="7190" max="7424" width="9.140625" style="2"/>
    <col min="7425" max="7425" width="4.7109375" style="2" bestFit="1" customWidth="1"/>
    <col min="7426" max="7426" width="2.140625" style="2" bestFit="1" customWidth="1"/>
    <col min="7427" max="7427" width="35.5703125" style="2" bestFit="1" customWidth="1"/>
    <col min="7428" max="7428" width="1.7109375" style="2" customWidth="1"/>
    <col min="7429" max="7429" width="15.7109375" style="2" bestFit="1" customWidth="1"/>
    <col min="7430" max="7430" width="6" style="2" bestFit="1" customWidth="1"/>
    <col min="7431" max="7431" width="15.7109375" style="2" bestFit="1" customWidth="1"/>
    <col min="7432" max="7432" width="15.140625" style="2" bestFit="1" customWidth="1"/>
    <col min="7433" max="7433" width="16.7109375" style="2" bestFit="1" customWidth="1"/>
    <col min="7434" max="7435" width="14.28515625" style="2" bestFit="1" customWidth="1"/>
    <col min="7436" max="7437" width="13.5703125" style="2" bestFit="1" customWidth="1"/>
    <col min="7438" max="7438" width="14.7109375" style="2" bestFit="1" customWidth="1"/>
    <col min="7439" max="7439" width="13.5703125" style="2" bestFit="1" customWidth="1"/>
    <col min="7440" max="7440" width="13" style="2" customWidth="1"/>
    <col min="7441" max="7441" width="9.140625" style="2"/>
    <col min="7442" max="7442" width="13.5703125" style="2" bestFit="1" customWidth="1"/>
    <col min="7443" max="7443" width="11.42578125" style="2" bestFit="1" customWidth="1"/>
    <col min="7444" max="7444" width="14" style="2" bestFit="1" customWidth="1"/>
    <col min="7445" max="7445" width="6.140625" style="2" bestFit="1" customWidth="1"/>
    <col min="7446" max="7680" width="9.140625" style="2"/>
    <col min="7681" max="7681" width="4.7109375" style="2" bestFit="1" customWidth="1"/>
    <col min="7682" max="7682" width="2.140625" style="2" bestFit="1" customWidth="1"/>
    <col min="7683" max="7683" width="35.5703125" style="2" bestFit="1" customWidth="1"/>
    <col min="7684" max="7684" width="1.7109375" style="2" customWidth="1"/>
    <col min="7685" max="7685" width="15.7109375" style="2" bestFit="1" customWidth="1"/>
    <col min="7686" max="7686" width="6" style="2" bestFit="1" customWidth="1"/>
    <col min="7687" max="7687" width="15.7109375" style="2" bestFit="1" customWidth="1"/>
    <col min="7688" max="7688" width="15.140625" style="2" bestFit="1" customWidth="1"/>
    <col min="7689" max="7689" width="16.7109375" style="2" bestFit="1" customWidth="1"/>
    <col min="7690" max="7691" width="14.28515625" style="2" bestFit="1" customWidth="1"/>
    <col min="7692" max="7693" width="13.5703125" style="2" bestFit="1" customWidth="1"/>
    <col min="7694" max="7694" width="14.7109375" style="2" bestFit="1" customWidth="1"/>
    <col min="7695" max="7695" width="13.5703125" style="2" bestFit="1" customWidth="1"/>
    <col min="7696" max="7696" width="13" style="2" customWidth="1"/>
    <col min="7697" max="7697" width="9.140625" style="2"/>
    <col min="7698" max="7698" width="13.5703125" style="2" bestFit="1" customWidth="1"/>
    <col min="7699" max="7699" width="11.42578125" style="2" bestFit="1" customWidth="1"/>
    <col min="7700" max="7700" width="14" style="2" bestFit="1" customWidth="1"/>
    <col min="7701" max="7701" width="6.140625" style="2" bestFit="1" customWidth="1"/>
    <col min="7702" max="7936" width="9.140625" style="2"/>
    <col min="7937" max="7937" width="4.7109375" style="2" bestFit="1" customWidth="1"/>
    <col min="7938" max="7938" width="2.140625" style="2" bestFit="1" customWidth="1"/>
    <col min="7939" max="7939" width="35.5703125" style="2" bestFit="1" customWidth="1"/>
    <col min="7940" max="7940" width="1.7109375" style="2" customWidth="1"/>
    <col min="7941" max="7941" width="15.7109375" style="2" bestFit="1" customWidth="1"/>
    <col min="7942" max="7942" width="6" style="2" bestFit="1" customWidth="1"/>
    <col min="7943" max="7943" width="15.7109375" style="2" bestFit="1" customWidth="1"/>
    <col min="7944" max="7944" width="15.140625" style="2" bestFit="1" customWidth="1"/>
    <col min="7945" max="7945" width="16.7109375" style="2" bestFit="1" customWidth="1"/>
    <col min="7946" max="7947" width="14.28515625" style="2" bestFit="1" customWidth="1"/>
    <col min="7948" max="7949" width="13.5703125" style="2" bestFit="1" customWidth="1"/>
    <col min="7950" max="7950" width="14.7109375" style="2" bestFit="1" customWidth="1"/>
    <col min="7951" max="7951" width="13.5703125" style="2" bestFit="1" customWidth="1"/>
    <col min="7952" max="7952" width="13" style="2" customWidth="1"/>
    <col min="7953" max="7953" width="9.140625" style="2"/>
    <col min="7954" max="7954" width="13.5703125" style="2" bestFit="1" customWidth="1"/>
    <col min="7955" max="7955" width="11.42578125" style="2" bestFit="1" customWidth="1"/>
    <col min="7956" max="7956" width="14" style="2" bestFit="1" customWidth="1"/>
    <col min="7957" max="7957" width="6.140625" style="2" bestFit="1" customWidth="1"/>
    <col min="7958" max="8192" width="9.140625" style="2"/>
    <col min="8193" max="8193" width="4.7109375" style="2" bestFit="1" customWidth="1"/>
    <col min="8194" max="8194" width="2.140625" style="2" bestFit="1" customWidth="1"/>
    <col min="8195" max="8195" width="35.5703125" style="2" bestFit="1" customWidth="1"/>
    <col min="8196" max="8196" width="1.7109375" style="2" customWidth="1"/>
    <col min="8197" max="8197" width="15.7109375" style="2" bestFit="1" customWidth="1"/>
    <col min="8198" max="8198" width="6" style="2" bestFit="1" customWidth="1"/>
    <col min="8199" max="8199" width="15.7109375" style="2" bestFit="1" customWidth="1"/>
    <col min="8200" max="8200" width="15.140625" style="2" bestFit="1" customWidth="1"/>
    <col min="8201" max="8201" width="16.7109375" style="2" bestFit="1" customWidth="1"/>
    <col min="8202" max="8203" width="14.28515625" style="2" bestFit="1" customWidth="1"/>
    <col min="8204" max="8205" width="13.5703125" style="2" bestFit="1" customWidth="1"/>
    <col min="8206" max="8206" width="14.7109375" style="2" bestFit="1" customWidth="1"/>
    <col min="8207" max="8207" width="13.5703125" style="2" bestFit="1" customWidth="1"/>
    <col min="8208" max="8208" width="13" style="2" customWidth="1"/>
    <col min="8209" max="8209" width="9.140625" style="2"/>
    <col min="8210" max="8210" width="13.5703125" style="2" bestFit="1" customWidth="1"/>
    <col min="8211" max="8211" width="11.42578125" style="2" bestFit="1" customWidth="1"/>
    <col min="8212" max="8212" width="14" style="2" bestFit="1" customWidth="1"/>
    <col min="8213" max="8213" width="6.140625" style="2" bestFit="1" customWidth="1"/>
    <col min="8214" max="8448" width="9.140625" style="2"/>
    <col min="8449" max="8449" width="4.7109375" style="2" bestFit="1" customWidth="1"/>
    <col min="8450" max="8450" width="2.140625" style="2" bestFit="1" customWidth="1"/>
    <col min="8451" max="8451" width="35.5703125" style="2" bestFit="1" customWidth="1"/>
    <col min="8452" max="8452" width="1.7109375" style="2" customWidth="1"/>
    <col min="8453" max="8453" width="15.7109375" style="2" bestFit="1" customWidth="1"/>
    <col min="8454" max="8454" width="6" style="2" bestFit="1" customWidth="1"/>
    <col min="8455" max="8455" width="15.7109375" style="2" bestFit="1" customWidth="1"/>
    <col min="8456" max="8456" width="15.140625" style="2" bestFit="1" customWidth="1"/>
    <col min="8457" max="8457" width="16.7109375" style="2" bestFit="1" customWidth="1"/>
    <col min="8458" max="8459" width="14.28515625" style="2" bestFit="1" customWidth="1"/>
    <col min="8460" max="8461" width="13.5703125" style="2" bestFit="1" customWidth="1"/>
    <col min="8462" max="8462" width="14.7109375" style="2" bestFit="1" customWidth="1"/>
    <col min="8463" max="8463" width="13.5703125" style="2" bestFit="1" customWidth="1"/>
    <col min="8464" max="8464" width="13" style="2" customWidth="1"/>
    <col min="8465" max="8465" width="9.140625" style="2"/>
    <col min="8466" max="8466" width="13.5703125" style="2" bestFit="1" customWidth="1"/>
    <col min="8467" max="8467" width="11.42578125" style="2" bestFit="1" customWidth="1"/>
    <col min="8468" max="8468" width="14" style="2" bestFit="1" customWidth="1"/>
    <col min="8469" max="8469" width="6.140625" style="2" bestFit="1" customWidth="1"/>
    <col min="8470" max="8704" width="9.140625" style="2"/>
    <col min="8705" max="8705" width="4.7109375" style="2" bestFit="1" customWidth="1"/>
    <col min="8706" max="8706" width="2.140625" style="2" bestFit="1" customWidth="1"/>
    <col min="8707" max="8707" width="35.5703125" style="2" bestFit="1" customWidth="1"/>
    <col min="8708" max="8708" width="1.7109375" style="2" customWidth="1"/>
    <col min="8709" max="8709" width="15.7109375" style="2" bestFit="1" customWidth="1"/>
    <col min="8710" max="8710" width="6" style="2" bestFit="1" customWidth="1"/>
    <col min="8711" max="8711" width="15.7109375" style="2" bestFit="1" customWidth="1"/>
    <col min="8712" max="8712" width="15.140625" style="2" bestFit="1" customWidth="1"/>
    <col min="8713" max="8713" width="16.7109375" style="2" bestFit="1" customWidth="1"/>
    <col min="8714" max="8715" width="14.28515625" style="2" bestFit="1" customWidth="1"/>
    <col min="8716" max="8717" width="13.5703125" style="2" bestFit="1" customWidth="1"/>
    <col min="8718" max="8718" width="14.7109375" style="2" bestFit="1" customWidth="1"/>
    <col min="8719" max="8719" width="13.5703125" style="2" bestFit="1" customWidth="1"/>
    <col min="8720" max="8720" width="13" style="2" customWidth="1"/>
    <col min="8721" max="8721" width="9.140625" style="2"/>
    <col min="8722" max="8722" width="13.5703125" style="2" bestFit="1" customWidth="1"/>
    <col min="8723" max="8723" width="11.42578125" style="2" bestFit="1" customWidth="1"/>
    <col min="8724" max="8724" width="14" style="2" bestFit="1" customWidth="1"/>
    <col min="8725" max="8725" width="6.140625" style="2" bestFit="1" customWidth="1"/>
    <col min="8726" max="8960" width="9.140625" style="2"/>
    <col min="8961" max="8961" width="4.7109375" style="2" bestFit="1" customWidth="1"/>
    <col min="8962" max="8962" width="2.140625" style="2" bestFit="1" customWidth="1"/>
    <col min="8963" max="8963" width="35.5703125" style="2" bestFit="1" customWidth="1"/>
    <col min="8964" max="8964" width="1.7109375" style="2" customWidth="1"/>
    <col min="8965" max="8965" width="15.7109375" style="2" bestFit="1" customWidth="1"/>
    <col min="8966" max="8966" width="6" style="2" bestFit="1" customWidth="1"/>
    <col min="8967" max="8967" width="15.7109375" style="2" bestFit="1" customWidth="1"/>
    <col min="8968" max="8968" width="15.140625" style="2" bestFit="1" customWidth="1"/>
    <col min="8969" max="8969" width="16.7109375" style="2" bestFit="1" customWidth="1"/>
    <col min="8970" max="8971" width="14.28515625" style="2" bestFit="1" customWidth="1"/>
    <col min="8972" max="8973" width="13.5703125" style="2" bestFit="1" customWidth="1"/>
    <col min="8974" max="8974" width="14.7109375" style="2" bestFit="1" customWidth="1"/>
    <col min="8975" max="8975" width="13.5703125" style="2" bestFit="1" customWidth="1"/>
    <col min="8976" max="8976" width="13" style="2" customWidth="1"/>
    <col min="8977" max="8977" width="9.140625" style="2"/>
    <col min="8978" max="8978" width="13.5703125" style="2" bestFit="1" customWidth="1"/>
    <col min="8979" max="8979" width="11.42578125" style="2" bestFit="1" customWidth="1"/>
    <col min="8980" max="8980" width="14" style="2" bestFit="1" customWidth="1"/>
    <col min="8981" max="8981" width="6.140625" style="2" bestFit="1" customWidth="1"/>
    <col min="8982" max="9216" width="9.140625" style="2"/>
    <col min="9217" max="9217" width="4.7109375" style="2" bestFit="1" customWidth="1"/>
    <col min="9218" max="9218" width="2.140625" style="2" bestFit="1" customWidth="1"/>
    <col min="9219" max="9219" width="35.5703125" style="2" bestFit="1" customWidth="1"/>
    <col min="9220" max="9220" width="1.7109375" style="2" customWidth="1"/>
    <col min="9221" max="9221" width="15.7109375" style="2" bestFit="1" customWidth="1"/>
    <col min="9222" max="9222" width="6" style="2" bestFit="1" customWidth="1"/>
    <col min="9223" max="9223" width="15.7109375" style="2" bestFit="1" customWidth="1"/>
    <col min="9224" max="9224" width="15.140625" style="2" bestFit="1" customWidth="1"/>
    <col min="9225" max="9225" width="16.7109375" style="2" bestFit="1" customWidth="1"/>
    <col min="9226" max="9227" width="14.28515625" style="2" bestFit="1" customWidth="1"/>
    <col min="9228" max="9229" width="13.5703125" style="2" bestFit="1" customWidth="1"/>
    <col min="9230" max="9230" width="14.7109375" style="2" bestFit="1" customWidth="1"/>
    <col min="9231" max="9231" width="13.5703125" style="2" bestFit="1" customWidth="1"/>
    <col min="9232" max="9232" width="13" style="2" customWidth="1"/>
    <col min="9233" max="9233" width="9.140625" style="2"/>
    <col min="9234" max="9234" width="13.5703125" style="2" bestFit="1" customWidth="1"/>
    <col min="9235" max="9235" width="11.42578125" style="2" bestFit="1" customWidth="1"/>
    <col min="9236" max="9236" width="14" style="2" bestFit="1" customWidth="1"/>
    <col min="9237" max="9237" width="6.140625" style="2" bestFit="1" customWidth="1"/>
    <col min="9238" max="9472" width="9.140625" style="2"/>
    <col min="9473" max="9473" width="4.7109375" style="2" bestFit="1" customWidth="1"/>
    <col min="9474" max="9474" width="2.140625" style="2" bestFit="1" customWidth="1"/>
    <col min="9475" max="9475" width="35.5703125" style="2" bestFit="1" customWidth="1"/>
    <col min="9476" max="9476" width="1.7109375" style="2" customWidth="1"/>
    <col min="9477" max="9477" width="15.7109375" style="2" bestFit="1" customWidth="1"/>
    <col min="9478" max="9478" width="6" style="2" bestFit="1" customWidth="1"/>
    <col min="9479" max="9479" width="15.7109375" style="2" bestFit="1" customWidth="1"/>
    <col min="9480" max="9480" width="15.140625" style="2" bestFit="1" customWidth="1"/>
    <col min="9481" max="9481" width="16.7109375" style="2" bestFit="1" customWidth="1"/>
    <col min="9482" max="9483" width="14.28515625" style="2" bestFit="1" customWidth="1"/>
    <col min="9484" max="9485" width="13.5703125" style="2" bestFit="1" customWidth="1"/>
    <col min="9486" max="9486" width="14.7109375" style="2" bestFit="1" customWidth="1"/>
    <col min="9487" max="9487" width="13.5703125" style="2" bestFit="1" customWidth="1"/>
    <col min="9488" max="9488" width="13" style="2" customWidth="1"/>
    <col min="9489" max="9489" width="9.140625" style="2"/>
    <col min="9490" max="9490" width="13.5703125" style="2" bestFit="1" customWidth="1"/>
    <col min="9491" max="9491" width="11.42578125" style="2" bestFit="1" customWidth="1"/>
    <col min="9492" max="9492" width="14" style="2" bestFit="1" customWidth="1"/>
    <col min="9493" max="9493" width="6.140625" style="2" bestFit="1" customWidth="1"/>
    <col min="9494" max="9728" width="9.140625" style="2"/>
    <col min="9729" max="9729" width="4.7109375" style="2" bestFit="1" customWidth="1"/>
    <col min="9730" max="9730" width="2.140625" style="2" bestFit="1" customWidth="1"/>
    <col min="9731" max="9731" width="35.5703125" style="2" bestFit="1" customWidth="1"/>
    <col min="9732" max="9732" width="1.7109375" style="2" customWidth="1"/>
    <col min="9733" max="9733" width="15.7109375" style="2" bestFit="1" customWidth="1"/>
    <col min="9734" max="9734" width="6" style="2" bestFit="1" customWidth="1"/>
    <col min="9735" max="9735" width="15.7109375" style="2" bestFit="1" customWidth="1"/>
    <col min="9736" max="9736" width="15.140625" style="2" bestFit="1" customWidth="1"/>
    <col min="9737" max="9737" width="16.7109375" style="2" bestFit="1" customWidth="1"/>
    <col min="9738" max="9739" width="14.28515625" style="2" bestFit="1" customWidth="1"/>
    <col min="9740" max="9741" width="13.5703125" style="2" bestFit="1" customWidth="1"/>
    <col min="9742" max="9742" width="14.7109375" style="2" bestFit="1" customWidth="1"/>
    <col min="9743" max="9743" width="13.5703125" style="2" bestFit="1" customWidth="1"/>
    <col min="9744" max="9744" width="13" style="2" customWidth="1"/>
    <col min="9745" max="9745" width="9.140625" style="2"/>
    <col min="9746" max="9746" width="13.5703125" style="2" bestFit="1" customWidth="1"/>
    <col min="9747" max="9747" width="11.42578125" style="2" bestFit="1" customWidth="1"/>
    <col min="9748" max="9748" width="14" style="2" bestFit="1" customWidth="1"/>
    <col min="9749" max="9749" width="6.140625" style="2" bestFit="1" customWidth="1"/>
    <col min="9750" max="9984" width="9.140625" style="2"/>
    <col min="9985" max="9985" width="4.7109375" style="2" bestFit="1" customWidth="1"/>
    <col min="9986" max="9986" width="2.140625" style="2" bestFit="1" customWidth="1"/>
    <col min="9987" max="9987" width="35.5703125" style="2" bestFit="1" customWidth="1"/>
    <col min="9988" max="9988" width="1.7109375" style="2" customWidth="1"/>
    <col min="9989" max="9989" width="15.7109375" style="2" bestFit="1" customWidth="1"/>
    <col min="9990" max="9990" width="6" style="2" bestFit="1" customWidth="1"/>
    <col min="9991" max="9991" width="15.7109375" style="2" bestFit="1" customWidth="1"/>
    <col min="9992" max="9992" width="15.140625" style="2" bestFit="1" customWidth="1"/>
    <col min="9993" max="9993" width="16.7109375" style="2" bestFit="1" customWidth="1"/>
    <col min="9994" max="9995" width="14.28515625" style="2" bestFit="1" customWidth="1"/>
    <col min="9996" max="9997" width="13.5703125" style="2" bestFit="1" customWidth="1"/>
    <col min="9998" max="9998" width="14.7109375" style="2" bestFit="1" customWidth="1"/>
    <col min="9999" max="9999" width="13.5703125" style="2" bestFit="1" customWidth="1"/>
    <col min="10000" max="10000" width="13" style="2" customWidth="1"/>
    <col min="10001" max="10001" width="9.140625" style="2"/>
    <col min="10002" max="10002" width="13.5703125" style="2" bestFit="1" customWidth="1"/>
    <col min="10003" max="10003" width="11.42578125" style="2" bestFit="1" customWidth="1"/>
    <col min="10004" max="10004" width="14" style="2" bestFit="1" customWidth="1"/>
    <col min="10005" max="10005" width="6.140625" style="2" bestFit="1" customWidth="1"/>
    <col min="10006" max="10240" width="9.140625" style="2"/>
    <col min="10241" max="10241" width="4.7109375" style="2" bestFit="1" customWidth="1"/>
    <col min="10242" max="10242" width="2.140625" style="2" bestFit="1" customWidth="1"/>
    <col min="10243" max="10243" width="35.5703125" style="2" bestFit="1" customWidth="1"/>
    <col min="10244" max="10244" width="1.7109375" style="2" customWidth="1"/>
    <col min="10245" max="10245" width="15.7109375" style="2" bestFit="1" customWidth="1"/>
    <col min="10246" max="10246" width="6" style="2" bestFit="1" customWidth="1"/>
    <col min="10247" max="10247" width="15.7109375" style="2" bestFit="1" customWidth="1"/>
    <col min="10248" max="10248" width="15.140625" style="2" bestFit="1" customWidth="1"/>
    <col min="10249" max="10249" width="16.7109375" style="2" bestFit="1" customWidth="1"/>
    <col min="10250" max="10251" width="14.28515625" style="2" bestFit="1" customWidth="1"/>
    <col min="10252" max="10253" width="13.5703125" style="2" bestFit="1" customWidth="1"/>
    <col min="10254" max="10254" width="14.7109375" style="2" bestFit="1" customWidth="1"/>
    <col min="10255" max="10255" width="13.5703125" style="2" bestFit="1" customWidth="1"/>
    <col min="10256" max="10256" width="13" style="2" customWidth="1"/>
    <col min="10257" max="10257" width="9.140625" style="2"/>
    <col min="10258" max="10258" width="13.5703125" style="2" bestFit="1" customWidth="1"/>
    <col min="10259" max="10259" width="11.42578125" style="2" bestFit="1" customWidth="1"/>
    <col min="10260" max="10260" width="14" style="2" bestFit="1" customWidth="1"/>
    <col min="10261" max="10261" width="6.140625" style="2" bestFit="1" customWidth="1"/>
    <col min="10262" max="10496" width="9.140625" style="2"/>
    <col min="10497" max="10497" width="4.7109375" style="2" bestFit="1" customWidth="1"/>
    <col min="10498" max="10498" width="2.140625" style="2" bestFit="1" customWidth="1"/>
    <col min="10499" max="10499" width="35.5703125" style="2" bestFit="1" customWidth="1"/>
    <col min="10500" max="10500" width="1.7109375" style="2" customWidth="1"/>
    <col min="10501" max="10501" width="15.7109375" style="2" bestFit="1" customWidth="1"/>
    <col min="10502" max="10502" width="6" style="2" bestFit="1" customWidth="1"/>
    <col min="10503" max="10503" width="15.7109375" style="2" bestFit="1" customWidth="1"/>
    <col min="10504" max="10504" width="15.140625" style="2" bestFit="1" customWidth="1"/>
    <col min="10505" max="10505" width="16.7109375" style="2" bestFit="1" customWidth="1"/>
    <col min="10506" max="10507" width="14.28515625" style="2" bestFit="1" customWidth="1"/>
    <col min="10508" max="10509" width="13.5703125" style="2" bestFit="1" customWidth="1"/>
    <col min="10510" max="10510" width="14.7109375" style="2" bestFit="1" customWidth="1"/>
    <col min="10511" max="10511" width="13.5703125" style="2" bestFit="1" customWidth="1"/>
    <col min="10512" max="10512" width="13" style="2" customWidth="1"/>
    <col min="10513" max="10513" width="9.140625" style="2"/>
    <col min="10514" max="10514" width="13.5703125" style="2" bestFit="1" customWidth="1"/>
    <col min="10515" max="10515" width="11.42578125" style="2" bestFit="1" customWidth="1"/>
    <col min="10516" max="10516" width="14" style="2" bestFit="1" customWidth="1"/>
    <col min="10517" max="10517" width="6.140625" style="2" bestFit="1" customWidth="1"/>
    <col min="10518" max="10752" width="9.140625" style="2"/>
    <col min="10753" max="10753" width="4.7109375" style="2" bestFit="1" customWidth="1"/>
    <col min="10754" max="10754" width="2.140625" style="2" bestFit="1" customWidth="1"/>
    <col min="10755" max="10755" width="35.5703125" style="2" bestFit="1" customWidth="1"/>
    <col min="10756" max="10756" width="1.7109375" style="2" customWidth="1"/>
    <col min="10757" max="10757" width="15.7109375" style="2" bestFit="1" customWidth="1"/>
    <col min="10758" max="10758" width="6" style="2" bestFit="1" customWidth="1"/>
    <col min="10759" max="10759" width="15.7109375" style="2" bestFit="1" customWidth="1"/>
    <col min="10760" max="10760" width="15.140625" style="2" bestFit="1" customWidth="1"/>
    <col min="10761" max="10761" width="16.7109375" style="2" bestFit="1" customWidth="1"/>
    <col min="10762" max="10763" width="14.28515625" style="2" bestFit="1" customWidth="1"/>
    <col min="10764" max="10765" width="13.5703125" style="2" bestFit="1" customWidth="1"/>
    <col min="10766" max="10766" width="14.7109375" style="2" bestFit="1" customWidth="1"/>
    <col min="10767" max="10767" width="13.5703125" style="2" bestFit="1" customWidth="1"/>
    <col min="10768" max="10768" width="13" style="2" customWidth="1"/>
    <col min="10769" max="10769" width="9.140625" style="2"/>
    <col min="10770" max="10770" width="13.5703125" style="2" bestFit="1" customWidth="1"/>
    <col min="10771" max="10771" width="11.42578125" style="2" bestFit="1" customWidth="1"/>
    <col min="10772" max="10772" width="14" style="2" bestFit="1" customWidth="1"/>
    <col min="10773" max="10773" width="6.140625" style="2" bestFit="1" customWidth="1"/>
    <col min="10774" max="11008" width="9.140625" style="2"/>
    <col min="11009" max="11009" width="4.7109375" style="2" bestFit="1" customWidth="1"/>
    <col min="11010" max="11010" width="2.140625" style="2" bestFit="1" customWidth="1"/>
    <col min="11011" max="11011" width="35.5703125" style="2" bestFit="1" customWidth="1"/>
    <col min="11012" max="11012" width="1.7109375" style="2" customWidth="1"/>
    <col min="11013" max="11013" width="15.7109375" style="2" bestFit="1" customWidth="1"/>
    <col min="11014" max="11014" width="6" style="2" bestFit="1" customWidth="1"/>
    <col min="11015" max="11015" width="15.7109375" style="2" bestFit="1" customWidth="1"/>
    <col min="11016" max="11016" width="15.140625" style="2" bestFit="1" customWidth="1"/>
    <col min="11017" max="11017" width="16.7109375" style="2" bestFit="1" customWidth="1"/>
    <col min="11018" max="11019" width="14.28515625" style="2" bestFit="1" customWidth="1"/>
    <col min="11020" max="11021" width="13.5703125" style="2" bestFit="1" customWidth="1"/>
    <col min="11022" max="11022" width="14.7109375" style="2" bestFit="1" customWidth="1"/>
    <col min="11023" max="11023" width="13.5703125" style="2" bestFit="1" customWidth="1"/>
    <col min="11024" max="11024" width="13" style="2" customWidth="1"/>
    <col min="11025" max="11025" width="9.140625" style="2"/>
    <col min="11026" max="11026" width="13.5703125" style="2" bestFit="1" customWidth="1"/>
    <col min="11027" max="11027" width="11.42578125" style="2" bestFit="1" customWidth="1"/>
    <col min="11028" max="11028" width="14" style="2" bestFit="1" customWidth="1"/>
    <col min="11029" max="11029" width="6.140625" style="2" bestFit="1" customWidth="1"/>
    <col min="11030" max="11264" width="9.140625" style="2"/>
    <col min="11265" max="11265" width="4.7109375" style="2" bestFit="1" customWidth="1"/>
    <col min="11266" max="11266" width="2.140625" style="2" bestFit="1" customWidth="1"/>
    <col min="11267" max="11267" width="35.5703125" style="2" bestFit="1" customWidth="1"/>
    <col min="11268" max="11268" width="1.7109375" style="2" customWidth="1"/>
    <col min="11269" max="11269" width="15.7109375" style="2" bestFit="1" customWidth="1"/>
    <col min="11270" max="11270" width="6" style="2" bestFit="1" customWidth="1"/>
    <col min="11271" max="11271" width="15.7109375" style="2" bestFit="1" customWidth="1"/>
    <col min="11272" max="11272" width="15.140625" style="2" bestFit="1" customWidth="1"/>
    <col min="11273" max="11273" width="16.7109375" style="2" bestFit="1" customWidth="1"/>
    <col min="11274" max="11275" width="14.28515625" style="2" bestFit="1" customWidth="1"/>
    <col min="11276" max="11277" width="13.5703125" style="2" bestFit="1" customWidth="1"/>
    <col min="11278" max="11278" width="14.7109375" style="2" bestFit="1" customWidth="1"/>
    <col min="11279" max="11279" width="13.5703125" style="2" bestFit="1" customWidth="1"/>
    <col min="11280" max="11280" width="13" style="2" customWidth="1"/>
    <col min="11281" max="11281" width="9.140625" style="2"/>
    <col min="11282" max="11282" width="13.5703125" style="2" bestFit="1" customWidth="1"/>
    <col min="11283" max="11283" width="11.42578125" style="2" bestFit="1" customWidth="1"/>
    <col min="11284" max="11284" width="14" style="2" bestFit="1" customWidth="1"/>
    <col min="11285" max="11285" width="6.140625" style="2" bestFit="1" customWidth="1"/>
    <col min="11286" max="11520" width="9.140625" style="2"/>
    <col min="11521" max="11521" width="4.7109375" style="2" bestFit="1" customWidth="1"/>
    <col min="11522" max="11522" width="2.140625" style="2" bestFit="1" customWidth="1"/>
    <col min="11523" max="11523" width="35.5703125" style="2" bestFit="1" customWidth="1"/>
    <col min="11524" max="11524" width="1.7109375" style="2" customWidth="1"/>
    <col min="11525" max="11525" width="15.7109375" style="2" bestFit="1" customWidth="1"/>
    <col min="11526" max="11526" width="6" style="2" bestFit="1" customWidth="1"/>
    <col min="11527" max="11527" width="15.7109375" style="2" bestFit="1" customWidth="1"/>
    <col min="11528" max="11528" width="15.140625" style="2" bestFit="1" customWidth="1"/>
    <col min="11529" max="11529" width="16.7109375" style="2" bestFit="1" customWidth="1"/>
    <col min="11530" max="11531" width="14.28515625" style="2" bestFit="1" customWidth="1"/>
    <col min="11532" max="11533" width="13.5703125" style="2" bestFit="1" customWidth="1"/>
    <col min="11534" max="11534" width="14.7109375" style="2" bestFit="1" customWidth="1"/>
    <col min="11535" max="11535" width="13.5703125" style="2" bestFit="1" customWidth="1"/>
    <col min="11536" max="11536" width="13" style="2" customWidth="1"/>
    <col min="11537" max="11537" width="9.140625" style="2"/>
    <col min="11538" max="11538" width="13.5703125" style="2" bestFit="1" customWidth="1"/>
    <col min="11539" max="11539" width="11.42578125" style="2" bestFit="1" customWidth="1"/>
    <col min="11540" max="11540" width="14" style="2" bestFit="1" customWidth="1"/>
    <col min="11541" max="11541" width="6.140625" style="2" bestFit="1" customWidth="1"/>
    <col min="11542" max="11776" width="9.140625" style="2"/>
    <col min="11777" max="11777" width="4.7109375" style="2" bestFit="1" customWidth="1"/>
    <col min="11778" max="11778" width="2.140625" style="2" bestFit="1" customWidth="1"/>
    <col min="11779" max="11779" width="35.5703125" style="2" bestFit="1" customWidth="1"/>
    <col min="11780" max="11780" width="1.7109375" style="2" customWidth="1"/>
    <col min="11781" max="11781" width="15.7109375" style="2" bestFit="1" customWidth="1"/>
    <col min="11782" max="11782" width="6" style="2" bestFit="1" customWidth="1"/>
    <col min="11783" max="11783" width="15.7109375" style="2" bestFit="1" customWidth="1"/>
    <col min="11784" max="11784" width="15.140625" style="2" bestFit="1" customWidth="1"/>
    <col min="11785" max="11785" width="16.7109375" style="2" bestFit="1" customWidth="1"/>
    <col min="11786" max="11787" width="14.28515625" style="2" bestFit="1" customWidth="1"/>
    <col min="11788" max="11789" width="13.5703125" style="2" bestFit="1" customWidth="1"/>
    <col min="11790" max="11790" width="14.7109375" style="2" bestFit="1" customWidth="1"/>
    <col min="11791" max="11791" width="13.5703125" style="2" bestFit="1" customWidth="1"/>
    <col min="11792" max="11792" width="13" style="2" customWidth="1"/>
    <col min="11793" max="11793" width="9.140625" style="2"/>
    <col min="11794" max="11794" width="13.5703125" style="2" bestFit="1" customWidth="1"/>
    <col min="11795" max="11795" width="11.42578125" style="2" bestFit="1" customWidth="1"/>
    <col min="11796" max="11796" width="14" style="2" bestFit="1" customWidth="1"/>
    <col min="11797" max="11797" width="6.140625" style="2" bestFit="1" customWidth="1"/>
    <col min="11798" max="12032" width="9.140625" style="2"/>
    <col min="12033" max="12033" width="4.7109375" style="2" bestFit="1" customWidth="1"/>
    <col min="12034" max="12034" width="2.140625" style="2" bestFit="1" customWidth="1"/>
    <col min="12035" max="12035" width="35.5703125" style="2" bestFit="1" customWidth="1"/>
    <col min="12036" max="12036" width="1.7109375" style="2" customWidth="1"/>
    <col min="12037" max="12037" width="15.7109375" style="2" bestFit="1" customWidth="1"/>
    <col min="12038" max="12038" width="6" style="2" bestFit="1" customWidth="1"/>
    <col min="12039" max="12039" width="15.7109375" style="2" bestFit="1" customWidth="1"/>
    <col min="12040" max="12040" width="15.140625" style="2" bestFit="1" customWidth="1"/>
    <col min="12041" max="12041" width="16.7109375" style="2" bestFit="1" customWidth="1"/>
    <col min="12042" max="12043" width="14.28515625" style="2" bestFit="1" customWidth="1"/>
    <col min="12044" max="12045" width="13.5703125" style="2" bestFit="1" customWidth="1"/>
    <col min="12046" max="12046" width="14.7109375" style="2" bestFit="1" customWidth="1"/>
    <col min="12047" max="12047" width="13.5703125" style="2" bestFit="1" customWidth="1"/>
    <col min="12048" max="12048" width="13" style="2" customWidth="1"/>
    <col min="12049" max="12049" width="9.140625" style="2"/>
    <col min="12050" max="12050" width="13.5703125" style="2" bestFit="1" customWidth="1"/>
    <col min="12051" max="12051" width="11.42578125" style="2" bestFit="1" customWidth="1"/>
    <col min="12052" max="12052" width="14" style="2" bestFit="1" customWidth="1"/>
    <col min="12053" max="12053" width="6.140625" style="2" bestFit="1" customWidth="1"/>
    <col min="12054" max="12288" width="9.140625" style="2"/>
    <col min="12289" max="12289" width="4.7109375" style="2" bestFit="1" customWidth="1"/>
    <col min="12290" max="12290" width="2.140625" style="2" bestFit="1" customWidth="1"/>
    <col min="12291" max="12291" width="35.5703125" style="2" bestFit="1" customWidth="1"/>
    <col min="12292" max="12292" width="1.7109375" style="2" customWidth="1"/>
    <col min="12293" max="12293" width="15.7109375" style="2" bestFit="1" customWidth="1"/>
    <col min="12294" max="12294" width="6" style="2" bestFit="1" customWidth="1"/>
    <col min="12295" max="12295" width="15.7109375" style="2" bestFit="1" customWidth="1"/>
    <col min="12296" max="12296" width="15.140625" style="2" bestFit="1" customWidth="1"/>
    <col min="12297" max="12297" width="16.7109375" style="2" bestFit="1" customWidth="1"/>
    <col min="12298" max="12299" width="14.28515625" style="2" bestFit="1" customWidth="1"/>
    <col min="12300" max="12301" width="13.5703125" style="2" bestFit="1" customWidth="1"/>
    <col min="12302" max="12302" width="14.7109375" style="2" bestFit="1" customWidth="1"/>
    <col min="12303" max="12303" width="13.5703125" style="2" bestFit="1" customWidth="1"/>
    <col min="12304" max="12304" width="13" style="2" customWidth="1"/>
    <col min="12305" max="12305" width="9.140625" style="2"/>
    <col min="12306" max="12306" width="13.5703125" style="2" bestFit="1" customWidth="1"/>
    <col min="12307" max="12307" width="11.42578125" style="2" bestFit="1" customWidth="1"/>
    <col min="12308" max="12308" width="14" style="2" bestFit="1" customWidth="1"/>
    <col min="12309" max="12309" width="6.140625" style="2" bestFit="1" customWidth="1"/>
    <col min="12310" max="12544" width="9.140625" style="2"/>
    <col min="12545" max="12545" width="4.7109375" style="2" bestFit="1" customWidth="1"/>
    <col min="12546" max="12546" width="2.140625" style="2" bestFit="1" customWidth="1"/>
    <col min="12547" max="12547" width="35.5703125" style="2" bestFit="1" customWidth="1"/>
    <col min="12548" max="12548" width="1.7109375" style="2" customWidth="1"/>
    <col min="12549" max="12549" width="15.7109375" style="2" bestFit="1" customWidth="1"/>
    <col min="12550" max="12550" width="6" style="2" bestFit="1" customWidth="1"/>
    <col min="12551" max="12551" width="15.7109375" style="2" bestFit="1" customWidth="1"/>
    <col min="12552" max="12552" width="15.140625" style="2" bestFit="1" customWidth="1"/>
    <col min="12553" max="12553" width="16.7109375" style="2" bestFit="1" customWidth="1"/>
    <col min="12554" max="12555" width="14.28515625" style="2" bestFit="1" customWidth="1"/>
    <col min="12556" max="12557" width="13.5703125" style="2" bestFit="1" customWidth="1"/>
    <col min="12558" max="12558" width="14.7109375" style="2" bestFit="1" customWidth="1"/>
    <col min="12559" max="12559" width="13.5703125" style="2" bestFit="1" customWidth="1"/>
    <col min="12560" max="12560" width="13" style="2" customWidth="1"/>
    <col min="12561" max="12561" width="9.140625" style="2"/>
    <col min="12562" max="12562" width="13.5703125" style="2" bestFit="1" customWidth="1"/>
    <col min="12563" max="12563" width="11.42578125" style="2" bestFit="1" customWidth="1"/>
    <col min="12564" max="12564" width="14" style="2" bestFit="1" customWidth="1"/>
    <col min="12565" max="12565" width="6.140625" style="2" bestFit="1" customWidth="1"/>
    <col min="12566" max="12800" width="9.140625" style="2"/>
    <col min="12801" max="12801" width="4.7109375" style="2" bestFit="1" customWidth="1"/>
    <col min="12802" max="12802" width="2.140625" style="2" bestFit="1" customWidth="1"/>
    <col min="12803" max="12803" width="35.5703125" style="2" bestFit="1" customWidth="1"/>
    <col min="12804" max="12804" width="1.7109375" style="2" customWidth="1"/>
    <col min="12805" max="12805" width="15.7109375" style="2" bestFit="1" customWidth="1"/>
    <col min="12806" max="12806" width="6" style="2" bestFit="1" customWidth="1"/>
    <col min="12807" max="12807" width="15.7109375" style="2" bestFit="1" customWidth="1"/>
    <col min="12808" max="12808" width="15.140625" style="2" bestFit="1" customWidth="1"/>
    <col min="12809" max="12809" width="16.7109375" style="2" bestFit="1" customWidth="1"/>
    <col min="12810" max="12811" width="14.28515625" style="2" bestFit="1" customWidth="1"/>
    <col min="12812" max="12813" width="13.5703125" style="2" bestFit="1" customWidth="1"/>
    <col min="12814" max="12814" width="14.7109375" style="2" bestFit="1" customWidth="1"/>
    <col min="12815" max="12815" width="13.5703125" style="2" bestFit="1" customWidth="1"/>
    <col min="12816" max="12816" width="13" style="2" customWidth="1"/>
    <col min="12817" max="12817" width="9.140625" style="2"/>
    <col min="12818" max="12818" width="13.5703125" style="2" bestFit="1" customWidth="1"/>
    <col min="12819" max="12819" width="11.42578125" style="2" bestFit="1" customWidth="1"/>
    <col min="12820" max="12820" width="14" style="2" bestFit="1" customWidth="1"/>
    <col min="12821" max="12821" width="6.140625" style="2" bestFit="1" customWidth="1"/>
    <col min="12822" max="13056" width="9.140625" style="2"/>
    <col min="13057" max="13057" width="4.7109375" style="2" bestFit="1" customWidth="1"/>
    <col min="13058" max="13058" width="2.140625" style="2" bestFit="1" customWidth="1"/>
    <col min="13059" max="13059" width="35.5703125" style="2" bestFit="1" customWidth="1"/>
    <col min="13060" max="13060" width="1.7109375" style="2" customWidth="1"/>
    <col min="13061" max="13061" width="15.7109375" style="2" bestFit="1" customWidth="1"/>
    <col min="13062" max="13062" width="6" style="2" bestFit="1" customWidth="1"/>
    <col min="13063" max="13063" width="15.7109375" style="2" bestFit="1" customWidth="1"/>
    <col min="13064" max="13064" width="15.140625" style="2" bestFit="1" customWidth="1"/>
    <col min="13065" max="13065" width="16.7109375" style="2" bestFit="1" customWidth="1"/>
    <col min="13066" max="13067" width="14.28515625" style="2" bestFit="1" customWidth="1"/>
    <col min="13068" max="13069" width="13.5703125" style="2" bestFit="1" customWidth="1"/>
    <col min="13070" max="13070" width="14.7109375" style="2" bestFit="1" customWidth="1"/>
    <col min="13071" max="13071" width="13.5703125" style="2" bestFit="1" customWidth="1"/>
    <col min="13072" max="13072" width="13" style="2" customWidth="1"/>
    <col min="13073" max="13073" width="9.140625" style="2"/>
    <col min="13074" max="13074" width="13.5703125" style="2" bestFit="1" customWidth="1"/>
    <col min="13075" max="13075" width="11.42578125" style="2" bestFit="1" customWidth="1"/>
    <col min="13076" max="13076" width="14" style="2" bestFit="1" customWidth="1"/>
    <col min="13077" max="13077" width="6.140625" style="2" bestFit="1" customWidth="1"/>
    <col min="13078" max="13312" width="9.140625" style="2"/>
    <col min="13313" max="13313" width="4.7109375" style="2" bestFit="1" customWidth="1"/>
    <col min="13314" max="13314" width="2.140625" style="2" bestFit="1" customWidth="1"/>
    <col min="13315" max="13315" width="35.5703125" style="2" bestFit="1" customWidth="1"/>
    <col min="13316" max="13316" width="1.7109375" style="2" customWidth="1"/>
    <col min="13317" max="13317" width="15.7109375" style="2" bestFit="1" customWidth="1"/>
    <col min="13318" max="13318" width="6" style="2" bestFit="1" customWidth="1"/>
    <col min="13319" max="13319" width="15.7109375" style="2" bestFit="1" customWidth="1"/>
    <col min="13320" max="13320" width="15.140625" style="2" bestFit="1" customWidth="1"/>
    <col min="13321" max="13321" width="16.7109375" style="2" bestFit="1" customWidth="1"/>
    <col min="13322" max="13323" width="14.28515625" style="2" bestFit="1" customWidth="1"/>
    <col min="13324" max="13325" width="13.5703125" style="2" bestFit="1" customWidth="1"/>
    <col min="13326" max="13326" width="14.7109375" style="2" bestFit="1" customWidth="1"/>
    <col min="13327" max="13327" width="13.5703125" style="2" bestFit="1" customWidth="1"/>
    <col min="13328" max="13328" width="13" style="2" customWidth="1"/>
    <col min="13329" max="13329" width="9.140625" style="2"/>
    <col min="13330" max="13330" width="13.5703125" style="2" bestFit="1" customWidth="1"/>
    <col min="13331" max="13331" width="11.42578125" style="2" bestFit="1" customWidth="1"/>
    <col min="13332" max="13332" width="14" style="2" bestFit="1" customWidth="1"/>
    <col min="13333" max="13333" width="6.140625" style="2" bestFit="1" customWidth="1"/>
    <col min="13334" max="13568" width="9.140625" style="2"/>
    <col min="13569" max="13569" width="4.7109375" style="2" bestFit="1" customWidth="1"/>
    <col min="13570" max="13570" width="2.140625" style="2" bestFit="1" customWidth="1"/>
    <col min="13571" max="13571" width="35.5703125" style="2" bestFit="1" customWidth="1"/>
    <col min="13572" max="13572" width="1.7109375" style="2" customWidth="1"/>
    <col min="13573" max="13573" width="15.7109375" style="2" bestFit="1" customWidth="1"/>
    <col min="13574" max="13574" width="6" style="2" bestFit="1" customWidth="1"/>
    <col min="13575" max="13575" width="15.7109375" style="2" bestFit="1" customWidth="1"/>
    <col min="13576" max="13576" width="15.140625" style="2" bestFit="1" customWidth="1"/>
    <col min="13577" max="13577" width="16.7109375" style="2" bestFit="1" customWidth="1"/>
    <col min="13578" max="13579" width="14.28515625" style="2" bestFit="1" customWidth="1"/>
    <col min="13580" max="13581" width="13.5703125" style="2" bestFit="1" customWidth="1"/>
    <col min="13582" max="13582" width="14.7109375" style="2" bestFit="1" customWidth="1"/>
    <col min="13583" max="13583" width="13.5703125" style="2" bestFit="1" customWidth="1"/>
    <col min="13584" max="13584" width="13" style="2" customWidth="1"/>
    <col min="13585" max="13585" width="9.140625" style="2"/>
    <col min="13586" max="13586" width="13.5703125" style="2" bestFit="1" customWidth="1"/>
    <col min="13587" max="13587" width="11.42578125" style="2" bestFit="1" customWidth="1"/>
    <col min="13588" max="13588" width="14" style="2" bestFit="1" customWidth="1"/>
    <col min="13589" max="13589" width="6.140625" style="2" bestFit="1" customWidth="1"/>
    <col min="13590" max="13824" width="9.140625" style="2"/>
    <col min="13825" max="13825" width="4.7109375" style="2" bestFit="1" customWidth="1"/>
    <col min="13826" max="13826" width="2.140625" style="2" bestFit="1" customWidth="1"/>
    <col min="13827" max="13827" width="35.5703125" style="2" bestFit="1" customWidth="1"/>
    <col min="13828" max="13828" width="1.7109375" style="2" customWidth="1"/>
    <col min="13829" max="13829" width="15.7109375" style="2" bestFit="1" customWidth="1"/>
    <col min="13830" max="13830" width="6" style="2" bestFit="1" customWidth="1"/>
    <col min="13831" max="13831" width="15.7109375" style="2" bestFit="1" customWidth="1"/>
    <col min="13832" max="13832" width="15.140625" style="2" bestFit="1" customWidth="1"/>
    <col min="13833" max="13833" width="16.7109375" style="2" bestFit="1" customWidth="1"/>
    <col min="13834" max="13835" width="14.28515625" style="2" bestFit="1" customWidth="1"/>
    <col min="13836" max="13837" width="13.5703125" style="2" bestFit="1" customWidth="1"/>
    <col min="13838" max="13838" width="14.7109375" style="2" bestFit="1" customWidth="1"/>
    <col min="13839" max="13839" width="13.5703125" style="2" bestFit="1" customWidth="1"/>
    <col min="13840" max="13840" width="13" style="2" customWidth="1"/>
    <col min="13841" max="13841" width="9.140625" style="2"/>
    <col min="13842" max="13842" width="13.5703125" style="2" bestFit="1" customWidth="1"/>
    <col min="13843" max="13843" width="11.42578125" style="2" bestFit="1" customWidth="1"/>
    <col min="13844" max="13844" width="14" style="2" bestFit="1" customWidth="1"/>
    <col min="13845" max="13845" width="6.140625" style="2" bestFit="1" customWidth="1"/>
    <col min="13846" max="14080" width="9.140625" style="2"/>
    <col min="14081" max="14081" width="4.7109375" style="2" bestFit="1" customWidth="1"/>
    <col min="14082" max="14082" width="2.140625" style="2" bestFit="1" customWidth="1"/>
    <col min="14083" max="14083" width="35.5703125" style="2" bestFit="1" customWidth="1"/>
    <col min="14084" max="14084" width="1.7109375" style="2" customWidth="1"/>
    <col min="14085" max="14085" width="15.7109375" style="2" bestFit="1" customWidth="1"/>
    <col min="14086" max="14086" width="6" style="2" bestFit="1" customWidth="1"/>
    <col min="14087" max="14087" width="15.7109375" style="2" bestFit="1" customWidth="1"/>
    <col min="14088" max="14088" width="15.140625" style="2" bestFit="1" customWidth="1"/>
    <col min="14089" max="14089" width="16.7109375" style="2" bestFit="1" customWidth="1"/>
    <col min="14090" max="14091" width="14.28515625" style="2" bestFit="1" customWidth="1"/>
    <col min="14092" max="14093" width="13.5703125" style="2" bestFit="1" customWidth="1"/>
    <col min="14094" max="14094" width="14.7109375" style="2" bestFit="1" customWidth="1"/>
    <col min="14095" max="14095" width="13.5703125" style="2" bestFit="1" customWidth="1"/>
    <col min="14096" max="14096" width="13" style="2" customWidth="1"/>
    <col min="14097" max="14097" width="9.140625" style="2"/>
    <col min="14098" max="14098" width="13.5703125" style="2" bestFit="1" customWidth="1"/>
    <col min="14099" max="14099" width="11.42578125" style="2" bestFit="1" customWidth="1"/>
    <col min="14100" max="14100" width="14" style="2" bestFit="1" customWidth="1"/>
    <col min="14101" max="14101" width="6.140625" style="2" bestFit="1" customWidth="1"/>
    <col min="14102" max="14336" width="9.140625" style="2"/>
    <col min="14337" max="14337" width="4.7109375" style="2" bestFit="1" customWidth="1"/>
    <col min="14338" max="14338" width="2.140625" style="2" bestFit="1" customWidth="1"/>
    <col min="14339" max="14339" width="35.5703125" style="2" bestFit="1" customWidth="1"/>
    <col min="14340" max="14340" width="1.7109375" style="2" customWidth="1"/>
    <col min="14341" max="14341" width="15.7109375" style="2" bestFit="1" customWidth="1"/>
    <col min="14342" max="14342" width="6" style="2" bestFit="1" customWidth="1"/>
    <col min="14343" max="14343" width="15.7109375" style="2" bestFit="1" customWidth="1"/>
    <col min="14344" max="14344" width="15.140625" style="2" bestFit="1" customWidth="1"/>
    <col min="14345" max="14345" width="16.7109375" style="2" bestFit="1" customWidth="1"/>
    <col min="14346" max="14347" width="14.28515625" style="2" bestFit="1" customWidth="1"/>
    <col min="14348" max="14349" width="13.5703125" style="2" bestFit="1" customWidth="1"/>
    <col min="14350" max="14350" width="14.7109375" style="2" bestFit="1" customWidth="1"/>
    <col min="14351" max="14351" width="13.5703125" style="2" bestFit="1" customWidth="1"/>
    <col min="14352" max="14352" width="13" style="2" customWidth="1"/>
    <col min="14353" max="14353" width="9.140625" style="2"/>
    <col min="14354" max="14354" width="13.5703125" style="2" bestFit="1" customWidth="1"/>
    <col min="14355" max="14355" width="11.42578125" style="2" bestFit="1" customWidth="1"/>
    <col min="14356" max="14356" width="14" style="2" bestFit="1" customWidth="1"/>
    <col min="14357" max="14357" width="6.140625" style="2" bestFit="1" customWidth="1"/>
    <col min="14358" max="14592" width="9.140625" style="2"/>
    <col min="14593" max="14593" width="4.7109375" style="2" bestFit="1" customWidth="1"/>
    <col min="14594" max="14594" width="2.140625" style="2" bestFit="1" customWidth="1"/>
    <col min="14595" max="14595" width="35.5703125" style="2" bestFit="1" customWidth="1"/>
    <col min="14596" max="14596" width="1.7109375" style="2" customWidth="1"/>
    <col min="14597" max="14597" width="15.7109375" style="2" bestFit="1" customWidth="1"/>
    <col min="14598" max="14598" width="6" style="2" bestFit="1" customWidth="1"/>
    <col min="14599" max="14599" width="15.7109375" style="2" bestFit="1" customWidth="1"/>
    <col min="14600" max="14600" width="15.140625" style="2" bestFit="1" customWidth="1"/>
    <col min="14601" max="14601" width="16.7109375" style="2" bestFit="1" customWidth="1"/>
    <col min="14602" max="14603" width="14.28515625" style="2" bestFit="1" customWidth="1"/>
    <col min="14604" max="14605" width="13.5703125" style="2" bestFit="1" customWidth="1"/>
    <col min="14606" max="14606" width="14.7109375" style="2" bestFit="1" customWidth="1"/>
    <col min="14607" max="14607" width="13.5703125" style="2" bestFit="1" customWidth="1"/>
    <col min="14608" max="14608" width="13" style="2" customWidth="1"/>
    <col min="14609" max="14609" width="9.140625" style="2"/>
    <col min="14610" max="14610" width="13.5703125" style="2" bestFit="1" customWidth="1"/>
    <col min="14611" max="14611" width="11.42578125" style="2" bestFit="1" customWidth="1"/>
    <col min="14612" max="14612" width="14" style="2" bestFit="1" customWidth="1"/>
    <col min="14613" max="14613" width="6.140625" style="2" bestFit="1" customWidth="1"/>
    <col min="14614" max="14848" width="9.140625" style="2"/>
    <col min="14849" max="14849" width="4.7109375" style="2" bestFit="1" customWidth="1"/>
    <col min="14850" max="14850" width="2.140625" style="2" bestFit="1" customWidth="1"/>
    <col min="14851" max="14851" width="35.5703125" style="2" bestFit="1" customWidth="1"/>
    <col min="14852" max="14852" width="1.7109375" style="2" customWidth="1"/>
    <col min="14853" max="14853" width="15.7109375" style="2" bestFit="1" customWidth="1"/>
    <col min="14854" max="14854" width="6" style="2" bestFit="1" customWidth="1"/>
    <col min="14855" max="14855" width="15.7109375" style="2" bestFit="1" customWidth="1"/>
    <col min="14856" max="14856" width="15.140625" style="2" bestFit="1" customWidth="1"/>
    <col min="14857" max="14857" width="16.7109375" style="2" bestFit="1" customWidth="1"/>
    <col min="14858" max="14859" width="14.28515625" style="2" bestFit="1" customWidth="1"/>
    <col min="14860" max="14861" width="13.5703125" style="2" bestFit="1" customWidth="1"/>
    <col min="14862" max="14862" width="14.7109375" style="2" bestFit="1" customWidth="1"/>
    <col min="14863" max="14863" width="13.5703125" style="2" bestFit="1" customWidth="1"/>
    <col min="14864" max="14864" width="13" style="2" customWidth="1"/>
    <col min="14865" max="14865" width="9.140625" style="2"/>
    <col min="14866" max="14866" width="13.5703125" style="2" bestFit="1" customWidth="1"/>
    <col min="14867" max="14867" width="11.42578125" style="2" bestFit="1" customWidth="1"/>
    <col min="14868" max="14868" width="14" style="2" bestFit="1" customWidth="1"/>
    <col min="14869" max="14869" width="6.140625" style="2" bestFit="1" customWidth="1"/>
    <col min="14870" max="15104" width="9.140625" style="2"/>
    <col min="15105" max="15105" width="4.7109375" style="2" bestFit="1" customWidth="1"/>
    <col min="15106" max="15106" width="2.140625" style="2" bestFit="1" customWidth="1"/>
    <col min="15107" max="15107" width="35.5703125" style="2" bestFit="1" customWidth="1"/>
    <col min="15108" max="15108" width="1.7109375" style="2" customWidth="1"/>
    <col min="15109" max="15109" width="15.7109375" style="2" bestFit="1" customWidth="1"/>
    <col min="15110" max="15110" width="6" style="2" bestFit="1" customWidth="1"/>
    <col min="15111" max="15111" width="15.7109375" style="2" bestFit="1" customWidth="1"/>
    <col min="15112" max="15112" width="15.140625" style="2" bestFit="1" customWidth="1"/>
    <col min="15113" max="15113" width="16.7109375" style="2" bestFit="1" customWidth="1"/>
    <col min="15114" max="15115" width="14.28515625" style="2" bestFit="1" customWidth="1"/>
    <col min="15116" max="15117" width="13.5703125" style="2" bestFit="1" customWidth="1"/>
    <col min="15118" max="15118" width="14.7109375" style="2" bestFit="1" customWidth="1"/>
    <col min="15119" max="15119" width="13.5703125" style="2" bestFit="1" customWidth="1"/>
    <col min="15120" max="15120" width="13" style="2" customWidth="1"/>
    <col min="15121" max="15121" width="9.140625" style="2"/>
    <col min="15122" max="15122" width="13.5703125" style="2" bestFit="1" customWidth="1"/>
    <col min="15123" max="15123" width="11.42578125" style="2" bestFit="1" customWidth="1"/>
    <col min="15124" max="15124" width="14" style="2" bestFit="1" customWidth="1"/>
    <col min="15125" max="15125" width="6.140625" style="2" bestFit="1" customWidth="1"/>
    <col min="15126" max="15360" width="9.140625" style="2"/>
    <col min="15361" max="15361" width="4.7109375" style="2" bestFit="1" customWidth="1"/>
    <col min="15362" max="15362" width="2.140625" style="2" bestFit="1" customWidth="1"/>
    <col min="15363" max="15363" width="35.5703125" style="2" bestFit="1" customWidth="1"/>
    <col min="15364" max="15364" width="1.7109375" style="2" customWidth="1"/>
    <col min="15365" max="15365" width="15.7109375" style="2" bestFit="1" customWidth="1"/>
    <col min="15366" max="15366" width="6" style="2" bestFit="1" customWidth="1"/>
    <col min="15367" max="15367" width="15.7109375" style="2" bestFit="1" customWidth="1"/>
    <col min="15368" max="15368" width="15.140625" style="2" bestFit="1" customWidth="1"/>
    <col min="15369" max="15369" width="16.7109375" style="2" bestFit="1" customWidth="1"/>
    <col min="15370" max="15371" width="14.28515625" style="2" bestFit="1" customWidth="1"/>
    <col min="15372" max="15373" width="13.5703125" style="2" bestFit="1" customWidth="1"/>
    <col min="15374" max="15374" width="14.7109375" style="2" bestFit="1" customWidth="1"/>
    <col min="15375" max="15375" width="13.5703125" style="2" bestFit="1" customWidth="1"/>
    <col min="15376" max="15376" width="13" style="2" customWidth="1"/>
    <col min="15377" max="15377" width="9.140625" style="2"/>
    <col min="15378" max="15378" width="13.5703125" style="2" bestFit="1" customWidth="1"/>
    <col min="15379" max="15379" width="11.42578125" style="2" bestFit="1" customWidth="1"/>
    <col min="15380" max="15380" width="14" style="2" bestFit="1" customWidth="1"/>
    <col min="15381" max="15381" width="6.140625" style="2" bestFit="1" customWidth="1"/>
    <col min="15382" max="15616" width="9.140625" style="2"/>
    <col min="15617" max="15617" width="4.7109375" style="2" bestFit="1" customWidth="1"/>
    <col min="15618" max="15618" width="2.140625" style="2" bestFit="1" customWidth="1"/>
    <col min="15619" max="15619" width="35.5703125" style="2" bestFit="1" customWidth="1"/>
    <col min="15620" max="15620" width="1.7109375" style="2" customWidth="1"/>
    <col min="15621" max="15621" width="15.7109375" style="2" bestFit="1" customWidth="1"/>
    <col min="15622" max="15622" width="6" style="2" bestFit="1" customWidth="1"/>
    <col min="15623" max="15623" width="15.7109375" style="2" bestFit="1" customWidth="1"/>
    <col min="15624" max="15624" width="15.140625" style="2" bestFit="1" customWidth="1"/>
    <col min="15625" max="15625" width="16.7109375" style="2" bestFit="1" customWidth="1"/>
    <col min="15626" max="15627" width="14.28515625" style="2" bestFit="1" customWidth="1"/>
    <col min="15628" max="15629" width="13.5703125" style="2" bestFit="1" customWidth="1"/>
    <col min="15630" max="15630" width="14.7109375" style="2" bestFit="1" customWidth="1"/>
    <col min="15631" max="15631" width="13.5703125" style="2" bestFit="1" customWidth="1"/>
    <col min="15632" max="15632" width="13" style="2" customWidth="1"/>
    <col min="15633" max="15633" width="9.140625" style="2"/>
    <col min="15634" max="15634" width="13.5703125" style="2" bestFit="1" customWidth="1"/>
    <col min="15635" max="15635" width="11.42578125" style="2" bestFit="1" customWidth="1"/>
    <col min="15636" max="15636" width="14" style="2" bestFit="1" customWidth="1"/>
    <col min="15637" max="15637" width="6.140625" style="2" bestFit="1" customWidth="1"/>
    <col min="15638" max="15872" width="9.140625" style="2"/>
    <col min="15873" max="15873" width="4.7109375" style="2" bestFit="1" customWidth="1"/>
    <col min="15874" max="15874" width="2.140625" style="2" bestFit="1" customWidth="1"/>
    <col min="15875" max="15875" width="35.5703125" style="2" bestFit="1" customWidth="1"/>
    <col min="15876" max="15876" width="1.7109375" style="2" customWidth="1"/>
    <col min="15877" max="15877" width="15.7109375" style="2" bestFit="1" customWidth="1"/>
    <col min="15878" max="15878" width="6" style="2" bestFit="1" customWidth="1"/>
    <col min="15879" max="15879" width="15.7109375" style="2" bestFit="1" customWidth="1"/>
    <col min="15880" max="15880" width="15.140625" style="2" bestFit="1" customWidth="1"/>
    <col min="15881" max="15881" width="16.7109375" style="2" bestFit="1" customWidth="1"/>
    <col min="15882" max="15883" width="14.28515625" style="2" bestFit="1" customWidth="1"/>
    <col min="15884" max="15885" width="13.5703125" style="2" bestFit="1" customWidth="1"/>
    <col min="15886" max="15886" width="14.7109375" style="2" bestFit="1" customWidth="1"/>
    <col min="15887" max="15887" width="13.5703125" style="2" bestFit="1" customWidth="1"/>
    <col min="15888" max="15888" width="13" style="2" customWidth="1"/>
    <col min="15889" max="15889" width="9.140625" style="2"/>
    <col min="15890" max="15890" width="13.5703125" style="2" bestFit="1" customWidth="1"/>
    <col min="15891" max="15891" width="11.42578125" style="2" bestFit="1" customWidth="1"/>
    <col min="15892" max="15892" width="14" style="2" bestFit="1" customWidth="1"/>
    <col min="15893" max="15893" width="6.140625" style="2" bestFit="1" customWidth="1"/>
    <col min="15894" max="16128" width="9.140625" style="2"/>
    <col min="16129" max="16129" width="4.7109375" style="2" bestFit="1" customWidth="1"/>
    <col min="16130" max="16130" width="2.140625" style="2" bestFit="1" customWidth="1"/>
    <col min="16131" max="16131" width="35.5703125" style="2" bestFit="1" customWidth="1"/>
    <col min="16132" max="16132" width="1.7109375" style="2" customWidth="1"/>
    <col min="16133" max="16133" width="15.7109375" style="2" bestFit="1" customWidth="1"/>
    <col min="16134" max="16134" width="6" style="2" bestFit="1" customWidth="1"/>
    <col min="16135" max="16135" width="15.7109375" style="2" bestFit="1" customWidth="1"/>
    <col min="16136" max="16136" width="15.140625" style="2" bestFit="1" customWidth="1"/>
    <col min="16137" max="16137" width="16.7109375" style="2" bestFit="1" customWidth="1"/>
    <col min="16138" max="16139" width="14.28515625" style="2" bestFit="1" customWidth="1"/>
    <col min="16140" max="16141" width="13.5703125" style="2" bestFit="1" customWidth="1"/>
    <col min="16142" max="16142" width="14.7109375" style="2" bestFit="1" customWidth="1"/>
    <col min="16143" max="16143" width="13.5703125" style="2" bestFit="1" customWidth="1"/>
    <col min="16144" max="16144" width="13" style="2" customWidth="1"/>
    <col min="16145" max="16145" width="9.140625" style="2"/>
    <col min="16146" max="16146" width="13.5703125" style="2" bestFit="1" customWidth="1"/>
    <col min="16147" max="16147" width="11.42578125" style="2" bestFit="1" customWidth="1"/>
    <col min="16148" max="16148" width="14" style="2" bestFit="1" customWidth="1"/>
    <col min="16149" max="16149" width="6.140625" style="2" bestFit="1" customWidth="1"/>
    <col min="16150" max="16384" width="9.140625" style="2"/>
  </cols>
  <sheetData>
    <row r="1" spans="1:23" s="12" customFormat="1" ht="15">
      <c r="A1" s="1128" t="str">
        <f>[52]SUMMARY!$A$1:$R$1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</row>
    <row r="2" spans="1:23" s="12" customFormat="1" ht="15">
      <c r="A2" s="1128" t="str">
        <f>[52]SUMMARY!$A$2:$R$2</f>
        <v>ELECTRIC COST OF SERVICE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  <c r="V2" s="1129"/>
      <c r="W2" s="1129"/>
    </row>
    <row r="3" spans="1:23" s="12" customFormat="1" ht="15">
      <c r="A3" s="1128" t="str">
        <f>[52]SUMMARY!$A$3:$R$3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</row>
    <row r="6" spans="1:23" s="52" customFormat="1" ht="45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>'[52]Class Summary'!E10</f>
        <v>10754417110.815203</v>
      </c>
      <c r="F10" s="682">
        <f>'[52]Class Summary'!F10</f>
        <v>0</v>
      </c>
      <c r="G10" s="682">
        <f>'[52]Class Summary'!G10</f>
        <v>6245684259.173522</v>
      </c>
      <c r="H10" s="682">
        <f>'[52]Class Summary'!H10</f>
        <v>1341382223.4004421</v>
      </c>
      <c r="I10" s="682">
        <f>'[52]Class Summary'!I10</f>
        <v>1311277805.7556999</v>
      </c>
      <c r="J10" s="682">
        <f>'[52]Class Summary'!J10</f>
        <v>742981160.49841261</v>
      </c>
      <c r="K10" s="682">
        <f>'[52]Class Summary'!K10</f>
        <v>623895980.76630425</v>
      </c>
      <c r="L10" s="682">
        <f>'[52]Class Summary'!L10</f>
        <v>72317352.818607792</v>
      </c>
      <c r="M10" s="682">
        <f>'[52]Class Summary'!M10</f>
        <v>187221782.67197728</v>
      </c>
      <c r="N10" s="682">
        <f>'[52]Class Summary'!N10</f>
        <v>115664428.03656584</v>
      </c>
      <c r="O10" s="682">
        <f>'[52]Class Summary'!O10</f>
        <v>110555105.84794155</v>
      </c>
      <c r="P10" s="682">
        <f>'[52]Class Summary'!P10</f>
        <v>3437011.8457281594</v>
      </c>
      <c r="Q10" s="682"/>
      <c r="R10" s="682">
        <f>'[52]Class Summary'!R10</f>
        <v>550887425.01838303</v>
      </c>
      <c r="S10" s="682">
        <f>'[52]Class Summary'!S10</f>
        <v>2923828.3543237494</v>
      </c>
      <c r="T10" s="682">
        <f>'[52]Class Summary'!T10</f>
        <v>70084727.393597469</v>
      </c>
      <c r="U10" s="682">
        <f>'[52]Class Summary'!U10</f>
        <v>0</v>
      </c>
      <c r="V10" s="647">
        <f>'[52]Class Summary'!V10</f>
        <v>0</v>
      </c>
      <c r="W10" s="647">
        <f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>'[52]Class Summary'!E11</f>
        <v>-4292153131.7526531</v>
      </c>
      <c r="F11" s="682">
        <f>'[52]Class Summary'!F11</f>
        <v>0</v>
      </c>
      <c r="G11" s="682">
        <f>'[52]Class Summary'!G11</f>
        <v>-2506631969.0397072</v>
      </c>
      <c r="H11" s="682">
        <f>'[52]Class Summary'!H11</f>
        <v>-531209681.6655882</v>
      </c>
      <c r="I11" s="682">
        <f>'[52]Class Summary'!I11</f>
        <v>-524533301.70383263</v>
      </c>
      <c r="J11" s="682">
        <f>'[52]Class Summary'!J11</f>
        <v>-301198742.73174959</v>
      </c>
      <c r="K11" s="682">
        <f>'[52]Class Summary'!K11</f>
        <v>-245787284.38862738</v>
      </c>
      <c r="L11" s="682">
        <f>'[52]Class Summary'!L11</f>
        <v>-25882347.128794711</v>
      </c>
      <c r="M11" s="682">
        <f>'[52]Class Summary'!M11</f>
        <v>-77996376.070563555</v>
      </c>
      <c r="N11" s="682">
        <f>'[52]Class Summary'!N11</f>
        <v>-35587123.83787296</v>
      </c>
      <c r="O11" s="682">
        <f>'[52]Class Summary'!O11</f>
        <v>-41982646.810771801</v>
      </c>
      <c r="P11" s="682">
        <f>'[52]Class Summary'!P11</f>
        <v>-1343658.3751444723</v>
      </c>
      <c r="Q11" s="682"/>
      <c r="R11" s="682">
        <f>'[52]Class Summary'!R11</f>
        <v>-218355319.34332165</v>
      </c>
      <c r="S11" s="682">
        <f>'[52]Class Summary'!S11</f>
        <v>-1105518.8099380562</v>
      </c>
      <c r="T11" s="682">
        <f>'[52]Class Summary'!T11</f>
        <v>-26326446.235367678</v>
      </c>
      <c r="U11" s="682">
        <f>'[52]Class Summary'!U11</f>
        <v>0</v>
      </c>
      <c r="V11" s="647">
        <f>'[52]Class Summary'!V11</f>
        <v>0</v>
      </c>
      <c r="W11" s="647">
        <f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>'[52]Class Summary'!E12</f>
        <v>-1033675899.3934091</v>
      </c>
      <c r="F12" s="682">
        <f>'[52]Class Summary'!F12</f>
        <v>0</v>
      </c>
      <c r="G12" s="682">
        <f>'[52]Class Summary'!G12</f>
        <v>-606558203.61233878</v>
      </c>
      <c r="H12" s="682">
        <f>'[52]Class Summary'!H12</f>
        <v>-158355944.16738087</v>
      </c>
      <c r="I12" s="682">
        <f>'[52]Class Summary'!I12</f>
        <v>-111888542.06017473</v>
      </c>
      <c r="J12" s="682">
        <f>'[52]Class Summary'!J12</f>
        <v>-59078432.380624063</v>
      </c>
      <c r="K12" s="682">
        <f>'[52]Class Summary'!K12</f>
        <v>-51493817.214001559</v>
      </c>
      <c r="L12" s="682">
        <f>'[52]Class Summary'!L12</f>
        <v>-8264591.7488235347</v>
      </c>
      <c r="M12" s="682">
        <f>'[52]Class Summary'!M12</f>
        <v>-13628641.329844154</v>
      </c>
      <c r="N12" s="682">
        <f>'[52]Class Summary'!N12</f>
        <v>-13194916.874850664</v>
      </c>
      <c r="O12" s="682">
        <f>'[52]Class Summary'!O12</f>
        <v>-10915788.048602004</v>
      </c>
      <c r="P12" s="682">
        <f>'[52]Class Summary'!P12</f>
        <v>-297021.95676899527</v>
      </c>
      <c r="Q12" s="682"/>
      <c r="R12" s="682">
        <f>'[52]Class Summary'!R12</f>
        <v>-44643240.791072935</v>
      </c>
      <c r="S12" s="682">
        <f>'[52]Class Summary'!S12</f>
        <v>-282149.51811566961</v>
      </c>
      <c r="T12" s="682">
        <f>'[52]Class Summary'!T12</f>
        <v>-6568426.9048129572</v>
      </c>
      <c r="U12" s="682">
        <f>'[52]Class Summary'!U12</f>
        <v>0</v>
      </c>
      <c r="V12" s="647">
        <f>'[52]Class Summary'!V12</f>
        <v>0</v>
      </c>
      <c r="W12" s="647">
        <f>'[52]Class Summary'!W12</f>
        <v>-44925390.309188604</v>
      </c>
    </row>
    <row r="13" spans="1:23" ht="12" thickBot="1">
      <c r="A13" s="668">
        <f t="shared" si="0"/>
        <v>5</v>
      </c>
      <c r="B13" s="668"/>
      <c r="C13" s="57" t="s">
        <v>19</v>
      </c>
      <c r="D13" s="57"/>
      <c r="E13" s="689">
        <f>'[52]Class Summary'!E13</f>
        <v>5428588079.6691408</v>
      </c>
      <c r="F13" s="689">
        <f>'[52]Class Summary'!F13</f>
        <v>0</v>
      </c>
      <c r="G13" s="689">
        <f>'[52]Class Summary'!G13</f>
        <v>3132494086.5214758</v>
      </c>
      <c r="H13" s="689">
        <f>'[52]Class Summary'!H13</f>
        <v>651816597.56747317</v>
      </c>
      <c r="I13" s="689">
        <f>'[52]Class Summary'!I13</f>
        <v>674855961.99169254</v>
      </c>
      <c r="J13" s="689">
        <f>'[52]Class Summary'!J13</f>
        <v>382703985.38603896</v>
      </c>
      <c r="K13" s="689">
        <f>'[52]Class Summary'!K13</f>
        <v>326614879.16367531</v>
      </c>
      <c r="L13" s="689">
        <f>'[52]Class Summary'!L13</f>
        <v>38170413.940989539</v>
      </c>
      <c r="M13" s="689">
        <f>'[52]Class Summary'!M13</f>
        <v>95596765.27156958</v>
      </c>
      <c r="N13" s="689">
        <f>'[52]Class Summary'!N13</f>
        <v>66882387.323842227</v>
      </c>
      <c r="O13" s="689">
        <f>'[52]Class Summary'!O13</f>
        <v>57656670.988567755</v>
      </c>
      <c r="P13" s="689">
        <f>'[52]Class Summary'!P13</f>
        <v>1796331.5138146919</v>
      </c>
      <c r="Q13" s="689"/>
      <c r="R13" s="689">
        <f>'[52]Class Summary'!R13</f>
        <v>287888864.88398838</v>
      </c>
      <c r="S13" s="689">
        <f>'[52]Class Summary'!S13</f>
        <v>1536160.0262700235</v>
      </c>
      <c r="T13" s="689">
        <f>'[52]Class Summary'!T13</f>
        <v>37189854.253416836</v>
      </c>
      <c r="U13" s="689">
        <f>'[52]Class Summary'!U13</f>
        <v>0</v>
      </c>
      <c r="V13" s="648">
        <f>'[52]Class Summary'!V13</f>
        <v>0</v>
      </c>
      <c r="W13" s="648">
        <f>'[52]Class Summary'!W13</f>
        <v>289425024.91025847</v>
      </c>
    </row>
    <row r="14" spans="1:23" ht="12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>'[52]Class Summary'!E16</f>
        <v>1997002383.9412317</v>
      </c>
      <c r="F16" s="682">
        <f>'[52]Class Summary'!F16</f>
        <v>0</v>
      </c>
      <c r="G16" s="682">
        <f>'[52]Class Summary'!G16</f>
        <v>1105896513.2900393</v>
      </c>
      <c r="H16" s="682">
        <f>'[52]Class Summary'!H16</f>
        <v>263390391.2140398</v>
      </c>
      <c r="I16" s="682">
        <f>'[52]Class Summary'!I16</f>
        <v>270703257.2199825</v>
      </c>
      <c r="J16" s="682">
        <f>'[52]Class Summary'!J16</f>
        <v>160280839.13024956</v>
      </c>
      <c r="K16" s="682">
        <f>'[52]Class Summary'!K16</f>
        <v>124210379.10093749</v>
      </c>
      <c r="L16" s="682">
        <f>'[52]Class Summary'!L16</f>
        <v>5493553</v>
      </c>
      <c r="M16" s="682">
        <f>'[52]Class Summary'!M16</f>
        <v>40128244.032609545</v>
      </c>
      <c r="N16" s="682">
        <f>'[52]Class Summary'!N16</f>
        <v>10117371.780000001</v>
      </c>
      <c r="O16" s="682">
        <f>'[52]Class Summary'!O16</f>
        <v>16457494.013373908</v>
      </c>
      <c r="P16" s="682">
        <f>'[52]Class Summary'!P16</f>
        <v>324341.16000000003</v>
      </c>
      <c r="Q16" s="682"/>
      <c r="R16" s="682">
        <f>'[52]Class Summary'!R16</f>
        <v>113255219.09203497</v>
      </c>
      <c r="S16" s="682">
        <f>'[52]Class Summary'!S16</f>
        <v>268014.00021779712</v>
      </c>
      <c r="T16" s="682">
        <f>'[52]Class Summary'!T16</f>
        <v>10687146.00868473</v>
      </c>
      <c r="U16" s="682">
        <f>'[52]Class Summary'!U16</f>
        <v>0</v>
      </c>
      <c r="V16" s="647">
        <f>'[52]Class Summary'!V16</f>
        <v>0</v>
      </c>
      <c r="W16" s="647">
        <f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>'[52]Class Summary'!E17</f>
        <v>5469488.0226492006</v>
      </c>
      <c r="F17" s="682">
        <f>'[52]Class Summary'!F17</f>
        <v>0</v>
      </c>
      <c r="G17" s="682">
        <f>'[52]Class Summary'!G17</f>
        <v>2882952.4314700766</v>
      </c>
      <c r="H17" s="682">
        <f>'[52]Class Summary'!H17</f>
        <v>724358.04342279385</v>
      </c>
      <c r="I17" s="682">
        <f>'[52]Class Summary'!I17</f>
        <v>802202.61397954705</v>
      </c>
      <c r="J17" s="682">
        <f>'[52]Class Summary'!J17</f>
        <v>507443.61591371102</v>
      </c>
      <c r="K17" s="682">
        <f>'[52]Class Summary'!K17</f>
        <v>382587.73488735699</v>
      </c>
      <c r="L17" s="682">
        <f>'[52]Class Summary'!L17</f>
        <v>0</v>
      </c>
      <c r="M17" s="682">
        <f>'[52]Class Summary'!M17</f>
        <v>150061.00554546661</v>
      </c>
      <c r="N17" s="682">
        <f>'[52]Class Summary'!N17</f>
        <v>0</v>
      </c>
      <c r="O17" s="682">
        <f>'[52]Class Summary'!O17</f>
        <v>18019.763521166911</v>
      </c>
      <c r="P17" s="682">
        <f>'[52]Class Summary'!P17</f>
        <v>1862.8139090817253</v>
      </c>
      <c r="Q17" s="682"/>
      <c r="R17" s="682">
        <f>'[52]Class Summary'!R17</f>
        <v>353530.71012916719</v>
      </c>
      <c r="S17" s="682">
        <f>'[52]Class Summary'!S17</f>
        <v>1017.0452463412468</v>
      </c>
      <c r="T17" s="682">
        <f>'[52]Class Summary'!T17</f>
        <v>28039.979511848549</v>
      </c>
      <c r="U17" s="682">
        <f>'[52]Class Summary'!U17</f>
        <v>0</v>
      </c>
      <c r="V17" s="647">
        <f>'[52]Class Summary'!V17</f>
        <v>0</v>
      </c>
      <c r="W17" s="647">
        <f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>'[52]Class Summary'!E18</f>
        <v>76831178.983163431</v>
      </c>
      <c r="F18" s="682">
        <f>'[52]Class Summary'!F18</f>
        <v>0</v>
      </c>
      <c r="G18" s="682">
        <f>'[52]Class Summary'!G18</f>
        <v>41891450.713883169</v>
      </c>
      <c r="H18" s="682">
        <f>'[52]Class Summary'!H18</f>
        <v>10912996.116569305</v>
      </c>
      <c r="I18" s="682">
        <f>'[52]Class Summary'!I18</f>
        <v>8170551.574569691</v>
      </c>
      <c r="J18" s="682">
        <f>'[52]Class Summary'!J18</f>
        <v>4815673.0985493921</v>
      </c>
      <c r="K18" s="682">
        <f>'[52]Class Summary'!K18</f>
        <v>4247015.4452773603</v>
      </c>
      <c r="L18" s="682">
        <f>'[52]Class Summary'!L18</f>
        <v>1110812.9075238416</v>
      </c>
      <c r="M18" s="682">
        <f>'[52]Class Summary'!M18</f>
        <v>4311843.9752027253</v>
      </c>
      <c r="N18" s="682">
        <f>'[52]Class Summary'!N18</f>
        <v>1077072.9172933849</v>
      </c>
      <c r="O18" s="682">
        <f>'[52]Class Summary'!O18</f>
        <v>268394.74314632459</v>
      </c>
      <c r="P18" s="682">
        <f>'[52]Class Summary'!P18</f>
        <v>25367.491148233286</v>
      </c>
      <c r="Q18" s="682"/>
      <c r="R18" s="682">
        <f>'[52]Class Summary'!R18</f>
        <v>3888800.882547779</v>
      </c>
      <c r="S18" s="682">
        <f>'[52]Class Summary'!S18</f>
        <v>16133.569480955719</v>
      </c>
      <c r="T18" s="682">
        <f>'[52]Class Summary'!T18</f>
        <v>342080.99324862583</v>
      </c>
      <c r="U18" s="682">
        <f>'[52]Class Summary'!U18</f>
        <v>0</v>
      </c>
      <c r="V18" s="647">
        <f>'[52]Class Summary'!V18</f>
        <v>0</v>
      </c>
      <c r="W18" s="647">
        <f>'[52]Class Summary'!W18</f>
        <v>3904934.4520287346</v>
      </c>
    </row>
    <row r="19" spans="1:23" ht="12" thickBot="1">
      <c r="A19" s="668">
        <f t="shared" si="0"/>
        <v>11</v>
      </c>
      <c r="B19" s="668"/>
      <c r="C19" s="57" t="s">
        <v>24</v>
      </c>
      <c r="D19" s="57"/>
      <c r="E19" s="689">
        <f>'[52]Class Summary'!E19</f>
        <v>2079303050.9470444</v>
      </c>
      <c r="F19" s="689">
        <f>'[52]Class Summary'!F19</f>
        <v>0</v>
      </c>
      <c r="G19" s="689">
        <f>'[52]Class Summary'!G19</f>
        <v>1150670916.4353926</v>
      </c>
      <c r="H19" s="689">
        <f>'[52]Class Summary'!H19</f>
        <v>275027745.3740319</v>
      </c>
      <c r="I19" s="689">
        <f>'[52]Class Summary'!I19</f>
        <v>279676011.40853173</v>
      </c>
      <c r="J19" s="689">
        <f>'[52]Class Summary'!J19</f>
        <v>165603955.84471267</v>
      </c>
      <c r="K19" s="689">
        <f>'[52]Class Summary'!K19</f>
        <v>128839982.28110221</v>
      </c>
      <c r="L19" s="689">
        <f>'[52]Class Summary'!L19</f>
        <v>6604365.9075238416</v>
      </c>
      <c r="M19" s="689">
        <f>'[52]Class Summary'!M19</f>
        <v>44590149.013357736</v>
      </c>
      <c r="N19" s="689">
        <f>'[52]Class Summary'!N19</f>
        <v>11194444.697293386</v>
      </c>
      <c r="O19" s="689">
        <f>'[52]Class Summary'!O19</f>
        <v>16743908.520041399</v>
      </c>
      <c r="P19" s="689">
        <f>'[52]Class Summary'!P19</f>
        <v>351571.46505731507</v>
      </c>
      <c r="Q19" s="689"/>
      <c r="R19" s="689">
        <f>'[52]Class Summary'!R19</f>
        <v>117497550.68471192</v>
      </c>
      <c r="S19" s="689">
        <f>'[52]Class Summary'!S19</f>
        <v>285164.6149450941</v>
      </c>
      <c r="T19" s="689">
        <f>'[52]Class Summary'!T19</f>
        <v>11057266.981445204</v>
      </c>
      <c r="U19" s="689">
        <f>'[52]Class Summary'!U19</f>
        <v>0</v>
      </c>
      <c r="V19" s="648">
        <f>'[52]Class Summary'!V19</f>
        <v>0</v>
      </c>
      <c r="W19" s="648">
        <f>'[52]Class Summary'!W19</f>
        <v>117782715.299657</v>
      </c>
    </row>
    <row r="20" spans="1:23" ht="12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>'[52]Class Summary'!E22</f>
        <v>1143200425.1744153</v>
      </c>
      <c r="F22" s="682">
        <f>'[52]Class Summary'!F22</f>
        <v>0</v>
      </c>
      <c r="G22" s="682">
        <f>'[52]Class Summary'!G22</f>
        <v>642196612.42459345</v>
      </c>
      <c r="H22" s="682">
        <f>'[52]Class Summary'!H22</f>
        <v>147205464.47887158</v>
      </c>
      <c r="I22" s="682">
        <f>'[52]Class Summary'!I22</f>
        <v>150312452.15806487</v>
      </c>
      <c r="J22" s="682">
        <f>'[52]Class Summary'!J22</f>
        <v>92554424.153809175</v>
      </c>
      <c r="K22" s="682">
        <f>'[52]Class Summary'!K22</f>
        <v>73004120.942692384</v>
      </c>
      <c r="L22" s="682">
        <f>'[52]Class Summary'!L22</f>
        <v>1455316.4888275054</v>
      </c>
      <c r="M22" s="682">
        <f>'[52]Class Summary'!M22</f>
        <v>26282217.920475874</v>
      </c>
      <c r="N22" s="682">
        <f>'[52]Class Summary'!N22</f>
        <v>2856003.8413771414</v>
      </c>
      <c r="O22" s="682">
        <f>'[52]Class Summary'!O22</f>
        <v>6961404.3794189142</v>
      </c>
      <c r="P22" s="682">
        <f>'[52]Class Summary'!P22</f>
        <v>372408.38628434297</v>
      </c>
      <c r="Q22" s="682"/>
      <c r="R22" s="682">
        <f>'[52]Class Summary'!R22</f>
        <v>66524962.078858308</v>
      </c>
      <c r="S22" s="682">
        <f>'[52]Class Summary'!S22</f>
        <v>247104.47363583822</v>
      </c>
      <c r="T22" s="682">
        <f>'[52]Class Summary'!T22</f>
        <v>6232054.3901982401</v>
      </c>
      <c r="U22" s="682">
        <f>'[52]Class Summary'!U22</f>
        <v>0</v>
      </c>
      <c r="V22" s="647">
        <f>'[52]Class Summary'!V22</f>
        <v>0</v>
      </c>
      <c r="W22" s="647">
        <f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>'[52]Class Summary'!E23</f>
        <v>501066983.85999954</v>
      </c>
      <c r="F23" s="682">
        <f>'[52]Class Summary'!F23</f>
        <v>0</v>
      </c>
      <c r="G23" s="682">
        <f>'[52]Class Summary'!G23</f>
        <v>294883486.15866089</v>
      </c>
      <c r="H23" s="682">
        <f>'[52]Class Summary'!H23</f>
        <v>62968029.207263418</v>
      </c>
      <c r="I23" s="682">
        <f>'[52]Class Summary'!I23</f>
        <v>59552523.54733894</v>
      </c>
      <c r="J23" s="682">
        <f>'[52]Class Summary'!J23</f>
        <v>33666477.106337197</v>
      </c>
      <c r="K23" s="682">
        <f>'[52]Class Summary'!K23</f>
        <v>28908967.905114207</v>
      </c>
      <c r="L23" s="682">
        <f>'[52]Class Summary'!L23</f>
        <v>2064073.1890460306</v>
      </c>
      <c r="M23" s="682">
        <f>'[52]Class Summary'!M23</f>
        <v>8375581.3404160691</v>
      </c>
      <c r="N23" s="682">
        <f>'[52]Class Summary'!N23</f>
        <v>4214379.1175944181</v>
      </c>
      <c r="O23" s="682">
        <f>'[52]Class Summary'!O23</f>
        <v>6276704.38452294</v>
      </c>
      <c r="P23" s="682">
        <f>'[52]Class Summary'!P23</f>
        <v>156761.90370541246</v>
      </c>
      <c r="Q23" s="682"/>
      <c r="R23" s="682">
        <f>'[52]Class Summary'!R23</f>
        <v>25458254.803137425</v>
      </c>
      <c r="S23" s="682">
        <f>'[52]Class Summary'!S23</f>
        <v>133149.25961629199</v>
      </c>
      <c r="T23" s="682">
        <f>'[52]Class Summary'!T23</f>
        <v>3317563.8423604881</v>
      </c>
      <c r="U23" s="682">
        <f>'[52]Class Summary'!U23</f>
        <v>0</v>
      </c>
      <c r="V23" s="647">
        <f>'[52]Class Summary'!V23</f>
        <v>0</v>
      </c>
      <c r="W23" s="647">
        <f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>'[52]Class Summary'!E24</f>
        <v>86495562.504948348</v>
      </c>
      <c r="F24" s="682">
        <f>'[52]Class Summary'!F24</f>
        <v>0</v>
      </c>
      <c r="G24" s="682">
        <f>'[52]Class Summary'!G24</f>
        <v>49664321.496754892</v>
      </c>
      <c r="H24" s="682">
        <f>'[52]Class Summary'!H24</f>
        <v>10886014.365790982</v>
      </c>
      <c r="I24" s="682">
        <f>'[52]Class Summary'!I24</f>
        <v>10867640.194147136</v>
      </c>
      <c r="J24" s="682">
        <f>'[52]Class Summary'!J24</f>
        <v>6448008.5496346857</v>
      </c>
      <c r="K24" s="682">
        <f>'[52]Class Summary'!K24</f>
        <v>5271084.1207814049</v>
      </c>
      <c r="L24" s="682">
        <f>'[52]Class Summary'!L24</f>
        <v>289183.53141939751</v>
      </c>
      <c r="M24" s="682">
        <f>'[52]Class Summary'!M24</f>
        <v>1733853.1993075709</v>
      </c>
      <c r="N24" s="682">
        <f>'[52]Class Summary'!N24</f>
        <v>531667.39239015011</v>
      </c>
      <c r="O24" s="682">
        <f>'[52]Class Summary'!O24</f>
        <v>776070.56951058796</v>
      </c>
      <c r="P24" s="682">
        <f>'[52]Class Summary'!P24</f>
        <v>27719.085211528694</v>
      </c>
      <c r="Q24" s="682"/>
      <c r="R24" s="682">
        <f>'[52]Class Summary'!R24</f>
        <v>4731148.1489995169</v>
      </c>
      <c r="S24" s="682">
        <f>'[52]Class Summary'!S24</f>
        <v>20888.226302317587</v>
      </c>
      <c r="T24" s="682">
        <f>'[52]Class Summary'!T24</f>
        <v>519047.74547957053</v>
      </c>
      <c r="U24" s="682">
        <f>'[52]Class Summary'!U24</f>
        <v>0</v>
      </c>
      <c r="V24" s="647">
        <f>'[52]Class Summary'!V24</f>
        <v>0</v>
      </c>
      <c r="W24" s="647">
        <f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>'[52]Class Summary'!E25</f>
        <v>13402959.66548593</v>
      </c>
      <c r="F25" s="682">
        <f>'[52]Class Summary'!F25</f>
        <v>0</v>
      </c>
      <c r="G25" s="682">
        <f>'[52]Class Summary'!G25</f>
        <v>7733998.4684524834</v>
      </c>
      <c r="H25" s="682">
        <f>'[52]Class Summary'!H25</f>
        <v>1609308.2470577823</v>
      </c>
      <c r="I25" s="682">
        <f>'[52]Class Summary'!I25</f>
        <v>1666191.485860286</v>
      </c>
      <c r="J25" s="682">
        <f>'[52]Class Summary'!J25</f>
        <v>944880.3270154217</v>
      </c>
      <c r="K25" s="682">
        <f>'[52]Class Summary'!K25</f>
        <v>806398.64129184512</v>
      </c>
      <c r="L25" s="682">
        <f>'[52]Class Summary'!L25</f>
        <v>94241.1748612847</v>
      </c>
      <c r="M25" s="682">
        <f>'[52]Class Summary'!M25</f>
        <v>236024.463503568</v>
      </c>
      <c r="N25" s="682">
        <f>'[52]Class Summary'!N25</f>
        <v>165129.8507967655</v>
      </c>
      <c r="O25" s="682">
        <f>'[52]Class Summary'!O25</f>
        <v>142351.93836130307</v>
      </c>
      <c r="P25" s="682">
        <f>'[52]Class Summary'!P25</f>
        <v>4435.0682851897245</v>
      </c>
      <c r="Q25" s="682"/>
      <c r="R25" s="682">
        <f>'[52]Class Summary'!R25</f>
        <v>710785.71215110447</v>
      </c>
      <c r="S25" s="682">
        <f>'[52]Class Summary'!S25</f>
        <v>3792.7156324382227</v>
      </c>
      <c r="T25" s="682">
        <f>'[52]Class Summary'!T25</f>
        <v>91820.213508302477</v>
      </c>
      <c r="U25" s="682">
        <f>'[52]Class Summary'!U25</f>
        <v>0</v>
      </c>
      <c r="V25" s="647">
        <f>'[52]Class Summary'!V25</f>
        <v>0</v>
      </c>
      <c r="W25" s="647">
        <f>'[52]Class Summary'!W25</f>
        <v>714578.42778354266</v>
      </c>
    </row>
    <row r="26" spans="1:23" ht="12" thickBot="1">
      <c r="A26" s="668">
        <f t="shared" si="0"/>
        <v>18</v>
      </c>
      <c r="B26" s="668"/>
      <c r="C26" s="57" t="s">
        <v>30</v>
      </c>
      <c r="D26" s="57"/>
      <c r="E26" s="689">
        <f>'[52]Class Summary'!E26</f>
        <v>1744165931.204849</v>
      </c>
      <c r="F26" s="689">
        <f>'[52]Class Summary'!F26</f>
        <v>0</v>
      </c>
      <c r="G26" s="689">
        <f>'[52]Class Summary'!G26</f>
        <v>994478418.54846168</v>
      </c>
      <c r="H26" s="689">
        <f>'[52]Class Summary'!H26</f>
        <v>222668816.29898378</v>
      </c>
      <c r="I26" s="689">
        <f>'[52]Class Summary'!I26</f>
        <v>222398807.38541123</v>
      </c>
      <c r="J26" s="689">
        <f>'[52]Class Summary'!J26</f>
        <v>133613790.13679647</v>
      </c>
      <c r="K26" s="689">
        <f>'[52]Class Summary'!K26</f>
        <v>107990571.60987984</v>
      </c>
      <c r="L26" s="689">
        <f>'[52]Class Summary'!L26</f>
        <v>3902814.3841542182</v>
      </c>
      <c r="M26" s="689">
        <f>'[52]Class Summary'!M26</f>
        <v>36627676.923703082</v>
      </c>
      <c r="N26" s="689">
        <f>'[52]Class Summary'!N26</f>
        <v>7767180.2021584762</v>
      </c>
      <c r="O26" s="689">
        <f>'[52]Class Summary'!O26</f>
        <v>14156531.271813747</v>
      </c>
      <c r="P26" s="689">
        <f>'[52]Class Summary'!P26</f>
        <v>561324.44348647387</v>
      </c>
      <c r="Q26" s="689"/>
      <c r="R26" s="689">
        <f>'[52]Class Summary'!R26</f>
        <v>97425150.74314636</v>
      </c>
      <c r="S26" s="689">
        <f>'[52]Class Summary'!S26</f>
        <v>404934.67518688599</v>
      </c>
      <c r="T26" s="689">
        <f>'[52]Class Summary'!T26</f>
        <v>10160486.1915466</v>
      </c>
      <c r="U26" s="689">
        <f>'[52]Class Summary'!U26</f>
        <v>0</v>
      </c>
      <c r="V26" s="648">
        <f>'[52]Class Summary'!V26</f>
        <v>0</v>
      </c>
      <c r="W26" s="648">
        <f>'[52]Class Summary'!W26</f>
        <v>97830085.418333247</v>
      </c>
    </row>
    <row r="27" spans="1:23" ht="12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>'[52]Class Summary'!E28</f>
        <v>335137119.74219579</v>
      </c>
      <c r="F28" s="682">
        <f>'[52]Class Summary'!F28</f>
        <v>0</v>
      </c>
      <c r="G28" s="682">
        <f>'[52]Class Summary'!G28</f>
        <v>156192497.88693094</v>
      </c>
      <c r="H28" s="682">
        <f>'[52]Class Summary'!H28</f>
        <v>52358929.075048119</v>
      </c>
      <c r="I28" s="682">
        <f>'[52]Class Summary'!I28</f>
        <v>57277204.023120493</v>
      </c>
      <c r="J28" s="682">
        <f>'[52]Class Summary'!J28</f>
        <v>31990165.7079162</v>
      </c>
      <c r="K28" s="682">
        <f>'[52]Class Summary'!K28</f>
        <v>20849410.671222374</v>
      </c>
      <c r="L28" s="682">
        <f>'[52]Class Summary'!L28</f>
        <v>2701551.5233696233</v>
      </c>
      <c r="M28" s="682">
        <f>'[52]Class Summary'!M28</f>
        <v>7962472.0896546543</v>
      </c>
      <c r="N28" s="682">
        <f>'[52]Class Summary'!N28</f>
        <v>3427264.4951349096</v>
      </c>
      <c r="O28" s="682">
        <f>'[52]Class Summary'!O28</f>
        <v>2587377.2482276522</v>
      </c>
      <c r="P28" s="682">
        <f>'[52]Class Summary'!P28</f>
        <v>-209752.9784291588</v>
      </c>
      <c r="Q28" s="682"/>
      <c r="R28" s="682">
        <f>'[52]Class Summary'!R28</f>
        <v>20072399.941565558</v>
      </c>
      <c r="S28" s="682">
        <f>'[52]Class Summary'!S28</f>
        <v>-119770.06024179189</v>
      </c>
      <c r="T28" s="682">
        <f>'[52]Class Summary'!T28</f>
        <v>896780.78989860415</v>
      </c>
      <c r="U28" s="682">
        <f>'[52]Class Summary'!U28</f>
        <v>0</v>
      </c>
      <c r="V28" s="647">
        <f>'[52]Class Summary'!V28</f>
        <v>0</v>
      </c>
      <c r="W28" s="647">
        <f>'[52]Class Summary'!W28</f>
        <v>19952629.881323755</v>
      </c>
    </row>
    <row r="29" spans="1:23" s="12" customFormat="1" ht="12" thickBot="1">
      <c r="A29" s="668">
        <f t="shared" si="0"/>
        <v>21</v>
      </c>
      <c r="B29" s="668"/>
      <c r="C29" s="57" t="s">
        <v>32</v>
      </c>
      <c r="D29" s="57"/>
      <c r="E29" s="671">
        <f>'[52]Class Summary'!E29</f>
        <v>6.1735595853613115E-2</v>
      </c>
      <c r="F29" s="671">
        <f>'[52]Class Summary'!F29</f>
        <v>0</v>
      </c>
      <c r="G29" s="671">
        <f>'[52]Class Summary'!G29</f>
        <v>4.986202481881688E-2</v>
      </c>
      <c r="H29" s="671">
        <f>'[52]Class Summary'!H29</f>
        <v>8.0327701489111211E-2</v>
      </c>
      <c r="I29" s="671">
        <f>'[52]Class Summary'!I29</f>
        <v>8.4873228139052251E-2</v>
      </c>
      <c r="J29" s="671">
        <f>'[52]Class Summary'!J29</f>
        <v>8.3589842095966843E-2</v>
      </c>
      <c r="K29" s="671">
        <f>'[52]Class Summary'!K29</f>
        <v>6.3834846485282704E-2</v>
      </c>
      <c r="L29" s="671">
        <f>'[52]Class Summary'!L29</f>
        <v>7.0776060420674275E-2</v>
      </c>
      <c r="M29" s="671">
        <f>'[52]Class Summary'!M29</f>
        <v>8.3292275288133502E-2</v>
      </c>
      <c r="N29" s="671">
        <f>'[52]Class Summary'!N29</f>
        <v>5.1243154323128634E-2</v>
      </c>
      <c r="O29" s="671">
        <f>'[52]Class Summary'!O29</f>
        <v>4.487559208440392E-2</v>
      </c>
      <c r="P29" s="671">
        <f>'[52]Class Summary'!P29</f>
        <v>-0.11676741003319989</v>
      </c>
      <c r="Q29" s="672"/>
      <c r="R29" s="671">
        <f>'[52]Class Summary'!R29</f>
        <v>6.9722738146382301E-2</v>
      </c>
      <c r="S29" s="671">
        <f>'[52]Class Summary'!S29</f>
        <v>-7.7967176722211429E-2</v>
      </c>
      <c r="T29" s="671">
        <f>'[52]Class Summary'!T29</f>
        <v>2.4113587103294764E-2</v>
      </c>
      <c r="U29" s="672"/>
      <c r="V29" s="672"/>
      <c r="W29" s="671">
        <f>'[52]Class Summary'!W29</f>
        <v>6.8938855192326343E-2</v>
      </c>
    </row>
    <row r="30" spans="1:23" ht="12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30" t="s">
        <v>33</v>
      </c>
      <c r="D31" s="1130"/>
      <c r="E31" s="1130"/>
      <c r="F31" s="1130"/>
      <c r="G31" s="1130"/>
      <c r="H31" s="1130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2.75">
      <c r="A32" s="669">
        <f t="shared" si="0"/>
        <v>24</v>
      </c>
      <c r="B32" s="669"/>
      <c r="C32" s="1084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5">
      <c r="A33" s="646">
        <f t="shared" si="0"/>
        <v>25</v>
      </c>
      <c r="B33" s="646"/>
      <c r="C33" s="1085" t="s">
        <v>35</v>
      </c>
      <c r="D33" s="646"/>
      <c r="E33" s="887">
        <f>'[52]Class Summary'!E33</f>
        <v>413658411.67078847</v>
      </c>
      <c r="F33" s="887">
        <f>'[52]Class Summary'!F33</f>
        <v>0</v>
      </c>
      <c r="G33" s="887">
        <f>'[52]Class Summary'!G33</f>
        <v>238696049.39293647</v>
      </c>
      <c r="H33" s="887">
        <f>'[52]Class Summary'!H33</f>
        <v>49668424.734641455</v>
      </c>
      <c r="I33" s="887">
        <f>'[52]Class Summary'!I33</f>
        <v>51424024.303766973</v>
      </c>
      <c r="J33" s="887">
        <f>'[52]Class Summary'!J33</f>
        <v>29162043.686416171</v>
      </c>
      <c r="K33" s="887">
        <f>'[52]Class Summary'!K33</f>
        <v>24888053.792272061</v>
      </c>
      <c r="L33" s="887">
        <f>'[52]Class Summary'!L33</f>
        <v>2908585.5423034029</v>
      </c>
      <c r="M33" s="887">
        <f>'[52]Class Summary'!M33</f>
        <v>7284473.5136936028</v>
      </c>
      <c r="N33" s="887">
        <f>'[52]Class Summary'!N33</f>
        <v>5096437.9140767781</v>
      </c>
      <c r="O33" s="887">
        <f>'[52]Class Summary'!O33</f>
        <v>4393438.329328863</v>
      </c>
      <c r="P33" s="887">
        <f>'[52]Class Summary'!P33</f>
        <v>136880.46135267953</v>
      </c>
      <c r="Q33" s="888"/>
      <c r="R33" s="887">
        <f>'[52]Class Summary'!R33</f>
        <v>21937131.504159916</v>
      </c>
      <c r="S33" s="887">
        <f>'[52]Class Summary'!S33</f>
        <v>117055.3940017758</v>
      </c>
      <c r="T33" s="887">
        <f>'[52]Class Summary'!T33</f>
        <v>2833866.894110363</v>
      </c>
      <c r="U33" s="888"/>
      <c r="V33" s="676"/>
      <c r="W33" s="676"/>
    </row>
    <row r="34" spans="1:23" ht="15">
      <c r="A34" s="646">
        <f t="shared" si="0"/>
        <v>26</v>
      </c>
      <c r="B34" s="646"/>
      <c r="C34" s="1085" t="s">
        <v>36</v>
      </c>
      <c r="D34" s="646"/>
      <c r="E34" s="887">
        <f>'[52]Class Summary'!E34</f>
        <v>78521291.928592652</v>
      </c>
      <c r="F34" s="887">
        <f>'[52]Class Summary'!F34</f>
        <v>0</v>
      </c>
      <c r="G34" s="887">
        <f>'[52]Class Summary'!G34</f>
        <v>82503551.506005526</v>
      </c>
      <c r="H34" s="887">
        <f>'[52]Class Summary'!H34</f>
        <v>-2690504.3404066637</v>
      </c>
      <c r="I34" s="887">
        <f>'[52]Class Summary'!I34</f>
        <v>-5853179.7193535194</v>
      </c>
      <c r="J34" s="887">
        <f>'[52]Class Summary'!J34</f>
        <v>-2828122.0215000287</v>
      </c>
      <c r="K34" s="887">
        <f>'[52]Class Summary'!K34</f>
        <v>4038643.1210496873</v>
      </c>
      <c r="L34" s="887">
        <f>'[52]Class Summary'!L34</f>
        <v>207034.01893377956</v>
      </c>
      <c r="M34" s="887">
        <f>'[52]Class Summary'!M34</f>
        <v>-677998.57596105151</v>
      </c>
      <c r="N34" s="887">
        <f>'[52]Class Summary'!N34</f>
        <v>1669173.4189418685</v>
      </c>
      <c r="O34" s="887">
        <f>'[52]Class Summary'!O34</f>
        <v>1806061.0811012108</v>
      </c>
      <c r="P34" s="887">
        <f>'[52]Class Summary'!P34</f>
        <v>346633.43978183833</v>
      </c>
      <c r="Q34" s="888"/>
      <c r="R34" s="887">
        <f>'[52]Class Summary'!R34</f>
        <v>1864731.5625943579</v>
      </c>
      <c r="S34" s="887">
        <f>'[52]Class Summary'!S34</f>
        <v>236825.45424356768</v>
      </c>
      <c r="T34" s="887">
        <f>'[52]Class Summary'!T34</f>
        <v>1937086.1042117588</v>
      </c>
      <c r="U34" s="888"/>
      <c r="V34" s="676"/>
      <c r="W34" s="676"/>
    </row>
    <row r="35" spans="1:23" ht="15">
      <c r="A35" s="646">
        <f t="shared" si="0"/>
        <v>27</v>
      </c>
      <c r="B35" s="646"/>
      <c r="C35" s="1085" t="s">
        <v>37</v>
      </c>
      <c r="D35" s="646"/>
      <c r="E35" s="988">
        <f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5" thickBot="1">
      <c r="A36" s="668">
        <f t="shared" si="0"/>
        <v>28</v>
      </c>
      <c r="B36" s="668"/>
      <c r="C36" s="1086" t="s">
        <v>869</v>
      </c>
      <c r="D36" s="668"/>
      <c r="E36" s="889">
        <f>'[52]Class Summary'!E36</f>
        <v>104502631.79380065</v>
      </c>
      <c r="F36" s="889">
        <f>'[52]Class Summary'!F36</f>
        <v>0</v>
      </c>
      <c r="G36" s="889">
        <f>'[52]Class Summary'!G36</f>
        <v>97737665.108427182</v>
      </c>
      <c r="H36" s="889">
        <f>'[52]Class Summary'!H36</f>
        <v>406451.78496752912</v>
      </c>
      <c r="I36" s="889">
        <f>'[52]Class Summary'!I36</f>
        <v>-2710044.055595425</v>
      </c>
      <c r="J36" s="889">
        <f>'[52]Class Summary'!J36</f>
        <v>-1021026.9863337849</v>
      </c>
      <c r="K36" s="889">
        <f>'[52]Class Summary'!K36</f>
        <v>5575555.5837970227</v>
      </c>
      <c r="L36" s="889">
        <f>'[52]Class Summary'!L36</f>
        <v>366513.05660144269</v>
      </c>
      <c r="M36" s="889">
        <f>'[52]Class Summary'!M36</f>
        <v>-223365.65001565684</v>
      </c>
      <c r="N36" s="889">
        <f>'[52]Class Summary'!N36</f>
        <v>1950430.1199608278</v>
      </c>
      <c r="O36" s="889">
        <f>'[52]Class Summary'!O36</f>
        <v>2065540.7225598248</v>
      </c>
      <c r="P36" s="889">
        <f>'[52]Class Summary'!P36</f>
        <v>354912.10943168454</v>
      </c>
      <c r="Q36" s="888"/>
      <c r="R36" s="889">
        <f>'[52]Class Summary'!R36</f>
        <v>1864731.5625943579</v>
      </c>
      <c r="S36" s="889">
        <f>'[52]Class Summary'!S36</f>
        <v>236825.45424356768</v>
      </c>
      <c r="T36" s="889">
        <f>'[52]Class Summary'!T36</f>
        <v>1937086.1042117588</v>
      </c>
      <c r="U36" s="888"/>
      <c r="V36" s="676"/>
      <c r="W36" s="677">
        <f>'[52]Class Summary'!W36</f>
        <v>2101557.0168379257</v>
      </c>
    </row>
    <row r="37" spans="1:23" ht="15.75" thickTop="1">
      <c r="A37" s="646">
        <f t="shared" si="0"/>
        <v>29</v>
      </c>
      <c r="B37" s="646"/>
      <c r="C37" s="1085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5">
      <c r="A38" s="646">
        <f t="shared" si="0"/>
        <v>30</v>
      </c>
      <c r="B38" s="646"/>
      <c r="C38" s="1087" t="s">
        <v>870</v>
      </c>
      <c r="D38" s="646"/>
      <c r="E38" s="682">
        <f>'[52]Class Summary'!E38</f>
        <v>2183805682.7408457</v>
      </c>
      <c r="F38" s="682">
        <f>'[52]Class Summary'!F38</f>
        <v>0</v>
      </c>
      <c r="G38" s="682">
        <f>'[52]Class Summary'!G38</f>
        <v>1248408581.5438199</v>
      </c>
      <c r="H38" s="682">
        <f>'[52]Class Summary'!H38</f>
        <v>275434197.15899944</v>
      </c>
      <c r="I38" s="682">
        <f>'[52]Class Summary'!I38</f>
        <v>276965967.35293633</v>
      </c>
      <c r="J38" s="682">
        <f>'[52]Class Summary'!J38</f>
        <v>164582928.85837889</v>
      </c>
      <c r="K38" s="682">
        <f>'[52]Class Summary'!K38</f>
        <v>134415537.86489922</v>
      </c>
      <c r="L38" s="682">
        <f>'[52]Class Summary'!L38</f>
        <v>6970878.964125284</v>
      </c>
      <c r="M38" s="682">
        <f>'[52]Class Summary'!M38</f>
        <v>44366783.363342077</v>
      </c>
      <c r="N38" s="682">
        <f>'[52]Class Summary'!N38</f>
        <v>13144874.817254214</v>
      </c>
      <c r="O38" s="682">
        <f>'[52]Class Summary'!O38</f>
        <v>18809449.242601223</v>
      </c>
      <c r="P38" s="682">
        <f>'[52]Class Summary'!P38</f>
        <v>706483.57448899955</v>
      </c>
      <c r="Q38" s="682"/>
      <c r="R38" s="682">
        <f>'[52]Class Summary'!R38</f>
        <v>119362282.24730627</v>
      </c>
      <c r="S38" s="682">
        <f>'[52]Class Summary'!S38</f>
        <v>521990.06918866176</v>
      </c>
      <c r="T38" s="682">
        <f>'[52]Class Summary'!T38</f>
        <v>12994353.085656963</v>
      </c>
      <c r="U38" s="678"/>
      <c r="V38" s="646"/>
      <c r="W38" s="677">
        <f>'[52]Class Summary'!W38</f>
        <v>119884272.31649493</v>
      </c>
    </row>
    <row r="39" spans="1:23" s="12" customFormat="1" ht="15">
      <c r="A39" s="646">
        <f t="shared" si="0"/>
        <v>31</v>
      </c>
      <c r="B39" s="646"/>
      <c r="C39" s="1085" t="s">
        <v>38</v>
      </c>
      <c r="D39" s="646"/>
      <c r="E39" s="682">
        <f>'[52]Class Summary'!E39</f>
        <v>82300667.005812615</v>
      </c>
      <c r="F39" s="682">
        <f>'[52]Class Summary'!F39</f>
        <v>0</v>
      </c>
      <c r="G39" s="682">
        <f>'[52]Class Summary'!G39</f>
        <v>44774403.145353243</v>
      </c>
      <c r="H39" s="682">
        <f>'[52]Class Summary'!H39</f>
        <v>11637354.159992099</v>
      </c>
      <c r="I39" s="682">
        <f>'[52]Class Summary'!I39</f>
        <v>8972754.1885492373</v>
      </c>
      <c r="J39" s="682">
        <f>'[52]Class Summary'!J39</f>
        <v>5323116.7144631036</v>
      </c>
      <c r="K39" s="682">
        <f>'[52]Class Summary'!K39</f>
        <v>4629603.1801647171</v>
      </c>
      <c r="L39" s="682">
        <f>'[52]Class Summary'!L39</f>
        <v>1110812.9075238416</v>
      </c>
      <c r="M39" s="682">
        <f>'[52]Class Summary'!M39</f>
        <v>4461904.9807481915</v>
      </c>
      <c r="N39" s="682">
        <f>'[52]Class Summary'!N39</f>
        <v>1077072.9172933849</v>
      </c>
      <c r="O39" s="682">
        <f>'[52]Class Summary'!O39</f>
        <v>286414.50666749151</v>
      </c>
      <c r="P39" s="682">
        <f>'[52]Class Summary'!P39</f>
        <v>27230.30505731501</v>
      </c>
      <c r="Q39" s="682"/>
      <c r="R39" s="682">
        <f>'[52]Class Summary'!R39</f>
        <v>4242331.592676946</v>
      </c>
      <c r="S39" s="682">
        <f>'[52]Class Summary'!S39</f>
        <v>17150.614727296965</v>
      </c>
      <c r="T39" s="682">
        <f>'[52]Class Summary'!T39</f>
        <v>370120.97276047437</v>
      </c>
      <c r="U39" s="678"/>
      <c r="V39" s="646"/>
      <c r="W39" s="677">
        <f>'[52]Class Summary'!W39</f>
        <v>4259482.2074042428</v>
      </c>
    </row>
    <row r="40" spans="1:23" s="22" customFormat="1" ht="13.5" thickBot="1">
      <c r="A40" s="670">
        <f t="shared" si="0"/>
        <v>32</v>
      </c>
      <c r="B40" s="670"/>
      <c r="C40" s="1088" t="s">
        <v>871</v>
      </c>
      <c r="D40" s="670"/>
      <c r="E40" s="689">
        <f>'[52]Class Summary'!E40</f>
        <v>2101505015.7350328</v>
      </c>
      <c r="F40" s="689">
        <f>'[52]Class Summary'!F40</f>
        <v>0</v>
      </c>
      <c r="G40" s="689">
        <f>'[52]Class Summary'!G40</f>
        <v>1203634178.3984666</v>
      </c>
      <c r="H40" s="689">
        <f>'[52]Class Summary'!H40</f>
        <v>263796842.99900734</v>
      </c>
      <c r="I40" s="689">
        <f>'[52]Class Summary'!I40</f>
        <v>267993213.16438708</v>
      </c>
      <c r="J40" s="689">
        <f>'[52]Class Summary'!J40</f>
        <v>159259812.14391577</v>
      </c>
      <c r="K40" s="689">
        <f>'[52]Class Summary'!K40</f>
        <v>129785934.68473449</v>
      </c>
      <c r="L40" s="689">
        <f>'[52]Class Summary'!L40</f>
        <v>5860066.0566014424</v>
      </c>
      <c r="M40" s="689">
        <f>'[52]Class Summary'!M40</f>
        <v>39904878.382593885</v>
      </c>
      <c r="N40" s="689">
        <f>'[52]Class Summary'!N40</f>
        <v>12067801.899960829</v>
      </c>
      <c r="O40" s="689">
        <f>'[52]Class Summary'!O40</f>
        <v>18523034.735933732</v>
      </c>
      <c r="P40" s="689">
        <f>'[52]Class Summary'!P40</f>
        <v>679253.26943168452</v>
      </c>
      <c r="Q40" s="689"/>
      <c r="R40" s="689">
        <f>'[52]Class Summary'!R40</f>
        <v>115119950.65462932</v>
      </c>
      <c r="S40" s="689">
        <f>'[52]Class Summary'!S40</f>
        <v>504839.45446136477</v>
      </c>
      <c r="T40" s="689">
        <f>'[52]Class Summary'!T40</f>
        <v>12624232.112896489</v>
      </c>
      <c r="U40" s="678"/>
      <c r="V40" s="1083"/>
      <c r="W40" s="677">
        <f>'[52]Class Summary'!W40</f>
        <v>115624790.10909069</v>
      </c>
    </row>
    <row r="41" spans="1:23" ht="13.5" thickTop="1">
      <c r="A41" s="669">
        <f t="shared" si="0"/>
        <v>33</v>
      </c>
      <c r="B41" s="669"/>
      <c r="C41" s="1089" t="s">
        <v>872</v>
      </c>
      <c r="D41" s="669"/>
      <c r="E41" s="886">
        <f>'[52]Class Summary'!E41</f>
        <v>5.2329748143593813E-2</v>
      </c>
      <c r="F41" s="886">
        <f>'[52]Class Summary'!F41</f>
        <v>0</v>
      </c>
      <c r="G41" s="886">
        <f>'[52]Class Summary'!G41</f>
        <v>8.8378671904532968E-2</v>
      </c>
      <c r="H41" s="886">
        <f>'[52]Class Summary'!H41</f>
        <v>1.5431534274812364E-3</v>
      </c>
      <c r="I41" s="886">
        <f>'[52]Class Summary'!I41</f>
        <v>-1.0011124666273075E-2</v>
      </c>
      <c r="J41" s="886">
        <f>'[52]Class Summary'!J41</f>
        <v>-6.3702373401230972E-3</v>
      </c>
      <c r="K41" s="886">
        <f>'[52]Class Summary'!K41</f>
        <v>4.4888000698122932E-2</v>
      </c>
      <c r="L41" s="886">
        <f>'[52]Class Summary'!L41</f>
        <v>6.6716941950217379E-2</v>
      </c>
      <c r="M41" s="886">
        <f>'[52]Class Summary'!M41</f>
        <v>-5.5662951469829247E-3</v>
      </c>
      <c r="N41" s="886">
        <f>'[52]Class Summary'!N41</f>
        <v>0.19278031512259286</v>
      </c>
      <c r="O41" s="886">
        <f>'[52]Class Summary'!O41</f>
        <v>0.12550760892765922</v>
      </c>
      <c r="P41" s="886">
        <f>'[52]Class Summary'!P41</f>
        <v>1.0942555346095588</v>
      </c>
      <c r="Q41" s="987"/>
      <c r="R41" s="886">
        <f>'[52]Class Summary'!R41</f>
        <v>1.6464862083565457E-2</v>
      </c>
      <c r="S41" s="886">
        <f>'[52]Class Summary'!S41</f>
        <v>0.88363090753138041</v>
      </c>
      <c r="T41" s="886">
        <f>'[52]Class Summary'!T41</f>
        <v>0.18125382610452023</v>
      </c>
      <c r="U41" s="678"/>
      <c r="V41" s="669"/>
      <c r="W41" s="674">
        <f>'[52]Class Summary'!W41</f>
        <v>1.8512131478233496E-2</v>
      </c>
    </row>
    <row r="42" spans="1:23" ht="15">
      <c r="A42" s="646">
        <f t="shared" si="0"/>
        <v>34</v>
      </c>
      <c r="B42" s="646"/>
      <c r="C42" s="1085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2.75">
      <c r="A43" s="680">
        <f>+A42+1</f>
        <v>35</v>
      </c>
      <c r="B43" s="680"/>
      <c r="C43" s="1088" t="s">
        <v>873</v>
      </c>
      <c r="D43" s="681"/>
      <c r="E43" s="1091">
        <f>'[52]Class Summary'!E43</f>
        <v>0.95027248043124479</v>
      </c>
      <c r="F43" s="1091">
        <f>'[52]Class Summary'!F43</f>
        <v>0</v>
      </c>
      <c r="G43" s="1091">
        <f>'[52]Class Summary'!G43</f>
        <v>0.91879786494724236</v>
      </c>
      <c r="H43" s="1091">
        <f>'[52]Class Summary'!H43</f>
        <v>0.99845922422593558</v>
      </c>
      <c r="I43" s="1091">
        <f>'[52]Class Summary'!I43</f>
        <v>1.0101123607706179</v>
      </c>
      <c r="J43" s="1091">
        <f>'[52]Class Summary'!J43</f>
        <v>1.0064110774249257</v>
      </c>
      <c r="K43" s="1091">
        <f>'[52]Class Summary'!K43</f>
        <v>0.95704037115161444</v>
      </c>
      <c r="L43" s="1091">
        <f>'[52]Class Summary'!L43</f>
        <v>0.9374558148216503</v>
      </c>
      <c r="M43" s="1091">
        <f>'[52]Class Summary'!M43</f>
        <v>1.0055974522180999</v>
      </c>
      <c r="N43" s="1091">
        <f>'[52]Class Summary'!N43</f>
        <v>0.83837735023085203</v>
      </c>
      <c r="O43" s="1091">
        <f>'[52]Class Summary'!O43</f>
        <v>0.88848799605429762</v>
      </c>
      <c r="P43" s="1091">
        <f>'[52]Class Summary'!P43</f>
        <v>0.47749664903544559</v>
      </c>
      <c r="Q43" s="1092"/>
      <c r="R43" s="1091">
        <f>'[52]Class Summary'!R43</f>
        <v>0.9838018384129722</v>
      </c>
      <c r="S43" s="1091">
        <f>'[52]Class Summary'!S43</f>
        <v>0.53088956865257875</v>
      </c>
      <c r="T43" s="1091">
        <f>'[52]Class Summary'!T43</f>
        <v>0.84655810453351088</v>
      </c>
      <c r="U43" s="1093"/>
      <c r="V43" s="1094"/>
      <c r="W43" s="1095">
        <f>'[52]Class Summary'!W43</f>
        <v>0.98182433875248443</v>
      </c>
    </row>
    <row r="44" spans="1:23" s="679" customFormat="1" ht="12.75">
      <c r="A44" s="680">
        <f t="shared" si="0"/>
        <v>36</v>
      </c>
      <c r="B44" s="680"/>
      <c r="C44" s="1090" t="s">
        <v>40</v>
      </c>
      <c r="D44" s="681"/>
      <c r="E44" s="1091">
        <f>'[52]Class Summary'!E44</f>
        <v>1</v>
      </c>
      <c r="F44" s="1091">
        <f>'[52]Class Summary'!F44</f>
        <v>0</v>
      </c>
      <c r="G44" s="1091">
        <f>'[52]Class Summary'!G44</f>
        <v>0.97</v>
      </c>
      <c r="H44" s="1091">
        <f>'[52]Class Summary'!H44</f>
        <v>1.05</v>
      </c>
      <c r="I44" s="1091">
        <f>'[52]Class Summary'!I44</f>
        <v>1.06</v>
      </c>
      <c r="J44" s="1091">
        <f>'[52]Class Summary'!J44</f>
        <v>1.06</v>
      </c>
      <c r="K44" s="1091">
        <f>'[52]Class Summary'!K44</f>
        <v>1.01</v>
      </c>
      <c r="L44" s="1091">
        <f>'[52]Class Summary'!L44</f>
        <v>0.99</v>
      </c>
      <c r="M44" s="1091">
        <f>'[52]Class Summary'!M44</f>
        <v>1.06</v>
      </c>
      <c r="N44" s="1091">
        <f>'[52]Class Summary'!N44</f>
        <v>0.88</v>
      </c>
      <c r="O44" s="1091">
        <f>'[52]Class Summary'!O44</f>
        <v>0.93</v>
      </c>
      <c r="P44" s="1091">
        <f>'[52]Class Summary'!P44</f>
        <v>0.5</v>
      </c>
      <c r="Q44" s="1092"/>
      <c r="R44" s="1091">
        <f>'[52]Class Summary'!R44</f>
        <v>1.04</v>
      </c>
      <c r="S44" s="1091">
        <f>'[52]Class Summary'!S44</f>
        <v>0.56000000000000005</v>
      </c>
      <c r="T44" s="1091">
        <f>'[52]Class Summary'!T44</f>
        <v>0.89</v>
      </c>
      <c r="U44" s="1093"/>
      <c r="V44" s="1094"/>
      <c r="W44" s="1095">
        <f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5">
      <c r="A46" s="1126" t="str">
        <f>A1</f>
        <v>Puget Sound Energy</v>
      </c>
      <c r="B46" s="1127"/>
      <c r="C46" s="1127"/>
      <c r="D46" s="1127"/>
      <c r="E46" s="1127"/>
      <c r="F46" s="1127"/>
      <c r="G46" s="1127"/>
      <c r="H46" s="1127"/>
      <c r="I46" s="1127"/>
      <c r="J46" s="1127"/>
      <c r="K46" s="1127"/>
      <c r="L46" s="1127"/>
      <c r="M46" s="1127"/>
      <c r="N46" s="1127"/>
      <c r="O46" s="1127"/>
      <c r="P46" s="1127"/>
      <c r="Q46" s="1127"/>
      <c r="R46" s="1127"/>
      <c r="S46" s="1127"/>
      <c r="T46" s="1127"/>
      <c r="U46" s="1127"/>
      <c r="V46" s="1127"/>
      <c r="W46" s="1127"/>
    </row>
    <row r="47" spans="1:23" ht="15">
      <c r="A47" s="1126" t="str">
        <f>A2</f>
        <v>ELECTRIC COST OF SERVICE SUMMARY</v>
      </c>
      <c r="B47" s="1127"/>
      <c r="C47" s="1127"/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</row>
    <row r="48" spans="1:23" ht="15">
      <c r="A48" s="1126" t="str">
        <f>A3</f>
        <v>Adjusted Test Year Twelve Months ended December 2018 @ Proforma Rev Requirement</v>
      </c>
      <c r="B48" s="1127"/>
      <c r="C48" s="1127"/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27"/>
      <c r="T48" s="1127"/>
      <c r="U48" s="1127"/>
      <c r="V48" s="1127"/>
      <c r="W48" s="1127"/>
    </row>
    <row r="49" spans="1:27" ht="15">
      <c r="A49" s="1126" t="str">
        <f>[52]SUMMARY!$A$61:$R$61</f>
        <v>Functional Rate Base</v>
      </c>
      <c r="B49" s="1127"/>
      <c r="C49" s="1127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27"/>
      <c r="T49" s="1127"/>
      <c r="U49" s="1127"/>
      <c r="V49" s="1127"/>
      <c r="W49" s="1127"/>
      <c r="X49" s="52"/>
    </row>
    <row r="50" spans="1:27" ht="15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45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>'[52]Class Summary'!E55</f>
        <v>242873801.14655104</v>
      </c>
      <c r="F55" s="892">
        <f>'[52]Class Summary'!F55</f>
        <v>0</v>
      </c>
      <c r="G55" s="892">
        <f>'[52]Class Summary'!G55</f>
        <v>140071435.77249286</v>
      </c>
      <c r="H55" s="892">
        <f>'[52]Class Summary'!H55</f>
        <v>32293888.677441996</v>
      </c>
      <c r="I55" s="892">
        <f>'[52]Class Summary'!I55</f>
        <v>34565376.484509699</v>
      </c>
      <c r="J55" s="892">
        <f>'[52]Class Summary'!J55</f>
        <v>18161265.88594598</v>
      </c>
      <c r="K55" s="892">
        <f>'[52]Class Summary'!K55</f>
        <v>12829967.572942583</v>
      </c>
      <c r="L55" s="892">
        <f>'[52]Class Summary'!L55</f>
        <v>0</v>
      </c>
      <c r="M55" s="892">
        <f>'[52]Class Summary'!M55</f>
        <v>4357648.4998569191</v>
      </c>
      <c r="N55" s="892">
        <f>'[52]Class Summary'!N55</f>
        <v>0</v>
      </c>
      <c r="O55" s="892">
        <f>'[52]Class Summary'!O55</f>
        <v>504756.00895996689</v>
      </c>
      <c r="P55" s="892">
        <f>'[52]Class Summary'!P55</f>
        <v>89462.244401043368</v>
      </c>
      <c r="Q55" s="683"/>
      <c r="R55" s="682">
        <f>'[52]Class Summary'!R55</f>
        <v>12829529.132705055</v>
      </c>
      <c r="S55" s="682">
        <f>'[52]Class Summary'!S55</f>
        <v>438.44023752735785</v>
      </c>
      <c r="T55" s="682">
        <f>'[52]Class Summary'!T55</f>
        <v>0</v>
      </c>
      <c r="U55" s="682">
        <f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>'[52]Class Summary'!E56</f>
        <v>1965069845.6402762</v>
      </c>
      <c r="F56" s="892">
        <f>'[52]Class Summary'!F56</f>
        <v>0</v>
      </c>
      <c r="G56" s="892">
        <f>'[52]Class Summary'!G56</f>
        <v>1023729724.170417</v>
      </c>
      <c r="H56" s="892">
        <f>'[52]Class Summary'!H56</f>
        <v>260117710.60779378</v>
      </c>
      <c r="I56" s="892">
        <f>'[52]Class Summary'!I56</f>
        <v>289270813.96646041</v>
      </c>
      <c r="J56" s="892">
        <f>'[52]Class Summary'!J56</f>
        <v>186685495.49639875</v>
      </c>
      <c r="K56" s="892">
        <f>'[52]Class Summary'!K56</f>
        <v>141614498.72537625</v>
      </c>
      <c r="L56" s="892">
        <f>'[52]Class Summary'!L56</f>
        <v>0</v>
      </c>
      <c r="M56" s="892">
        <f>'[52]Class Summary'!M56</f>
        <v>56219546.742646746</v>
      </c>
      <c r="N56" s="892">
        <f>'[52]Class Summary'!N56</f>
        <v>0</v>
      </c>
      <c r="O56" s="892">
        <f>'[52]Class Summary'!O56</f>
        <v>6769530.3992750896</v>
      </c>
      <c r="P56" s="892">
        <f>'[52]Class Summary'!P56</f>
        <v>662525.53190840431</v>
      </c>
      <c r="Q56" s="683"/>
      <c r="R56" s="682">
        <f>'[52]Class Summary'!R56</f>
        <v>129885087.32524462</v>
      </c>
      <c r="S56" s="682">
        <f>'[52]Class Summary'!S56</f>
        <v>410126.23800199671</v>
      </c>
      <c r="T56" s="682">
        <f>'[52]Class Summary'!T56</f>
        <v>11319285.162129628</v>
      </c>
      <c r="U56" s="682">
        <f>'[52]Class Summary'!U56</f>
        <v>0</v>
      </c>
    </row>
    <row r="57" spans="1:27" ht="12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>'[52]Class Summary'!E57</f>
        <v>0</v>
      </c>
      <c r="F57" s="892">
        <f>'[52]Class Summary'!F57</f>
        <v>0</v>
      </c>
      <c r="G57" s="892">
        <f>'[52]Class Summary'!G57</f>
        <v>0</v>
      </c>
      <c r="H57" s="892">
        <f>'[52]Class Summary'!H57</f>
        <v>0</v>
      </c>
      <c r="I57" s="892">
        <f>'[52]Class Summary'!I57</f>
        <v>0</v>
      </c>
      <c r="J57" s="892">
        <f>'[52]Class Summary'!J57</f>
        <v>0</v>
      </c>
      <c r="K57" s="892">
        <f>'[52]Class Summary'!K57</f>
        <v>0</v>
      </c>
      <c r="L57" s="892">
        <f>'[52]Class Summary'!L57</f>
        <v>0</v>
      </c>
      <c r="M57" s="892">
        <f>'[52]Class Summary'!M57</f>
        <v>0</v>
      </c>
      <c r="N57" s="892">
        <f>'[52]Class Summary'!N57</f>
        <v>0</v>
      </c>
      <c r="O57" s="892">
        <f>'[52]Class Summary'!O57</f>
        <v>0</v>
      </c>
      <c r="P57" s="892">
        <f>'[52]Class Summary'!P57</f>
        <v>0</v>
      </c>
      <c r="Q57" s="683"/>
      <c r="R57" s="682">
        <f>'[52]Class Summary'!R57</f>
        <v>0</v>
      </c>
      <c r="S57" s="682">
        <f>'[52]Class Summary'!S57</f>
        <v>0</v>
      </c>
      <c r="T57" s="682">
        <f>'[52]Class Summary'!T57</f>
        <v>0</v>
      </c>
      <c r="U57" s="682">
        <f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>'[52]Class Summary'!E58</f>
        <v>0</v>
      </c>
      <c r="F58" s="892">
        <f>'[52]Class Summary'!F58</f>
        <v>0</v>
      </c>
      <c r="G58" s="892">
        <f>'[52]Class Summary'!G58</f>
        <v>0</v>
      </c>
      <c r="H58" s="892">
        <f>'[52]Class Summary'!H58</f>
        <v>0</v>
      </c>
      <c r="I58" s="892">
        <f>'[52]Class Summary'!I58</f>
        <v>0</v>
      </c>
      <c r="J58" s="892">
        <f>'[52]Class Summary'!J58</f>
        <v>0</v>
      </c>
      <c r="K58" s="892">
        <f>'[52]Class Summary'!K58</f>
        <v>0</v>
      </c>
      <c r="L58" s="892">
        <f>'[52]Class Summary'!L58</f>
        <v>0</v>
      </c>
      <c r="M58" s="892">
        <f>'[52]Class Summary'!M58</f>
        <v>0</v>
      </c>
      <c r="N58" s="892">
        <f>'[52]Class Summary'!N58</f>
        <v>0</v>
      </c>
      <c r="O58" s="892">
        <f>'[52]Class Summary'!O58</f>
        <v>0</v>
      </c>
      <c r="P58" s="892">
        <f>'[52]Class Summary'!P58</f>
        <v>0</v>
      </c>
      <c r="Q58" s="683"/>
      <c r="R58" s="682">
        <f>'[52]Class Summary'!R58</f>
        <v>0</v>
      </c>
      <c r="S58" s="682">
        <f>'[52]Class Summary'!S58</f>
        <v>0</v>
      </c>
      <c r="T58" s="682">
        <f>'[52]Class Summary'!T58</f>
        <v>0</v>
      </c>
      <c r="U58" s="682">
        <f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>'[52]Class Summary'!E59</f>
        <v>0</v>
      </c>
      <c r="F59" s="892">
        <f>'[52]Class Summary'!F59</f>
        <v>0</v>
      </c>
      <c r="G59" s="892">
        <f>'[52]Class Summary'!G59</f>
        <v>0</v>
      </c>
      <c r="H59" s="892">
        <f>'[52]Class Summary'!H59</f>
        <v>0</v>
      </c>
      <c r="I59" s="892">
        <f>'[52]Class Summary'!I59</f>
        <v>0</v>
      </c>
      <c r="J59" s="892">
        <f>'[52]Class Summary'!J59</f>
        <v>0</v>
      </c>
      <c r="K59" s="892">
        <f>'[52]Class Summary'!K59</f>
        <v>0</v>
      </c>
      <c r="L59" s="892">
        <f>'[52]Class Summary'!L59</f>
        <v>0</v>
      </c>
      <c r="M59" s="892">
        <f>'[52]Class Summary'!M59</f>
        <v>0</v>
      </c>
      <c r="N59" s="892">
        <f>'[52]Class Summary'!N59</f>
        <v>0</v>
      </c>
      <c r="O59" s="892">
        <f>'[52]Class Summary'!O59</f>
        <v>0</v>
      </c>
      <c r="P59" s="892">
        <f>'[52]Class Summary'!P59</f>
        <v>0</v>
      </c>
      <c r="Q59" s="683"/>
      <c r="R59" s="682">
        <f>'[52]Class Summary'!R59</f>
        <v>0</v>
      </c>
      <c r="S59" s="682">
        <f>'[52]Class Summary'!S59</f>
        <v>0</v>
      </c>
      <c r="T59" s="682">
        <f>'[52]Class Summary'!T59</f>
        <v>0</v>
      </c>
      <c r="U59" s="682">
        <f>'[52]Class Summary'!U59</f>
        <v>0</v>
      </c>
      <c r="Y59" s="766" t="s">
        <v>808</v>
      </c>
      <c r="Z59" s="770">
        <f>O55+O64</f>
        <v>709196.59332950413</v>
      </c>
      <c r="AA59" s="771">
        <f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>'[52]Class Summary'!E60</f>
        <v>0</v>
      </c>
      <c r="F60" s="892">
        <f>'[52]Class Summary'!F60</f>
        <v>0</v>
      </c>
      <c r="G60" s="892">
        <f>'[52]Class Summary'!G60</f>
        <v>0</v>
      </c>
      <c r="H60" s="892">
        <f>'[52]Class Summary'!H60</f>
        <v>0</v>
      </c>
      <c r="I60" s="892">
        <f>'[52]Class Summary'!I60</f>
        <v>0</v>
      </c>
      <c r="J60" s="892">
        <f>'[52]Class Summary'!J60</f>
        <v>0</v>
      </c>
      <c r="K60" s="892">
        <f>'[52]Class Summary'!K60</f>
        <v>0</v>
      </c>
      <c r="L60" s="892">
        <f>'[52]Class Summary'!L60</f>
        <v>0</v>
      </c>
      <c r="M60" s="892">
        <f>'[52]Class Summary'!M60</f>
        <v>0</v>
      </c>
      <c r="N60" s="892">
        <f>'[52]Class Summary'!N60</f>
        <v>0</v>
      </c>
      <c r="O60" s="892">
        <f>'[52]Class Summary'!O60</f>
        <v>0</v>
      </c>
      <c r="P60" s="892">
        <f>'[52]Class Summary'!P60</f>
        <v>0</v>
      </c>
      <c r="Q60" s="683"/>
      <c r="R60" s="682">
        <f>'[52]Class Summary'!R60</f>
        <v>0</v>
      </c>
      <c r="S60" s="682">
        <f>'[52]Class Summary'!S60</f>
        <v>0</v>
      </c>
      <c r="T60" s="682">
        <f>'[52]Class Summary'!T60</f>
        <v>0</v>
      </c>
      <c r="U60" s="682">
        <f>'[52]Class Summary'!U60</f>
        <v>0</v>
      </c>
      <c r="Y60" s="766" t="s">
        <v>809</v>
      </c>
      <c r="Z60" s="770">
        <f>O56+O65</f>
        <v>9448780.6631534733</v>
      </c>
      <c r="AA60" s="771">
        <f>Z60/(O61+O70)</f>
        <v>0.93018328596110178</v>
      </c>
    </row>
    <row r="61" spans="1:27" ht="12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>'[52]Class Summary'!E61</f>
        <v>2207943646.7868271</v>
      </c>
      <c r="F61" s="893">
        <f>'[52]Class Summary'!F61</f>
        <v>0</v>
      </c>
      <c r="G61" s="893">
        <f>'[52]Class Summary'!G61</f>
        <v>1163801159.9429097</v>
      </c>
      <c r="H61" s="893">
        <f>'[52]Class Summary'!H61</f>
        <v>292411599.28523576</v>
      </c>
      <c r="I61" s="893">
        <f>'[52]Class Summary'!I61</f>
        <v>323836190.45097011</v>
      </c>
      <c r="J61" s="893">
        <f>'[52]Class Summary'!J61</f>
        <v>204846761.38234472</v>
      </c>
      <c r="K61" s="893">
        <f>'[52]Class Summary'!K61</f>
        <v>154444466.29831883</v>
      </c>
      <c r="L61" s="893">
        <f>'[52]Class Summary'!L61</f>
        <v>0</v>
      </c>
      <c r="M61" s="893">
        <f>'[52]Class Summary'!M61</f>
        <v>60577195.242503665</v>
      </c>
      <c r="N61" s="893">
        <f>'[52]Class Summary'!N61</f>
        <v>0</v>
      </c>
      <c r="O61" s="893">
        <f>'[52]Class Summary'!O61</f>
        <v>7274286.4082350563</v>
      </c>
      <c r="P61" s="893">
        <f>'[52]Class Summary'!P61</f>
        <v>751987.77630944771</v>
      </c>
      <c r="Q61" s="683"/>
      <c r="R61" s="685">
        <f>'[52]Class Summary'!R61</f>
        <v>142714616.45794967</v>
      </c>
      <c r="S61" s="685">
        <f>'[52]Class Summary'!S61</f>
        <v>410564.67823952407</v>
      </c>
      <c r="T61" s="685">
        <f>'[52]Class Summary'!T61</f>
        <v>11319285.162129628</v>
      </c>
      <c r="U61" s="685">
        <f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>'[52]Class Summary'!E64</f>
        <v>104743551.21740137</v>
      </c>
      <c r="F64" s="682">
        <f>'[52]Class Summary'!F64</f>
        <v>0</v>
      </c>
      <c r="G64" s="682">
        <f>'[52]Class Summary'!G64</f>
        <v>56732927.74030105</v>
      </c>
      <c r="H64" s="682">
        <f>'[52]Class Summary'!H64</f>
        <v>13079946.262323065</v>
      </c>
      <c r="I64" s="682">
        <f>'[52]Class Summary'!I64</f>
        <v>13999963.629965797</v>
      </c>
      <c r="J64" s="682">
        <f>'[52]Class Summary'!J64</f>
        <v>7355830.8265881706</v>
      </c>
      <c r="K64" s="682">
        <f>'[52]Class Summary'!K64</f>
        <v>5196502.907333646</v>
      </c>
      <c r="L64" s="682">
        <f>'[52]Class Summary'!L64</f>
        <v>1090099.314128001</v>
      </c>
      <c r="M64" s="682">
        <f>'[52]Class Summary'!M64</f>
        <v>1764971.9666010817</v>
      </c>
      <c r="N64" s="682">
        <f>'[52]Class Summary'!N64</f>
        <v>5282633.2244415842</v>
      </c>
      <c r="O64" s="682">
        <f>'[52]Class Summary'!O64</f>
        <v>204440.5843695373</v>
      </c>
      <c r="P64" s="682">
        <f>'[52]Class Summary'!P64</f>
        <v>36234.761349438959</v>
      </c>
      <c r="Q64" s="683"/>
      <c r="R64" s="682">
        <f>'[52]Class Summary'!R64</f>
        <v>5196325.3265287029</v>
      </c>
      <c r="S64" s="682">
        <f>'[52]Class Summary'!S64</f>
        <v>177.58080494356412</v>
      </c>
      <c r="T64" s="682">
        <f>'[52]Class Summary'!T64</f>
        <v>0</v>
      </c>
      <c r="U64" s="682">
        <f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>'[52]Class Summary'!E65</f>
        <v>846800513.81015563</v>
      </c>
      <c r="F65" s="682">
        <f>'[52]Class Summary'!F65</f>
        <v>0</v>
      </c>
      <c r="G65" s="682">
        <f>'[52]Class Summary'!G65</f>
        <v>405172585.37127614</v>
      </c>
      <c r="H65" s="682">
        <f>'[52]Class Summary'!H65</f>
        <v>102949599.7034007</v>
      </c>
      <c r="I65" s="682">
        <f>'[52]Class Summary'!I65</f>
        <v>114487838.73323733</v>
      </c>
      <c r="J65" s="682">
        <f>'[52]Class Summary'!J65</f>
        <v>73886537.70201762</v>
      </c>
      <c r="K65" s="682">
        <f>'[52]Class Summary'!K65</f>
        <v>56048301.831926107</v>
      </c>
      <c r="L65" s="682">
        <f>'[52]Class Summary'!L65</f>
        <v>10006431.888608154</v>
      </c>
      <c r="M65" s="682">
        <f>'[52]Class Summary'!M65</f>
        <v>22250618.072634578</v>
      </c>
      <c r="N65" s="682">
        <f>'[52]Class Summary'!N65</f>
        <v>59057135.347682245</v>
      </c>
      <c r="O65" s="682">
        <f>'[52]Class Summary'!O65</f>
        <v>2679250.2638783846</v>
      </c>
      <c r="P65" s="682">
        <f>'[52]Class Summary'!P65</f>
        <v>262214.89549435244</v>
      </c>
      <c r="Q65" s="683"/>
      <c r="R65" s="682">
        <f>'[52]Class Summary'!R65</f>
        <v>51406025.819352761</v>
      </c>
      <c r="S65" s="682">
        <f>'[52]Class Summary'!S65</f>
        <v>162320.0970495629</v>
      </c>
      <c r="T65" s="682">
        <f>'[52]Class Summary'!T65</f>
        <v>4479955.9155237786</v>
      </c>
      <c r="U65" s="682">
        <f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>'[52]Class Summary'!E66</f>
        <v>0</v>
      </c>
      <c r="F66" s="682">
        <f>'[52]Class Summary'!F66</f>
        <v>0</v>
      </c>
      <c r="G66" s="682">
        <f>'[52]Class Summary'!G66</f>
        <v>0</v>
      </c>
      <c r="H66" s="682">
        <f>'[52]Class Summary'!H66</f>
        <v>0</v>
      </c>
      <c r="I66" s="682">
        <f>'[52]Class Summary'!I66</f>
        <v>0</v>
      </c>
      <c r="J66" s="682">
        <f>'[52]Class Summary'!J66</f>
        <v>0</v>
      </c>
      <c r="K66" s="682">
        <f>'[52]Class Summary'!K66</f>
        <v>0</v>
      </c>
      <c r="L66" s="682">
        <f>'[52]Class Summary'!L66</f>
        <v>0</v>
      </c>
      <c r="M66" s="682">
        <f>'[52]Class Summary'!M66</f>
        <v>0</v>
      </c>
      <c r="N66" s="682">
        <f>'[52]Class Summary'!N66</f>
        <v>0</v>
      </c>
      <c r="O66" s="682">
        <f>'[52]Class Summary'!O66</f>
        <v>0</v>
      </c>
      <c r="P66" s="682">
        <f>'[52]Class Summary'!P66</f>
        <v>0</v>
      </c>
      <c r="Q66" s="683"/>
      <c r="R66" s="682">
        <f>'[52]Class Summary'!R66</f>
        <v>0</v>
      </c>
      <c r="S66" s="682">
        <f>'[52]Class Summary'!S66</f>
        <v>0</v>
      </c>
      <c r="T66" s="682">
        <f>'[52]Class Summary'!T66</f>
        <v>0</v>
      </c>
      <c r="U66" s="682">
        <f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>'[52]Class Summary'!E67</f>
        <v>0</v>
      </c>
      <c r="F67" s="682">
        <f>'[52]Class Summary'!F67</f>
        <v>0</v>
      </c>
      <c r="G67" s="682">
        <f>'[52]Class Summary'!G67</f>
        <v>0</v>
      </c>
      <c r="H67" s="682">
        <f>'[52]Class Summary'!H67</f>
        <v>0</v>
      </c>
      <c r="I67" s="682">
        <f>'[52]Class Summary'!I67</f>
        <v>0</v>
      </c>
      <c r="J67" s="682">
        <f>'[52]Class Summary'!J67</f>
        <v>0</v>
      </c>
      <c r="K67" s="682">
        <f>'[52]Class Summary'!K67</f>
        <v>0</v>
      </c>
      <c r="L67" s="682">
        <f>'[52]Class Summary'!L67</f>
        <v>0</v>
      </c>
      <c r="M67" s="682">
        <f>'[52]Class Summary'!M67</f>
        <v>0</v>
      </c>
      <c r="N67" s="682">
        <f>'[52]Class Summary'!N67</f>
        <v>0</v>
      </c>
      <c r="O67" s="682">
        <f>'[52]Class Summary'!O67</f>
        <v>0</v>
      </c>
      <c r="P67" s="682">
        <f>'[52]Class Summary'!P67</f>
        <v>0</v>
      </c>
      <c r="Q67" s="683"/>
      <c r="R67" s="682">
        <f>'[52]Class Summary'!R67</f>
        <v>0</v>
      </c>
      <c r="S67" s="682">
        <f>'[52]Class Summary'!S67</f>
        <v>0</v>
      </c>
      <c r="T67" s="682">
        <f>'[52]Class Summary'!T67</f>
        <v>0</v>
      </c>
      <c r="U67" s="682">
        <f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>'[52]Class Summary'!E68</f>
        <v>0</v>
      </c>
      <c r="F68" s="682">
        <f>'[52]Class Summary'!F68</f>
        <v>0</v>
      </c>
      <c r="G68" s="682">
        <f>'[52]Class Summary'!G68</f>
        <v>0</v>
      </c>
      <c r="H68" s="682">
        <f>'[52]Class Summary'!H68</f>
        <v>0</v>
      </c>
      <c r="I68" s="682">
        <f>'[52]Class Summary'!I68</f>
        <v>0</v>
      </c>
      <c r="J68" s="682">
        <f>'[52]Class Summary'!J68</f>
        <v>0</v>
      </c>
      <c r="K68" s="682">
        <f>'[52]Class Summary'!K68</f>
        <v>0</v>
      </c>
      <c r="L68" s="682">
        <f>'[52]Class Summary'!L68</f>
        <v>0</v>
      </c>
      <c r="M68" s="682">
        <f>'[52]Class Summary'!M68</f>
        <v>0</v>
      </c>
      <c r="N68" s="682">
        <f>'[52]Class Summary'!N68</f>
        <v>0</v>
      </c>
      <c r="O68" s="682">
        <f>'[52]Class Summary'!O68</f>
        <v>0</v>
      </c>
      <c r="P68" s="682">
        <f>'[52]Class Summary'!P68</f>
        <v>0</v>
      </c>
      <c r="Q68" s="683"/>
      <c r="R68" s="682">
        <f>'[52]Class Summary'!R68</f>
        <v>0</v>
      </c>
      <c r="S68" s="682">
        <f>'[52]Class Summary'!S68</f>
        <v>0</v>
      </c>
      <c r="T68" s="682">
        <f>'[52]Class Summary'!T68</f>
        <v>0</v>
      </c>
      <c r="U68" s="682">
        <f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>'[52]Class Summary'!E69</f>
        <v>0</v>
      </c>
      <c r="F69" s="682">
        <f>'[52]Class Summary'!F69</f>
        <v>0</v>
      </c>
      <c r="G69" s="682">
        <f>'[52]Class Summary'!G69</f>
        <v>0</v>
      </c>
      <c r="H69" s="682">
        <f>'[52]Class Summary'!H69</f>
        <v>0</v>
      </c>
      <c r="I69" s="682">
        <f>'[52]Class Summary'!I69</f>
        <v>0</v>
      </c>
      <c r="J69" s="682">
        <f>'[52]Class Summary'!J69</f>
        <v>0</v>
      </c>
      <c r="K69" s="682">
        <f>'[52]Class Summary'!K69</f>
        <v>0</v>
      </c>
      <c r="L69" s="682">
        <f>'[52]Class Summary'!L69</f>
        <v>0</v>
      </c>
      <c r="M69" s="682">
        <f>'[52]Class Summary'!M69</f>
        <v>0</v>
      </c>
      <c r="N69" s="682">
        <f>'[52]Class Summary'!N69</f>
        <v>0</v>
      </c>
      <c r="O69" s="682">
        <f>'[52]Class Summary'!O69</f>
        <v>0</v>
      </c>
      <c r="P69" s="682">
        <f>'[52]Class Summary'!P69</f>
        <v>0</v>
      </c>
      <c r="Q69" s="683"/>
      <c r="R69" s="682">
        <f>'[52]Class Summary'!R69</f>
        <v>0</v>
      </c>
      <c r="S69" s="682">
        <f>'[52]Class Summary'!S69</f>
        <v>0</v>
      </c>
      <c r="T69" s="682">
        <f>'[52]Class Summary'!T69</f>
        <v>0</v>
      </c>
      <c r="U69" s="682">
        <f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>'[52]Class Summary'!E70</f>
        <v>951544065.02755702</v>
      </c>
      <c r="F70" s="685">
        <f>'[52]Class Summary'!F70</f>
        <v>0</v>
      </c>
      <c r="G70" s="685">
        <f>'[52]Class Summary'!G70</f>
        <v>461905513.11157721</v>
      </c>
      <c r="H70" s="685">
        <f>'[52]Class Summary'!H70</f>
        <v>116029545.96572377</v>
      </c>
      <c r="I70" s="685">
        <f>'[52]Class Summary'!I70</f>
        <v>128487802.36320312</v>
      </c>
      <c r="J70" s="685">
        <f>'[52]Class Summary'!J70</f>
        <v>81242368.528605789</v>
      </c>
      <c r="K70" s="685">
        <f>'[52]Class Summary'!K70</f>
        <v>61244804.73925975</v>
      </c>
      <c r="L70" s="685">
        <f>'[52]Class Summary'!L70</f>
        <v>11096531.202736154</v>
      </c>
      <c r="M70" s="685">
        <f>'[52]Class Summary'!M70</f>
        <v>24015590.039235659</v>
      </c>
      <c r="N70" s="685">
        <f>'[52]Class Summary'!N70</f>
        <v>64339768.572123826</v>
      </c>
      <c r="O70" s="685">
        <f>'[52]Class Summary'!O70</f>
        <v>2883690.848247922</v>
      </c>
      <c r="P70" s="685">
        <f>'[52]Class Summary'!P70</f>
        <v>298449.65684379142</v>
      </c>
      <c r="Q70" s="683"/>
      <c r="R70" s="685">
        <f>'[52]Class Summary'!R70</f>
        <v>56602351.145881467</v>
      </c>
      <c r="S70" s="685">
        <f>'[52]Class Summary'!S70</f>
        <v>162497.67785450647</v>
      </c>
      <c r="T70" s="685">
        <f>'[52]Class Summary'!T70</f>
        <v>4479955.9155237786</v>
      </c>
      <c r="U70" s="685">
        <f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>'[52]Class Summary'!E73</f>
        <v>2073465863.9769144</v>
      </c>
      <c r="F73" s="682">
        <f>'[52]Class Summary'!F73</f>
        <v>0</v>
      </c>
      <c r="G73" s="682">
        <f>'[52]Class Summary'!G73</f>
        <v>1361348883.8086338</v>
      </c>
      <c r="H73" s="682">
        <f>'[52]Class Summary'!H73</f>
        <v>253096942.94498232</v>
      </c>
      <c r="I73" s="682">
        <f>'[52]Class Summary'!I73</f>
        <v>217194898.8560698</v>
      </c>
      <c r="J73" s="682">
        <f>'[52]Class Summary'!J73</f>
        <v>95602259.03363955</v>
      </c>
      <c r="K73" s="682">
        <f>'[52]Class Summary'!K73</f>
        <v>95700003.073200449</v>
      </c>
      <c r="L73" s="682">
        <f>'[52]Class Summary'!L73</f>
        <v>26283338.264277868</v>
      </c>
      <c r="M73" s="682">
        <f>'[52]Class Summary'!M73</f>
        <v>10448111.05634308</v>
      </c>
      <c r="N73" s="682">
        <f>'[52]Class Summary'!N73</f>
        <v>1629094.3867148042</v>
      </c>
      <c r="O73" s="682">
        <f>'[52]Class Summary'!O73</f>
        <v>11424653.508196278</v>
      </c>
      <c r="P73" s="682">
        <f>'[52]Class Summary'!P73</f>
        <v>737679.0448566284</v>
      </c>
      <c r="Q73" s="683"/>
      <c r="R73" s="682">
        <f>'[52]Class Summary'!R73</f>
        <v>76974926.556077152</v>
      </c>
      <c r="S73" s="682">
        <f>'[52]Class Summary'!S73</f>
        <v>927166.8542913784</v>
      </c>
      <c r="T73" s="682">
        <f>'[52]Class Summary'!T73</f>
        <v>17797909.662831914</v>
      </c>
      <c r="U73" s="682">
        <f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>'[52]Class Summary'!E74</f>
        <v>0</v>
      </c>
      <c r="F74" s="682">
        <f>'[52]Class Summary'!F74</f>
        <v>0</v>
      </c>
      <c r="G74" s="682">
        <f>'[52]Class Summary'!G74</f>
        <v>0</v>
      </c>
      <c r="H74" s="682">
        <f>'[52]Class Summary'!H74</f>
        <v>0</v>
      </c>
      <c r="I74" s="682">
        <f>'[52]Class Summary'!I74</f>
        <v>0</v>
      </c>
      <c r="J74" s="682">
        <f>'[52]Class Summary'!J74</f>
        <v>0</v>
      </c>
      <c r="K74" s="682">
        <f>'[52]Class Summary'!K74</f>
        <v>0</v>
      </c>
      <c r="L74" s="682">
        <f>'[52]Class Summary'!L74</f>
        <v>0</v>
      </c>
      <c r="M74" s="682">
        <f>'[52]Class Summary'!M74</f>
        <v>0</v>
      </c>
      <c r="N74" s="682">
        <f>'[52]Class Summary'!N74</f>
        <v>0</v>
      </c>
      <c r="O74" s="682">
        <f>'[52]Class Summary'!O74</f>
        <v>0</v>
      </c>
      <c r="P74" s="682">
        <f>'[52]Class Summary'!P74</f>
        <v>0</v>
      </c>
      <c r="Q74" s="683"/>
      <c r="R74" s="682">
        <f>'[52]Class Summary'!R74</f>
        <v>0</v>
      </c>
      <c r="S74" s="682">
        <f>'[52]Class Summary'!S74</f>
        <v>0</v>
      </c>
      <c r="T74" s="682">
        <f>'[52]Class Summary'!T74</f>
        <v>0</v>
      </c>
      <c r="U74" s="682">
        <f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>'[52]Class Summary'!E75</f>
        <v>195634503.87784091</v>
      </c>
      <c r="F75" s="682">
        <f>'[52]Class Summary'!F75</f>
        <v>0</v>
      </c>
      <c r="G75" s="682">
        <f>'[52]Class Summary'!G75</f>
        <v>145438529.65835547</v>
      </c>
      <c r="H75" s="682">
        <f>'[52]Class Summary'!H75</f>
        <v>-9721490.628468819</v>
      </c>
      <c r="I75" s="682">
        <f>'[52]Class Summary'!I75</f>
        <v>5337070.3214494819</v>
      </c>
      <c r="J75" s="682">
        <f>'[52]Class Summary'!J75</f>
        <v>1012596.4414488765</v>
      </c>
      <c r="K75" s="682">
        <f>'[52]Class Summary'!K75</f>
        <v>15225605.05289628</v>
      </c>
      <c r="L75" s="682">
        <f>'[52]Class Summary'!L75</f>
        <v>790544.47397552687</v>
      </c>
      <c r="M75" s="682">
        <f>'[52]Class Summary'!M75</f>
        <v>555868.93348716432</v>
      </c>
      <c r="N75" s="682">
        <f>'[52]Class Summary'!N75</f>
        <v>913524.3650035914</v>
      </c>
      <c r="O75" s="682">
        <f>'[52]Class Summary'!O75</f>
        <v>36074040.223888464</v>
      </c>
      <c r="P75" s="682">
        <f>'[52]Class Summary'!P75</f>
        <v>8215.0358048241706</v>
      </c>
      <c r="Q75" s="683"/>
      <c r="R75" s="682">
        <f>'[52]Class Summary'!R75</f>
        <v>11596970.724080155</v>
      </c>
      <c r="S75" s="682">
        <f>'[52]Class Summary'!S75</f>
        <v>35930.815884615207</v>
      </c>
      <c r="T75" s="682">
        <f>'[52]Class Summary'!T75</f>
        <v>3592703.5129315108</v>
      </c>
      <c r="U75" s="682">
        <f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>'[52]Class Summary'!E76</f>
        <v>0</v>
      </c>
      <c r="F76" s="682">
        <f>'[52]Class Summary'!F76</f>
        <v>0</v>
      </c>
      <c r="G76" s="682">
        <f>'[52]Class Summary'!G76</f>
        <v>0</v>
      </c>
      <c r="H76" s="682">
        <f>'[52]Class Summary'!H76</f>
        <v>0</v>
      </c>
      <c r="I76" s="682">
        <f>'[52]Class Summary'!I76</f>
        <v>0</v>
      </c>
      <c r="J76" s="682">
        <f>'[52]Class Summary'!J76</f>
        <v>0</v>
      </c>
      <c r="K76" s="682">
        <f>'[52]Class Summary'!K76</f>
        <v>0</v>
      </c>
      <c r="L76" s="682">
        <f>'[52]Class Summary'!L76</f>
        <v>0</v>
      </c>
      <c r="M76" s="682">
        <f>'[52]Class Summary'!M76</f>
        <v>0</v>
      </c>
      <c r="N76" s="682">
        <f>'[52]Class Summary'!N76</f>
        <v>0</v>
      </c>
      <c r="O76" s="682">
        <f>'[52]Class Summary'!O76</f>
        <v>0</v>
      </c>
      <c r="P76" s="682">
        <f>'[52]Class Summary'!P76</f>
        <v>0</v>
      </c>
      <c r="Q76" s="683"/>
      <c r="R76" s="682">
        <f>'[52]Class Summary'!R76</f>
        <v>0</v>
      </c>
      <c r="S76" s="682">
        <f>'[52]Class Summary'!S76</f>
        <v>0</v>
      </c>
      <c r="T76" s="682">
        <f>'[52]Class Summary'!T76</f>
        <v>0</v>
      </c>
      <c r="U76" s="682">
        <f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>'[52]Class Summary'!E77</f>
        <v>0</v>
      </c>
      <c r="F77" s="682">
        <f>'[52]Class Summary'!F77</f>
        <v>0</v>
      </c>
      <c r="G77" s="682">
        <f>'[52]Class Summary'!G77</f>
        <v>0</v>
      </c>
      <c r="H77" s="682">
        <f>'[52]Class Summary'!H77</f>
        <v>0</v>
      </c>
      <c r="I77" s="682">
        <f>'[52]Class Summary'!I77</f>
        <v>0</v>
      </c>
      <c r="J77" s="682">
        <f>'[52]Class Summary'!J77</f>
        <v>0</v>
      </c>
      <c r="K77" s="682">
        <f>'[52]Class Summary'!K77</f>
        <v>0</v>
      </c>
      <c r="L77" s="682">
        <f>'[52]Class Summary'!L77</f>
        <v>0</v>
      </c>
      <c r="M77" s="682">
        <f>'[52]Class Summary'!M77</f>
        <v>0</v>
      </c>
      <c r="N77" s="682">
        <f>'[52]Class Summary'!N77</f>
        <v>0</v>
      </c>
      <c r="O77" s="682">
        <f>'[52]Class Summary'!O77</f>
        <v>0</v>
      </c>
      <c r="P77" s="682">
        <f>'[52]Class Summary'!P77</f>
        <v>0</v>
      </c>
      <c r="Q77" s="683"/>
      <c r="R77" s="682">
        <f>'[52]Class Summary'!R77</f>
        <v>0</v>
      </c>
      <c r="S77" s="682">
        <f>'[52]Class Summary'!S77</f>
        <v>0</v>
      </c>
      <c r="T77" s="682">
        <f>'[52]Class Summary'!T77</f>
        <v>0</v>
      </c>
      <c r="U77" s="682">
        <f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>'[52]Class Summary'!E78</f>
        <v>0</v>
      </c>
      <c r="F78" s="682">
        <f>'[52]Class Summary'!F78</f>
        <v>0</v>
      </c>
      <c r="G78" s="682">
        <f>'[52]Class Summary'!G78</f>
        <v>0</v>
      </c>
      <c r="H78" s="682">
        <f>'[52]Class Summary'!H78</f>
        <v>0</v>
      </c>
      <c r="I78" s="682">
        <f>'[52]Class Summary'!I78</f>
        <v>0</v>
      </c>
      <c r="J78" s="682">
        <f>'[52]Class Summary'!J78</f>
        <v>0</v>
      </c>
      <c r="K78" s="682">
        <f>'[52]Class Summary'!K78</f>
        <v>0</v>
      </c>
      <c r="L78" s="682">
        <f>'[52]Class Summary'!L78</f>
        <v>0</v>
      </c>
      <c r="M78" s="682">
        <f>'[52]Class Summary'!M78</f>
        <v>0</v>
      </c>
      <c r="N78" s="682">
        <f>'[52]Class Summary'!N78</f>
        <v>0</v>
      </c>
      <c r="O78" s="682">
        <f>'[52]Class Summary'!O78</f>
        <v>0</v>
      </c>
      <c r="P78" s="682">
        <f>'[52]Class Summary'!P78</f>
        <v>0</v>
      </c>
      <c r="Q78" s="683"/>
      <c r="R78" s="682">
        <f>'[52]Class Summary'!R78</f>
        <v>0</v>
      </c>
      <c r="S78" s="682">
        <f>'[52]Class Summary'!S78</f>
        <v>0</v>
      </c>
      <c r="T78" s="682">
        <f>'[52]Class Summary'!T78</f>
        <v>0</v>
      </c>
      <c r="U78" s="682">
        <f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>'[52]Class Summary'!E79</f>
        <v>2269100367.8547554</v>
      </c>
      <c r="F79" s="685">
        <f>'[52]Class Summary'!F79</f>
        <v>0</v>
      </c>
      <c r="G79" s="685">
        <f>'[52]Class Summary'!G79</f>
        <v>1506787413.4669893</v>
      </c>
      <c r="H79" s="685">
        <f>'[52]Class Summary'!H79</f>
        <v>243375452.31651351</v>
      </c>
      <c r="I79" s="685">
        <f>'[52]Class Summary'!I79</f>
        <v>222531969.17751929</v>
      </c>
      <c r="J79" s="685">
        <f>'[52]Class Summary'!J79</f>
        <v>96614855.475088432</v>
      </c>
      <c r="K79" s="685">
        <f>'[52]Class Summary'!K79</f>
        <v>110925608.12609673</v>
      </c>
      <c r="L79" s="685">
        <f>'[52]Class Summary'!L79</f>
        <v>27073882.738253396</v>
      </c>
      <c r="M79" s="685">
        <f>'[52]Class Summary'!M79</f>
        <v>11003979.989830244</v>
      </c>
      <c r="N79" s="685">
        <f>'[52]Class Summary'!N79</f>
        <v>2542618.7517183954</v>
      </c>
      <c r="O79" s="685">
        <f>'[52]Class Summary'!O79</f>
        <v>47498693.732084744</v>
      </c>
      <c r="P79" s="685">
        <f>'[52]Class Summary'!P79</f>
        <v>745894.08066145261</v>
      </c>
      <c r="Q79" s="683"/>
      <c r="R79" s="685">
        <f>'[52]Class Summary'!R79</f>
        <v>88571897.280157313</v>
      </c>
      <c r="S79" s="685">
        <f>'[52]Class Summary'!S79</f>
        <v>963097.67017599358</v>
      </c>
      <c r="T79" s="685">
        <f>'[52]Class Summary'!T79</f>
        <v>21390613.175763424</v>
      </c>
      <c r="U79" s="685">
        <f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>'[52]Class Summary'!E146</f>
        <v>2421083216.3408675</v>
      </c>
      <c r="F146" s="682">
        <f>'[52]Class Summary'!F146</f>
        <v>0</v>
      </c>
      <c r="G146" s="682">
        <f>'[52]Class Summary'!G146</f>
        <v>1558153247.3214278</v>
      </c>
      <c r="H146" s="682">
        <f>'[52]Class Summary'!H146</f>
        <v>298470777.88474739</v>
      </c>
      <c r="I146" s="682">
        <f>'[52]Class Summary'!I146</f>
        <v>265760238.97054529</v>
      </c>
      <c r="J146" s="682">
        <f>'[52]Class Summary'!J146</f>
        <v>121119355.74617371</v>
      </c>
      <c r="K146" s="682">
        <f>'[52]Class Summary'!K146</f>
        <v>113726473.55347668</v>
      </c>
      <c r="L146" s="682">
        <f>'[52]Class Summary'!L146</f>
        <v>27373437.578405868</v>
      </c>
      <c r="M146" s="682">
        <f>'[52]Class Summary'!M146</f>
        <v>16570731.522801081</v>
      </c>
      <c r="N146" s="682">
        <f>'[52]Class Summary'!N146</f>
        <v>6911727.6111563882</v>
      </c>
      <c r="O146" s="682">
        <f>'[52]Class Summary'!O146</f>
        <v>12133850.101525782</v>
      </c>
      <c r="P146" s="682">
        <f>'[52]Class Summary'!P146</f>
        <v>863376.05060711072</v>
      </c>
      <c r="Q146" s="683">
        <f>'[52]Class Summary'!Q146</f>
        <v>0</v>
      </c>
      <c r="R146" s="682">
        <f>'[52]Class Summary'!R146</f>
        <v>95000781.015310913</v>
      </c>
      <c r="S146" s="682">
        <f>'[52]Class Summary'!S146</f>
        <v>927782.87533384934</v>
      </c>
      <c r="T146" s="682">
        <f>'[52]Class Summary'!T146</f>
        <v>17797909.662831914</v>
      </c>
      <c r="U146" s="682">
        <f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>'[52]Class Summary'!E147</f>
        <v>2811870359.4504328</v>
      </c>
      <c r="F147" s="682">
        <f>'[52]Class Summary'!F147</f>
        <v>0</v>
      </c>
      <c r="G147" s="682">
        <f>'[52]Class Summary'!G147</f>
        <v>1428902309.5416932</v>
      </c>
      <c r="H147" s="682">
        <f>'[52]Class Summary'!H147</f>
        <v>363067310.31119448</v>
      </c>
      <c r="I147" s="682">
        <f>'[52]Class Summary'!I147</f>
        <v>403758652.69969773</v>
      </c>
      <c r="J147" s="682">
        <f>'[52]Class Summary'!J147</f>
        <v>260572033.19841635</v>
      </c>
      <c r="K147" s="682">
        <f>'[52]Class Summary'!K147</f>
        <v>197662800.55730236</v>
      </c>
      <c r="L147" s="682">
        <f>'[52]Class Summary'!L147</f>
        <v>10006431.888608154</v>
      </c>
      <c r="M147" s="682">
        <f>'[52]Class Summary'!M147</f>
        <v>78470164.815281332</v>
      </c>
      <c r="N147" s="682">
        <f>'[52]Class Summary'!N147</f>
        <v>59057135.347682245</v>
      </c>
      <c r="O147" s="682">
        <f>'[52]Class Summary'!O147</f>
        <v>9448780.6631534733</v>
      </c>
      <c r="P147" s="682">
        <f>'[52]Class Summary'!P147</f>
        <v>924740.42740275676</v>
      </c>
      <c r="Q147" s="683">
        <f>'[52]Class Summary'!Q147</f>
        <v>0</v>
      </c>
      <c r="R147" s="682">
        <f>'[52]Class Summary'!R147</f>
        <v>181291113.14459738</v>
      </c>
      <c r="S147" s="682">
        <f>'[52]Class Summary'!S147</f>
        <v>572446.33505155961</v>
      </c>
      <c r="T147" s="682">
        <f>'[52]Class Summary'!T147</f>
        <v>15799241.077653406</v>
      </c>
      <c r="U147" s="682">
        <f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>'[52]Class Summary'!E148</f>
        <v>195634503.87784091</v>
      </c>
      <c r="F148" s="682">
        <f>'[52]Class Summary'!F148</f>
        <v>0</v>
      </c>
      <c r="G148" s="682">
        <f>'[52]Class Summary'!G148</f>
        <v>145438529.65835547</v>
      </c>
      <c r="H148" s="682">
        <f>'[52]Class Summary'!H148</f>
        <v>-9721490.628468819</v>
      </c>
      <c r="I148" s="682">
        <f>'[52]Class Summary'!I148</f>
        <v>5337070.3214494819</v>
      </c>
      <c r="J148" s="682">
        <f>'[52]Class Summary'!J148</f>
        <v>1012596.4414488765</v>
      </c>
      <c r="K148" s="682">
        <f>'[52]Class Summary'!K148</f>
        <v>15225605.05289628</v>
      </c>
      <c r="L148" s="682">
        <f>'[52]Class Summary'!L148</f>
        <v>790544.47397552687</v>
      </c>
      <c r="M148" s="682">
        <f>'[52]Class Summary'!M148</f>
        <v>555868.93348716432</v>
      </c>
      <c r="N148" s="682">
        <f>'[52]Class Summary'!N148</f>
        <v>913524.3650035914</v>
      </c>
      <c r="O148" s="682">
        <f>'[52]Class Summary'!O148</f>
        <v>36074040.223888464</v>
      </c>
      <c r="P148" s="682">
        <f>'[52]Class Summary'!P148</f>
        <v>8215.0358048241706</v>
      </c>
      <c r="Q148" s="683">
        <f>'[52]Class Summary'!Q148</f>
        <v>0</v>
      </c>
      <c r="R148" s="682">
        <f>'[52]Class Summary'!R148</f>
        <v>11596970.724080155</v>
      </c>
      <c r="S148" s="682">
        <f>'[52]Class Summary'!S148</f>
        <v>35930.815884615207</v>
      </c>
      <c r="T148" s="682">
        <f>'[52]Class Summary'!T148</f>
        <v>3592703.5129315108</v>
      </c>
      <c r="U148" s="682">
        <f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>'[52]Class Summary'!E149</f>
        <v>0</v>
      </c>
      <c r="F149" s="682">
        <f>'[52]Class Summary'!F149</f>
        <v>0</v>
      </c>
      <c r="G149" s="682">
        <f>'[52]Class Summary'!G149</f>
        <v>0</v>
      </c>
      <c r="H149" s="682">
        <f>'[52]Class Summary'!H149</f>
        <v>0</v>
      </c>
      <c r="I149" s="682">
        <f>'[52]Class Summary'!I149</f>
        <v>0</v>
      </c>
      <c r="J149" s="682">
        <f>'[52]Class Summary'!J149</f>
        <v>0</v>
      </c>
      <c r="K149" s="682">
        <f>'[52]Class Summary'!K149</f>
        <v>0</v>
      </c>
      <c r="L149" s="682">
        <f>'[52]Class Summary'!L149</f>
        <v>0</v>
      </c>
      <c r="M149" s="682">
        <f>'[52]Class Summary'!M149</f>
        <v>0</v>
      </c>
      <c r="N149" s="682">
        <f>'[52]Class Summary'!N149</f>
        <v>0</v>
      </c>
      <c r="O149" s="682">
        <f>'[52]Class Summary'!O149</f>
        <v>0</v>
      </c>
      <c r="P149" s="682">
        <f>'[52]Class Summary'!P149</f>
        <v>0</v>
      </c>
      <c r="Q149" s="683">
        <f>'[52]Class Summary'!Q149</f>
        <v>0</v>
      </c>
      <c r="R149" s="682">
        <f>'[52]Class Summary'!R149</f>
        <v>0</v>
      </c>
      <c r="S149" s="682">
        <f>'[52]Class Summary'!S149</f>
        <v>0</v>
      </c>
      <c r="T149" s="682">
        <f>'[52]Class Summary'!T149</f>
        <v>0</v>
      </c>
      <c r="U149" s="682">
        <f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>'[52]Class Summary'!E150</f>
        <v>0</v>
      </c>
      <c r="F150" s="682">
        <f>'[52]Class Summary'!F150</f>
        <v>0</v>
      </c>
      <c r="G150" s="682">
        <f>'[52]Class Summary'!G150</f>
        <v>0</v>
      </c>
      <c r="H150" s="682">
        <f>'[52]Class Summary'!H150</f>
        <v>0</v>
      </c>
      <c r="I150" s="682">
        <f>'[52]Class Summary'!I150</f>
        <v>0</v>
      </c>
      <c r="J150" s="682">
        <f>'[52]Class Summary'!J150</f>
        <v>0</v>
      </c>
      <c r="K150" s="682">
        <f>'[52]Class Summary'!K150</f>
        <v>0</v>
      </c>
      <c r="L150" s="682">
        <f>'[52]Class Summary'!L150</f>
        <v>0</v>
      </c>
      <c r="M150" s="682">
        <f>'[52]Class Summary'!M150</f>
        <v>0</v>
      </c>
      <c r="N150" s="682">
        <f>'[52]Class Summary'!N150</f>
        <v>0</v>
      </c>
      <c r="O150" s="682">
        <f>'[52]Class Summary'!O150</f>
        <v>0</v>
      </c>
      <c r="P150" s="682">
        <f>'[52]Class Summary'!P150</f>
        <v>0</v>
      </c>
      <c r="Q150" s="683">
        <f>'[52]Class Summary'!Q150</f>
        <v>0</v>
      </c>
      <c r="R150" s="682">
        <f>'[52]Class Summary'!R150</f>
        <v>0</v>
      </c>
      <c r="S150" s="682">
        <f>'[52]Class Summary'!S150</f>
        <v>0</v>
      </c>
      <c r="T150" s="682">
        <f>'[52]Class Summary'!T150</f>
        <v>0</v>
      </c>
      <c r="U150" s="682">
        <f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>'[52]Class Summary'!E151</f>
        <v>0</v>
      </c>
      <c r="F151" s="682">
        <f>'[52]Class Summary'!F151</f>
        <v>0</v>
      </c>
      <c r="G151" s="682">
        <f>'[52]Class Summary'!G151</f>
        <v>0</v>
      </c>
      <c r="H151" s="682">
        <f>'[52]Class Summary'!H151</f>
        <v>0</v>
      </c>
      <c r="I151" s="682">
        <f>'[52]Class Summary'!I151</f>
        <v>0</v>
      </c>
      <c r="J151" s="682">
        <f>'[52]Class Summary'!J151</f>
        <v>0</v>
      </c>
      <c r="K151" s="682">
        <f>'[52]Class Summary'!K151</f>
        <v>0</v>
      </c>
      <c r="L151" s="682">
        <f>'[52]Class Summary'!L151</f>
        <v>0</v>
      </c>
      <c r="M151" s="682">
        <f>'[52]Class Summary'!M151</f>
        <v>0</v>
      </c>
      <c r="N151" s="682">
        <f>'[52]Class Summary'!N151</f>
        <v>0</v>
      </c>
      <c r="O151" s="682">
        <f>'[52]Class Summary'!O151</f>
        <v>0</v>
      </c>
      <c r="P151" s="682">
        <f>'[52]Class Summary'!P151</f>
        <v>0</v>
      </c>
      <c r="Q151" s="683">
        <f>'[52]Class Summary'!Q151</f>
        <v>0</v>
      </c>
      <c r="R151" s="682">
        <f>'[52]Class Summary'!R151</f>
        <v>0</v>
      </c>
      <c r="S151" s="682">
        <f>'[52]Class Summary'!S151</f>
        <v>0</v>
      </c>
      <c r="T151" s="682">
        <f>'[52]Class Summary'!T151</f>
        <v>0</v>
      </c>
      <c r="U151" s="682">
        <f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>'[52]Class Summary'!E152</f>
        <v>5428588079.6691408</v>
      </c>
      <c r="F152" s="685">
        <f>'[52]Class Summary'!F152</f>
        <v>0</v>
      </c>
      <c r="G152" s="685">
        <f>'[52]Class Summary'!G152</f>
        <v>3132494086.5214767</v>
      </c>
      <c r="H152" s="685">
        <f>'[52]Class Summary'!H152</f>
        <v>651816597.56747305</v>
      </c>
      <c r="I152" s="685">
        <f>'[52]Class Summary'!I152</f>
        <v>674855961.99169254</v>
      </c>
      <c r="J152" s="685">
        <f>'[52]Class Summary'!J152</f>
        <v>382703985.38603896</v>
      </c>
      <c r="K152" s="685">
        <f>'[52]Class Summary'!K152</f>
        <v>326614879.16367531</v>
      </c>
      <c r="L152" s="685">
        <f>'[52]Class Summary'!L152</f>
        <v>38170413.940989546</v>
      </c>
      <c r="M152" s="685">
        <f>'[52]Class Summary'!M152</f>
        <v>95596765.27156958</v>
      </c>
      <c r="N152" s="685">
        <f>'[52]Class Summary'!N152</f>
        <v>66882387.323842227</v>
      </c>
      <c r="O152" s="685">
        <f>'[52]Class Summary'!O152</f>
        <v>57656670.988567717</v>
      </c>
      <c r="P152" s="685">
        <f>'[52]Class Summary'!P152</f>
        <v>1796331.5138146917</v>
      </c>
      <c r="Q152" s="683">
        <f>'[52]Class Summary'!Q152</f>
        <v>0</v>
      </c>
      <c r="R152" s="685">
        <f>'[52]Class Summary'!R152</f>
        <v>287888864.88398844</v>
      </c>
      <c r="S152" s="685">
        <f>'[52]Class Summary'!S152</f>
        <v>1536160.0262700242</v>
      </c>
      <c r="T152" s="685">
        <f>'[52]Class Summary'!T152</f>
        <v>37189854.253416829</v>
      </c>
      <c r="U152" s="685">
        <f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2" thickBot="1">
      <c r="A154" s="688">
        <f t="shared" si="2"/>
        <v>37</v>
      </c>
      <c r="B154" s="668"/>
      <c r="C154" s="57" t="s">
        <v>19</v>
      </c>
      <c r="D154" s="57"/>
      <c r="E154" s="689">
        <f>'[52]Class Summary'!E154</f>
        <v>5428588079.6691399</v>
      </c>
      <c r="F154" s="689">
        <f>'[52]Class Summary'!F154</f>
        <v>0</v>
      </c>
      <c r="G154" s="689">
        <f>'[52]Class Summary'!G154</f>
        <v>3132494086.5214767</v>
      </c>
      <c r="H154" s="689">
        <f>'[52]Class Summary'!H154</f>
        <v>651816597.56747305</v>
      </c>
      <c r="I154" s="689">
        <f>'[52]Class Summary'!I154</f>
        <v>674855961.99169254</v>
      </c>
      <c r="J154" s="689">
        <f>'[52]Class Summary'!J154</f>
        <v>382703985.38603896</v>
      </c>
      <c r="K154" s="689">
        <f>'[52]Class Summary'!K154</f>
        <v>326614879.16367531</v>
      </c>
      <c r="L154" s="689">
        <f>'[52]Class Summary'!L154</f>
        <v>38170413.940989546</v>
      </c>
      <c r="M154" s="689">
        <f>'[52]Class Summary'!M154</f>
        <v>95596765.27156958</v>
      </c>
      <c r="N154" s="689">
        <f>'[52]Class Summary'!N154</f>
        <v>66882387.323842227</v>
      </c>
      <c r="O154" s="689">
        <f>'[52]Class Summary'!O154</f>
        <v>57656670.988567717</v>
      </c>
      <c r="P154" s="689">
        <f>'[52]Class Summary'!P154</f>
        <v>1796331.5138146917</v>
      </c>
      <c r="Q154" s="683">
        <f>'[52]Class Summary'!Q154</f>
        <v>0</v>
      </c>
      <c r="R154" s="689">
        <f>'[52]Class Summary'!R154</f>
        <v>287888864.88398844</v>
      </c>
      <c r="S154" s="689">
        <f>'[52]Class Summary'!S154</f>
        <v>1536160.0262700242</v>
      </c>
      <c r="T154" s="689">
        <f>'[52]Class Summary'!T154</f>
        <v>37189854.253416829</v>
      </c>
      <c r="U154" s="689">
        <f>'[52]Class Summary'!U154</f>
        <v>0</v>
      </c>
      <c r="V154" s="659"/>
      <c r="W154" s="659"/>
    </row>
    <row r="155" spans="1:23" ht="12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5">
      <c r="A156" s="1126">
        <f>'[52]Class Summary'!$A$170:$P$170</f>
        <v>7</v>
      </c>
      <c r="B156" s="1127"/>
      <c r="C156" s="1127"/>
      <c r="D156" s="1127"/>
      <c r="E156" s="1127"/>
      <c r="F156" s="1127"/>
      <c r="G156" s="1127"/>
      <c r="H156" s="1127"/>
      <c r="I156" s="1127"/>
      <c r="J156" s="1127"/>
      <c r="K156" s="1127"/>
      <c r="L156" s="1127"/>
      <c r="M156" s="1127"/>
      <c r="N156" s="1127"/>
      <c r="O156" s="1127"/>
      <c r="P156" s="1127"/>
      <c r="Q156" s="1127"/>
      <c r="R156" s="1127"/>
      <c r="S156" s="1127"/>
      <c r="T156" s="1127"/>
      <c r="U156" s="1127"/>
      <c r="V156" s="1127"/>
      <c r="W156" s="1127"/>
    </row>
    <row r="157" spans="1:23" ht="15">
      <c r="A157" s="1126">
        <f>'[52]Class Summary'!$A$171:$P$171</f>
        <v>8</v>
      </c>
      <c r="B157" s="1127"/>
      <c r="C157" s="1127"/>
      <c r="D157" s="1127"/>
      <c r="E157" s="1127"/>
      <c r="F157" s="1127"/>
      <c r="G157" s="1127"/>
      <c r="H157" s="1127"/>
      <c r="I157" s="1127"/>
      <c r="J157" s="1127"/>
      <c r="K157" s="1127"/>
      <c r="L157" s="1127"/>
      <c r="M157" s="1127"/>
      <c r="N157" s="1127"/>
      <c r="O157" s="1127"/>
      <c r="P157" s="1127"/>
      <c r="Q157" s="1127"/>
      <c r="R157" s="1127"/>
      <c r="S157" s="1127"/>
      <c r="T157" s="1127"/>
      <c r="U157" s="1127"/>
      <c r="V157" s="1127"/>
      <c r="W157" s="1127"/>
    </row>
    <row r="158" spans="1:23" ht="15">
      <c r="A158" s="1126">
        <f>'[52]Class Summary'!$A$172:$P$172</f>
        <v>9</v>
      </c>
      <c r="B158" s="1127"/>
      <c r="C158" s="1127"/>
      <c r="D158" s="1127"/>
      <c r="E158" s="1127"/>
      <c r="F158" s="1127"/>
      <c r="G158" s="1127"/>
      <c r="H158" s="1127"/>
      <c r="I158" s="1127"/>
      <c r="J158" s="1127"/>
      <c r="K158" s="1127"/>
      <c r="L158" s="1127"/>
      <c r="M158" s="1127"/>
      <c r="N158" s="1127"/>
      <c r="O158" s="1127"/>
      <c r="P158" s="1127"/>
      <c r="Q158" s="1127"/>
      <c r="R158" s="1127"/>
      <c r="S158" s="1127"/>
      <c r="T158" s="1127"/>
      <c r="U158" s="1127"/>
      <c r="V158" s="1127"/>
      <c r="W158" s="1127"/>
    </row>
    <row r="159" spans="1:23" ht="15">
      <c r="A159" s="1126">
        <f>'[52]Class Summary'!$A$173:$P$173</f>
        <v>10</v>
      </c>
      <c r="B159" s="1127"/>
      <c r="C159" s="1127"/>
      <c r="D159" s="1127"/>
      <c r="E159" s="1127"/>
      <c r="F159" s="1127"/>
      <c r="G159" s="1127"/>
      <c r="H159" s="1127"/>
      <c r="I159" s="1127"/>
      <c r="J159" s="1127"/>
      <c r="K159" s="1127"/>
      <c r="L159" s="1127"/>
      <c r="M159" s="1127"/>
      <c r="N159" s="1127"/>
      <c r="O159" s="1127"/>
      <c r="P159" s="1127"/>
      <c r="Q159" s="1127"/>
      <c r="R159" s="1127"/>
      <c r="S159" s="1127"/>
      <c r="T159" s="1127"/>
      <c r="U159" s="1127"/>
      <c r="V159" s="1127"/>
      <c r="W159" s="112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45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>'[52]Class Summary'!E165</f>
        <v>146121686.07318318</v>
      </c>
      <c r="F165" s="682">
        <f>'[52]Class Summary'!F165</f>
        <v>0</v>
      </c>
      <c r="G165" s="682">
        <f>'[52]Class Summary'!G165</f>
        <v>84272055.154347762</v>
      </c>
      <c r="H165" s="682">
        <f>'[52]Class Summary'!H165</f>
        <v>19429174.497747239</v>
      </c>
      <c r="I165" s="682">
        <f>'[52]Class Summary'!I165</f>
        <v>20795783.933168121</v>
      </c>
      <c r="J165" s="682">
        <f>'[52]Class Summary'!J165</f>
        <v>10926476.136783987</v>
      </c>
      <c r="K165" s="682">
        <f>'[52]Class Summary'!K165</f>
        <v>7718973.7434521085</v>
      </c>
      <c r="L165" s="682">
        <f>'[52]Class Summary'!L165</f>
        <v>0</v>
      </c>
      <c r="M165" s="682">
        <f>'[52]Class Summary'!M165</f>
        <v>2621719.3583969758</v>
      </c>
      <c r="N165" s="682">
        <f>'[52]Class Summary'!N165</f>
        <v>0</v>
      </c>
      <c r="O165" s="682">
        <f>'[52]Class Summary'!O165</f>
        <v>303679.51889671531</v>
      </c>
      <c r="P165" s="682">
        <f>'[52]Class Summary'!P165</f>
        <v>53823.730390268509</v>
      </c>
      <c r="Q165" s="683">
        <f>'[52]Class Summary'!Q165</f>
        <v>0</v>
      </c>
      <c r="R165" s="682">
        <f>'[52]Class Summary'!R165</f>
        <v>7718709.9619061062</v>
      </c>
      <c r="S165" s="682">
        <f>'[52]Class Summary'!S165</f>
        <v>263.78154600202026</v>
      </c>
      <c r="T165" s="682">
        <f>'[52]Class Summary'!T165</f>
        <v>0</v>
      </c>
      <c r="U165" s="682">
        <f>'[52]Class Summary'!U165</f>
        <v>0</v>
      </c>
      <c r="V165" s="683"/>
      <c r="W165" s="682">
        <f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>'[52]Class Summary'!E166</f>
        <v>1183004804.4606497</v>
      </c>
      <c r="F166" s="682">
        <f>'[52]Class Summary'!F166</f>
        <v>0</v>
      </c>
      <c r="G166" s="682">
        <f>'[52]Class Summary'!G166</f>
        <v>616302359.35363162</v>
      </c>
      <c r="H166" s="682">
        <f>'[52]Class Summary'!H166</f>
        <v>156595197.9045614</v>
      </c>
      <c r="I166" s="682">
        <f>'[52]Class Summary'!I166</f>
        <v>174145852.10382894</v>
      </c>
      <c r="J166" s="682">
        <f>'[52]Class Summary'!J166</f>
        <v>112387780.30477458</v>
      </c>
      <c r="K166" s="682">
        <f>'[52]Class Summary'!K166</f>
        <v>85254288.922651678</v>
      </c>
      <c r="L166" s="682">
        <f>'[52]Class Summary'!L166</f>
        <v>0</v>
      </c>
      <c r="M166" s="682">
        <f>'[52]Class Summary'!M166</f>
        <v>33845104.309501499</v>
      </c>
      <c r="N166" s="682">
        <f>'[52]Class Summary'!N166</f>
        <v>0</v>
      </c>
      <c r="O166" s="682">
        <f>'[52]Class Summary'!O166</f>
        <v>4075370.1473015528</v>
      </c>
      <c r="P166" s="682">
        <f>'[52]Class Summary'!P166</f>
        <v>398851.41439851199</v>
      </c>
      <c r="Q166" s="683">
        <f>'[52]Class Summary'!Q166</f>
        <v>0</v>
      </c>
      <c r="R166" s="682">
        <f>'[52]Class Summary'!R166</f>
        <v>78192987.732448936</v>
      </c>
      <c r="S166" s="682">
        <f>'[52]Class Summary'!S166</f>
        <v>246902.83201289878</v>
      </c>
      <c r="T166" s="682">
        <f>'[52]Class Summary'!T166</f>
        <v>6814398.3581898576</v>
      </c>
      <c r="U166" s="682">
        <f>'[52]Class Summary'!U166</f>
        <v>0</v>
      </c>
      <c r="V166" s="683"/>
      <c r="W166" s="682">
        <f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>'[52]Class Summary'!E167</f>
        <v>0</v>
      </c>
      <c r="F167" s="682">
        <f>'[52]Class Summary'!F167</f>
        <v>0</v>
      </c>
      <c r="G167" s="682">
        <f>'[52]Class Summary'!G167</f>
        <v>0</v>
      </c>
      <c r="H167" s="682">
        <f>'[52]Class Summary'!H167</f>
        <v>0</v>
      </c>
      <c r="I167" s="682">
        <f>'[52]Class Summary'!I167</f>
        <v>0</v>
      </c>
      <c r="J167" s="682">
        <f>'[52]Class Summary'!J167</f>
        <v>0</v>
      </c>
      <c r="K167" s="682">
        <f>'[52]Class Summary'!K167</f>
        <v>0</v>
      </c>
      <c r="L167" s="682">
        <f>'[52]Class Summary'!L167</f>
        <v>0</v>
      </c>
      <c r="M167" s="682">
        <f>'[52]Class Summary'!M167</f>
        <v>0</v>
      </c>
      <c r="N167" s="682">
        <f>'[52]Class Summary'!N167</f>
        <v>0</v>
      </c>
      <c r="O167" s="682">
        <f>'[52]Class Summary'!O167</f>
        <v>0</v>
      </c>
      <c r="P167" s="682">
        <f>'[52]Class Summary'!P167</f>
        <v>0</v>
      </c>
      <c r="Q167" s="683">
        <f>'[52]Class Summary'!Q167</f>
        <v>0</v>
      </c>
      <c r="R167" s="682">
        <f>'[52]Class Summary'!R167</f>
        <v>0</v>
      </c>
      <c r="S167" s="682">
        <f>'[52]Class Summary'!S167</f>
        <v>0</v>
      </c>
      <c r="T167" s="682">
        <f>'[52]Class Summary'!T167</f>
        <v>0</v>
      </c>
      <c r="U167" s="682">
        <f>'[52]Class Summary'!U167</f>
        <v>0</v>
      </c>
      <c r="V167" s="683"/>
      <c r="W167" s="682">
        <f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>'[52]Class Summary'!E168</f>
        <v>0</v>
      </c>
      <c r="F168" s="682">
        <f>'[52]Class Summary'!F168</f>
        <v>0</v>
      </c>
      <c r="G168" s="682">
        <f>'[52]Class Summary'!G168</f>
        <v>0</v>
      </c>
      <c r="H168" s="682">
        <f>'[52]Class Summary'!H168</f>
        <v>0</v>
      </c>
      <c r="I168" s="682">
        <f>'[52]Class Summary'!I168</f>
        <v>0</v>
      </c>
      <c r="J168" s="682">
        <f>'[52]Class Summary'!J168</f>
        <v>0</v>
      </c>
      <c r="K168" s="682">
        <f>'[52]Class Summary'!K168</f>
        <v>0</v>
      </c>
      <c r="L168" s="682">
        <f>'[52]Class Summary'!L168</f>
        <v>0</v>
      </c>
      <c r="M168" s="682">
        <f>'[52]Class Summary'!M168</f>
        <v>0</v>
      </c>
      <c r="N168" s="682">
        <f>'[52]Class Summary'!N168</f>
        <v>0</v>
      </c>
      <c r="O168" s="682">
        <f>'[52]Class Summary'!O168</f>
        <v>0</v>
      </c>
      <c r="P168" s="682">
        <f>'[52]Class Summary'!P168</f>
        <v>0</v>
      </c>
      <c r="Q168" s="683">
        <f>'[52]Class Summary'!Q168</f>
        <v>0</v>
      </c>
      <c r="R168" s="682">
        <f>'[52]Class Summary'!R168</f>
        <v>0</v>
      </c>
      <c r="S168" s="682">
        <f>'[52]Class Summary'!S168</f>
        <v>0</v>
      </c>
      <c r="T168" s="682">
        <f>'[52]Class Summary'!T168</f>
        <v>0</v>
      </c>
      <c r="U168" s="682">
        <f>'[52]Class Summary'!U168</f>
        <v>0</v>
      </c>
      <c r="V168" s="683"/>
      <c r="W168" s="682">
        <f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>'[52]Class Summary'!E169</f>
        <v>0</v>
      </c>
      <c r="F169" s="682">
        <f>'[52]Class Summary'!F169</f>
        <v>0</v>
      </c>
      <c r="G169" s="682">
        <f>'[52]Class Summary'!G169</f>
        <v>0</v>
      </c>
      <c r="H169" s="682">
        <f>'[52]Class Summary'!H169</f>
        <v>0</v>
      </c>
      <c r="I169" s="682">
        <f>'[52]Class Summary'!I169</f>
        <v>0</v>
      </c>
      <c r="J169" s="682">
        <f>'[52]Class Summary'!J169</f>
        <v>0</v>
      </c>
      <c r="K169" s="682">
        <f>'[52]Class Summary'!K169</f>
        <v>0</v>
      </c>
      <c r="L169" s="682">
        <f>'[52]Class Summary'!L169</f>
        <v>0</v>
      </c>
      <c r="M169" s="682">
        <f>'[52]Class Summary'!M169</f>
        <v>0</v>
      </c>
      <c r="N169" s="682">
        <f>'[52]Class Summary'!N169</f>
        <v>0</v>
      </c>
      <c r="O169" s="682">
        <f>'[52]Class Summary'!O169</f>
        <v>0</v>
      </c>
      <c r="P169" s="682">
        <f>'[52]Class Summary'!P169</f>
        <v>0</v>
      </c>
      <c r="Q169" s="683">
        <f>'[52]Class Summary'!Q169</f>
        <v>0</v>
      </c>
      <c r="R169" s="682">
        <f>'[52]Class Summary'!R169</f>
        <v>0</v>
      </c>
      <c r="S169" s="682">
        <f>'[52]Class Summary'!S169</f>
        <v>0</v>
      </c>
      <c r="T169" s="682">
        <f>'[52]Class Summary'!T169</f>
        <v>0</v>
      </c>
      <c r="U169" s="682">
        <f>'[52]Class Summary'!U169</f>
        <v>0</v>
      </c>
      <c r="V169" s="683"/>
      <c r="W169" s="682">
        <f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>'[52]Class Summary'!E170</f>
        <v>0</v>
      </c>
      <c r="F170" s="682">
        <f>'[52]Class Summary'!F170</f>
        <v>0</v>
      </c>
      <c r="G170" s="682">
        <f>'[52]Class Summary'!G170</f>
        <v>0</v>
      </c>
      <c r="H170" s="682">
        <f>'[52]Class Summary'!H170</f>
        <v>0</v>
      </c>
      <c r="I170" s="682">
        <f>'[52]Class Summary'!I170</f>
        <v>0</v>
      </c>
      <c r="J170" s="682">
        <f>'[52]Class Summary'!J170</f>
        <v>0</v>
      </c>
      <c r="K170" s="682">
        <f>'[52]Class Summary'!K170</f>
        <v>0</v>
      </c>
      <c r="L170" s="682">
        <f>'[52]Class Summary'!L170</f>
        <v>0</v>
      </c>
      <c r="M170" s="682">
        <f>'[52]Class Summary'!M170</f>
        <v>0</v>
      </c>
      <c r="N170" s="682">
        <f>'[52]Class Summary'!N170</f>
        <v>0</v>
      </c>
      <c r="O170" s="682">
        <f>'[52]Class Summary'!O170</f>
        <v>0</v>
      </c>
      <c r="P170" s="682">
        <f>'[52]Class Summary'!P170</f>
        <v>0</v>
      </c>
      <c r="Q170" s="683">
        <f>'[52]Class Summary'!Q170</f>
        <v>0</v>
      </c>
      <c r="R170" s="682">
        <f>'[52]Class Summary'!R170</f>
        <v>0</v>
      </c>
      <c r="S170" s="682">
        <f>'[52]Class Summary'!S170</f>
        <v>0</v>
      </c>
      <c r="T170" s="682">
        <f>'[52]Class Summary'!T170</f>
        <v>0</v>
      </c>
      <c r="U170" s="682">
        <f>'[52]Class Summary'!U170</f>
        <v>0</v>
      </c>
      <c r="V170" s="683"/>
      <c r="W170" s="682">
        <f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>'[52]Class Summary'!E171</f>
        <v>1329126490.533833</v>
      </c>
      <c r="F171" s="685">
        <f>'[52]Class Summary'!F171</f>
        <v>0</v>
      </c>
      <c r="G171" s="685">
        <f>'[52]Class Summary'!G171</f>
        <v>700574414.50797939</v>
      </c>
      <c r="H171" s="685">
        <f>'[52]Class Summary'!H171</f>
        <v>176024372.40230864</v>
      </c>
      <c r="I171" s="685">
        <f>'[52]Class Summary'!I171</f>
        <v>194941636.03699705</v>
      </c>
      <c r="J171" s="685">
        <f>'[52]Class Summary'!J171</f>
        <v>123314256.44155857</v>
      </c>
      <c r="K171" s="685">
        <f>'[52]Class Summary'!K171</f>
        <v>92973262.66610378</v>
      </c>
      <c r="L171" s="685">
        <f>'[52]Class Summary'!L171</f>
        <v>0</v>
      </c>
      <c r="M171" s="685">
        <f>'[52]Class Summary'!M171</f>
        <v>36466823.667898476</v>
      </c>
      <c r="N171" s="685">
        <f>'[52]Class Summary'!N171</f>
        <v>0</v>
      </c>
      <c r="O171" s="685">
        <f>'[52]Class Summary'!O171</f>
        <v>4379049.6661982685</v>
      </c>
      <c r="P171" s="685">
        <f>'[52]Class Summary'!P171</f>
        <v>452675.14478878048</v>
      </c>
      <c r="Q171" s="683">
        <f>'[52]Class Summary'!Q171</f>
        <v>0</v>
      </c>
      <c r="R171" s="685">
        <f>'[52]Class Summary'!R171</f>
        <v>85911697.694355041</v>
      </c>
      <c r="S171" s="685">
        <f>'[52]Class Summary'!S171</f>
        <v>247166.6135589008</v>
      </c>
      <c r="T171" s="685">
        <f>'[52]Class Summary'!T171</f>
        <v>6814398.3581898576</v>
      </c>
      <c r="U171" s="685">
        <f>'[52]Class Summary'!U171</f>
        <v>0</v>
      </c>
      <c r="V171" s="683"/>
      <c r="W171" s="685">
        <f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>'[52]Class Summary'!E174</f>
        <v>17044382.35082024</v>
      </c>
      <c r="F174" s="682">
        <f>'[52]Class Summary'!F174</f>
        <v>0</v>
      </c>
      <c r="G174" s="682">
        <f>'[52]Class Summary'!G174</f>
        <v>9142560.2588180229</v>
      </c>
      <c r="H174" s="682">
        <f>'[52]Class Summary'!H174</f>
        <v>2107844.6265420187</v>
      </c>
      <c r="I174" s="682">
        <f>'[52]Class Summary'!I174</f>
        <v>2256106.2191983359</v>
      </c>
      <c r="J174" s="682">
        <f>'[52]Class Summary'!J174</f>
        <v>1185398.4848728464</v>
      </c>
      <c r="K174" s="682">
        <f>'[52]Class Summary'!K174</f>
        <v>837420.92745324632</v>
      </c>
      <c r="L174" s="682">
        <f>'[52]Class Summary'!L174</f>
        <v>200666.3104013034</v>
      </c>
      <c r="M174" s="682">
        <f>'[52]Class Summary'!M174</f>
        <v>284426.75536930282</v>
      </c>
      <c r="N174" s="682">
        <f>'[52]Class Summary'!N174</f>
        <v>991173.72852962662</v>
      </c>
      <c r="O174" s="682">
        <f>'[52]Class Summary'!O174</f>
        <v>32945.776577976874</v>
      </c>
      <c r="P174" s="682">
        <f>'[52]Class Summary'!P174</f>
        <v>5839.2630575595604</v>
      </c>
      <c r="Q174" s="683">
        <f>'[52]Class Summary'!Q174</f>
        <v>0</v>
      </c>
      <c r="R174" s="682">
        <f>'[52]Class Summary'!R174</f>
        <v>837392.31015329948</v>
      </c>
      <c r="S174" s="682">
        <f>'[52]Class Summary'!S174</f>
        <v>28.617299946828538</v>
      </c>
      <c r="T174" s="682">
        <f>'[52]Class Summary'!T174</f>
        <v>0</v>
      </c>
      <c r="U174" s="682">
        <f>'[52]Class Summary'!U174</f>
        <v>0</v>
      </c>
      <c r="V174" s="683"/>
      <c r="W174" s="682">
        <f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>'[52]Class Summary'!E175</f>
        <v>137629562.61742333</v>
      </c>
      <c r="F175" s="682">
        <f>'[52]Class Summary'!F175</f>
        <v>0</v>
      </c>
      <c r="G175" s="682">
        <f>'[52]Class Summary'!G175</f>
        <v>65076830.739023879</v>
      </c>
      <c r="H175" s="682">
        <f>'[52]Class Summary'!H175</f>
        <v>16535259.088196512</v>
      </c>
      <c r="I175" s="682">
        <f>'[52]Class Summary'!I175</f>
        <v>18388474.373438537</v>
      </c>
      <c r="J175" s="682">
        <f>'[52]Class Summary'!J175</f>
        <v>11867292.806892809</v>
      </c>
      <c r="K175" s="682">
        <f>'[52]Class Summary'!K175</f>
        <v>9002202.9703309648</v>
      </c>
      <c r="L175" s="682">
        <f>'[52]Class Summary'!L175</f>
        <v>1841991.5886059974</v>
      </c>
      <c r="M175" s="682">
        <f>'[52]Class Summary'!M175</f>
        <v>3573784.9954104009</v>
      </c>
      <c r="N175" s="682">
        <f>'[52]Class Summary'!N175</f>
        <v>10871282.36803776</v>
      </c>
      <c r="O175" s="682">
        <f>'[52]Class Summary'!O175</f>
        <v>430328.01878766849</v>
      </c>
      <c r="P175" s="682">
        <f>'[52]Class Summary'!P175</f>
        <v>42115.66869880959</v>
      </c>
      <c r="Q175" s="683">
        <f>'[52]Class Summary'!Q175</f>
        <v>0</v>
      </c>
      <c r="R175" s="682">
        <f>'[52]Class Summary'!R175</f>
        <v>8256583.3967923578</v>
      </c>
      <c r="S175" s="682">
        <f>'[52]Class Summary'!S175</f>
        <v>26071.056785731871</v>
      </c>
      <c r="T175" s="682">
        <f>'[52]Class Summary'!T175</f>
        <v>719548.51675287611</v>
      </c>
      <c r="U175" s="682">
        <f>'[52]Class Summary'!U175</f>
        <v>0</v>
      </c>
      <c r="V175" s="683"/>
      <c r="W175" s="682">
        <f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>'[52]Class Summary'!E176</f>
        <v>-1010226.96</v>
      </c>
      <c r="F176" s="682">
        <f>'[52]Class Summary'!F176</f>
        <v>0</v>
      </c>
      <c r="G176" s="682">
        <f>'[52]Class Summary'!G176</f>
        <v>0</v>
      </c>
      <c r="H176" s="682">
        <f>'[52]Class Summary'!H176</f>
        <v>0</v>
      </c>
      <c r="I176" s="682">
        <f>'[52]Class Summary'!I176</f>
        <v>0</v>
      </c>
      <c r="J176" s="682">
        <f>'[52]Class Summary'!J176</f>
        <v>0</v>
      </c>
      <c r="K176" s="682">
        <f>'[52]Class Summary'!K176</f>
        <v>0</v>
      </c>
      <c r="L176" s="682">
        <f>'[52]Class Summary'!L176</f>
        <v>-1010226.96</v>
      </c>
      <c r="M176" s="682">
        <f>'[52]Class Summary'!M176</f>
        <v>0</v>
      </c>
      <c r="N176" s="682">
        <f>'[52]Class Summary'!N176</f>
        <v>0</v>
      </c>
      <c r="O176" s="682">
        <f>'[52]Class Summary'!O176</f>
        <v>0</v>
      </c>
      <c r="P176" s="682">
        <f>'[52]Class Summary'!P176</f>
        <v>0</v>
      </c>
      <c r="Q176" s="683">
        <f>'[52]Class Summary'!Q176</f>
        <v>0</v>
      </c>
      <c r="R176" s="682">
        <f>'[52]Class Summary'!R176</f>
        <v>0</v>
      </c>
      <c r="S176" s="682">
        <f>'[52]Class Summary'!S176</f>
        <v>0</v>
      </c>
      <c r="T176" s="682">
        <f>'[52]Class Summary'!T176</f>
        <v>0</v>
      </c>
      <c r="U176" s="682">
        <f>'[52]Class Summary'!U176</f>
        <v>0</v>
      </c>
      <c r="V176" s="683"/>
      <c r="W176" s="682">
        <f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>'[52]Class Summary'!E177</f>
        <v>0</v>
      </c>
      <c r="F177" s="682">
        <f>'[52]Class Summary'!F177</f>
        <v>0</v>
      </c>
      <c r="G177" s="682">
        <f>'[52]Class Summary'!G177</f>
        <v>0</v>
      </c>
      <c r="H177" s="682">
        <f>'[52]Class Summary'!H177</f>
        <v>0</v>
      </c>
      <c r="I177" s="682">
        <f>'[52]Class Summary'!I177</f>
        <v>0</v>
      </c>
      <c r="J177" s="682">
        <f>'[52]Class Summary'!J177</f>
        <v>0</v>
      </c>
      <c r="K177" s="682">
        <f>'[52]Class Summary'!K177</f>
        <v>0</v>
      </c>
      <c r="L177" s="682">
        <f>'[52]Class Summary'!L177</f>
        <v>0</v>
      </c>
      <c r="M177" s="682">
        <f>'[52]Class Summary'!M177</f>
        <v>0</v>
      </c>
      <c r="N177" s="682">
        <f>'[52]Class Summary'!N177</f>
        <v>0</v>
      </c>
      <c r="O177" s="682">
        <f>'[52]Class Summary'!O177</f>
        <v>0</v>
      </c>
      <c r="P177" s="682">
        <f>'[52]Class Summary'!P177</f>
        <v>0</v>
      </c>
      <c r="Q177" s="683">
        <f>'[52]Class Summary'!Q177</f>
        <v>0</v>
      </c>
      <c r="R177" s="682">
        <f>'[52]Class Summary'!R177</f>
        <v>0</v>
      </c>
      <c r="S177" s="682">
        <f>'[52]Class Summary'!S177</f>
        <v>0</v>
      </c>
      <c r="T177" s="682">
        <f>'[52]Class Summary'!T177</f>
        <v>0</v>
      </c>
      <c r="U177" s="682">
        <f>'[52]Class Summary'!U177</f>
        <v>0</v>
      </c>
      <c r="V177" s="683"/>
      <c r="W177" s="682">
        <f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>'[52]Class Summary'!E178</f>
        <v>0</v>
      </c>
      <c r="F178" s="682">
        <f>'[52]Class Summary'!F178</f>
        <v>0</v>
      </c>
      <c r="G178" s="682">
        <f>'[52]Class Summary'!G178</f>
        <v>0</v>
      </c>
      <c r="H178" s="682">
        <f>'[52]Class Summary'!H178</f>
        <v>0</v>
      </c>
      <c r="I178" s="682">
        <f>'[52]Class Summary'!I178</f>
        <v>0</v>
      </c>
      <c r="J178" s="682">
        <f>'[52]Class Summary'!J178</f>
        <v>0</v>
      </c>
      <c r="K178" s="682">
        <f>'[52]Class Summary'!K178</f>
        <v>0</v>
      </c>
      <c r="L178" s="682">
        <f>'[52]Class Summary'!L178</f>
        <v>0</v>
      </c>
      <c r="M178" s="682">
        <f>'[52]Class Summary'!M178</f>
        <v>0</v>
      </c>
      <c r="N178" s="682">
        <f>'[52]Class Summary'!N178</f>
        <v>0</v>
      </c>
      <c r="O178" s="682">
        <f>'[52]Class Summary'!O178</f>
        <v>0</v>
      </c>
      <c r="P178" s="682">
        <f>'[52]Class Summary'!P178</f>
        <v>0</v>
      </c>
      <c r="Q178" s="683">
        <f>'[52]Class Summary'!Q178</f>
        <v>0</v>
      </c>
      <c r="R178" s="682">
        <f>'[52]Class Summary'!R178</f>
        <v>0</v>
      </c>
      <c r="S178" s="682">
        <f>'[52]Class Summary'!S178</f>
        <v>0</v>
      </c>
      <c r="T178" s="682">
        <f>'[52]Class Summary'!T178</f>
        <v>0</v>
      </c>
      <c r="U178" s="682">
        <f>'[52]Class Summary'!U178</f>
        <v>0</v>
      </c>
      <c r="V178" s="683"/>
      <c r="W178" s="682">
        <f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>'[52]Class Summary'!E179</f>
        <v>0</v>
      </c>
      <c r="F179" s="682">
        <f>'[52]Class Summary'!F179</f>
        <v>0</v>
      </c>
      <c r="G179" s="682">
        <f>'[52]Class Summary'!G179</f>
        <v>0</v>
      </c>
      <c r="H179" s="682">
        <f>'[52]Class Summary'!H179</f>
        <v>0</v>
      </c>
      <c r="I179" s="682">
        <f>'[52]Class Summary'!I179</f>
        <v>0</v>
      </c>
      <c r="J179" s="682">
        <f>'[52]Class Summary'!J179</f>
        <v>0</v>
      </c>
      <c r="K179" s="682">
        <f>'[52]Class Summary'!K179</f>
        <v>0</v>
      </c>
      <c r="L179" s="682">
        <f>'[52]Class Summary'!L179</f>
        <v>0</v>
      </c>
      <c r="M179" s="682">
        <f>'[52]Class Summary'!M179</f>
        <v>0</v>
      </c>
      <c r="N179" s="682">
        <f>'[52]Class Summary'!N179</f>
        <v>0</v>
      </c>
      <c r="O179" s="682">
        <f>'[52]Class Summary'!O179</f>
        <v>0</v>
      </c>
      <c r="P179" s="682">
        <f>'[52]Class Summary'!P179</f>
        <v>0</v>
      </c>
      <c r="Q179" s="683">
        <f>'[52]Class Summary'!Q179</f>
        <v>0</v>
      </c>
      <c r="R179" s="682">
        <f>'[52]Class Summary'!R179</f>
        <v>0</v>
      </c>
      <c r="S179" s="682">
        <f>'[52]Class Summary'!S179</f>
        <v>0</v>
      </c>
      <c r="T179" s="682">
        <f>'[52]Class Summary'!T179</f>
        <v>0</v>
      </c>
      <c r="U179" s="682">
        <f>'[52]Class Summary'!U179</f>
        <v>0</v>
      </c>
      <c r="V179" s="683"/>
      <c r="W179" s="682">
        <f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>'[52]Class Summary'!E180</f>
        <v>153663718.00824356</v>
      </c>
      <c r="F180" s="685">
        <f>'[52]Class Summary'!F180</f>
        <v>0</v>
      </c>
      <c r="G180" s="685">
        <f>'[52]Class Summary'!G180</f>
        <v>74219390.997841895</v>
      </c>
      <c r="H180" s="685">
        <f>'[52]Class Summary'!H180</f>
        <v>18643103.714738533</v>
      </c>
      <c r="I180" s="685">
        <f>'[52]Class Summary'!I180</f>
        <v>20644580.592636872</v>
      </c>
      <c r="J180" s="685">
        <f>'[52]Class Summary'!J180</f>
        <v>13052691.291765654</v>
      </c>
      <c r="K180" s="685">
        <f>'[52]Class Summary'!K180</f>
        <v>9839623.8977842107</v>
      </c>
      <c r="L180" s="685">
        <f>'[52]Class Summary'!L180</f>
        <v>1032430.9390073009</v>
      </c>
      <c r="M180" s="685">
        <f>'[52]Class Summary'!M180</f>
        <v>3858211.7507797037</v>
      </c>
      <c r="N180" s="685">
        <f>'[52]Class Summary'!N180</f>
        <v>11862456.096567387</v>
      </c>
      <c r="O180" s="685">
        <f>'[52]Class Summary'!O180</f>
        <v>463273.79536564538</v>
      </c>
      <c r="P180" s="685">
        <f>'[52]Class Summary'!P180</f>
        <v>47954.931756369151</v>
      </c>
      <c r="Q180" s="683">
        <f>'[52]Class Summary'!Q180</f>
        <v>0</v>
      </c>
      <c r="R180" s="685">
        <f>'[52]Class Summary'!R180</f>
        <v>9093975.7069456577</v>
      </c>
      <c r="S180" s="685">
        <f>'[52]Class Summary'!S180</f>
        <v>26099.6740856787</v>
      </c>
      <c r="T180" s="685">
        <f>'[52]Class Summary'!T180</f>
        <v>719548.51675287611</v>
      </c>
      <c r="U180" s="685">
        <f>'[52]Class Summary'!U180</f>
        <v>0</v>
      </c>
      <c r="V180" s="683"/>
      <c r="W180" s="685">
        <f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>'[52]Class Summary'!E183</f>
        <v>446446613.29694486</v>
      </c>
      <c r="F183" s="682">
        <f>'[52]Class Summary'!F183</f>
        <v>0</v>
      </c>
      <c r="G183" s="682">
        <f>'[52]Class Summary'!G183</f>
        <v>299989472.98886418</v>
      </c>
      <c r="H183" s="682">
        <f>'[52]Class Summary'!H183</f>
        <v>55110330.619902931</v>
      </c>
      <c r="I183" s="682">
        <f>'[52]Class Summary'!I183</f>
        <v>46373756.500041164</v>
      </c>
      <c r="J183" s="682">
        <f>'[52]Class Summary'!J183</f>
        <v>20015668.865560837</v>
      </c>
      <c r="K183" s="682">
        <f>'[52]Class Summary'!K183</f>
        <v>19834949.640114561</v>
      </c>
      <c r="L183" s="682">
        <f>'[52]Class Summary'!L183</f>
        <v>4332498.8437439222</v>
      </c>
      <c r="M183" s="682">
        <f>'[52]Class Summary'!M183</f>
        <v>-1182232.7175594606</v>
      </c>
      <c r="N183" s="682">
        <f>'[52]Class Summary'!N183</f>
        <v>-602518.28675829363</v>
      </c>
      <c r="O183" s="682">
        <f>'[52]Class Summary'!O183</f>
        <v>2407093.012201583</v>
      </c>
      <c r="P183" s="682">
        <f>'[52]Class Summary'!P183</f>
        <v>167593.83083331076</v>
      </c>
      <c r="Q183" s="683">
        <f>'[52]Class Summary'!Q183</f>
        <v>0</v>
      </c>
      <c r="R183" s="682">
        <f>'[52]Class Summary'!R183</f>
        <v>15690167.362305526</v>
      </c>
      <c r="S183" s="682">
        <f>'[52]Class Summary'!S183</f>
        <v>220056.34614460508</v>
      </c>
      <c r="T183" s="682">
        <f>'[52]Class Summary'!T183</f>
        <v>3924725.931664431</v>
      </c>
      <c r="U183" s="682">
        <f>'[52]Class Summary'!U183</f>
        <v>0</v>
      </c>
      <c r="V183" s="683"/>
      <c r="W183" s="682">
        <f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>'[52]Class Summary'!E184</f>
        <v>0</v>
      </c>
      <c r="F184" s="682">
        <f>'[52]Class Summary'!F184</f>
        <v>0</v>
      </c>
      <c r="G184" s="682">
        <f>'[52]Class Summary'!G184</f>
        <v>0</v>
      </c>
      <c r="H184" s="682">
        <f>'[52]Class Summary'!H184</f>
        <v>0</v>
      </c>
      <c r="I184" s="682">
        <f>'[52]Class Summary'!I184</f>
        <v>0</v>
      </c>
      <c r="J184" s="682">
        <f>'[52]Class Summary'!J184</f>
        <v>0</v>
      </c>
      <c r="K184" s="682">
        <f>'[52]Class Summary'!K184</f>
        <v>0</v>
      </c>
      <c r="L184" s="682">
        <f>'[52]Class Summary'!L184</f>
        <v>0</v>
      </c>
      <c r="M184" s="682">
        <f>'[52]Class Summary'!M184</f>
        <v>0</v>
      </c>
      <c r="N184" s="682">
        <f>'[52]Class Summary'!N184</f>
        <v>0</v>
      </c>
      <c r="O184" s="682">
        <f>'[52]Class Summary'!O184</f>
        <v>0</v>
      </c>
      <c r="P184" s="682">
        <f>'[52]Class Summary'!P184</f>
        <v>0</v>
      </c>
      <c r="Q184" s="683">
        <f>'[52]Class Summary'!Q184</f>
        <v>0</v>
      </c>
      <c r="R184" s="682">
        <f>'[52]Class Summary'!R184</f>
        <v>0</v>
      </c>
      <c r="S184" s="682">
        <f>'[52]Class Summary'!S184</f>
        <v>0</v>
      </c>
      <c r="T184" s="682">
        <f>'[52]Class Summary'!T184</f>
        <v>0</v>
      </c>
      <c r="U184" s="682">
        <f>'[52]Class Summary'!U184</f>
        <v>0</v>
      </c>
      <c r="V184" s="683"/>
      <c r="W184" s="682">
        <f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>'[52]Class Summary'!E185</f>
        <v>146286854.03080344</v>
      </c>
      <c r="F185" s="682">
        <f>'[52]Class Summary'!F185</f>
        <v>0</v>
      </c>
      <c r="G185" s="682">
        <f>'[52]Class Summary'!G185</f>
        <v>113616786.30135942</v>
      </c>
      <c r="H185" s="682">
        <f>'[52]Class Summary'!H185</f>
        <v>10922080.136683011</v>
      </c>
      <c r="I185" s="682">
        <f>'[52]Class Summary'!I185</f>
        <v>2890104.3709538393</v>
      </c>
      <c r="J185" s="682">
        <f>'[52]Class Summary'!J185</f>
        <v>1070100.5098644602</v>
      </c>
      <c r="K185" s="682">
        <f>'[52]Class Summary'!K185</f>
        <v>5601186.0179846268</v>
      </c>
      <c r="L185" s="682">
        <f>'[52]Class Summary'!L185</f>
        <v>335657.23618255754</v>
      </c>
      <c r="M185" s="682">
        <f>'[52]Class Summary'!M185</f>
        <v>307442.75552976632</v>
      </c>
      <c r="N185" s="682">
        <f>'[52]Class Summary'!N185</f>
        <v>526607.38913277211</v>
      </c>
      <c r="O185" s="682">
        <f>'[52]Class Summary'!O185</f>
        <v>11014138.620709617</v>
      </c>
      <c r="P185" s="682">
        <f>'[52]Class Summary'!P185</f>
        <v>2750.6924033779351</v>
      </c>
      <c r="Q185" s="683">
        <f>'[52]Class Summary'!Q185</f>
        <v>0</v>
      </c>
      <c r="R185" s="682">
        <f>'[52]Class Summary'!R185</f>
        <v>4424109.8910231208</v>
      </c>
      <c r="S185" s="682">
        <f>'[52]Class Summary'!S185</f>
        <v>11516.820672180291</v>
      </c>
      <c r="T185" s="682">
        <f>'[52]Class Summary'!T185</f>
        <v>1165559.3062893252</v>
      </c>
      <c r="U185" s="682">
        <f>'[52]Class Summary'!U185</f>
        <v>0</v>
      </c>
      <c r="V185" s="683"/>
      <c r="W185" s="682">
        <f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>'[52]Class Summary'!E186</f>
        <v>0</v>
      </c>
      <c r="F186" s="682">
        <f>'[52]Class Summary'!F186</f>
        <v>0</v>
      </c>
      <c r="G186" s="682">
        <f>'[52]Class Summary'!G186</f>
        <v>0</v>
      </c>
      <c r="H186" s="682">
        <f>'[52]Class Summary'!H186</f>
        <v>0</v>
      </c>
      <c r="I186" s="682">
        <f>'[52]Class Summary'!I186</f>
        <v>0</v>
      </c>
      <c r="J186" s="682">
        <f>'[52]Class Summary'!J186</f>
        <v>0</v>
      </c>
      <c r="K186" s="682">
        <f>'[52]Class Summary'!K186</f>
        <v>0</v>
      </c>
      <c r="L186" s="682">
        <f>'[52]Class Summary'!L186</f>
        <v>0</v>
      </c>
      <c r="M186" s="682">
        <f>'[52]Class Summary'!M186</f>
        <v>0</v>
      </c>
      <c r="N186" s="682">
        <f>'[52]Class Summary'!N186</f>
        <v>0</v>
      </c>
      <c r="O186" s="682">
        <f>'[52]Class Summary'!O186</f>
        <v>0</v>
      </c>
      <c r="P186" s="682">
        <f>'[52]Class Summary'!P186</f>
        <v>0</v>
      </c>
      <c r="Q186" s="683">
        <f>'[52]Class Summary'!Q186</f>
        <v>0</v>
      </c>
      <c r="R186" s="682">
        <f>'[52]Class Summary'!R186</f>
        <v>0</v>
      </c>
      <c r="S186" s="682">
        <f>'[52]Class Summary'!S186</f>
        <v>0</v>
      </c>
      <c r="T186" s="682">
        <f>'[52]Class Summary'!T186</f>
        <v>0</v>
      </c>
      <c r="U186" s="682">
        <f>'[52]Class Summary'!U186</f>
        <v>0</v>
      </c>
      <c r="V186" s="683"/>
      <c r="W186" s="682">
        <f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>'[52]Class Summary'!E187</f>
        <v>0</v>
      </c>
      <c r="F187" s="682">
        <f>'[52]Class Summary'!F187</f>
        <v>0</v>
      </c>
      <c r="G187" s="682">
        <f>'[52]Class Summary'!G187</f>
        <v>0</v>
      </c>
      <c r="H187" s="682">
        <f>'[52]Class Summary'!H187</f>
        <v>0</v>
      </c>
      <c r="I187" s="682">
        <f>'[52]Class Summary'!I187</f>
        <v>0</v>
      </c>
      <c r="J187" s="682">
        <f>'[52]Class Summary'!J187</f>
        <v>0</v>
      </c>
      <c r="K187" s="682">
        <f>'[52]Class Summary'!K187</f>
        <v>0</v>
      </c>
      <c r="L187" s="682">
        <f>'[52]Class Summary'!L187</f>
        <v>0</v>
      </c>
      <c r="M187" s="682">
        <f>'[52]Class Summary'!M187</f>
        <v>0</v>
      </c>
      <c r="N187" s="682">
        <f>'[52]Class Summary'!N187</f>
        <v>0</v>
      </c>
      <c r="O187" s="682">
        <f>'[52]Class Summary'!O187</f>
        <v>0</v>
      </c>
      <c r="P187" s="682">
        <f>'[52]Class Summary'!P187</f>
        <v>0</v>
      </c>
      <c r="Q187" s="683">
        <f>'[52]Class Summary'!Q187</f>
        <v>0</v>
      </c>
      <c r="R187" s="682">
        <f>'[52]Class Summary'!R187</f>
        <v>0</v>
      </c>
      <c r="S187" s="682">
        <f>'[52]Class Summary'!S187</f>
        <v>0</v>
      </c>
      <c r="T187" s="682">
        <f>'[52]Class Summary'!T187</f>
        <v>0</v>
      </c>
      <c r="U187" s="682">
        <f>'[52]Class Summary'!U187</f>
        <v>0</v>
      </c>
      <c r="V187" s="683"/>
      <c r="W187" s="682">
        <f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>'[52]Class Summary'!E188</f>
        <v>0</v>
      </c>
      <c r="F188" s="682">
        <f>'[52]Class Summary'!F188</f>
        <v>0</v>
      </c>
      <c r="G188" s="682">
        <f>'[52]Class Summary'!G188</f>
        <v>0</v>
      </c>
      <c r="H188" s="682">
        <f>'[52]Class Summary'!H188</f>
        <v>0</v>
      </c>
      <c r="I188" s="682">
        <f>'[52]Class Summary'!I188</f>
        <v>0</v>
      </c>
      <c r="J188" s="682">
        <f>'[52]Class Summary'!J188</f>
        <v>0</v>
      </c>
      <c r="K188" s="682">
        <f>'[52]Class Summary'!K188</f>
        <v>0</v>
      </c>
      <c r="L188" s="682">
        <f>'[52]Class Summary'!L188</f>
        <v>0</v>
      </c>
      <c r="M188" s="682">
        <f>'[52]Class Summary'!M188</f>
        <v>0</v>
      </c>
      <c r="N188" s="682">
        <f>'[52]Class Summary'!N188</f>
        <v>0</v>
      </c>
      <c r="O188" s="682">
        <f>'[52]Class Summary'!O188</f>
        <v>0</v>
      </c>
      <c r="P188" s="682">
        <f>'[52]Class Summary'!P188</f>
        <v>0</v>
      </c>
      <c r="Q188" s="683">
        <f>'[52]Class Summary'!Q188</f>
        <v>0</v>
      </c>
      <c r="R188" s="682">
        <f>'[52]Class Summary'!R188</f>
        <v>0</v>
      </c>
      <c r="S188" s="682">
        <f>'[52]Class Summary'!S188</f>
        <v>0</v>
      </c>
      <c r="T188" s="682">
        <f>'[52]Class Summary'!T188</f>
        <v>0</v>
      </c>
      <c r="U188" s="682">
        <f>'[52]Class Summary'!U188</f>
        <v>0</v>
      </c>
      <c r="V188" s="683"/>
      <c r="W188" s="682">
        <f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>'[52]Class Summary'!E189</f>
        <v>592733467.3277483</v>
      </c>
      <c r="F189" s="685">
        <f>'[52]Class Summary'!F189</f>
        <v>0</v>
      </c>
      <c r="G189" s="685">
        <f>'[52]Class Summary'!G189</f>
        <v>413606259.2902236</v>
      </c>
      <c r="H189" s="685">
        <f>'[52]Class Summary'!H189</f>
        <v>66032410.756585941</v>
      </c>
      <c r="I189" s="685">
        <f>'[52]Class Summary'!I189</f>
        <v>49263860.870995</v>
      </c>
      <c r="J189" s="685">
        <f>'[52]Class Summary'!J189</f>
        <v>21085769.375425298</v>
      </c>
      <c r="K189" s="685">
        <f>'[52]Class Summary'!K189</f>
        <v>25436135.658099189</v>
      </c>
      <c r="L189" s="685">
        <f>'[52]Class Summary'!L189</f>
        <v>4668156.0799264796</v>
      </c>
      <c r="M189" s="685">
        <f>'[52]Class Summary'!M189</f>
        <v>-874789.96202969423</v>
      </c>
      <c r="N189" s="685">
        <f>'[52]Class Summary'!N189</f>
        <v>-75910.897625521524</v>
      </c>
      <c r="O189" s="685">
        <f>'[52]Class Summary'!O189</f>
        <v>13421231.6329112</v>
      </c>
      <c r="P189" s="685">
        <f>'[52]Class Summary'!P189</f>
        <v>170344.52323668869</v>
      </c>
      <c r="Q189" s="683">
        <f>'[52]Class Summary'!Q189</f>
        <v>0</v>
      </c>
      <c r="R189" s="685">
        <f>'[52]Class Summary'!R189</f>
        <v>20114277.253328647</v>
      </c>
      <c r="S189" s="685">
        <f>'[52]Class Summary'!S189</f>
        <v>231573.16681678538</v>
      </c>
      <c r="T189" s="685">
        <f>'[52]Class Summary'!T189</f>
        <v>5090285.237953756</v>
      </c>
      <c r="U189" s="685">
        <f>'[52]Class Summary'!U189</f>
        <v>0</v>
      </c>
      <c r="V189" s="683"/>
      <c r="W189" s="685">
        <f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>'[52]Class Summary'!E256</f>
        <v>609612681.72094834</v>
      </c>
      <c r="F256" s="682">
        <f>'[52]Class Summary'!F256</f>
        <v>0</v>
      </c>
      <c r="G256" s="682">
        <f>'[52]Class Summary'!G256</f>
        <v>393404088.40202999</v>
      </c>
      <c r="H256" s="682">
        <f>'[52]Class Summary'!H256</f>
        <v>76647349.744192198</v>
      </c>
      <c r="I256" s="682">
        <f>'[52]Class Summary'!I256</f>
        <v>69425646.652407616</v>
      </c>
      <c r="J256" s="682">
        <f>'[52]Class Summary'!J256</f>
        <v>32127543.487217672</v>
      </c>
      <c r="K256" s="682">
        <f>'[52]Class Summary'!K256</f>
        <v>28391344.311019912</v>
      </c>
      <c r="L256" s="682">
        <f>'[52]Class Summary'!L256</f>
        <v>4533165.1541452259</v>
      </c>
      <c r="M256" s="682">
        <f>'[52]Class Summary'!M256</f>
        <v>1723913.3962068181</v>
      </c>
      <c r="N256" s="682">
        <f>'[52]Class Summary'!N256</f>
        <v>388655.44177133311</v>
      </c>
      <c r="O256" s="682">
        <f>'[52]Class Summary'!O256</f>
        <v>2743718.3076762762</v>
      </c>
      <c r="P256" s="682">
        <f>'[52]Class Summary'!P256</f>
        <v>227256.82428113883</v>
      </c>
      <c r="Q256" s="683">
        <f>'[52]Class Summary'!Q256</f>
        <v>0</v>
      </c>
      <c r="R256" s="682">
        <f>'[52]Class Summary'!R256</f>
        <v>24246269.634364929</v>
      </c>
      <c r="S256" s="682">
        <f>'[52]Class Summary'!S256</f>
        <v>220348.74499055394</v>
      </c>
      <c r="T256" s="682">
        <f>'[52]Class Summary'!T256</f>
        <v>3924725.931664431</v>
      </c>
      <c r="U256" s="682">
        <f>'[52]Class Summary'!U256</f>
        <v>0</v>
      </c>
      <c r="V256" s="683"/>
      <c r="W256" s="682">
        <f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>'[52]Class Summary'!E257</f>
        <v>1320634367.078073</v>
      </c>
      <c r="F257" s="682">
        <f>'[52]Class Summary'!F257</f>
        <v>0</v>
      </c>
      <c r="G257" s="682">
        <f>'[52]Class Summary'!G257</f>
        <v>681379190.09265554</v>
      </c>
      <c r="H257" s="682">
        <f>'[52]Class Summary'!H257</f>
        <v>173130456.99275789</v>
      </c>
      <c r="I257" s="682">
        <f>'[52]Class Summary'!I257</f>
        <v>192534326.47726747</v>
      </c>
      <c r="J257" s="682">
        <f>'[52]Class Summary'!J257</f>
        <v>124255073.11166741</v>
      </c>
      <c r="K257" s="682">
        <f>'[52]Class Summary'!K257</f>
        <v>94256491.892982647</v>
      </c>
      <c r="L257" s="682">
        <f>'[52]Class Summary'!L257</f>
        <v>1841991.5886059974</v>
      </c>
      <c r="M257" s="682">
        <f>'[52]Class Summary'!M257</f>
        <v>37418889.304911904</v>
      </c>
      <c r="N257" s="682">
        <f>'[52]Class Summary'!N257</f>
        <v>10871282.36803776</v>
      </c>
      <c r="O257" s="682">
        <f>'[52]Class Summary'!O257</f>
        <v>4505698.1660892218</v>
      </c>
      <c r="P257" s="682">
        <f>'[52]Class Summary'!P257</f>
        <v>440967.08309732151</v>
      </c>
      <c r="Q257" s="683">
        <f>'[52]Class Summary'!Q257</f>
        <v>0</v>
      </c>
      <c r="R257" s="682">
        <f>'[52]Class Summary'!R257</f>
        <v>86449571.129241288</v>
      </c>
      <c r="S257" s="682">
        <f>'[52]Class Summary'!S257</f>
        <v>272973.88879863062</v>
      </c>
      <c r="T257" s="682">
        <f>'[52]Class Summary'!T257</f>
        <v>7533946.874942733</v>
      </c>
      <c r="U257" s="682">
        <f>'[52]Class Summary'!U257</f>
        <v>0</v>
      </c>
      <c r="V257" s="683"/>
      <c r="W257" s="682">
        <f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>'[52]Class Summary'!E258</f>
        <v>145276627.07080346</v>
      </c>
      <c r="F258" s="682">
        <f>'[52]Class Summary'!F258</f>
        <v>0</v>
      </c>
      <c r="G258" s="682">
        <f>'[52]Class Summary'!G258</f>
        <v>113616786.30135942</v>
      </c>
      <c r="H258" s="682">
        <f>'[52]Class Summary'!H258</f>
        <v>10922080.136683011</v>
      </c>
      <c r="I258" s="682">
        <f>'[52]Class Summary'!I258</f>
        <v>2890104.3709538393</v>
      </c>
      <c r="J258" s="682">
        <f>'[52]Class Summary'!J258</f>
        <v>1070100.5098644602</v>
      </c>
      <c r="K258" s="682">
        <f>'[52]Class Summary'!K258</f>
        <v>5601186.0179846268</v>
      </c>
      <c r="L258" s="682">
        <f>'[52]Class Summary'!L258</f>
        <v>-674569.72381744231</v>
      </c>
      <c r="M258" s="682">
        <f>'[52]Class Summary'!M258</f>
        <v>307442.75552976632</v>
      </c>
      <c r="N258" s="682">
        <f>'[52]Class Summary'!N258</f>
        <v>526607.38913277211</v>
      </c>
      <c r="O258" s="682">
        <f>'[52]Class Summary'!O258</f>
        <v>11014138.620709617</v>
      </c>
      <c r="P258" s="682">
        <f>'[52]Class Summary'!P258</f>
        <v>2750.6924033779351</v>
      </c>
      <c r="Q258" s="683">
        <f>'[52]Class Summary'!Q258</f>
        <v>0</v>
      </c>
      <c r="R258" s="682">
        <f>'[52]Class Summary'!R258</f>
        <v>4424109.8910231208</v>
      </c>
      <c r="S258" s="682">
        <f>'[52]Class Summary'!S258</f>
        <v>11516.820672180291</v>
      </c>
      <c r="T258" s="682">
        <f>'[52]Class Summary'!T258</f>
        <v>1165559.3062893252</v>
      </c>
      <c r="U258" s="682">
        <f>'[52]Class Summary'!U258</f>
        <v>0</v>
      </c>
      <c r="V258" s="683"/>
      <c r="W258" s="682">
        <f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>'[52]Class Summary'!E259</f>
        <v>0</v>
      </c>
      <c r="F259" s="682">
        <f>'[52]Class Summary'!F259</f>
        <v>0</v>
      </c>
      <c r="G259" s="682">
        <f>'[52]Class Summary'!G259</f>
        <v>0</v>
      </c>
      <c r="H259" s="682">
        <f>'[52]Class Summary'!H259</f>
        <v>0</v>
      </c>
      <c r="I259" s="682">
        <f>'[52]Class Summary'!I259</f>
        <v>0</v>
      </c>
      <c r="J259" s="682">
        <f>'[52]Class Summary'!J259</f>
        <v>0</v>
      </c>
      <c r="K259" s="682">
        <f>'[52]Class Summary'!K259</f>
        <v>0</v>
      </c>
      <c r="L259" s="682">
        <f>'[52]Class Summary'!L259</f>
        <v>0</v>
      </c>
      <c r="M259" s="682">
        <f>'[52]Class Summary'!M259</f>
        <v>0</v>
      </c>
      <c r="N259" s="682">
        <f>'[52]Class Summary'!N259</f>
        <v>0</v>
      </c>
      <c r="O259" s="682">
        <f>'[52]Class Summary'!O259</f>
        <v>0</v>
      </c>
      <c r="P259" s="682">
        <f>'[52]Class Summary'!P259</f>
        <v>0</v>
      </c>
      <c r="Q259" s="683">
        <f>'[52]Class Summary'!Q259</f>
        <v>0</v>
      </c>
      <c r="R259" s="682">
        <f>'[52]Class Summary'!R259</f>
        <v>0</v>
      </c>
      <c r="S259" s="682">
        <f>'[52]Class Summary'!S259</f>
        <v>0</v>
      </c>
      <c r="T259" s="682">
        <f>'[52]Class Summary'!T259</f>
        <v>0</v>
      </c>
      <c r="U259" s="682">
        <f>'[52]Class Summary'!U259</f>
        <v>0</v>
      </c>
      <c r="V259" s="683"/>
      <c r="W259" s="682">
        <f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>'[52]Class Summary'!E260</f>
        <v>0</v>
      </c>
      <c r="F260" s="682">
        <f>'[52]Class Summary'!F260</f>
        <v>0</v>
      </c>
      <c r="G260" s="682">
        <f>'[52]Class Summary'!G260</f>
        <v>0</v>
      </c>
      <c r="H260" s="682">
        <f>'[52]Class Summary'!H260</f>
        <v>0</v>
      </c>
      <c r="I260" s="682">
        <f>'[52]Class Summary'!I260</f>
        <v>0</v>
      </c>
      <c r="J260" s="682">
        <f>'[52]Class Summary'!J260</f>
        <v>0</v>
      </c>
      <c r="K260" s="682">
        <f>'[52]Class Summary'!K260</f>
        <v>0</v>
      </c>
      <c r="L260" s="682">
        <f>'[52]Class Summary'!L260</f>
        <v>0</v>
      </c>
      <c r="M260" s="682">
        <f>'[52]Class Summary'!M260</f>
        <v>0</v>
      </c>
      <c r="N260" s="682">
        <f>'[52]Class Summary'!N260</f>
        <v>0</v>
      </c>
      <c r="O260" s="682">
        <f>'[52]Class Summary'!O260</f>
        <v>0</v>
      </c>
      <c r="P260" s="682">
        <f>'[52]Class Summary'!P260</f>
        <v>0</v>
      </c>
      <c r="Q260" s="683">
        <f>'[52]Class Summary'!Q260</f>
        <v>0</v>
      </c>
      <c r="R260" s="682">
        <f>'[52]Class Summary'!R260</f>
        <v>0</v>
      </c>
      <c r="S260" s="682">
        <f>'[52]Class Summary'!S260</f>
        <v>0</v>
      </c>
      <c r="T260" s="682">
        <f>'[52]Class Summary'!T260</f>
        <v>0</v>
      </c>
      <c r="U260" s="682">
        <f>'[52]Class Summary'!U260</f>
        <v>0</v>
      </c>
      <c r="V260" s="683"/>
      <c r="W260" s="682">
        <f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>'[52]Class Summary'!E261</f>
        <v>0</v>
      </c>
      <c r="F261" s="682">
        <f>'[52]Class Summary'!F261</f>
        <v>0</v>
      </c>
      <c r="G261" s="682">
        <f>'[52]Class Summary'!G261</f>
        <v>0</v>
      </c>
      <c r="H261" s="682">
        <f>'[52]Class Summary'!H261</f>
        <v>0</v>
      </c>
      <c r="I261" s="682">
        <f>'[52]Class Summary'!I261</f>
        <v>0</v>
      </c>
      <c r="J261" s="682">
        <f>'[52]Class Summary'!J261</f>
        <v>0</v>
      </c>
      <c r="K261" s="682">
        <f>'[52]Class Summary'!K261</f>
        <v>0</v>
      </c>
      <c r="L261" s="682">
        <f>'[52]Class Summary'!L261</f>
        <v>0</v>
      </c>
      <c r="M261" s="682">
        <f>'[52]Class Summary'!M261</f>
        <v>0</v>
      </c>
      <c r="N261" s="682">
        <f>'[52]Class Summary'!N261</f>
        <v>0</v>
      </c>
      <c r="O261" s="682">
        <f>'[52]Class Summary'!O261</f>
        <v>0</v>
      </c>
      <c r="P261" s="682">
        <f>'[52]Class Summary'!P261</f>
        <v>0</v>
      </c>
      <c r="Q261" s="683">
        <f>'[52]Class Summary'!Q261</f>
        <v>0</v>
      </c>
      <c r="R261" s="682">
        <f>'[52]Class Summary'!R261</f>
        <v>0</v>
      </c>
      <c r="S261" s="682">
        <f>'[52]Class Summary'!S261</f>
        <v>0</v>
      </c>
      <c r="T261" s="682">
        <f>'[52]Class Summary'!T261</f>
        <v>0</v>
      </c>
      <c r="U261" s="682">
        <f>'[52]Class Summary'!U261</f>
        <v>0</v>
      </c>
      <c r="V261" s="683"/>
      <c r="W261" s="682">
        <f>'[52]Class Summary'!W261</f>
        <v>0</v>
      </c>
    </row>
    <row r="262" spans="1:23" ht="12" thickBot="1">
      <c r="A262" s="688">
        <f t="shared" si="4"/>
        <v>35</v>
      </c>
      <c r="B262" s="668"/>
      <c r="C262" s="57" t="s">
        <v>49</v>
      </c>
      <c r="D262" s="57"/>
      <c r="E262" s="689">
        <f>'[52]Class Summary'!E262</f>
        <v>2075523675.8698246</v>
      </c>
      <c r="F262" s="689">
        <f>'[52]Class Summary'!F262</f>
        <v>0</v>
      </c>
      <c r="G262" s="689">
        <f>'[52]Class Summary'!G262</f>
        <v>1188400064.7960451</v>
      </c>
      <c r="H262" s="689">
        <f>'[52]Class Summary'!H262</f>
        <v>260699886.87363312</v>
      </c>
      <c r="I262" s="689">
        <f>'[52]Class Summary'!I262</f>
        <v>264850077.50062892</v>
      </c>
      <c r="J262" s="689">
        <f>'[52]Class Summary'!J262</f>
        <v>157452717.10874954</v>
      </c>
      <c r="K262" s="689">
        <f>'[52]Class Summary'!K262</f>
        <v>128249022.22198719</v>
      </c>
      <c r="L262" s="689">
        <f>'[52]Class Summary'!L262</f>
        <v>5700587.0189337805</v>
      </c>
      <c r="M262" s="689">
        <f>'[52]Class Summary'!M262</f>
        <v>39450245.456648491</v>
      </c>
      <c r="N262" s="689">
        <f>'[52]Class Summary'!N262</f>
        <v>11786545.198941864</v>
      </c>
      <c r="O262" s="689">
        <f>'[52]Class Summary'!O262</f>
        <v>18263555.094475113</v>
      </c>
      <c r="P262" s="689">
        <f>'[52]Class Summary'!P262</f>
        <v>670974.59978183825</v>
      </c>
      <c r="Q262" s="683">
        <f>'[52]Class Summary'!Q262</f>
        <v>0</v>
      </c>
      <c r="R262" s="689">
        <f>'[52]Class Summary'!R262</f>
        <v>115119950.65462933</v>
      </c>
      <c r="S262" s="689">
        <f>'[52]Class Summary'!S262</f>
        <v>504839.45446136483</v>
      </c>
      <c r="T262" s="689">
        <f>'[52]Class Summary'!T262</f>
        <v>12624232.112896489</v>
      </c>
      <c r="U262" s="689">
        <f>'[52]Class Summary'!U262</f>
        <v>0</v>
      </c>
      <c r="V262" s="683"/>
      <c r="W262" s="689">
        <f>'[52]Class Summary'!W262</f>
        <v>115624790.1090907</v>
      </c>
    </row>
    <row r="263" spans="1:23" ht="12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5">
      <c r="A264" s="1126">
        <f>'[52]Class Summary'!$A$278:$P$278</f>
        <v>7</v>
      </c>
      <c r="B264" s="1127"/>
      <c r="C264" s="1127"/>
      <c r="D264" s="1127"/>
      <c r="E264" s="1127"/>
      <c r="F264" s="1127"/>
      <c r="G264" s="1127"/>
      <c r="H264" s="1127"/>
      <c r="I264" s="1127"/>
      <c r="J264" s="1127"/>
      <c r="K264" s="1127"/>
      <c r="L264" s="1127"/>
      <c r="M264" s="1127"/>
      <c r="N264" s="1127"/>
      <c r="O264" s="1127"/>
      <c r="P264" s="1127"/>
      <c r="Q264" s="1127"/>
      <c r="R264" s="1127"/>
      <c r="S264" s="1127"/>
      <c r="T264" s="1127"/>
      <c r="U264" s="1127"/>
      <c r="V264" s="1127"/>
      <c r="W264" s="1127"/>
    </row>
    <row r="265" spans="1:23" ht="15">
      <c r="A265" s="1126">
        <f>'[52]Class Summary'!$A$279:$P$279</f>
        <v>8</v>
      </c>
      <c r="B265" s="1127"/>
      <c r="C265" s="1127"/>
      <c r="D265" s="1127"/>
      <c r="E265" s="1127"/>
      <c r="F265" s="1127"/>
      <c r="G265" s="1127"/>
      <c r="H265" s="1127"/>
      <c r="I265" s="1127"/>
      <c r="J265" s="1127"/>
      <c r="K265" s="1127"/>
      <c r="L265" s="1127"/>
      <c r="M265" s="1127"/>
      <c r="N265" s="1127"/>
      <c r="O265" s="1127"/>
      <c r="P265" s="1127"/>
      <c r="Q265" s="1127"/>
      <c r="R265" s="1127"/>
      <c r="S265" s="1127"/>
      <c r="T265" s="1127"/>
      <c r="U265" s="1127"/>
      <c r="V265" s="1127"/>
      <c r="W265" s="1127"/>
    </row>
    <row r="266" spans="1:23" ht="15">
      <c r="A266" s="1126">
        <f>'[52]Class Summary'!$A$280:$P$280</f>
        <v>9</v>
      </c>
      <c r="B266" s="1127"/>
      <c r="C266" s="1127"/>
      <c r="D266" s="1127"/>
      <c r="E266" s="1127"/>
      <c r="F266" s="1127"/>
      <c r="G266" s="1127"/>
      <c r="H266" s="1127"/>
      <c r="I266" s="1127"/>
      <c r="J266" s="1127"/>
      <c r="K266" s="1127"/>
      <c r="L266" s="1127"/>
      <c r="M266" s="1127"/>
      <c r="N266" s="1127"/>
      <c r="O266" s="1127"/>
      <c r="P266" s="1127"/>
      <c r="Q266" s="1127"/>
      <c r="R266" s="1127"/>
      <c r="S266" s="1127"/>
      <c r="T266" s="1127"/>
      <c r="U266" s="1127"/>
      <c r="V266" s="1127"/>
      <c r="W266" s="1127"/>
    </row>
    <row r="267" spans="1:23" ht="15">
      <c r="A267" s="1126">
        <f>'[52]Class Summary'!$A$281:$P$281</f>
        <v>10</v>
      </c>
      <c r="B267" s="1127"/>
      <c r="C267" s="1127"/>
      <c r="D267" s="1127"/>
      <c r="E267" s="1127"/>
      <c r="F267" s="1127"/>
      <c r="G267" s="1127"/>
      <c r="H267" s="1127"/>
      <c r="I267" s="1127"/>
      <c r="J267" s="1127"/>
      <c r="K267" s="1127"/>
      <c r="L267" s="1127"/>
      <c r="M267" s="1127"/>
      <c r="N267" s="1127"/>
      <c r="O267" s="1127"/>
      <c r="P267" s="1127"/>
      <c r="Q267" s="1127"/>
      <c r="R267" s="1127"/>
      <c r="S267" s="1127"/>
      <c r="T267" s="1127"/>
      <c r="U267" s="1127"/>
      <c r="V267" s="1127"/>
      <c r="W267" s="112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45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>'[52]Class Summary'!E273</f>
        <v>5.9779999999999998E-3</v>
      </c>
      <c r="F273" s="690">
        <f>'[52]Class Summary'!F273</f>
        <v>0</v>
      </c>
      <c r="G273" s="690">
        <f>'[52]Class Summary'!G273</f>
        <v>7.3429999999999997E-3</v>
      </c>
      <c r="H273" s="690">
        <f>'[52]Class Summary'!H273</f>
        <v>6.6629999999999997E-3</v>
      </c>
      <c r="I273" s="690">
        <f>'[52]Class Summary'!I273</f>
        <v>6.4130000000000003E-3</v>
      </c>
      <c r="J273" s="690">
        <f>'[52]Class Summary'!J273</f>
        <v>5.2209999999999999E-3</v>
      </c>
      <c r="K273" s="690">
        <f>'[52]Class Summary'!K273</f>
        <v>4.862E-3</v>
      </c>
      <c r="L273" s="690">
        <f>'[52]Class Summary'!L273</f>
        <v>0</v>
      </c>
      <c r="M273" s="690">
        <f>'[52]Class Summary'!M273</f>
        <v>4.1599999999999996E-3</v>
      </c>
      <c r="N273" s="690">
        <f>'[52]Class Summary'!N273</f>
        <v>0</v>
      </c>
      <c r="O273" s="690">
        <f>'[52]Class Summary'!O273</f>
        <v>4.0020000000000003E-3</v>
      </c>
      <c r="P273" s="690">
        <f>'[52]Class Summary'!P273</f>
        <v>7.247E-3</v>
      </c>
      <c r="Q273" s="683">
        <f>'[52]Class Summary'!Q273</f>
        <v>0</v>
      </c>
      <c r="R273" s="690">
        <f>'[52]Class Summary'!R273</f>
        <v>5.3010000000000002E-3</v>
      </c>
      <c r="S273" s="690">
        <f>'[52]Class Summary'!S273</f>
        <v>5.7000000000000003E-5</v>
      </c>
      <c r="T273" s="690">
        <f>'[52]Class Summary'!T273</f>
        <v>0</v>
      </c>
      <c r="U273" s="683"/>
      <c r="V273" s="683"/>
      <c r="W273" s="690">
        <f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>'[52]Class Summary'!E274</f>
        <v>4.8395000000000001E-2</v>
      </c>
      <c r="F274" s="690">
        <f>'[52]Class Summary'!F274</f>
        <v>0</v>
      </c>
      <c r="G274" s="690">
        <f>'[52]Class Summary'!G274</f>
        <v>5.3703000000000001E-2</v>
      </c>
      <c r="H274" s="690">
        <f>'[52]Class Summary'!H274</f>
        <v>5.3703000000000001E-2</v>
      </c>
      <c r="I274" s="690">
        <f>'[52]Class Summary'!I274</f>
        <v>5.3703000000000001E-2</v>
      </c>
      <c r="J274" s="690">
        <f>'[52]Class Summary'!J274</f>
        <v>5.3703000000000001E-2</v>
      </c>
      <c r="K274" s="690">
        <f>'[52]Class Summary'!K274</f>
        <v>5.3703000000000001E-2</v>
      </c>
      <c r="L274" s="690">
        <f>'[52]Class Summary'!L274</f>
        <v>0</v>
      </c>
      <c r="M274" s="690">
        <f>'[52]Class Summary'!M274</f>
        <v>5.3703000000000001E-2</v>
      </c>
      <c r="N274" s="690">
        <f>'[52]Class Summary'!N274</f>
        <v>0</v>
      </c>
      <c r="O274" s="690">
        <f>'[52]Class Summary'!O274</f>
        <v>5.3703000000000001E-2</v>
      </c>
      <c r="P274" s="690">
        <f>'[52]Class Summary'!P274</f>
        <v>5.3703000000000001E-2</v>
      </c>
      <c r="Q274" s="683">
        <f>'[52]Class Summary'!Q274</f>
        <v>0</v>
      </c>
      <c r="R274" s="690">
        <f>'[52]Class Summary'!R274</f>
        <v>5.3703000000000001E-2</v>
      </c>
      <c r="S274" s="690">
        <f>'[52]Class Summary'!S274</f>
        <v>5.3703000000000001E-2</v>
      </c>
      <c r="T274" s="690">
        <f>'[52]Class Summary'!T274</f>
        <v>5.3703000000000001E-2</v>
      </c>
      <c r="U274" s="683"/>
      <c r="V274" s="683"/>
      <c r="W274" s="690">
        <f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>'[52]Class Summary'!E275</f>
        <v>0</v>
      </c>
      <c r="F275" s="690">
        <f>'[52]Class Summary'!F275</f>
        <v>0</v>
      </c>
      <c r="G275" s="690">
        <f>'[52]Class Summary'!G275</f>
        <v>0</v>
      </c>
      <c r="H275" s="690">
        <f>'[52]Class Summary'!H275</f>
        <v>0</v>
      </c>
      <c r="I275" s="690">
        <f>'[52]Class Summary'!I275</f>
        <v>0</v>
      </c>
      <c r="J275" s="690">
        <f>'[52]Class Summary'!J275</f>
        <v>0</v>
      </c>
      <c r="K275" s="690">
        <f>'[52]Class Summary'!K275</f>
        <v>0</v>
      </c>
      <c r="L275" s="690">
        <f>'[52]Class Summary'!L275</f>
        <v>0</v>
      </c>
      <c r="M275" s="690">
        <f>'[52]Class Summary'!M275</f>
        <v>0</v>
      </c>
      <c r="N275" s="690">
        <f>'[52]Class Summary'!N275</f>
        <v>0</v>
      </c>
      <c r="O275" s="690">
        <f>'[52]Class Summary'!O275</f>
        <v>0</v>
      </c>
      <c r="P275" s="690">
        <f>'[52]Class Summary'!P275</f>
        <v>0</v>
      </c>
      <c r="Q275" s="683">
        <f>'[52]Class Summary'!Q275</f>
        <v>0</v>
      </c>
      <c r="R275" s="690">
        <f>'[52]Class Summary'!R275</f>
        <v>0</v>
      </c>
      <c r="S275" s="690">
        <f>'[52]Class Summary'!S275</f>
        <v>0</v>
      </c>
      <c r="T275" s="690">
        <f>'[52]Class Summary'!T275</f>
        <v>0</v>
      </c>
      <c r="U275" s="683"/>
      <c r="V275" s="683"/>
      <c r="W275" s="690">
        <f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>'[52]Class Summary'!E276</f>
        <v>0</v>
      </c>
      <c r="F276" s="690">
        <f>'[52]Class Summary'!F276</f>
        <v>0</v>
      </c>
      <c r="G276" s="690">
        <f>'[52]Class Summary'!G276</f>
        <v>0</v>
      </c>
      <c r="H276" s="690">
        <f>'[52]Class Summary'!H276</f>
        <v>0</v>
      </c>
      <c r="I276" s="690">
        <f>'[52]Class Summary'!I276</f>
        <v>0</v>
      </c>
      <c r="J276" s="690">
        <f>'[52]Class Summary'!J276</f>
        <v>0</v>
      </c>
      <c r="K276" s="690">
        <f>'[52]Class Summary'!K276</f>
        <v>0</v>
      </c>
      <c r="L276" s="690">
        <f>'[52]Class Summary'!L276</f>
        <v>0</v>
      </c>
      <c r="M276" s="690">
        <f>'[52]Class Summary'!M276</f>
        <v>0</v>
      </c>
      <c r="N276" s="690">
        <f>'[52]Class Summary'!N276</f>
        <v>0</v>
      </c>
      <c r="O276" s="690">
        <f>'[52]Class Summary'!O276</f>
        <v>0</v>
      </c>
      <c r="P276" s="690">
        <f>'[52]Class Summary'!P276</f>
        <v>0</v>
      </c>
      <c r="Q276" s="683">
        <f>'[52]Class Summary'!Q276</f>
        <v>0</v>
      </c>
      <c r="R276" s="690">
        <f>'[52]Class Summary'!R276</f>
        <v>0</v>
      </c>
      <c r="S276" s="690">
        <f>'[52]Class Summary'!S276</f>
        <v>0</v>
      </c>
      <c r="T276" s="690">
        <f>'[52]Class Summary'!T276</f>
        <v>0</v>
      </c>
      <c r="U276" s="683"/>
      <c r="V276" s="683"/>
      <c r="W276" s="690">
        <f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>'[52]Class Summary'!E277</f>
        <v>0</v>
      </c>
      <c r="F277" s="690">
        <f>'[52]Class Summary'!F277</f>
        <v>0</v>
      </c>
      <c r="G277" s="690">
        <f>'[52]Class Summary'!G277</f>
        <v>0</v>
      </c>
      <c r="H277" s="690">
        <f>'[52]Class Summary'!H277</f>
        <v>0</v>
      </c>
      <c r="I277" s="690">
        <f>'[52]Class Summary'!I277</f>
        <v>0</v>
      </c>
      <c r="J277" s="690">
        <f>'[52]Class Summary'!J277</f>
        <v>0</v>
      </c>
      <c r="K277" s="690">
        <f>'[52]Class Summary'!K277</f>
        <v>0</v>
      </c>
      <c r="L277" s="690">
        <f>'[52]Class Summary'!L277</f>
        <v>0</v>
      </c>
      <c r="M277" s="690">
        <f>'[52]Class Summary'!M277</f>
        <v>0</v>
      </c>
      <c r="N277" s="690">
        <f>'[52]Class Summary'!N277</f>
        <v>0</v>
      </c>
      <c r="O277" s="690">
        <f>'[52]Class Summary'!O277</f>
        <v>0</v>
      </c>
      <c r="P277" s="690">
        <f>'[52]Class Summary'!P277</f>
        <v>0</v>
      </c>
      <c r="Q277" s="683">
        <f>'[52]Class Summary'!Q277</f>
        <v>0</v>
      </c>
      <c r="R277" s="690">
        <f>'[52]Class Summary'!R277</f>
        <v>0</v>
      </c>
      <c r="S277" s="690">
        <f>'[52]Class Summary'!S277</f>
        <v>0</v>
      </c>
      <c r="T277" s="690">
        <f>'[52]Class Summary'!T277</f>
        <v>0</v>
      </c>
      <c r="U277" s="683"/>
      <c r="V277" s="683"/>
      <c r="W277" s="690">
        <f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>'[52]Class Summary'!E278</f>
        <v>0</v>
      </c>
      <c r="F278" s="690">
        <f>'[52]Class Summary'!F278</f>
        <v>0</v>
      </c>
      <c r="G278" s="690">
        <f>'[52]Class Summary'!G278</f>
        <v>0</v>
      </c>
      <c r="H278" s="690">
        <f>'[52]Class Summary'!H278</f>
        <v>0</v>
      </c>
      <c r="I278" s="690">
        <f>'[52]Class Summary'!I278</f>
        <v>0</v>
      </c>
      <c r="J278" s="690">
        <f>'[52]Class Summary'!J278</f>
        <v>0</v>
      </c>
      <c r="K278" s="690">
        <f>'[52]Class Summary'!K278</f>
        <v>0</v>
      </c>
      <c r="L278" s="690">
        <f>'[52]Class Summary'!L278</f>
        <v>0</v>
      </c>
      <c r="M278" s="690">
        <f>'[52]Class Summary'!M278</f>
        <v>0</v>
      </c>
      <c r="N278" s="690">
        <f>'[52]Class Summary'!N278</f>
        <v>0</v>
      </c>
      <c r="O278" s="690">
        <f>'[52]Class Summary'!O278</f>
        <v>0</v>
      </c>
      <c r="P278" s="690">
        <f>'[52]Class Summary'!P278</f>
        <v>0</v>
      </c>
      <c r="Q278" s="683">
        <f>'[52]Class Summary'!Q278</f>
        <v>0</v>
      </c>
      <c r="R278" s="690">
        <f>'[52]Class Summary'!R278</f>
        <v>0</v>
      </c>
      <c r="S278" s="690">
        <f>'[52]Class Summary'!S278</f>
        <v>0</v>
      </c>
      <c r="T278" s="690">
        <f>'[52]Class Summary'!T278</f>
        <v>0</v>
      </c>
      <c r="U278" s="683"/>
      <c r="V278" s="683"/>
      <c r="W278" s="690">
        <f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>'[52]Class Summary'!E279</f>
        <v>5.4371999999999997E-2</v>
      </c>
      <c r="F279" s="691">
        <f>'[52]Class Summary'!F279</f>
        <v>0</v>
      </c>
      <c r="G279" s="691">
        <f>'[52]Class Summary'!G279</f>
        <v>6.1046000000000003E-2</v>
      </c>
      <c r="H279" s="691">
        <f>'[52]Class Summary'!H279</f>
        <v>6.0366000000000003E-2</v>
      </c>
      <c r="I279" s="691">
        <f>'[52]Class Summary'!I279</f>
        <v>6.0116000000000003E-2</v>
      </c>
      <c r="J279" s="691">
        <f>'[52]Class Summary'!J279</f>
        <v>5.8923999999999997E-2</v>
      </c>
      <c r="K279" s="691">
        <f>'[52]Class Summary'!K279</f>
        <v>5.8564999999999999E-2</v>
      </c>
      <c r="L279" s="691">
        <f>'[52]Class Summary'!L279</f>
        <v>0</v>
      </c>
      <c r="M279" s="691">
        <f>'[52]Class Summary'!M279</f>
        <v>5.7862999999999998E-2</v>
      </c>
      <c r="N279" s="691">
        <f>'[52]Class Summary'!N279</f>
        <v>0</v>
      </c>
      <c r="O279" s="691">
        <f>'[52]Class Summary'!O279</f>
        <v>5.7704999999999999E-2</v>
      </c>
      <c r="P279" s="691">
        <f>'[52]Class Summary'!P279</f>
        <v>6.0949999999999997E-2</v>
      </c>
      <c r="Q279" s="683">
        <f>'[52]Class Summary'!Q279</f>
        <v>0</v>
      </c>
      <c r="R279" s="691">
        <f>'[52]Class Summary'!R279</f>
        <v>5.9004000000000001E-2</v>
      </c>
      <c r="S279" s="691">
        <f>'[52]Class Summary'!S279</f>
        <v>5.3760000000000002E-2</v>
      </c>
      <c r="T279" s="691">
        <f>'[52]Class Summary'!T279</f>
        <v>5.3703000000000001E-2</v>
      </c>
      <c r="U279" s="683"/>
      <c r="V279" s="683"/>
      <c r="W279" s="691">
        <f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>'[52]Class Summary'!E282</f>
        <v>6.9700000000000003E-4</v>
      </c>
      <c r="F282" s="690">
        <f>'[52]Class Summary'!F282</f>
        <v>0</v>
      </c>
      <c r="G282" s="690">
        <f>'[52]Class Summary'!G282</f>
        <v>7.9699999999999997E-4</v>
      </c>
      <c r="H282" s="690">
        <f>'[52]Class Summary'!H282</f>
        <v>7.2300000000000001E-4</v>
      </c>
      <c r="I282" s="690">
        <f>'[52]Class Summary'!I282</f>
        <v>6.96E-4</v>
      </c>
      <c r="J282" s="690">
        <f>'[52]Class Summary'!J282</f>
        <v>5.6599999999999999E-4</v>
      </c>
      <c r="K282" s="690">
        <f>'[52]Class Summary'!K282</f>
        <v>5.2800000000000004E-4</v>
      </c>
      <c r="L282" s="690">
        <f>'[52]Class Summary'!L282</f>
        <v>5.7300000000000005E-4</v>
      </c>
      <c r="M282" s="690">
        <f>'[52]Class Summary'!M282</f>
        <v>4.5100000000000001E-4</v>
      </c>
      <c r="N282" s="690">
        <f>'[52]Class Summary'!N282</f>
        <v>4.8000000000000001E-4</v>
      </c>
      <c r="O282" s="690">
        <f>'[52]Class Summary'!O282</f>
        <v>4.3399999999999998E-4</v>
      </c>
      <c r="P282" s="690">
        <f>'[52]Class Summary'!P282</f>
        <v>7.8600000000000002E-4</v>
      </c>
      <c r="Q282" s="683">
        <f>'[52]Class Summary'!Q282</f>
        <v>0</v>
      </c>
      <c r="R282" s="690">
        <f>'[52]Class Summary'!R282</f>
        <v>5.7499999999999999E-4</v>
      </c>
      <c r="S282" s="690">
        <f>'[52]Class Summary'!S282</f>
        <v>6.0000000000000002E-6</v>
      </c>
      <c r="T282" s="690">
        <f>'[52]Class Summary'!T282</f>
        <v>0</v>
      </c>
      <c r="U282" s="683"/>
      <c r="V282" s="683"/>
      <c r="W282" s="690">
        <f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>'[52]Class Summary'!E283</f>
        <v>5.6299999999999996E-3</v>
      </c>
      <c r="F283" s="690">
        <f>'[52]Class Summary'!F283</f>
        <v>0</v>
      </c>
      <c r="G283" s="690">
        <f>'[52]Class Summary'!G283</f>
        <v>5.6709999999999998E-3</v>
      </c>
      <c r="H283" s="690">
        <f>'[52]Class Summary'!H283</f>
        <v>5.6709999999999998E-3</v>
      </c>
      <c r="I283" s="690">
        <f>'[52]Class Summary'!I283</f>
        <v>5.6709999999999998E-3</v>
      </c>
      <c r="J283" s="690">
        <f>'[52]Class Summary'!J283</f>
        <v>5.6709999999999998E-3</v>
      </c>
      <c r="K283" s="690">
        <f>'[52]Class Summary'!K283</f>
        <v>5.6709999999999998E-3</v>
      </c>
      <c r="L283" s="690">
        <f>'[52]Class Summary'!L283</f>
        <v>5.2620000000000002E-3</v>
      </c>
      <c r="M283" s="690">
        <f>'[52]Class Summary'!M283</f>
        <v>5.6709999999999998E-3</v>
      </c>
      <c r="N283" s="690">
        <f>'[52]Class Summary'!N283</f>
        <v>5.2620000000000002E-3</v>
      </c>
      <c r="O283" s="690">
        <f>'[52]Class Summary'!O283</f>
        <v>5.6709999999999998E-3</v>
      </c>
      <c r="P283" s="690">
        <f>'[52]Class Summary'!P283</f>
        <v>5.6709999999999998E-3</v>
      </c>
      <c r="Q283" s="683">
        <f>'[52]Class Summary'!Q283</f>
        <v>0</v>
      </c>
      <c r="R283" s="690">
        <f>'[52]Class Summary'!R283</f>
        <v>5.6709999999999998E-3</v>
      </c>
      <c r="S283" s="690">
        <f>'[52]Class Summary'!S283</f>
        <v>5.6709999999999998E-3</v>
      </c>
      <c r="T283" s="690">
        <f>'[52]Class Summary'!T283</f>
        <v>5.6709999999999998E-3</v>
      </c>
      <c r="U283" s="683"/>
      <c r="V283" s="683"/>
      <c r="W283" s="690">
        <f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>'[52]Class Summary'!E284</f>
        <v>-4.1E-5</v>
      </c>
      <c r="F284" s="690">
        <f>'[52]Class Summary'!F284</f>
        <v>0</v>
      </c>
      <c r="G284" s="690">
        <f>'[52]Class Summary'!G284</f>
        <v>0</v>
      </c>
      <c r="H284" s="690">
        <f>'[52]Class Summary'!H284</f>
        <v>0</v>
      </c>
      <c r="I284" s="690">
        <f>'[52]Class Summary'!I284</f>
        <v>0</v>
      </c>
      <c r="J284" s="690">
        <f>'[52]Class Summary'!J284</f>
        <v>0</v>
      </c>
      <c r="K284" s="690">
        <f>'[52]Class Summary'!K284</f>
        <v>0</v>
      </c>
      <c r="L284" s="690">
        <f>'[52]Class Summary'!L284</f>
        <v>-2.8860000000000001E-3</v>
      </c>
      <c r="M284" s="690">
        <f>'[52]Class Summary'!M284</f>
        <v>0</v>
      </c>
      <c r="N284" s="690">
        <f>'[52]Class Summary'!N284</f>
        <v>0</v>
      </c>
      <c r="O284" s="690">
        <f>'[52]Class Summary'!O284</f>
        <v>0</v>
      </c>
      <c r="P284" s="690">
        <f>'[52]Class Summary'!P284</f>
        <v>0</v>
      </c>
      <c r="Q284" s="683">
        <f>'[52]Class Summary'!Q284</f>
        <v>0</v>
      </c>
      <c r="R284" s="690">
        <f>'[52]Class Summary'!R284</f>
        <v>0</v>
      </c>
      <c r="S284" s="690">
        <f>'[52]Class Summary'!S284</f>
        <v>0</v>
      </c>
      <c r="T284" s="690">
        <f>'[52]Class Summary'!T284</f>
        <v>0</v>
      </c>
      <c r="U284" s="683"/>
      <c r="V284" s="683"/>
      <c r="W284" s="690">
        <f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>'[52]Class Summary'!E285</f>
        <v>0</v>
      </c>
      <c r="F285" s="690">
        <f>'[52]Class Summary'!F285</f>
        <v>0</v>
      </c>
      <c r="G285" s="690">
        <f>'[52]Class Summary'!G285</f>
        <v>0</v>
      </c>
      <c r="H285" s="690">
        <f>'[52]Class Summary'!H285</f>
        <v>0</v>
      </c>
      <c r="I285" s="690">
        <f>'[52]Class Summary'!I285</f>
        <v>0</v>
      </c>
      <c r="J285" s="690">
        <f>'[52]Class Summary'!J285</f>
        <v>0</v>
      </c>
      <c r="K285" s="690">
        <f>'[52]Class Summary'!K285</f>
        <v>0</v>
      </c>
      <c r="L285" s="690">
        <f>'[52]Class Summary'!L285</f>
        <v>0</v>
      </c>
      <c r="M285" s="690">
        <f>'[52]Class Summary'!M285</f>
        <v>0</v>
      </c>
      <c r="N285" s="690">
        <f>'[52]Class Summary'!N285</f>
        <v>0</v>
      </c>
      <c r="O285" s="690">
        <f>'[52]Class Summary'!O285</f>
        <v>0</v>
      </c>
      <c r="P285" s="690">
        <f>'[52]Class Summary'!P285</f>
        <v>0</v>
      </c>
      <c r="Q285" s="683">
        <f>'[52]Class Summary'!Q285</f>
        <v>0</v>
      </c>
      <c r="R285" s="690">
        <f>'[52]Class Summary'!R285</f>
        <v>0</v>
      </c>
      <c r="S285" s="690">
        <f>'[52]Class Summary'!S285</f>
        <v>0</v>
      </c>
      <c r="T285" s="690">
        <f>'[52]Class Summary'!T285</f>
        <v>0</v>
      </c>
      <c r="U285" s="683"/>
      <c r="V285" s="683"/>
      <c r="W285" s="690">
        <f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>'[52]Class Summary'!E286</f>
        <v>0</v>
      </c>
      <c r="F286" s="690">
        <f>'[52]Class Summary'!F286</f>
        <v>0</v>
      </c>
      <c r="G286" s="690">
        <f>'[52]Class Summary'!G286</f>
        <v>0</v>
      </c>
      <c r="H286" s="690">
        <f>'[52]Class Summary'!H286</f>
        <v>0</v>
      </c>
      <c r="I286" s="690">
        <f>'[52]Class Summary'!I286</f>
        <v>0</v>
      </c>
      <c r="J286" s="690">
        <f>'[52]Class Summary'!J286</f>
        <v>0</v>
      </c>
      <c r="K286" s="690">
        <f>'[52]Class Summary'!K286</f>
        <v>0</v>
      </c>
      <c r="L286" s="690">
        <f>'[52]Class Summary'!L286</f>
        <v>0</v>
      </c>
      <c r="M286" s="690">
        <f>'[52]Class Summary'!M286</f>
        <v>0</v>
      </c>
      <c r="N286" s="690">
        <f>'[52]Class Summary'!N286</f>
        <v>0</v>
      </c>
      <c r="O286" s="690">
        <f>'[52]Class Summary'!O286</f>
        <v>0</v>
      </c>
      <c r="P286" s="690">
        <f>'[52]Class Summary'!P286</f>
        <v>0</v>
      </c>
      <c r="Q286" s="683">
        <f>'[52]Class Summary'!Q286</f>
        <v>0</v>
      </c>
      <c r="R286" s="690">
        <f>'[52]Class Summary'!R286</f>
        <v>0</v>
      </c>
      <c r="S286" s="690">
        <f>'[52]Class Summary'!S286</f>
        <v>0</v>
      </c>
      <c r="T286" s="690">
        <f>'[52]Class Summary'!T286</f>
        <v>0</v>
      </c>
      <c r="U286" s="683"/>
      <c r="V286" s="683"/>
      <c r="W286" s="690">
        <f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>'[52]Class Summary'!E287</f>
        <v>0</v>
      </c>
      <c r="F287" s="690">
        <f>'[52]Class Summary'!F287</f>
        <v>0</v>
      </c>
      <c r="G287" s="690">
        <f>'[52]Class Summary'!G287</f>
        <v>0</v>
      </c>
      <c r="H287" s="690">
        <f>'[52]Class Summary'!H287</f>
        <v>0</v>
      </c>
      <c r="I287" s="690">
        <f>'[52]Class Summary'!I287</f>
        <v>0</v>
      </c>
      <c r="J287" s="690">
        <f>'[52]Class Summary'!J287</f>
        <v>0</v>
      </c>
      <c r="K287" s="690">
        <f>'[52]Class Summary'!K287</f>
        <v>0</v>
      </c>
      <c r="L287" s="690">
        <f>'[52]Class Summary'!L287</f>
        <v>0</v>
      </c>
      <c r="M287" s="690">
        <f>'[52]Class Summary'!M287</f>
        <v>0</v>
      </c>
      <c r="N287" s="690">
        <f>'[52]Class Summary'!N287</f>
        <v>0</v>
      </c>
      <c r="O287" s="690">
        <f>'[52]Class Summary'!O287</f>
        <v>0</v>
      </c>
      <c r="P287" s="690">
        <f>'[52]Class Summary'!P287</f>
        <v>0</v>
      </c>
      <c r="Q287" s="683">
        <f>'[52]Class Summary'!Q287</f>
        <v>0</v>
      </c>
      <c r="R287" s="690">
        <f>'[52]Class Summary'!R287</f>
        <v>0</v>
      </c>
      <c r="S287" s="690">
        <f>'[52]Class Summary'!S287</f>
        <v>0</v>
      </c>
      <c r="T287" s="690">
        <f>'[52]Class Summary'!T287</f>
        <v>0</v>
      </c>
      <c r="U287" s="683"/>
      <c r="V287" s="683"/>
      <c r="W287" s="690">
        <f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>'[52]Class Summary'!E288</f>
        <v>6.2859999999999999E-3</v>
      </c>
      <c r="F288" s="691">
        <f>'[52]Class Summary'!F288</f>
        <v>0</v>
      </c>
      <c r="G288" s="691">
        <f>'[52]Class Summary'!G288</f>
        <v>6.4669999999999997E-3</v>
      </c>
      <c r="H288" s="691">
        <f>'[52]Class Summary'!H288</f>
        <v>6.3930000000000002E-3</v>
      </c>
      <c r="I288" s="691">
        <f>'[52]Class Summary'!I288</f>
        <v>6.3660000000000001E-3</v>
      </c>
      <c r="J288" s="691">
        <f>'[52]Class Summary'!J288</f>
        <v>6.2370000000000004E-3</v>
      </c>
      <c r="K288" s="691">
        <f>'[52]Class Summary'!K288</f>
        <v>6.1980000000000004E-3</v>
      </c>
      <c r="L288" s="691">
        <f>'[52]Class Summary'!L288</f>
        <v>2.9489999999999998E-3</v>
      </c>
      <c r="M288" s="691">
        <f>'[52]Class Summary'!M288</f>
        <v>6.1219999999999998E-3</v>
      </c>
      <c r="N288" s="691">
        <f>'[52]Class Summary'!N288</f>
        <v>5.7409999999999996E-3</v>
      </c>
      <c r="O288" s="691">
        <f>'[52]Class Summary'!O288</f>
        <v>6.1050000000000002E-3</v>
      </c>
      <c r="P288" s="691">
        <f>'[52]Class Summary'!P288</f>
        <v>6.4570000000000001E-3</v>
      </c>
      <c r="Q288" s="683">
        <f>'[52]Class Summary'!Q288</f>
        <v>0</v>
      </c>
      <c r="R288" s="691">
        <f>'[52]Class Summary'!R288</f>
        <v>6.2459999999999998E-3</v>
      </c>
      <c r="S288" s="691">
        <f>'[52]Class Summary'!S288</f>
        <v>5.6769999999999998E-3</v>
      </c>
      <c r="T288" s="691">
        <f>'[52]Class Summary'!T288</f>
        <v>5.6709999999999998E-3</v>
      </c>
      <c r="U288" s="683"/>
      <c r="V288" s="683"/>
      <c r="W288" s="691">
        <f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>'[52]Class Summary'!E291</f>
        <v>1.8263000000000001E-2</v>
      </c>
      <c r="F291" s="690">
        <f>'[52]Class Summary'!F291</f>
        <v>0</v>
      </c>
      <c r="G291" s="690">
        <f>'[52]Class Summary'!G291</f>
        <v>2.614E-2</v>
      </c>
      <c r="H291" s="690">
        <f>'[52]Class Summary'!H291</f>
        <v>1.89E-2</v>
      </c>
      <c r="I291" s="690">
        <f>'[52]Class Summary'!I291</f>
        <v>1.4300999999999999E-2</v>
      </c>
      <c r="J291" s="690">
        <f>'[52]Class Summary'!J291</f>
        <v>9.5639999999999996E-3</v>
      </c>
      <c r="K291" s="690">
        <f>'[52]Class Summary'!K291</f>
        <v>1.2494E-2</v>
      </c>
      <c r="L291" s="690">
        <f>'[52]Class Summary'!L291</f>
        <v>1.2376E-2</v>
      </c>
      <c r="M291" s="690">
        <f>'[52]Class Summary'!M291</f>
        <v>-1.8760000000000001E-3</v>
      </c>
      <c r="N291" s="690">
        <f>'[52]Class Summary'!N291</f>
        <v>-2.92E-4</v>
      </c>
      <c r="O291" s="690">
        <f>'[52]Class Summary'!O291</f>
        <v>3.1718999999999997E-2</v>
      </c>
      <c r="P291" s="690">
        <f>'[52]Class Summary'!P291</f>
        <v>2.2565000000000002E-2</v>
      </c>
      <c r="Q291" s="683">
        <f>'[52]Class Summary'!Q291</f>
        <v>0</v>
      </c>
      <c r="R291" s="690">
        <f>'[52]Class Summary'!R291</f>
        <v>1.0776000000000001E-2</v>
      </c>
      <c r="S291" s="690">
        <f>'[52]Class Summary'!S291</f>
        <v>4.7863999999999997E-2</v>
      </c>
      <c r="T291" s="690">
        <f>'[52]Class Summary'!T291</f>
        <v>3.0929999999999999E-2</v>
      </c>
      <c r="U291" s="683"/>
      <c r="V291" s="683"/>
      <c r="W291" s="690">
        <f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>'[52]Class Summary'!E292</f>
        <v>0</v>
      </c>
      <c r="F292" s="690">
        <f>'[52]Class Summary'!F292</f>
        <v>0</v>
      </c>
      <c r="G292" s="690">
        <f>'[52]Class Summary'!G292</f>
        <v>0</v>
      </c>
      <c r="H292" s="690">
        <f>'[52]Class Summary'!H292</f>
        <v>0</v>
      </c>
      <c r="I292" s="690">
        <f>'[52]Class Summary'!I292</f>
        <v>0</v>
      </c>
      <c r="J292" s="690">
        <f>'[52]Class Summary'!J292</f>
        <v>0</v>
      </c>
      <c r="K292" s="690">
        <f>'[52]Class Summary'!K292</f>
        <v>0</v>
      </c>
      <c r="L292" s="690">
        <f>'[52]Class Summary'!L292</f>
        <v>0</v>
      </c>
      <c r="M292" s="690">
        <f>'[52]Class Summary'!M292</f>
        <v>0</v>
      </c>
      <c r="N292" s="690">
        <f>'[52]Class Summary'!N292</f>
        <v>0</v>
      </c>
      <c r="O292" s="690">
        <f>'[52]Class Summary'!O292</f>
        <v>0</v>
      </c>
      <c r="P292" s="690">
        <f>'[52]Class Summary'!P292</f>
        <v>0</v>
      </c>
      <c r="Q292" s="683">
        <f>'[52]Class Summary'!Q292</f>
        <v>0</v>
      </c>
      <c r="R292" s="690">
        <f>'[52]Class Summary'!R292</f>
        <v>0</v>
      </c>
      <c r="S292" s="690">
        <f>'[52]Class Summary'!S292</f>
        <v>0</v>
      </c>
      <c r="T292" s="690">
        <f>'[52]Class Summary'!T292</f>
        <v>0</v>
      </c>
      <c r="U292" s="683"/>
      <c r="V292" s="683"/>
      <c r="W292" s="690">
        <f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>'[52]Class Summary'!E293</f>
        <v>5.9839999999999997E-3</v>
      </c>
      <c r="F293" s="690">
        <f>'[52]Class Summary'!F293</f>
        <v>0</v>
      </c>
      <c r="G293" s="690">
        <f>'[52]Class Summary'!G293</f>
        <v>9.9000000000000008E-3</v>
      </c>
      <c r="H293" s="690">
        <f>'[52]Class Summary'!H293</f>
        <v>3.7460000000000002E-3</v>
      </c>
      <c r="I293" s="690">
        <f>'[52]Class Summary'!I293</f>
        <v>8.9099999999999997E-4</v>
      </c>
      <c r="J293" s="690">
        <f>'[52]Class Summary'!J293</f>
        <v>5.1099999999999995E-4</v>
      </c>
      <c r="K293" s="690">
        <f>'[52]Class Summary'!K293</f>
        <v>3.5279999999999999E-3</v>
      </c>
      <c r="L293" s="690">
        <f>'[52]Class Summary'!L293</f>
        <v>9.59E-4</v>
      </c>
      <c r="M293" s="690">
        <f>'[52]Class Summary'!M293</f>
        <v>4.8799999999999999E-4</v>
      </c>
      <c r="N293" s="690">
        <f>'[52]Class Summary'!N293</f>
        <v>2.5500000000000002E-4</v>
      </c>
      <c r="O293" s="690">
        <f>'[52]Class Summary'!O293</f>
        <v>0.14513799999999999</v>
      </c>
      <c r="P293" s="690">
        <f>'[52]Class Summary'!P293</f>
        <v>3.6999999999999999E-4</v>
      </c>
      <c r="Q293" s="683">
        <f>'[52]Class Summary'!Q293</f>
        <v>0</v>
      </c>
      <c r="R293" s="690">
        <f>'[52]Class Summary'!R293</f>
        <v>3.0379999999999999E-3</v>
      </c>
      <c r="S293" s="690">
        <f>'[52]Class Summary'!S293</f>
        <v>2.5049999999999998E-3</v>
      </c>
      <c r="T293" s="690">
        <f>'[52]Class Summary'!T293</f>
        <v>9.1859999999999997E-3</v>
      </c>
      <c r="U293" s="683"/>
      <c r="V293" s="683"/>
      <c r="W293" s="690">
        <f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>'[52]Class Summary'!E294</f>
        <v>0</v>
      </c>
      <c r="F294" s="690">
        <f>'[52]Class Summary'!F294</f>
        <v>0</v>
      </c>
      <c r="G294" s="690">
        <f>'[52]Class Summary'!G294</f>
        <v>0</v>
      </c>
      <c r="H294" s="690">
        <f>'[52]Class Summary'!H294</f>
        <v>0</v>
      </c>
      <c r="I294" s="690">
        <f>'[52]Class Summary'!I294</f>
        <v>0</v>
      </c>
      <c r="J294" s="690">
        <f>'[52]Class Summary'!J294</f>
        <v>0</v>
      </c>
      <c r="K294" s="690">
        <f>'[52]Class Summary'!K294</f>
        <v>0</v>
      </c>
      <c r="L294" s="690">
        <f>'[52]Class Summary'!L294</f>
        <v>0</v>
      </c>
      <c r="M294" s="690">
        <f>'[52]Class Summary'!M294</f>
        <v>0</v>
      </c>
      <c r="N294" s="690">
        <f>'[52]Class Summary'!N294</f>
        <v>0</v>
      </c>
      <c r="O294" s="690">
        <f>'[52]Class Summary'!O294</f>
        <v>0</v>
      </c>
      <c r="P294" s="690">
        <f>'[52]Class Summary'!P294</f>
        <v>0</v>
      </c>
      <c r="Q294" s="683">
        <f>'[52]Class Summary'!Q294</f>
        <v>0</v>
      </c>
      <c r="R294" s="690">
        <f>'[52]Class Summary'!R294</f>
        <v>0</v>
      </c>
      <c r="S294" s="690">
        <f>'[52]Class Summary'!S294</f>
        <v>0</v>
      </c>
      <c r="T294" s="690">
        <f>'[52]Class Summary'!T294</f>
        <v>0</v>
      </c>
      <c r="U294" s="683"/>
      <c r="V294" s="683"/>
      <c r="W294" s="690">
        <f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>'[52]Class Summary'!E295</f>
        <v>0</v>
      </c>
      <c r="F295" s="690">
        <f>'[52]Class Summary'!F295</f>
        <v>0</v>
      </c>
      <c r="G295" s="690">
        <f>'[52]Class Summary'!G295</f>
        <v>0</v>
      </c>
      <c r="H295" s="690">
        <f>'[52]Class Summary'!H295</f>
        <v>0</v>
      </c>
      <c r="I295" s="690">
        <f>'[52]Class Summary'!I295</f>
        <v>0</v>
      </c>
      <c r="J295" s="690">
        <f>'[52]Class Summary'!J295</f>
        <v>0</v>
      </c>
      <c r="K295" s="690">
        <f>'[52]Class Summary'!K295</f>
        <v>0</v>
      </c>
      <c r="L295" s="690">
        <f>'[52]Class Summary'!L295</f>
        <v>0</v>
      </c>
      <c r="M295" s="690">
        <f>'[52]Class Summary'!M295</f>
        <v>0</v>
      </c>
      <c r="N295" s="690">
        <f>'[52]Class Summary'!N295</f>
        <v>0</v>
      </c>
      <c r="O295" s="690">
        <f>'[52]Class Summary'!O295</f>
        <v>0</v>
      </c>
      <c r="P295" s="690">
        <f>'[52]Class Summary'!P295</f>
        <v>0</v>
      </c>
      <c r="Q295" s="683">
        <f>'[52]Class Summary'!Q295</f>
        <v>0</v>
      </c>
      <c r="R295" s="690">
        <f>'[52]Class Summary'!R295</f>
        <v>0</v>
      </c>
      <c r="S295" s="690">
        <f>'[52]Class Summary'!S295</f>
        <v>0</v>
      </c>
      <c r="T295" s="690">
        <f>'[52]Class Summary'!T295</f>
        <v>0</v>
      </c>
      <c r="U295" s="683"/>
      <c r="V295" s="683"/>
      <c r="W295" s="690">
        <f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>'[52]Class Summary'!E296</f>
        <v>0</v>
      </c>
      <c r="F296" s="690">
        <f>'[52]Class Summary'!F296</f>
        <v>0</v>
      </c>
      <c r="G296" s="690">
        <f>'[52]Class Summary'!G296</f>
        <v>0</v>
      </c>
      <c r="H296" s="690">
        <f>'[52]Class Summary'!H296</f>
        <v>0</v>
      </c>
      <c r="I296" s="690">
        <f>'[52]Class Summary'!I296</f>
        <v>0</v>
      </c>
      <c r="J296" s="690">
        <f>'[52]Class Summary'!J296</f>
        <v>0</v>
      </c>
      <c r="K296" s="690">
        <f>'[52]Class Summary'!K296</f>
        <v>0</v>
      </c>
      <c r="L296" s="690">
        <f>'[52]Class Summary'!L296</f>
        <v>0</v>
      </c>
      <c r="M296" s="690">
        <f>'[52]Class Summary'!M296</f>
        <v>0</v>
      </c>
      <c r="N296" s="690">
        <f>'[52]Class Summary'!N296</f>
        <v>0</v>
      </c>
      <c r="O296" s="690">
        <f>'[52]Class Summary'!O296</f>
        <v>0</v>
      </c>
      <c r="P296" s="690">
        <f>'[52]Class Summary'!P296</f>
        <v>0</v>
      </c>
      <c r="Q296" s="683">
        <f>'[52]Class Summary'!Q296</f>
        <v>0</v>
      </c>
      <c r="R296" s="690">
        <f>'[52]Class Summary'!R296</f>
        <v>0</v>
      </c>
      <c r="S296" s="690">
        <f>'[52]Class Summary'!S296</f>
        <v>0</v>
      </c>
      <c r="T296" s="690">
        <f>'[52]Class Summary'!T296</f>
        <v>0</v>
      </c>
      <c r="U296" s="683"/>
      <c r="V296" s="683"/>
      <c r="W296" s="690">
        <f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>'[52]Class Summary'!E297</f>
        <v>2.4247999999999999E-2</v>
      </c>
      <c r="F297" s="691">
        <f>'[52]Class Summary'!F297</f>
        <v>0</v>
      </c>
      <c r="G297" s="691">
        <f>'[52]Class Summary'!G297</f>
        <v>3.6040000000000003E-2</v>
      </c>
      <c r="H297" s="691">
        <f>'[52]Class Summary'!H297</f>
        <v>2.2644999999999998E-2</v>
      </c>
      <c r="I297" s="691">
        <f>'[52]Class Summary'!I297</f>
        <v>1.5192000000000001E-2</v>
      </c>
      <c r="J297" s="691">
        <f>'[52]Class Summary'!J297</f>
        <v>1.0076E-2</v>
      </c>
      <c r="K297" s="691">
        <f>'[52]Class Summary'!K297</f>
        <v>1.6022999999999999E-2</v>
      </c>
      <c r="L297" s="691">
        <f>'[52]Class Summary'!L297</f>
        <v>1.3334E-2</v>
      </c>
      <c r="M297" s="691">
        <f>'[52]Class Summary'!M297</f>
        <v>-1.3879999999999999E-3</v>
      </c>
      <c r="N297" s="691">
        <f>'[52]Class Summary'!N297</f>
        <v>-3.6999999999999998E-5</v>
      </c>
      <c r="O297" s="691">
        <f>'[52]Class Summary'!O297</f>
        <v>0.17685699999999999</v>
      </c>
      <c r="P297" s="691">
        <f>'[52]Class Summary'!P297</f>
        <v>2.2936000000000002E-2</v>
      </c>
      <c r="Q297" s="683">
        <f>'[52]Class Summary'!Q297</f>
        <v>0</v>
      </c>
      <c r="R297" s="691">
        <f>'[52]Class Summary'!R297</f>
        <v>1.3814E-2</v>
      </c>
      <c r="S297" s="691">
        <f>'[52]Class Summary'!S297</f>
        <v>5.0368999999999997E-2</v>
      </c>
      <c r="T297" s="691">
        <f>'[52]Class Summary'!T297</f>
        <v>4.0114999999999998E-2</v>
      </c>
      <c r="U297" s="683"/>
      <c r="V297" s="683"/>
      <c r="W297" s="691">
        <f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2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2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>'[52]Class Summary'!E385</f>
        <v>16958952.817367498</v>
      </c>
      <c r="F385" s="682">
        <f>'[52]Class Summary'!F385</f>
        <v>0</v>
      </c>
      <c r="G385" s="682">
        <f>'[52]Class Summary'!G385</f>
        <v>15015160.314208854</v>
      </c>
      <c r="H385" s="682">
        <f>'[52]Class Summary'!H385</f>
        <v>1080069.5070909716</v>
      </c>
      <c r="I385" s="682">
        <f>'[52]Class Summary'!I385</f>
        <v>174629.9454600178</v>
      </c>
      <c r="J385" s="682">
        <f>'[52]Class Summary'!J385</f>
        <v>272644.09992099757</v>
      </c>
      <c r="K385" s="682">
        <f>'[52]Class Summary'!K385</f>
        <v>373242.03424914565</v>
      </c>
      <c r="L385" s="682">
        <f>'[52]Class Summary'!L385</f>
        <v>0</v>
      </c>
      <c r="M385" s="682">
        <f>'[52]Class Summary'!M385</f>
        <v>0</v>
      </c>
      <c r="N385" s="682">
        <f>'[52]Class Summary'!N385</f>
        <v>0</v>
      </c>
      <c r="O385" s="682">
        <f>'[52]Class Summary'!O385</f>
        <v>43206.916437510416</v>
      </c>
      <c r="P385" s="682">
        <f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>'[52]Class Summary'!E386</f>
        <v>7659023.8861585986</v>
      </c>
      <c r="F386" s="682">
        <f>'[52]Class Summary'!F386</f>
        <v>0</v>
      </c>
      <c r="G386" s="682">
        <f>'[52]Class Summary'!G386</f>
        <v>4110717.3352914727</v>
      </c>
      <c r="H386" s="682">
        <f>'[52]Class Summary'!H386</f>
        <v>1009517.4153417379</v>
      </c>
      <c r="I386" s="682">
        <f>'[52]Class Summary'!I386</f>
        <v>1085722.3352739869</v>
      </c>
      <c r="J386" s="682">
        <f>'[52]Class Summary'!J386</f>
        <v>671579.82005542796</v>
      </c>
      <c r="K386" s="682">
        <f>'[52]Class Summary'!K386</f>
        <v>523696.30553544941</v>
      </c>
      <c r="L386" s="682">
        <f>'[52]Class Summary'!L386</f>
        <v>6552.4685282178107</v>
      </c>
      <c r="M386" s="682">
        <f>'[52]Class Summary'!M386</f>
        <v>193033.61837833369</v>
      </c>
      <c r="N386" s="682">
        <f>'[52]Class Summary'!N386</f>
        <v>13470.975433954372</v>
      </c>
      <c r="O386" s="682">
        <f>'[52]Class Summary'!O386</f>
        <v>42063.856141213008</v>
      </c>
      <c r="P386" s="682">
        <f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>'[52]Class Summary'!E387</f>
        <v>78476383.807139218</v>
      </c>
      <c r="F387" s="682">
        <f>'[52]Class Summary'!F387</f>
        <v>0</v>
      </c>
      <c r="G387" s="682">
        <f>'[52]Class Summary'!G387</f>
        <v>44836727.996464066</v>
      </c>
      <c r="H387" s="682">
        <f>'[52]Class Summary'!H387</f>
        <v>9908741.0799795203</v>
      </c>
      <c r="I387" s="682">
        <f>'[52]Class Summary'!I387</f>
        <v>9963923.695887493</v>
      </c>
      <c r="J387" s="682">
        <f>'[52]Class Summary'!J387</f>
        <v>5925330.9823050192</v>
      </c>
      <c r="K387" s="682">
        <f>'[52]Class Summary'!K387</f>
        <v>4835400.3030083366</v>
      </c>
      <c r="L387" s="682">
        <f>'[52]Class Summary'!L387</f>
        <v>245122.65962459461</v>
      </c>
      <c r="M387" s="682">
        <f>'[52]Class Summary'!M387</f>
        <v>1599415.2281320756</v>
      </c>
      <c r="N387" s="682">
        <f>'[52]Class Summary'!N387</f>
        <v>463966.23966692039</v>
      </c>
      <c r="O387" s="682">
        <f>'[52]Class Summary'!O387</f>
        <v>672356.62378297723</v>
      </c>
      <c r="P387" s="682">
        <f>'[52]Class Summary'!P387</f>
        <v>25398.998288223491</v>
      </c>
    </row>
    <row r="388" spans="1:23">
      <c r="C388" s="53" t="s">
        <v>87</v>
      </c>
      <c r="D388" s="54"/>
      <c r="E388" s="682">
        <f>'[52]Class Summary'!E388</f>
        <v>74218132.810781255</v>
      </c>
      <c r="F388" s="682">
        <f>'[52]Class Summary'!F388</f>
        <v>0</v>
      </c>
      <c r="G388" s="682">
        <f>'[52]Class Summary'!G388</f>
        <v>42826580.085002027</v>
      </c>
      <c r="H388" s="682">
        <f>'[52]Class Summary'!H388</f>
        <v>8911453.60387755</v>
      </c>
      <c r="I388" s="682">
        <f>'[52]Class Summary'!I388</f>
        <v>9226441.3287920058</v>
      </c>
      <c r="J388" s="682">
        <f>'[52]Class Summary'!J388</f>
        <v>5232221.4906988218</v>
      </c>
      <c r="K388" s="682">
        <f>'[52]Class Summary'!K388</f>
        <v>4465386.9706069753</v>
      </c>
      <c r="L388" s="682">
        <f>'[52]Class Summary'!L388</f>
        <v>521855.1877097885</v>
      </c>
      <c r="M388" s="682">
        <f>'[52]Class Summary'!M388</f>
        <v>1306972.1476525906</v>
      </c>
      <c r="N388" s="682">
        <f>'[52]Class Summary'!N388</f>
        <v>914397.23041310057</v>
      </c>
      <c r="O388" s="682">
        <f>'[52]Class Summary'!O388</f>
        <v>788265.82567263837</v>
      </c>
      <c r="P388" s="682">
        <f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>'[52]Class Summary'!E390</f>
        <v>886077.81672800018</v>
      </c>
      <c r="F390" s="682">
        <f>'[52]Class Summary'!F390</f>
        <v>0</v>
      </c>
      <c r="G390" s="682">
        <f>'[52]Class Summary'!G390</f>
        <v>784517.80674865621</v>
      </c>
      <c r="H390" s="682">
        <f>'[52]Class Summary'!H390</f>
        <v>56431.88238471745</v>
      </c>
      <c r="I390" s="682">
        <f>'[52]Class Summary'!I390</f>
        <v>9124.1318066572458</v>
      </c>
      <c r="J390" s="682">
        <f>'[52]Class Summary'!J390</f>
        <v>14245.212626239781</v>
      </c>
      <c r="K390" s="682">
        <f>'[52]Class Summary'!K390</f>
        <v>19501.291759000105</v>
      </c>
      <c r="L390" s="682">
        <f>'[52]Class Summary'!L390</f>
        <v>0</v>
      </c>
      <c r="M390" s="682">
        <f>'[52]Class Summary'!M390</f>
        <v>0</v>
      </c>
      <c r="N390" s="682">
        <f>'[52]Class Summary'!N390</f>
        <v>0</v>
      </c>
      <c r="O390" s="682">
        <f>'[52]Class Summary'!O390</f>
        <v>2257.4914027292648</v>
      </c>
      <c r="P390" s="682">
        <f>'[52]Class Summary'!P390</f>
        <v>0</v>
      </c>
    </row>
    <row r="391" spans="1:23">
      <c r="C391" s="53" t="s">
        <v>80</v>
      </c>
      <c r="D391" s="54"/>
      <c r="E391" s="682">
        <f>'[52]Class Summary'!E391</f>
        <v>209005.264</v>
      </c>
      <c r="F391" s="682">
        <f>'[52]Class Summary'!F391</f>
        <v>0</v>
      </c>
      <c r="G391" s="682">
        <f>'[52]Class Summary'!G391</f>
        <v>112176.37843441761</v>
      </c>
      <c r="H391" s="682">
        <f>'[52]Class Summary'!H391</f>
        <v>27548.478375606992</v>
      </c>
      <c r="I391" s="682">
        <f>'[52]Class Summary'!I391</f>
        <v>29628.016139854244</v>
      </c>
      <c r="J391" s="682">
        <f>'[52]Class Summary'!J391</f>
        <v>18326.580472143814</v>
      </c>
      <c r="K391" s="682">
        <f>'[52]Class Summary'!K391</f>
        <v>14291.022749265614</v>
      </c>
      <c r="L391" s="682">
        <f>'[52]Class Summary'!L391</f>
        <v>178.80874050632201</v>
      </c>
      <c r="M391" s="682">
        <f>'[52]Class Summary'!M391</f>
        <v>5267.6480671317022</v>
      </c>
      <c r="N391" s="682">
        <f>'[52]Class Summary'!N391</f>
        <v>367.60621441582566</v>
      </c>
      <c r="O391" s="682">
        <f>'[52]Class Summary'!O391</f>
        <v>1147.8704712672827</v>
      </c>
      <c r="P391" s="682">
        <f>'[52]Class Summary'!P391</f>
        <v>72.854335390590066</v>
      </c>
    </row>
    <row r="392" spans="1:23">
      <c r="C392" s="53" t="s">
        <v>84</v>
      </c>
      <c r="D392" s="54"/>
      <c r="E392" s="682">
        <f>'[52]Class Summary'!E392</f>
        <v>4013528.0845920015</v>
      </c>
      <c r="F392" s="682">
        <f>'[52]Class Summary'!F392</f>
        <v>0</v>
      </c>
      <c r="G392" s="682">
        <f>'[52]Class Summary'!G392</f>
        <v>2293090.7147463397</v>
      </c>
      <c r="H392" s="682">
        <f>'[52]Class Summary'!H392</f>
        <v>506764.0566260441</v>
      </c>
      <c r="I392" s="682">
        <f>'[52]Class Summary'!I392</f>
        <v>509586.26845568442</v>
      </c>
      <c r="J392" s="682">
        <f>'[52]Class Summary'!J392</f>
        <v>303039.98673573986</v>
      </c>
      <c r="K392" s="682">
        <f>'[52]Class Summary'!K392</f>
        <v>247297.51773556002</v>
      </c>
      <c r="L392" s="682">
        <f>'[52]Class Summary'!L392</f>
        <v>12536.340626894384</v>
      </c>
      <c r="M392" s="682">
        <f>'[52]Class Summary'!M392</f>
        <v>81799.104719300594</v>
      </c>
      <c r="N392" s="682">
        <f>'[52]Class Summary'!N392</f>
        <v>23728.686808276754</v>
      </c>
      <c r="O392" s="682">
        <f>'[52]Class Summary'!O392</f>
        <v>34386.423806762417</v>
      </c>
      <c r="P392" s="682">
        <f>'[52]Class Summary'!P392</f>
        <v>1298.9843313985039</v>
      </c>
    </row>
    <row r="393" spans="1:23">
      <c r="C393" s="53" t="s">
        <v>87</v>
      </c>
      <c r="D393" s="54"/>
      <c r="E393" s="682">
        <f>'[52]Class Summary'!E393</f>
        <v>20872728.699887995</v>
      </c>
      <c r="F393" s="682">
        <f>'[52]Class Summary'!F393</f>
        <v>0</v>
      </c>
      <c r="G393" s="682">
        <f>'[52]Class Summary'!G393</f>
        <v>12044328.702492239</v>
      </c>
      <c r="H393" s="682">
        <f>'[52]Class Summary'!H393</f>
        <v>2506211.707987824</v>
      </c>
      <c r="I393" s="682">
        <f>'[52]Class Summary'!I393</f>
        <v>2594797.2473558979</v>
      </c>
      <c r="J393" s="682">
        <f>'[52]Class Summary'!J393</f>
        <v>1471483.2553321205</v>
      </c>
      <c r="K393" s="682">
        <f>'[52]Class Summary'!K393</f>
        <v>1255822.6305035094</v>
      </c>
      <c r="L393" s="682">
        <f>'[52]Class Summary'!L393</f>
        <v>146763.88830026242</v>
      </c>
      <c r="M393" s="682">
        <f>'[52]Class Summary'!M393</f>
        <v>367566.17315896228</v>
      </c>
      <c r="N393" s="682">
        <f>'[52]Class Summary'!N393</f>
        <v>257160.40799626679</v>
      </c>
      <c r="O393" s="682">
        <f>'[52]Class Summary'!O393</f>
        <v>221687.85577785532</v>
      </c>
      <c r="P393" s="682">
        <f>'[52]Class Summary'!P393</f>
        <v>6906.8309830570806</v>
      </c>
    </row>
    <row r="394" spans="1:23" ht="12" thickBot="1">
      <c r="C394" s="57" t="s">
        <v>57</v>
      </c>
      <c r="D394" s="59"/>
      <c r="E394" s="684">
        <f>'[52]Class Summary'!E394</f>
        <v>25981339.865207996</v>
      </c>
      <c r="F394" s="684">
        <f>'[52]Class Summary'!F394</f>
        <v>0</v>
      </c>
      <c r="G394" s="684">
        <f>'[52]Class Summary'!G394</f>
        <v>15234113.602421653</v>
      </c>
      <c r="H394" s="684">
        <f>'[52]Class Summary'!H394</f>
        <v>3096956.1253741924</v>
      </c>
      <c r="I394" s="684">
        <f>'[52]Class Summary'!I394</f>
        <v>3143135.663758094</v>
      </c>
      <c r="J394" s="684">
        <f>'[52]Class Summary'!J394</f>
        <v>1807095.035166244</v>
      </c>
      <c r="K394" s="684">
        <f>'[52]Class Summary'!K394</f>
        <v>1536912.4627473352</v>
      </c>
      <c r="L394" s="684">
        <f>'[52]Class Summary'!L394</f>
        <v>159479.03766766313</v>
      </c>
      <c r="M394" s="684">
        <f>'[52]Class Summary'!M394</f>
        <v>454632.92594539456</v>
      </c>
      <c r="N394" s="684">
        <f>'[52]Class Summary'!N394</f>
        <v>281256.70101895934</v>
      </c>
      <c r="O394" s="684">
        <f>'[52]Class Summary'!O394</f>
        <v>259479.64145861429</v>
      </c>
      <c r="P394" s="684">
        <f>'[52]Class Summary'!P394</f>
        <v>8278.6696498461752</v>
      </c>
    </row>
    <row r="395" spans="1:23" ht="12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2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1.25"/>
  <cols>
    <col min="1" max="1" width="4.7109375" style="2" bestFit="1" customWidth="1"/>
    <col min="2" max="2" width="8.7109375" style="2" bestFit="1" customWidth="1"/>
    <col min="3" max="3" width="36.7109375" style="2" bestFit="1" customWidth="1"/>
    <col min="4" max="4" width="9.5703125" style="2" bestFit="1" customWidth="1"/>
    <col min="5" max="5" width="11.7109375" style="2" bestFit="1" customWidth="1"/>
    <col min="6" max="6" width="11.5703125" style="2" bestFit="1" customWidth="1"/>
    <col min="7" max="7" width="10.42578125" style="2" bestFit="1" customWidth="1"/>
    <col min="8" max="8" width="13" style="2" bestFit="1" customWidth="1"/>
    <col min="9" max="9" width="10.42578125" style="2" bestFit="1" customWidth="1"/>
    <col min="10" max="10" width="10.28515625" style="2" bestFit="1" customWidth="1"/>
    <col min="11" max="12" width="9.7109375" style="2" bestFit="1" customWidth="1"/>
    <col min="13" max="13" width="12.28515625" style="2" bestFit="1" customWidth="1"/>
    <col min="14" max="14" width="9.7109375" style="658" bestFit="1" customWidth="1"/>
    <col min="15" max="15" width="9.28515625" style="2" bestFit="1" customWidth="1"/>
    <col min="16" max="16" width="0.85546875" style="2" customWidth="1"/>
    <col min="17" max="17" width="9.7109375" style="2" bestFit="1" customWidth="1"/>
    <col min="18" max="18" width="7.7109375" style="2" bestFit="1" customWidth="1"/>
    <col min="19" max="19" width="9.5703125" style="2" bestFit="1" customWidth="1"/>
    <col min="20" max="20" width="10.28515625" style="2" bestFit="1" customWidth="1"/>
    <col min="21" max="21" width="9.7109375" style="2" bestFit="1" customWidth="1"/>
    <col min="22" max="256" width="9.140625" style="2"/>
    <col min="257" max="257" width="4.7109375" style="2" bestFit="1" customWidth="1"/>
    <col min="258" max="258" width="8.42578125" style="2" bestFit="1" customWidth="1"/>
    <col min="259" max="259" width="36.7109375" style="2" bestFit="1" customWidth="1"/>
    <col min="260" max="260" width="12.28515625" style="2" bestFit="1" customWidth="1"/>
    <col min="261" max="262" width="15.140625" style="2" bestFit="1" customWidth="1"/>
    <col min="263" max="263" width="13.5703125" style="2" bestFit="1" customWidth="1"/>
    <col min="264" max="264" width="16.7109375" style="2" bestFit="1" customWidth="1"/>
    <col min="265" max="266" width="13.5703125" style="2" bestFit="1" customWidth="1"/>
    <col min="267" max="268" width="12.42578125" style="2" bestFit="1" customWidth="1"/>
    <col min="269" max="269" width="14.7109375" style="2" bestFit="1" customWidth="1"/>
    <col min="270" max="270" width="12.42578125" style="2" bestFit="1" customWidth="1"/>
    <col min="271" max="271" width="12.28515625" style="2" customWidth="1"/>
    <col min="272" max="512" width="9.140625" style="2"/>
    <col min="513" max="513" width="4.7109375" style="2" bestFit="1" customWidth="1"/>
    <col min="514" max="514" width="8.42578125" style="2" bestFit="1" customWidth="1"/>
    <col min="515" max="515" width="36.7109375" style="2" bestFit="1" customWidth="1"/>
    <col min="516" max="516" width="12.28515625" style="2" bestFit="1" customWidth="1"/>
    <col min="517" max="518" width="15.140625" style="2" bestFit="1" customWidth="1"/>
    <col min="519" max="519" width="13.5703125" style="2" bestFit="1" customWidth="1"/>
    <col min="520" max="520" width="16.7109375" style="2" bestFit="1" customWidth="1"/>
    <col min="521" max="522" width="13.5703125" style="2" bestFit="1" customWidth="1"/>
    <col min="523" max="524" width="12.42578125" style="2" bestFit="1" customWidth="1"/>
    <col min="525" max="525" width="14.7109375" style="2" bestFit="1" customWidth="1"/>
    <col min="526" max="526" width="12.42578125" style="2" bestFit="1" customWidth="1"/>
    <col min="527" max="527" width="12.28515625" style="2" customWidth="1"/>
    <col min="528" max="768" width="9.140625" style="2"/>
    <col min="769" max="769" width="4.7109375" style="2" bestFit="1" customWidth="1"/>
    <col min="770" max="770" width="8.42578125" style="2" bestFit="1" customWidth="1"/>
    <col min="771" max="771" width="36.7109375" style="2" bestFit="1" customWidth="1"/>
    <col min="772" max="772" width="12.28515625" style="2" bestFit="1" customWidth="1"/>
    <col min="773" max="774" width="15.140625" style="2" bestFit="1" customWidth="1"/>
    <col min="775" max="775" width="13.5703125" style="2" bestFit="1" customWidth="1"/>
    <col min="776" max="776" width="16.7109375" style="2" bestFit="1" customWidth="1"/>
    <col min="777" max="778" width="13.5703125" style="2" bestFit="1" customWidth="1"/>
    <col min="779" max="780" width="12.42578125" style="2" bestFit="1" customWidth="1"/>
    <col min="781" max="781" width="14.7109375" style="2" bestFit="1" customWidth="1"/>
    <col min="782" max="782" width="12.42578125" style="2" bestFit="1" customWidth="1"/>
    <col min="783" max="783" width="12.28515625" style="2" customWidth="1"/>
    <col min="784" max="1024" width="9.140625" style="2"/>
    <col min="1025" max="1025" width="4.7109375" style="2" bestFit="1" customWidth="1"/>
    <col min="1026" max="1026" width="8.42578125" style="2" bestFit="1" customWidth="1"/>
    <col min="1027" max="1027" width="36.7109375" style="2" bestFit="1" customWidth="1"/>
    <col min="1028" max="1028" width="12.28515625" style="2" bestFit="1" customWidth="1"/>
    <col min="1029" max="1030" width="15.140625" style="2" bestFit="1" customWidth="1"/>
    <col min="1031" max="1031" width="13.5703125" style="2" bestFit="1" customWidth="1"/>
    <col min="1032" max="1032" width="16.7109375" style="2" bestFit="1" customWidth="1"/>
    <col min="1033" max="1034" width="13.5703125" style="2" bestFit="1" customWidth="1"/>
    <col min="1035" max="1036" width="12.42578125" style="2" bestFit="1" customWidth="1"/>
    <col min="1037" max="1037" width="14.7109375" style="2" bestFit="1" customWidth="1"/>
    <col min="1038" max="1038" width="12.42578125" style="2" bestFit="1" customWidth="1"/>
    <col min="1039" max="1039" width="12.28515625" style="2" customWidth="1"/>
    <col min="1040" max="1280" width="9.140625" style="2"/>
    <col min="1281" max="1281" width="4.7109375" style="2" bestFit="1" customWidth="1"/>
    <col min="1282" max="1282" width="8.42578125" style="2" bestFit="1" customWidth="1"/>
    <col min="1283" max="1283" width="36.7109375" style="2" bestFit="1" customWidth="1"/>
    <col min="1284" max="1284" width="12.28515625" style="2" bestFit="1" customWidth="1"/>
    <col min="1285" max="1286" width="15.140625" style="2" bestFit="1" customWidth="1"/>
    <col min="1287" max="1287" width="13.5703125" style="2" bestFit="1" customWidth="1"/>
    <col min="1288" max="1288" width="16.7109375" style="2" bestFit="1" customWidth="1"/>
    <col min="1289" max="1290" width="13.5703125" style="2" bestFit="1" customWidth="1"/>
    <col min="1291" max="1292" width="12.42578125" style="2" bestFit="1" customWidth="1"/>
    <col min="1293" max="1293" width="14.7109375" style="2" bestFit="1" customWidth="1"/>
    <col min="1294" max="1294" width="12.42578125" style="2" bestFit="1" customWidth="1"/>
    <col min="1295" max="1295" width="12.28515625" style="2" customWidth="1"/>
    <col min="1296" max="1536" width="9.140625" style="2"/>
    <col min="1537" max="1537" width="4.7109375" style="2" bestFit="1" customWidth="1"/>
    <col min="1538" max="1538" width="8.42578125" style="2" bestFit="1" customWidth="1"/>
    <col min="1539" max="1539" width="36.7109375" style="2" bestFit="1" customWidth="1"/>
    <col min="1540" max="1540" width="12.28515625" style="2" bestFit="1" customWidth="1"/>
    <col min="1541" max="1542" width="15.140625" style="2" bestFit="1" customWidth="1"/>
    <col min="1543" max="1543" width="13.5703125" style="2" bestFit="1" customWidth="1"/>
    <col min="1544" max="1544" width="16.7109375" style="2" bestFit="1" customWidth="1"/>
    <col min="1545" max="1546" width="13.5703125" style="2" bestFit="1" customWidth="1"/>
    <col min="1547" max="1548" width="12.42578125" style="2" bestFit="1" customWidth="1"/>
    <col min="1549" max="1549" width="14.7109375" style="2" bestFit="1" customWidth="1"/>
    <col min="1550" max="1550" width="12.42578125" style="2" bestFit="1" customWidth="1"/>
    <col min="1551" max="1551" width="12.28515625" style="2" customWidth="1"/>
    <col min="1552" max="1792" width="9.140625" style="2"/>
    <col min="1793" max="1793" width="4.7109375" style="2" bestFit="1" customWidth="1"/>
    <col min="1794" max="1794" width="8.42578125" style="2" bestFit="1" customWidth="1"/>
    <col min="1795" max="1795" width="36.7109375" style="2" bestFit="1" customWidth="1"/>
    <col min="1796" max="1796" width="12.28515625" style="2" bestFit="1" customWidth="1"/>
    <col min="1797" max="1798" width="15.140625" style="2" bestFit="1" customWidth="1"/>
    <col min="1799" max="1799" width="13.5703125" style="2" bestFit="1" customWidth="1"/>
    <col min="1800" max="1800" width="16.7109375" style="2" bestFit="1" customWidth="1"/>
    <col min="1801" max="1802" width="13.5703125" style="2" bestFit="1" customWidth="1"/>
    <col min="1803" max="1804" width="12.42578125" style="2" bestFit="1" customWidth="1"/>
    <col min="1805" max="1805" width="14.7109375" style="2" bestFit="1" customWidth="1"/>
    <col min="1806" max="1806" width="12.42578125" style="2" bestFit="1" customWidth="1"/>
    <col min="1807" max="1807" width="12.28515625" style="2" customWidth="1"/>
    <col min="1808" max="2048" width="9.140625" style="2"/>
    <col min="2049" max="2049" width="4.7109375" style="2" bestFit="1" customWidth="1"/>
    <col min="2050" max="2050" width="8.42578125" style="2" bestFit="1" customWidth="1"/>
    <col min="2051" max="2051" width="36.7109375" style="2" bestFit="1" customWidth="1"/>
    <col min="2052" max="2052" width="12.28515625" style="2" bestFit="1" customWidth="1"/>
    <col min="2053" max="2054" width="15.140625" style="2" bestFit="1" customWidth="1"/>
    <col min="2055" max="2055" width="13.5703125" style="2" bestFit="1" customWidth="1"/>
    <col min="2056" max="2056" width="16.7109375" style="2" bestFit="1" customWidth="1"/>
    <col min="2057" max="2058" width="13.5703125" style="2" bestFit="1" customWidth="1"/>
    <col min="2059" max="2060" width="12.42578125" style="2" bestFit="1" customWidth="1"/>
    <col min="2061" max="2061" width="14.7109375" style="2" bestFit="1" customWidth="1"/>
    <col min="2062" max="2062" width="12.42578125" style="2" bestFit="1" customWidth="1"/>
    <col min="2063" max="2063" width="12.28515625" style="2" customWidth="1"/>
    <col min="2064" max="2304" width="9.140625" style="2"/>
    <col min="2305" max="2305" width="4.7109375" style="2" bestFit="1" customWidth="1"/>
    <col min="2306" max="2306" width="8.42578125" style="2" bestFit="1" customWidth="1"/>
    <col min="2307" max="2307" width="36.7109375" style="2" bestFit="1" customWidth="1"/>
    <col min="2308" max="2308" width="12.28515625" style="2" bestFit="1" customWidth="1"/>
    <col min="2309" max="2310" width="15.140625" style="2" bestFit="1" customWidth="1"/>
    <col min="2311" max="2311" width="13.5703125" style="2" bestFit="1" customWidth="1"/>
    <col min="2312" max="2312" width="16.7109375" style="2" bestFit="1" customWidth="1"/>
    <col min="2313" max="2314" width="13.5703125" style="2" bestFit="1" customWidth="1"/>
    <col min="2315" max="2316" width="12.42578125" style="2" bestFit="1" customWidth="1"/>
    <col min="2317" max="2317" width="14.7109375" style="2" bestFit="1" customWidth="1"/>
    <col min="2318" max="2318" width="12.42578125" style="2" bestFit="1" customWidth="1"/>
    <col min="2319" max="2319" width="12.28515625" style="2" customWidth="1"/>
    <col min="2320" max="2560" width="9.140625" style="2"/>
    <col min="2561" max="2561" width="4.7109375" style="2" bestFit="1" customWidth="1"/>
    <col min="2562" max="2562" width="8.42578125" style="2" bestFit="1" customWidth="1"/>
    <col min="2563" max="2563" width="36.7109375" style="2" bestFit="1" customWidth="1"/>
    <col min="2564" max="2564" width="12.28515625" style="2" bestFit="1" customWidth="1"/>
    <col min="2565" max="2566" width="15.140625" style="2" bestFit="1" customWidth="1"/>
    <col min="2567" max="2567" width="13.5703125" style="2" bestFit="1" customWidth="1"/>
    <col min="2568" max="2568" width="16.7109375" style="2" bestFit="1" customWidth="1"/>
    <col min="2569" max="2570" width="13.5703125" style="2" bestFit="1" customWidth="1"/>
    <col min="2571" max="2572" width="12.42578125" style="2" bestFit="1" customWidth="1"/>
    <col min="2573" max="2573" width="14.7109375" style="2" bestFit="1" customWidth="1"/>
    <col min="2574" max="2574" width="12.42578125" style="2" bestFit="1" customWidth="1"/>
    <col min="2575" max="2575" width="12.28515625" style="2" customWidth="1"/>
    <col min="2576" max="2816" width="9.140625" style="2"/>
    <col min="2817" max="2817" width="4.7109375" style="2" bestFit="1" customWidth="1"/>
    <col min="2818" max="2818" width="8.42578125" style="2" bestFit="1" customWidth="1"/>
    <col min="2819" max="2819" width="36.7109375" style="2" bestFit="1" customWidth="1"/>
    <col min="2820" max="2820" width="12.28515625" style="2" bestFit="1" customWidth="1"/>
    <col min="2821" max="2822" width="15.140625" style="2" bestFit="1" customWidth="1"/>
    <col min="2823" max="2823" width="13.5703125" style="2" bestFit="1" customWidth="1"/>
    <col min="2824" max="2824" width="16.7109375" style="2" bestFit="1" customWidth="1"/>
    <col min="2825" max="2826" width="13.5703125" style="2" bestFit="1" customWidth="1"/>
    <col min="2827" max="2828" width="12.42578125" style="2" bestFit="1" customWidth="1"/>
    <col min="2829" max="2829" width="14.7109375" style="2" bestFit="1" customWidth="1"/>
    <col min="2830" max="2830" width="12.42578125" style="2" bestFit="1" customWidth="1"/>
    <col min="2831" max="2831" width="12.28515625" style="2" customWidth="1"/>
    <col min="2832" max="3072" width="9.140625" style="2"/>
    <col min="3073" max="3073" width="4.7109375" style="2" bestFit="1" customWidth="1"/>
    <col min="3074" max="3074" width="8.42578125" style="2" bestFit="1" customWidth="1"/>
    <col min="3075" max="3075" width="36.7109375" style="2" bestFit="1" customWidth="1"/>
    <col min="3076" max="3076" width="12.28515625" style="2" bestFit="1" customWidth="1"/>
    <col min="3077" max="3078" width="15.140625" style="2" bestFit="1" customWidth="1"/>
    <col min="3079" max="3079" width="13.5703125" style="2" bestFit="1" customWidth="1"/>
    <col min="3080" max="3080" width="16.7109375" style="2" bestFit="1" customWidth="1"/>
    <col min="3081" max="3082" width="13.5703125" style="2" bestFit="1" customWidth="1"/>
    <col min="3083" max="3084" width="12.42578125" style="2" bestFit="1" customWidth="1"/>
    <col min="3085" max="3085" width="14.7109375" style="2" bestFit="1" customWidth="1"/>
    <col min="3086" max="3086" width="12.42578125" style="2" bestFit="1" customWidth="1"/>
    <col min="3087" max="3087" width="12.28515625" style="2" customWidth="1"/>
    <col min="3088" max="3328" width="9.140625" style="2"/>
    <col min="3329" max="3329" width="4.7109375" style="2" bestFit="1" customWidth="1"/>
    <col min="3330" max="3330" width="8.42578125" style="2" bestFit="1" customWidth="1"/>
    <col min="3331" max="3331" width="36.7109375" style="2" bestFit="1" customWidth="1"/>
    <col min="3332" max="3332" width="12.28515625" style="2" bestFit="1" customWidth="1"/>
    <col min="3333" max="3334" width="15.140625" style="2" bestFit="1" customWidth="1"/>
    <col min="3335" max="3335" width="13.5703125" style="2" bestFit="1" customWidth="1"/>
    <col min="3336" max="3336" width="16.7109375" style="2" bestFit="1" customWidth="1"/>
    <col min="3337" max="3338" width="13.5703125" style="2" bestFit="1" customWidth="1"/>
    <col min="3339" max="3340" width="12.42578125" style="2" bestFit="1" customWidth="1"/>
    <col min="3341" max="3341" width="14.7109375" style="2" bestFit="1" customWidth="1"/>
    <col min="3342" max="3342" width="12.42578125" style="2" bestFit="1" customWidth="1"/>
    <col min="3343" max="3343" width="12.28515625" style="2" customWidth="1"/>
    <col min="3344" max="3584" width="9.140625" style="2"/>
    <col min="3585" max="3585" width="4.7109375" style="2" bestFit="1" customWidth="1"/>
    <col min="3586" max="3586" width="8.42578125" style="2" bestFit="1" customWidth="1"/>
    <col min="3587" max="3587" width="36.7109375" style="2" bestFit="1" customWidth="1"/>
    <col min="3588" max="3588" width="12.28515625" style="2" bestFit="1" customWidth="1"/>
    <col min="3589" max="3590" width="15.140625" style="2" bestFit="1" customWidth="1"/>
    <col min="3591" max="3591" width="13.5703125" style="2" bestFit="1" customWidth="1"/>
    <col min="3592" max="3592" width="16.7109375" style="2" bestFit="1" customWidth="1"/>
    <col min="3593" max="3594" width="13.5703125" style="2" bestFit="1" customWidth="1"/>
    <col min="3595" max="3596" width="12.42578125" style="2" bestFit="1" customWidth="1"/>
    <col min="3597" max="3597" width="14.7109375" style="2" bestFit="1" customWidth="1"/>
    <col min="3598" max="3598" width="12.42578125" style="2" bestFit="1" customWidth="1"/>
    <col min="3599" max="3599" width="12.28515625" style="2" customWidth="1"/>
    <col min="3600" max="3840" width="9.140625" style="2"/>
    <col min="3841" max="3841" width="4.7109375" style="2" bestFit="1" customWidth="1"/>
    <col min="3842" max="3842" width="8.42578125" style="2" bestFit="1" customWidth="1"/>
    <col min="3843" max="3843" width="36.7109375" style="2" bestFit="1" customWidth="1"/>
    <col min="3844" max="3844" width="12.28515625" style="2" bestFit="1" customWidth="1"/>
    <col min="3845" max="3846" width="15.140625" style="2" bestFit="1" customWidth="1"/>
    <col min="3847" max="3847" width="13.5703125" style="2" bestFit="1" customWidth="1"/>
    <col min="3848" max="3848" width="16.7109375" style="2" bestFit="1" customWidth="1"/>
    <col min="3849" max="3850" width="13.5703125" style="2" bestFit="1" customWidth="1"/>
    <col min="3851" max="3852" width="12.42578125" style="2" bestFit="1" customWidth="1"/>
    <col min="3853" max="3853" width="14.7109375" style="2" bestFit="1" customWidth="1"/>
    <col min="3854" max="3854" width="12.42578125" style="2" bestFit="1" customWidth="1"/>
    <col min="3855" max="3855" width="12.28515625" style="2" customWidth="1"/>
    <col min="3856" max="4096" width="9.140625" style="2"/>
    <col min="4097" max="4097" width="4.7109375" style="2" bestFit="1" customWidth="1"/>
    <col min="4098" max="4098" width="8.42578125" style="2" bestFit="1" customWidth="1"/>
    <col min="4099" max="4099" width="36.7109375" style="2" bestFit="1" customWidth="1"/>
    <col min="4100" max="4100" width="12.28515625" style="2" bestFit="1" customWidth="1"/>
    <col min="4101" max="4102" width="15.140625" style="2" bestFit="1" customWidth="1"/>
    <col min="4103" max="4103" width="13.5703125" style="2" bestFit="1" customWidth="1"/>
    <col min="4104" max="4104" width="16.7109375" style="2" bestFit="1" customWidth="1"/>
    <col min="4105" max="4106" width="13.5703125" style="2" bestFit="1" customWidth="1"/>
    <col min="4107" max="4108" width="12.42578125" style="2" bestFit="1" customWidth="1"/>
    <col min="4109" max="4109" width="14.7109375" style="2" bestFit="1" customWidth="1"/>
    <col min="4110" max="4110" width="12.42578125" style="2" bestFit="1" customWidth="1"/>
    <col min="4111" max="4111" width="12.28515625" style="2" customWidth="1"/>
    <col min="4112" max="4352" width="9.140625" style="2"/>
    <col min="4353" max="4353" width="4.7109375" style="2" bestFit="1" customWidth="1"/>
    <col min="4354" max="4354" width="8.42578125" style="2" bestFit="1" customWidth="1"/>
    <col min="4355" max="4355" width="36.7109375" style="2" bestFit="1" customWidth="1"/>
    <col min="4356" max="4356" width="12.28515625" style="2" bestFit="1" customWidth="1"/>
    <col min="4357" max="4358" width="15.140625" style="2" bestFit="1" customWidth="1"/>
    <col min="4359" max="4359" width="13.5703125" style="2" bestFit="1" customWidth="1"/>
    <col min="4360" max="4360" width="16.7109375" style="2" bestFit="1" customWidth="1"/>
    <col min="4361" max="4362" width="13.5703125" style="2" bestFit="1" customWidth="1"/>
    <col min="4363" max="4364" width="12.42578125" style="2" bestFit="1" customWidth="1"/>
    <col min="4365" max="4365" width="14.7109375" style="2" bestFit="1" customWidth="1"/>
    <col min="4366" max="4366" width="12.42578125" style="2" bestFit="1" customWidth="1"/>
    <col min="4367" max="4367" width="12.28515625" style="2" customWidth="1"/>
    <col min="4368" max="4608" width="9.140625" style="2"/>
    <col min="4609" max="4609" width="4.7109375" style="2" bestFit="1" customWidth="1"/>
    <col min="4610" max="4610" width="8.42578125" style="2" bestFit="1" customWidth="1"/>
    <col min="4611" max="4611" width="36.7109375" style="2" bestFit="1" customWidth="1"/>
    <col min="4612" max="4612" width="12.28515625" style="2" bestFit="1" customWidth="1"/>
    <col min="4613" max="4614" width="15.140625" style="2" bestFit="1" customWidth="1"/>
    <col min="4615" max="4615" width="13.5703125" style="2" bestFit="1" customWidth="1"/>
    <col min="4616" max="4616" width="16.7109375" style="2" bestFit="1" customWidth="1"/>
    <col min="4617" max="4618" width="13.5703125" style="2" bestFit="1" customWidth="1"/>
    <col min="4619" max="4620" width="12.42578125" style="2" bestFit="1" customWidth="1"/>
    <col min="4621" max="4621" width="14.7109375" style="2" bestFit="1" customWidth="1"/>
    <col min="4622" max="4622" width="12.42578125" style="2" bestFit="1" customWidth="1"/>
    <col min="4623" max="4623" width="12.28515625" style="2" customWidth="1"/>
    <col min="4624" max="4864" width="9.140625" style="2"/>
    <col min="4865" max="4865" width="4.7109375" style="2" bestFit="1" customWidth="1"/>
    <col min="4866" max="4866" width="8.42578125" style="2" bestFit="1" customWidth="1"/>
    <col min="4867" max="4867" width="36.7109375" style="2" bestFit="1" customWidth="1"/>
    <col min="4868" max="4868" width="12.28515625" style="2" bestFit="1" customWidth="1"/>
    <col min="4869" max="4870" width="15.140625" style="2" bestFit="1" customWidth="1"/>
    <col min="4871" max="4871" width="13.5703125" style="2" bestFit="1" customWidth="1"/>
    <col min="4872" max="4872" width="16.7109375" style="2" bestFit="1" customWidth="1"/>
    <col min="4873" max="4874" width="13.5703125" style="2" bestFit="1" customWidth="1"/>
    <col min="4875" max="4876" width="12.42578125" style="2" bestFit="1" customWidth="1"/>
    <col min="4877" max="4877" width="14.7109375" style="2" bestFit="1" customWidth="1"/>
    <col min="4878" max="4878" width="12.42578125" style="2" bestFit="1" customWidth="1"/>
    <col min="4879" max="4879" width="12.28515625" style="2" customWidth="1"/>
    <col min="4880" max="5120" width="9.140625" style="2"/>
    <col min="5121" max="5121" width="4.7109375" style="2" bestFit="1" customWidth="1"/>
    <col min="5122" max="5122" width="8.42578125" style="2" bestFit="1" customWidth="1"/>
    <col min="5123" max="5123" width="36.7109375" style="2" bestFit="1" customWidth="1"/>
    <col min="5124" max="5124" width="12.28515625" style="2" bestFit="1" customWidth="1"/>
    <col min="5125" max="5126" width="15.140625" style="2" bestFit="1" customWidth="1"/>
    <col min="5127" max="5127" width="13.5703125" style="2" bestFit="1" customWidth="1"/>
    <col min="5128" max="5128" width="16.7109375" style="2" bestFit="1" customWidth="1"/>
    <col min="5129" max="5130" width="13.5703125" style="2" bestFit="1" customWidth="1"/>
    <col min="5131" max="5132" width="12.42578125" style="2" bestFit="1" customWidth="1"/>
    <col min="5133" max="5133" width="14.7109375" style="2" bestFit="1" customWidth="1"/>
    <col min="5134" max="5134" width="12.42578125" style="2" bestFit="1" customWidth="1"/>
    <col min="5135" max="5135" width="12.28515625" style="2" customWidth="1"/>
    <col min="5136" max="5376" width="9.140625" style="2"/>
    <col min="5377" max="5377" width="4.7109375" style="2" bestFit="1" customWidth="1"/>
    <col min="5378" max="5378" width="8.42578125" style="2" bestFit="1" customWidth="1"/>
    <col min="5379" max="5379" width="36.7109375" style="2" bestFit="1" customWidth="1"/>
    <col min="5380" max="5380" width="12.28515625" style="2" bestFit="1" customWidth="1"/>
    <col min="5381" max="5382" width="15.140625" style="2" bestFit="1" customWidth="1"/>
    <col min="5383" max="5383" width="13.5703125" style="2" bestFit="1" customWidth="1"/>
    <col min="5384" max="5384" width="16.7109375" style="2" bestFit="1" customWidth="1"/>
    <col min="5385" max="5386" width="13.5703125" style="2" bestFit="1" customWidth="1"/>
    <col min="5387" max="5388" width="12.42578125" style="2" bestFit="1" customWidth="1"/>
    <col min="5389" max="5389" width="14.7109375" style="2" bestFit="1" customWidth="1"/>
    <col min="5390" max="5390" width="12.42578125" style="2" bestFit="1" customWidth="1"/>
    <col min="5391" max="5391" width="12.28515625" style="2" customWidth="1"/>
    <col min="5392" max="5632" width="9.140625" style="2"/>
    <col min="5633" max="5633" width="4.7109375" style="2" bestFit="1" customWidth="1"/>
    <col min="5634" max="5634" width="8.42578125" style="2" bestFit="1" customWidth="1"/>
    <col min="5635" max="5635" width="36.7109375" style="2" bestFit="1" customWidth="1"/>
    <col min="5636" max="5636" width="12.28515625" style="2" bestFit="1" customWidth="1"/>
    <col min="5637" max="5638" width="15.140625" style="2" bestFit="1" customWidth="1"/>
    <col min="5639" max="5639" width="13.5703125" style="2" bestFit="1" customWidth="1"/>
    <col min="5640" max="5640" width="16.7109375" style="2" bestFit="1" customWidth="1"/>
    <col min="5641" max="5642" width="13.5703125" style="2" bestFit="1" customWidth="1"/>
    <col min="5643" max="5644" width="12.42578125" style="2" bestFit="1" customWidth="1"/>
    <col min="5645" max="5645" width="14.7109375" style="2" bestFit="1" customWidth="1"/>
    <col min="5646" max="5646" width="12.42578125" style="2" bestFit="1" customWidth="1"/>
    <col min="5647" max="5647" width="12.28515625" style="2" customWidth="1"/>
    <col min="5648" max="5888" width="9.140625" style="2"/>
    <col min="5889" max="5889" width="4.7109375" style="2" bestFit="1" customWidth="1"/>
    <col min="5890" max="5890" width="8.42578125" style="2" bestFit="1" customWidth="1"/>
    <col min="5891" max="5891" width="36.7109375" style="2" bestFit="1" customWidth="1"/>
    <col min="5892" max="5892" width="12.28515625" style="2" bestFit="1" customWidth="1"/>
    <col min="5893" max="5894" width="15.140625" style="2" bestFit="1" customWidth="1"/>
    <col min="5895" max="5895" width="13.5703125" style="2" bestFit="1" customWidth="1"/>
    <col min="5896" max="5896" width="16.7109375" style="2" bestFit="1" customWidth="1"/>
    <col min="5897" max="5898" width="13.5703125" style="2" bestFit="1" customWidth="1"/>
    <col min="5899" max="5900" width="12.42578125" style="2" bestFit="1" customWidth="1"/>
    <col min="5901" max="5901" width="14.7109375" style="2" bestFit="1" customWidth="1"/>
    <col min="5902" max="5902" width="12.42578125" style="2" bestFit="1" customWidth="1"/>
    <col min="5903" max="5903" width="12.28515625" style="2" customWidth="1"/>
    <col min="5904" max="6144" width="9.140625" style="2"/>
    <col min="6145" max="6145" width="4.7109375" style="2" bestFit="1" customWidth="1"/>
    <col min="6146" max="6146" width="8.42578125" style="2" bestFit="1" customWidth="1"/>
    <col min="6147" max="6147" width="36.7109375" style="2" bestFit="1" customWidth="1"/>
    <col min="6148" max="6148" width="12.28515625" style="2" bestFit="1" customWidth="1"/>
    <col min="6149" max="6150" width="15.140625" style="2" bestFit="1" customWidth="1"/>
    <col min="6151" max="6151" width="13.5703125" style="2" bestFit="1" customWidth="1"/>
    <col min="6152" max="6152" width="16.7109375" style="2" bestFit="1" customWidth="1"/>
    <col min="6153" max="6154" width="13.5703125" style="2" bestFit="1" customWidth="1"/>
    <col min="6155" max="6156" width="12.42578125" style="2" bestFit="1" customWidth="1"/>
    <col min="6157" max="6157" width="14.7109375" style="2" bestFit="1" customWidth="1"/>
    <col min="6158" max="6158" width="12.42578125" style="2" bestFit="1" customWidth="1"/>
    <col min="6159" max="6159" width="12.28515625" style="2" customWidth="1"/>
    <col min="6160" max="6400" width="9.140625" style="2"/>
    <col min="6401" max="6401" width="4.7109375" style="2" bestFit="1" customWidth="1"/>
    <col min="6402" max="6402" width="8.42578125" style="2" bestFit="1" customWidth="1"/>
    <col min="6403" max="6403" width="36.7109375" style="2" bestFit="1" customWidth="1"/>
    <col min="6404" max="6404" width="12.28515625" style="2" bestFit="1" customWidth="1"/>
    <col min="6405" max="6406" width="15.140625" style="2" bestFit="1" customWidth="1"/>
    <col min="6407" max="6407" width="13.5703125" style="2" bestFit="1" customWidth="1"/>
    <col min="6408" max="6408" width="16.7109375" style="2" bestFit="1" customWidth="1"/>
    <col min="6409" max="6410" width="13.5703125" style="2" bestFit="1" customWidth="1"/>
    <col min="6411" max="6412" width="12.42578125" style="2" bestFit="1" customWidth="1"/>
    <col min="6413" max="6413" width="14.7109375" style="2" bestFit="1" customWidth="1"/>
    <col min="6414" max="6414" width="12.42578125" style="2" bestFit="1" customWidth="1"/>
    <col min="6415" max="6415" width="12.28515625" style="2" customWidth="1"/>
    <col min="6416" max="6656" width="9.140625" style="2"/>
    <col min="6657" max="6657" width="4.7109375" style="2" bestFit="1" customWidth="1"/>
    <col min="6658" max="6658" width="8.42578125" style="2" bestFit="1" customWidth="1"/>
    <col min="6659" max="6659" width="36.7109375" style="2" bestFit="1" customWidth="1"/>
    <col min="6660" max="6660" width="12.28515625" style="2" bestFit="1" customWidth="1"/>
    <col min="6661" max="6662" width="15.140625" style="2" bestFit="1" customWidth="1"/>
    <col min="6663" max="6663" width="13.5703125" style="2" bestFit="1" customWidth="1"/>
    <col min="6664" max="6664" width="16.7109375" style="2" bestFit="1" customWidth="1"/>
    <col min="6665" max="6666" width="13.5703125" style="2" bestFit="1" customWidth="1"/>
    <col min="6667" max="6668" width="12.42578125" style="2" bestFit="1" customWidth="1"/>
    <col min="6669" max="6669" width="14.7109375" style="2" bestFit="1" customWidth="1"/>
    <col min="6670" max="6670" width="12.42578125" style="2" bestFit="1" customWidth="1"/>
    <col min="6671" max="6671" width="12.28515625" style="2" customWidth="1"/>
    <col min="6672" max="6912" width="9.140625" style="2"/>
    <col min="6913" max="6913" width="4.7109375" style="2" bestFit="1" customWidth="1"/>
    <col min="6914" max="6914" width="8.42578125" style="2" bestFit="1" customWidth="1"/>
    <col min="6915" max="6915" width="36.7109375" style="2" bestFit="1" customWidth="1"/>
    <col min="6916" max="6916" width="12.28515625" style="2" bestFit="1" customWidth="1"/>
    <col min="6917" max="6918" width="15.140625" style="2" bestFit="1" customWidth="1"/>
    <col min="6919" max="6919" width="13.5703125" style="2" bestFit="1" customWidth="1"/>
    <col min="6920" max="6920" width="16.7109375" style="2" bestFit="1" customWidth="1"/>
    <col min="6921" max="6922" width="13.5703125" style="2" bestFit="1" customWidth="1"/>
    <col min="6923" max="6924" width="12.42578125" style="2" bestFit="1" customWidth="1"/>
    <col min="6925" max="6925" width="14.7109375" style="2" bestFit="1" customWidth="1"/>
    <col min="6926" max="6926" width="12.42578125" style="2" bestFit="1" customWidth="1"/>
    <col min="6927" max="6927" width="12.28515625" style="2" customWidth="1"/>
    <col min="6928" max="7168" width="9.140625" style="2"/>
    <col min="7169" max="7169" width="4.7109375" style="2" bestFit="1" customWidth="1"/>
    <col min="7170" max="7170" width="8.42578125" style="2" bestFit="1" customWidth="1"/>
    <col min="7171" max="7171" width="36.7109375" style="2" bestFit="1" customWidth="1"/>
    <col min="7172" max="7172" width="12.28515625" style="2" bestFit="1" customWidth="1"/>
    <col min="7173" max="7174" width="15.140625" style="2" bestFit="1" customWidth="1"/>
    <col min="7175" max="7175" width="13.5703125" style="2" bestFit="1" customWidth="1"/>
    <col min="7176" max="7176" width="16.7109375" style="2" bestFit="1" customWidth="1"/>
    <col min="7177" max="7178" width="13.5703125" style="2" bestFit="1" customWidth="1"/>
    <col min="7179" max="7180" width="12.42578125" style="2" bestFit="1" customWidth="1"/>
    <col min="7181" max="7181" width="14.7109375" style="2" bestFit="1" customWidth="1"/>
    <col min="7182" max="7182" width="12.42578125" style="2" bestFit="1" customWidth="1"/>
    <col min="7183" max="7183" width="12.28515625" style="2" customWidth="1"/>
    <col min="7184" max="7424" width="9.140625" style="2"/>
    <col min="7425" max="7425" width="4.7109375" style="2" bestFit="1" customWidth="1"/>
    <col min="7426" max="7426" width="8.42578125" style="2" bestFit="1" customWidth="1"/>
    <col min="7427" max="7427" width="36.7109375" style="2" bestFit="1" customWidth="1"/>
    <col min="7428" max="7428" width="12.28515625" style="2" bestFit="1" customWidth="1"/>
    <col min="7429" max="7430" width="15.140625" style="2" bestFit="1" customWidth="1"/>
    <col min="7431" max="7431" width="13.5703125" style="2" bestFit="1" customWidth="1"/>
    <col min="7432" max="7432" width="16.7109375" style="2" bestFit="1" customWidth="1"/>
    <col min="7433" max="7434" width="13.5703125" style="2" bestFit="1" customWidth="1"/>
    <col min="7435" max="7436" width="12.42578125" style="2" bestFit="1" customWidth="1"/>
    <col min="7437" max="7437" width="14.7109375" style="2" bestFit="1" customWidth="1"/>
    <col min="7438" max="7438" width="12.42578125" style="2" bestFit="1" customWidth="1"/>
    <col min="7439" max="7439" width="12.28515625" style="2" customWidth="1"/>
    <col min="7440" max="7680" width="9.140625" style="2"/>
    <col min="7681" max="7681" width="4.7109375" style="2" bestFit="1" customWidth="1"/>
    <col min="7682" max="7682" width="8.42578125" style="2" bestFit="1" customWidth="1"/>
    <col min="7683" max="7683" width="36.7109375" style="2" bestFit="1" customWidth="1"/>
    <col min="7684" max="7684" width="12.28515625" style="2" bestFit="1" customWidth="1"/>
    <col min="7685" max="7686" width="15.140625" style="2" bestFit="1" customWidth="1"/>
    <col min="7687" max="7687" width="13.5703125" style="2" bestFit="1" customWidth="1"/>
    <col min="7688" max="7688" width="16.7109375" style="2" bestFit="1" customWidth="1"/>
    <col min="7689" max="7690" width="13.5703125" style="2" bestFit="1" customWidth="1"/>
    <col min="7691" max="7692" width="12.42578125" style="2" bestFit="1" customWidth="1"/>
    <col min="7693" max="7693" width="14.7109375" style="2" bestFit="1" customWidth="1"/>
    <col min="7694" max="7694" width="12.42578125" style="2" bestFit="1" customWidth="1"/>
    <col min="7695" max="7695" width="12.28515625" style="2" customWidth="1"/>
    <col min="7696" max="7936" width="9.140625" style="2"/>
    <col min="7937" max="7937" width="4.7109375" style="2" bestFit="1" customWidth="1"/>
    <col min="7938" max="7938" width="8.42578125" style="2" bestFit="1" customWidth="1"/>
    <col min="7939" max="7939" width="36.7109375" style="2" bestFit="1" customWidth="1"/>
    <col min="7940" max="7940" width="12.28515625" style="2" bestFit="1" customWidth="1"/>
    <col min="7941" max="7942" width="15.140625" style="2" bestFit="1" customWidth="1"/>
    <col min="7943" max="7943" width="13.5703125" style="2" bestFit="1" customWidth="1"/>
    <col min="7944" max="7944" width="16.7109375" style="2" bestFit="1" customWidth="1"/>
    <col min="7945" max="7946" width="13.5703125" style="2" bestFit="1" customWidth="1"/>
    <col min="7947" max="7948" width="12.42578125" style="2" bestFit="1" customWidth="1"/>
    <col min="7949" max="7949" width="14.7109375" style="2" bestFit="1" customWidth="1"/>
    <col min="7950" max="7950" width="12.42578125" style="2" bestFit="1" customWidth="1"/>
    <col min="7951" max="7951" width="12.28515625" style="2" customWidth="1"/>
    <col min="7952" max="8192" width="9.140625" style="2"/>
    <col min="8193" max="8193" width="4.7109375" style="2" bestFit="1" customWidth="1"/>
    <col min="8194" max="8194" width="8.42578125" style="2" bestFit="1" customWidth="1"/>
    <col min="8195" max="8195" width="36.7109375" style="2" bestFit="1" customWidth="1"/>
    <col min="8196" max="8196" width="12.28515625" style="2" bestFit="1" customWidth="1"/>
    <col min="8197" max="8198" width="15.140625" style="2" bestFit="1" customWidth="1"/>
    <col min="8199" max="8199" width="13.5703125" style="2" bestFit="1" customWidth="1"/>
    <col min="8200" max="8200" width="16.7109375" style="2" bestFit="1" customWidth="1"/>
    <col min="8201" max="8202" width="13.5703125" style="2" bestFit="1" customWidth="1"/>
    <col min="8203" max="8204" width="12.42578125" style="2" bestFit="1" customWidth="1"/>
    <col min="8205" max="8205" width="14.7109375" style="2" bestFit="1" customWidth="1"/>
    <col min="8206" max="8206" width="12.42578125" style="2" bestFit="1" customWidth="1"/>
    <col min="8207" max="8207" width="12.28515625" style="2" customWidth="1"/>
    <col min="8208" max="8448" width="9.140625" style="2"/>
    <col min="8449" max="8449" width="4.7109375" style="2" bestFit="1" customWidth="1"/>
    <col min="8450" max="8450" width="8.42578125" style="2" bestFit="1" customWidth="1"/>
    <col min="8451" max="8451" width="36.7109375" style="2" bestFit="1" customWidth="1"/>
    <col min="8452" max="8452" width="12.28515625" style="2" bestFit="1" customWidth="1"/>
    <col min="8453" max="8454" width="15.140625" style="2" bestFit="1" customWidth="1"/>
    <col min="8455" max="8455" width="13.5703125" style="2" bestFit="1" customWidth="1"/>
    <col min="8456" max="8456" width="16.7109375" style="2" bestFit="1" customWidth="1"/>
    <col min="8457" max="8458" width="13.5703125" style="2" bestFit="1" customWidth="1"/>
    <col min="8459" max="8460" width="12.42578125" style="2" bestFit="1" customWidth="1"/>
    <col min="8461" max="8461" width="14.7109375" style="2" bestFit="1" customWidth="1"/>
    <col min="8462" max="8462" width="12.42578125" style="2" bestFit="1" customWidth="1"/>
    <col min="8463" max="8463" width="12.28515625" style="2" customWidth="1"/>
    <col min="8464" max="8704" width="9.140625" style="2"/>
    <col min="8705" max="8705" width="4.7109375" style="2" bestFit="1" customWidth="1"/>
    <col min="8706" max="8706" width="8.42578125" style="2" bestFit="1" customWidth="1"/>
    <col min="8707" max="8707" width="36.7109375" style="2" bestFit="1" customWidth="1"/>
    <col min="8708" max="8708" width="12.28515625" style="2" bestFit="1" customWidth="1"/>
    <col min="8709" max="8710" width="15.140625" style="2" bestFit="1" customWidth="1"/>
    <col min="8711" max="8711" width="13.5703125" style="2" bestFit="1" customWidth="1"/>
    <col min="8712" max="8712" width="16.7109375" style="2" bestFit="1" customWidth="1"/>
    <col min="8713" max="8714" width="13.5703125" style="2" bestFit="1" customWidth="1"/>
    <col min="8715" max="8716" width="12.42578125" style="2" bestFit="1" customWidth="1"/>
    <col min="8717" max="8717" width="14.7109375" style="2" bestFit="1" customWidth="1"/>
    <col min="8718" max="8718" width="12.42578125" style="2" bestFit="1" customWidth="1"/>
    <col min="8719" max="8719" width="12.28515625" style="2" customWidth="1"/>
    <col min="8720" max="8960" width="9.140625" style="2"/>
    <col min="8961" max="8961" width="4.7109375" style="2" bestFit="1" customWidth="1"/>
    <col min="8962" max="8962" width="8.42578125" style="2" bestFit="1" customWidth="1"/>
    <col min="8963" max="8963" width="36.7109375" style="2" bestFit="1" customWidth="1"/>
    <col min="8964" max="8964" width="12.28515625" style="2" bestFit="1" customWidth="1"/>
    <col min="8965" max="8966" width="15.140625" style="2" bestFit="1" customWidth="1"/>
    <col min="8967" max="8967" width="13.5703125" style="2" bestFit="1" customWidth="1"/>
    <col min="8968" max="8968" width="16.7109375" style="2" bestFit="1" customWidth="1"/>
    <col min="8969" max="8970" width="13.5703125" style="2" bestFit="1" customWidth="1"/>
    <col min="8971" max="8972" width="12.42578125" style="2" bestFit="1" customWidth="1"/>
    <col min="8973" max="8973" width="14.7109375" style="2" bestFit="1" customWidth="1"/>
    <col min="8974" max="8974" width="12.42578125" style="2" bestFit="1" customWidth="1"/>
    <col min="8975" max="8975" width="12.28515625" style="2" customWidth="1"/>
    <col min="8976" max="9216" width="9.140625" style="2"/>
    <col min="9217" max="9217" width="4.7109375" style="2" bestFit="1" customWidth="1"/>
    <col min="9218" max="9218" width="8.42578125" style="2" bestFit="1" customWidth="1"/>
    <col min="9219" max="9219" width="36.7109375" style="2" bestFit="1" customWidth="1"/>
    <col min="9220" max="9220" width="12.28515625" style="2" bestFit="1" customWidth="1"/>
    <col min="9221" max="9222" width="15.140625" style="2" bestFit="1" customWidth="1"/>
    <col min="9223" max="9223" width="13.5703125" style="2" bestFit="1" customWidth="1"/>
    <col min="9224" max="9224" width="16.7109375" style="2" bestFit="1" customWidth="1"/>
    <col min="9225" max="9226" width="13.5703125" style="2" bestFit="1" customWidth="1"/>
    <col min="9227" max="9228" width="12.42578125" style="2" bestFit="1" customWidth="1"/>
    <col min="9229" max="9229" width="14.7109375" style="2" bestFit="1" customWidth="1"/>
    <col min="9230" max="9230" width="12.42578125" style="2" bestFit="1" customWidth="1"/>
    <col min="9231" max="9231" width="12.28515625" style="2" customWidth="1"/>
    <col min="9232" max="9472" width="9.140625" style="2"/>
    <col min="9473" max="9473" width="4.7109375" style="2" bestFit="1" customWidth="1"/>
    <col min="9474" max="9474" width="8.42578125" style="2" bestFit="1" customWidth="1"/>
    <col min="9475" max="9475" width="36.7109375" style="2" bestFit="1" customWidth="1"/>
    <col min="9476" max="9476" width="12.28515625" style="2" bestFit="1" customWidth="1"/>
    <col min="9477" max="9478" width="15.140625" style="2" bestFit="1" customWidth="1"/>
    <col min="9479" max="9479" width="13.5703125" style="2" bestFit="1" customWidth="1"/>
    <col min="9480" max="9480" width="16.7109375" style="2" bestFit="1" customWidth="1"/>
    <col min="9481" max="9482" width="13.5703125" style="2" bestFit="1" customWidth="1"/>
    <col min="9483" max="9484" width="12.42578125" style="2" bestFit="1" customWidth="1"/>
    <col min="9485" max="9485" width="14.7109375" style="2" bestFit="1" customWidth="1"/>
    <col min="9486" max="9486" width="12.42578125" style="2" bestFit="1" customWidth="1"/>
    <col min="9487" max="9487" width="12.28515625" style="2" customWidth="1"/>
    <col min="9488" max="9728" width="9.140625" style="2"/>
    <col min="9729" max="9729" width="4.7109375" style="2" bestFit="1" customWidth="1"/>
    <col min="9730" max="9730" width="8.42578125" style="2" bestFit="1" customWidth="1"/>
    <col min="9731" max="9731" width="36.7109375" style="2" bestFit="1" customWidth="1"/>
    <col min="9732" max="9732" width="12.28515625" style="2" bestFit="1" customWidth="1"/>
    <col min="9733" max="9734" width="15.140625" style="2" bestFit="1" customWidth="1"/>
    <col min="9735" max="9735" width="13.5703125" style="2" bestFit="1" customWidth="1"/>
    <col min="9736" max="9736" width="16.7109375" style="2" bestFit="1" customWidth="1"/>
    <col min="9737" max="9738" width="13.5703125" style="2" bestFit="1" customWidth="1"/>
    <col min="9739" max="9740" width="12.42578125" style="2" bestFit="1" customWidth="1"/>
    <col min="9741" max="9741" width="14.7109375" style="2" bestFit="1" customWidth="1"/>
    <col min="9742" max="9742" width="12.42578125" style="2" bestFit="1" customWidth="1"/>
    <col min="9743" max="9743" width="12.28515625" style="2" customWidth="1"/>
    <col min="9744" max="9984" width="9.140625" style="2"/>
    <col min="9985" max="9985" width="4.7109375" style="2" bestFit="1" customWidth="1"/>
    <col min="9986" max="9986" width="8.42578125" style="2" bestFit="1" customWidth="1"/>
    <col min="9987" max="9987" width="36.7109375" style="2" bestFit="1" customWidth="1"/>
    <col min="9988" max="9988" width="12.28515625" style="2" bestFit="1" customWidth="1"/>
    <col min="9989" max="9990" width="15.140625" style="2" bestFit="1" customWidth="1"/>
    <col min="9991" max="9991" width="13.5703125" style="2" bestFit="1" customWidth="1"/>
    <col min="9992" max="9992" width="16.7109375" style="2" bestFit="1" customWidth="1"/>
    <col min="9993" max="9994" width="13.5703125" style="2" bestFit="1" customWidth="1"/>
    <col min="9995" max="9996" width="12.42578125" style="2" bestFit="1" customWidth="1"/>
    <col min="9997" max="9997" width="14.7109375" style="2" bestFit="1" customWidth="1"/>
    <col min="9998" max="9998" width="12.42578125" style="2" bestFit="1" customWidth="1"/>
    <col min="9999" max="9999" width="12.28515625" style="2" customWidth="1"/>
    <col min="10000" max="10240" width="9.140625" style="2"/>
    <col min="10241" max="10241" width="4.7109375" style="2" bestFit="1" customWidth="1"/>
    <col min="10242" max="10242" width="8.42578125" style="2" bestFit="1" customWidth="1"/>
    <col min="10243" max="10243" width="36.7109375" style="2" bestFit="1" customWidth="1"/>
    <col min="10244" max="10244" width="12.28515625" style="2" bestFit="1" customWidth="1"/>
    <col min="10245" max="10246" width="15.140625" style="2" bestFit="1" customWidth="1"/>
    <col min="10247" max="10247" width="13.5703125" style="2" bestFit="1" customWidth="1"/>
    <col min="10248" max="10248" width="16.7109375" style="2" bestFit="1" customWidth="1"/>
    <col min="10249" max="10250" width="13.5703125" style="2" bestFit="1" customWidth="1"/>
    <col min="10251" max="10252" width="12.42578125" style="2" bestFit="1" customWidth="1"/>
    <col min="10253" max="10253" width="14.7109375" style="2" bestFit="1" customWidth="1"/>
    <col min="10254" max="10254" width="12.42578125" style="2" bestFit="1" customWidth="1"/>
    <col min="10255" max="10255" width="12.28515625" style="2" customWidth="1"/>
    <col min="10256" max="10496" width="9.140625" style="2"/>
    <col min="10497" max="10497" width="4.7109375" style="2" bestFit="1" customWidth="1"/>
    <col min="10498" max="10498" width="8.42578125" style="2" bestFit="1" customWidth="1"/>
    <col min="10499" max="10499" width="36.7109375" style="2" bestFit="1" customWidth="1"/>
    <col min="10500" max="10500" width="12.28515625" style="2" bestFit="1" customWidth="1"/>
    <col min="10501" max="10502" width="15.140625" style="2" bestFit="1" customWidth="1"/>
    <col min="10503" max="10503" width="13.5703125" style="2" bestFit="1" customWidth="1"/>
    <col min="10504" max="10504" width="16.7109375" style="2" bestFit="1" customWidth="1"/>
    <col min="10505" max="10506" width="13.5703125" style="2" bestFit="1" customWidth="1"/>
    <col min="10507" max="10508" width="12.42578125" style="2" bestFit="1" customWidth="1"/>
    <col min="10509" max="10509" width="14.7109375" style="2" bestFit="1" customWidth="1"/>
    <col min="10510" max="10510" width="12.42578125" style="2" bestFit="1" customWidth="1"/>
    <col min="10511" max="10511" width="12.28515625" style="2" customWidth="1"/>
    <col min="10512" max="10752" width="9.140625" style="2"/>
    <col min="10753" max="10753" width="4.7109375" style="2" bestFit="1" customWidth="1"/>
    <col min="10754" max="10754" width="8.42578125" style="2" bestFit="1" customWidth="1"/>
    <col min="10755" max="10755" width="36.7109375" style="2" bestFit="1" customWidth="1"/>
    <col min="10756" max="10756" width="12.28515625" style="2" bestFit="1" customWidth="1"/>
    <col min="10757" max="10758" width="15.140625" style="2" bestFit="1" customWidth="1"/>
    <col min="10759" max="10759" width="13.5703125" style="2" bestFit="1" customWidth="1"/>
    <col min="10760" max="10760" width="16.7109375" style="2" bestFit="1" customWidth="1"/>
    <col min="10761" max="10762" width="13.5703125" style="2" bestFit="1" customWidth="1"/>
    <col min="10763" max="10764" width="12.42578125" style="2" bestFit="1" customWidth="1"/>
    <col min="10765" max="10765" width="14.7109375" style="2" bestFit="1" customWidth="1"/>
    <col min="10766" max="10766" width="12.42578125" style="2" bestFit="1" customWidth="1"/>
    <col min="10767" max="10767" width="12.28515625" style="2" customWidth="1"/>
    <col min="10768" max="11008" width="9.140625" style="2"/>
    <col min="11009" max="11009" width="4.7109375" style="2" bestFit="1" customWidth="1"/>
    <col min="11010" max="11010" width="8.42578125" style="2" bestFit="1" customWidth="1"/>
    <col min="11011" max="11011" width="36.7109375" style="2" bestFit="1" customWidth="1"/>
    <col min="11012" max="11012" width="12.28515625" style="2" bestFit="1" customWidth="1"/>
    <col min="11013" max="11014" width="15.140625" style="2" bestFit="1" customWidth="1"/>
    <col min="11015" max="11015" width="13.5703125" style="2" bestFit="1" customWidth="1"/>
    <col min="11016" max="11016" width="16.7109375" style="2" bestFit="1" customWidth="1"/>
    <col min="11017" max="11018" width="13.5703125" style="2" bestFit="1" customWidth="1"/>
    <col min="11019" max="11020" width="12.42578125" style="2" bestFit="1" customWidth="1"/>
    <col min="11021" max="11021" width="14.7109375" style="2" bestFit="1" customWidth="1"/>
    <col min="11022" max="11022" width="12.42578125" style="2" bestFit="1" customWidth="1"/>
    <col min="11023" max="11023" width="12.28515625" style="2" customWidth="1"/>
    <col min="11024" max="11264" width="9.140625" style="2"/>
    <col min="11265" max="11265" width="4.7109375" style="2" bestFit="1" customWidth="1"/>
    <col min="11266" max="11266" width="8.42578125" style="2" bestFit="1" customWidth="1"/>
    <col min="11267" max="11267" width="36.7109375" style="2" bestFit="1" customWidth="1"/>
    <col min="11268" max="11268" width="12.28515625" style="2" bestFit="1" customWidth="1"/>
    <col min="11269" max="11270" width="15.140625" style="2" bestFit="1" customWidth="1"/>
    <col min="11271" max="11271" width="13.5703125" style="2" bestFit="1" customWidth="1"/>
    <col min="11272" max="11272" width="16.7109375" style="2" bestFit="1" customWidth="1"/>
    <col min="11273" max="11274" width="13.5703125" style="2" bestFit="1" customWidth="1"/>
    <col min="11275" max="11276" width="12.42578125" style="2" bestFit="1" customWidth="1"/>
    <col min="11277" max="11277" width="14.7109375" style="2" bestFit="1" customWidth="1"/>
    <col min="11278" max="11278" width="12.42578125" style="2" bestFit="1" customWidth="1"/>
    <col min="11279" max="11279" width="12.28515625" style="2" customWidth="1"/>
    <col min="11280" max="11520" width="9.140625" style="2"/>
    <col min="11521" max="11521" width="4.7109375" style="2" bestFit="1" customWidth="1"/>
    <col min="11522" max="11522" width="8.42578125" style="2" bestFit="1" customWidth="1"/>
    <col min="11523" max="11523" width="36.7109375" style="2" bestFit="1" customWidth="1"/>
    <col min="11524" max="11524" width="12.28515625" style="2" bestFit="1" customWidth="1"/>
    <col min="11525" max="11526" width="15.140625" style="2" bestFit="1" customWidth="1"/>
    <col min="11527" max="11527" width="13.5703125" style="2" bestFit="1" customWidth="1"/>
    <col min="11528" max="11528" width="16.7109375" style="2" bestFit="1" customWidth="1"/>
    <col min="11529" max="11530" width="13.5703125" style="2" bestFit="1" customWidth="1"/>
    <col min="11531" max="11532" width="12.42578125" style="2" bestFit="1" customWidth="1"/>
    <col min="11533" max="11533" width="14.7109375" style="2" bestFit="1" customWidth="1"/>
    <col min="11534" max="11534" width="12.42578125" style="2" bestFit="1" customWidth="1"/>
    <col min="11535" max="11535" width="12.28515625" style="2" customWidth="1"/>
    <col min="11536" max="11776" width="9.140625" style="2"/>
    <col min="11777" max="11777" width="4.7109375" style="2" bestFit="1" customWidth="1"/>
    <col min="11778" max="11778" width="8.42578125" style="2" bestFit="1" customWidth="1"/>
    <col min="11779" max="11779" width="36.7109375" style="2" bestFit="1" customWidth="1"/>
    <col min="11780" max="11780" width="12.28515625" style="2" bestFit="1" customWidth="1"/>
    <col min="11781" max="11782" width="15.140625" style="2" bestFit="1" customWidth="1"/>
    <col min="11783" max="11783" width="13.5703125" style="2" bestFit="1" customWidth="1"/>
    <col min="11784" max="11784" width="16.7109375" style="2" bestFit="1" customWidth="1"/>
    <col min="11785" max="11786" width="13.5703125" style="2" bestFit="1" customWidth="1"/>
    <col min="11787" max="11788" width="12.42578125" style="2" bestFit="1" customWidth="1"/>
    <col min="11789" max="11789" width="14.7109375" style="2" bestFit="1" customWidth="1"/>
    <col min="11790" max="11790" width="12.42578125" style="2" bestFit="1" customWidth="1"/>
    <col min="11791" max="11791" width="12.28515625" style="2" customWidth="1"/>
    <col min="11792" max="12032" width="9.140625" style="2"/>
    <col min="12033" max="12033" width="4.7109375" style="2" bestFit="1" customWidth="1"/>
    <col min="12034" max="12034" width="8.42578125" style="2" bestFit="1" customWidth="1"/>
    <col min="12035" max="12035" width="36.7109375" style="2" bestFit="1" customWidth="1"/>
    <col min="12036" max="12036" width="12.28515625" style="2" bestFit="1" customWidth="1"/>
    <col min="12037" max="12038" width="15.140625" style="2" bestFit="1" customWidth="1"/>
    <col min="12039" max="12039" width="13.5703125" style="2" bestFit="1" customWidth="1"/>
    <col min="12040" max="12040" width="16.7109375" style="2" bestFit="1" customWidth="1"/>
    <col min="12041" max="12042" width="13.5703125" style="2" bestFit="1" customWidth="1"/>
    <col min="12043" max="12044" width="12.42578125" style="2" bestFit="1" customWidth="1"/>
    <col min="12045" max="12045" width="14.7109375" style="2" bestFit="1" customWidth="1"/>
    <col min="12046" max="12046" width="12.42578125" style="2" bestFit="1" customWidth="1"/>
    <col min="12047" max="12047" width="12.28515625" style="2" customWidth="1"/>
    <col min="12048" max="12288" width="9.140625" style="2"/>
    <col min="12289" max="12289" width="4.7109375" style="2" bestFit="1" customWidth="1"/>
    <col min="12290" max="12290" width="8.42578125" style="2" bestFit="1" customWidth="1"/>
    <col min="12291" max="12291" width="36.7109375" style="2" bestFit="1" customWidth="1"/>
    <col min="12292" max="12292" width="12.28515625" style="2" bestFit="1" customWidth="1"/>
    <col min="12293" max="12294" width="15.140625" style="2" bestFit="1" customWidth="1"/>
    <col min="12295" max="12295" width="13.5703125" style="2" bestFit="1" customWidth="1"/>
    <col min="12296" max="12296" width="16.7109375" style="2" bestFit="1" customWidth="1"/>
    <col min="12297" max="12298" width="13.5703125" style="2" bestFit="1" customWidth="1"/>
    <col min="12299" max="12300" width="12.42578125" style="2" bestFit="1" customWidth="1"/>
    <col min="12301" max="12301" width="14.7109375" style="2" bestFit="1" customWidth="1"/>
    <col min="12302" max="12302" width="12.42578125" style="2" bestFit="1" customWidth="1"/>
    <col min="12303" max="12303" width="12.28515625" style="2" customWidth="1"/>
    <col min="12304" max="12544" width="9.140625" style="2"/>
    <col min="12545" max="12545" width="4.7109375" style="2" bestFit="1" customWidth="1"/>
    <col min="12546" max="12546" width="8.42578125" style="2" bestFit="1" customWidth="1"/>
    <col min="12547" max="12547" width="36.7109375" style="2" bestFit="1" customWidth="1"/>
    <col min="12548" max="12548" width="12.28515625" style="2" bestFit="1" customWidth="1"/>
    <col min="12549" max="12550" width="15.140625" style="2" bestFit="1" customWidth="1"/>
    <col min="12551" max="12551" width="13.5703125" style="2" bestFit="1" customWidth="1"/>
    <col min="12552" max="12552" width="16.7109375" style="2" bestFit="1" customWidth="1"/>
    <col min="12553" max="12554" width="13.5703125" style="2" bestFit="1" customWidth="1"/>
    <col min="12555" max="12556" width="12.42578125" style="2" bestFit="1" customWidth="1"/>
    <col min="12557" max="12557" width="14.7109375" style="2" bestFit="1" customWidth="1"/>
    <col min="12558" max="12558" width="12.42578125" style="2" bestFit="1" customWidth="1"/>
    <col min="12559" max="12559" width="12.28515625" style="2" customWidth="1"/>
    <col min="12560" max="12800" width="9.140625" style="2"/>
    <col min="12801" max="12801" width="4.7109375" style="2" bestFit="1" customWidth="1"/>
    <col min="12802" max="12802" width="8.42578125" style="2" bestFit="1" customWidth="1"/>
    <col min="12803" max="12803" width="36.7109375" style="2" bestFit="1" customWidth="1"/>
    <col min="12804" max="12804" width="12.28515625" style="2" bestFit="1" customWidth="1"/>
    <col min="12805" max="12806" width="15.140625" style="2" bestFit="1" customWidth="1"/>
    <col min="12807" max="12807" width="13.5703125" style="2" bestFit="1" customWidth="1"/>
    <col min="12808" max="12808" width="16.7109375" style="2" bestFit="1" customWidth="1"/>
    <col min="12809" max="12810" width="13.5703125" style="2" bestFit="1" customWidth="1"/>
    <col min="12811" max="12812" width="12.42578125" style="2" bestFit="1" customWidth="1"/>
    <col min="12813" max="12813" width="14.7109375" style="2" bestFit="1" customWidth="1"/>
    <col min="12814" max="12814" width="12.42578125" style="2" bestFit="1" customWidth="1"/>
    <col min="12815" max="12815" width="12.28515625" style="2" customWidth="1"/>
    <col min="12816" max="13056" width="9.140625" style="2"/>
    <col min="13057" max="13057" width="4.7109375" style="2" bestFit="1" customWidth="1"/>
    <col min="13058" max="13058" width="8.42578125" style="2" bestFit="1" customWidth="1"/>
    <col min="13059" max="13059" width="36.7109375" style="2" bestFit="1" customWidth="1"/>
    <col min="13060" max="13060" width="12.28515625" style="2" bestFit="1" customWidth="1"/>
    <col min="13061" max="13062" width="15.140625" style="2" bestFit="1" customWidth="1"/>
    <col min="13063" max="13063" width="13.5703125" style="2" bestFit="1" customWidth="1"/>
    <col min="13064" max="13064" width="16.7109375" style="2" bestFit="1" customWidth="1"/>
    <col min="13065" max="13066" width="13.5703125" style="2" bestFit="1" customWidth="1"/>
    <col min="13067" max="13068" width="12.42578125" style="2" bestFit="1" customWidth="1"/>
    <col min="13069" max="13069" width="14.7109375" style="2" bestFit="1" customWidth="1"/>
    <col min="13070" max="13070" width="12.42578125" style="2" bestFit="1" customWidth="1"/>
    <col min="13071" max="13071" width="12.28515625" style="2" customWidth="1"/>
    <col min="13072" max="13312" width="9.140625" style="2"/>
    <col min="13313" max="13313" width="4.7109375" style="2" bestFit="1" customWidth="1"/>
    <col min="13314" max="13314" width="8.42578125" style="2" bestFit="1" customWidth="1"/>
    <col min="13315" max="13315" width="36.7109375" style="2" bestFit="1" customWidth="1"/>
    <col min="13316" max="13316" width="12.28515625" style="2" bestFit="1" customWidth="1"/>
    <col min="13317" max="13318" width="15.140625" style="2" bestFit="1" customWidth="1"/>
    <col min="13319" max="13319" width="13.5703125" style="2" bestFit="1" customWidth="1"/>
    <col min="13320" max="13320" width="16.7109375" style="2" bestFit="1" customWidth="1"/>
    <col min="13321" max="13322" width="13.5703125" style="2" bestFit="1" customWidth="1"/>
    <col min="13323" max="13324" width="12.42578125" style="2" bestFit="1" customWidth="1"/>
    <col min="13325" max="13325" width="14.7109375" style="2" bestFit="1" customWidth="1"/>
    <col min="13326" max="13326" width="12.42578125" style="2" bestFit="1" customWidth="1"/>
    <col min="13327" max="13327" width="12.28515625" style="2" customWidth="1"/>
    <col min="13328" max="13568" width="9.140625" style="2"/>
    <col min="13569" max="13569" width="4.7109375" style="2" bestFit="1" customWidth="1"/>
    <col min="13570" max="13570" width="8.42578125" style="2" bestFit="1" customWidth="1"/>
    <col min="13571" max="13571" width="36.7109375" style="2" bestFit="1" customWidth="1"/>
    <col min="13572" max="13572" width="12.28515625" style="2" bestFit="1" customWidth="1"/>
    <col min="13573" max="13574" width="15.140625" style="2" bestFit="1" customWidth="1"/>
    <col min="13575" max="13575" width="13.5703125" style="2" bestFit="1" customWidth="1"/>
    <col min="13576" max="13576" width="16.7109375" style="2" bestFit="1" customWidth="1"/>
    <col min="13577" max="13578" width="13.5703125" style="2" bestFit="1" customWidth="1"/>
    <col min="13579" max="13580" width="12.42578125" style="2" bestFit="1" customWidth="1"/>
    <col min="13581" max="13581" width="14.7109375" style="2" bestFit="1" customWidth="1"/>
    <col min="13582" max="13582" width="12.42578125" style="2" bestFit="1" customWidth="1"/>
    <col min="13583" max="13583" width="12.28515625" style="2" customWidth="1"/>
    <col min="13584" max="13824" width="9.140625" style="2"/>
    <col min="13825" max="13825" width="4.7109375" style="2" bestFit="1" customWidth="1"/>
    <col min="13826" max="13826" width="8.42578125" style="2" bestFit="1" customWidth="1"/>
    <col min="13827" max="13827" width="36.7109375" style="2" bestFit="1" customWidth="1"/>
    <col min="13828" max="13828" width="12.28515625" style="2" bestFit="1" customWidth="1"/>
    <col min="13829" max="13830" width="15.140625" style="2" bestFit="1" customWidth="1"/>
    <col min="13831" max="13831" width="13.5703125" style="2" bestFit="1" customWidth="1"/>
    <col min="13832" max="13832" width="16.7109375" style="2" bestFit="1" customWidth="1"/>
    <col min="13833" max="13834" width="13.5703125" style="2" bestFit="1" customWidth="1"/>
    <col min="13835" max="13836" width="12.42578125" style="2" bestFit="1" customWidth="1"/>
    <col min="13837" max="13837" width="14.7109375" style="2" bestFit="1" customWidth="1"/>
    <col min="13838" max="13838" width="12.42578125" style="2" bestFit="1" customWidth="1"/>
    <col min="13839" max="13839" width="12.28515625" style="2" customWidth="1"/>
    <col min="13840" max="14080" width="9.140625" style="2"/>
    <col min="14081" max="14081" width="4.7109375" style="2" bestFit="1" customWidth="1"/>
    <col min="14082" max="14082" width="8.42578125" style="2" bestFit="1" customWidth="1"/>
    <col min="14083" max="14083" width="36.7109375" style="2" bestFit="1" customWidth="1"/>
    <col min="14084" max="14084" width="12.28515625" style="2" bestFit="1" customWidth="1"/>
    <col min="14085" max="14086" width="15.140625" style="2" bestFit="1" customWidth="1"/>
    <col min="14087" max="14087" width="13.5703125" style="2" bestFit="1" customWidth="1"/>
    <col min="14088" max="14088" width="16.7109375" style="2" bestFit="1" customWidth="1"/>
    <col min="14089" max="14090" width="13.5703125" style="2" bestFit="1" customWidth="1"/>
    <col min="14091" max="14092" width="12.42578125" style="2" bestFit="1" customWidth="1"/>
    <col min="14093" max="14093" width="14.7109375" style="2" bestFit="1" customWidth="1"/>
    <col min="14094" max="14094" width="12.42578125" style="2" bestFit="1" customWidth="1"/>
    <col min="14095" max="14095" width="12.28515625" style="2" customWidth="1"/>
    <col min="14096" max="14336" width="9.140625" style="2"/>
    <col min="14337" max="14337" width="4.7109375" style="2" bestFit="1" customWidth="1"/>
    <col min="14338" max="14338" width="8.42578125" style="2" bestFit="1" customWidth="1"/>
    <col min="14339" max="14339" width="36.7109375" style="2" bestFit="1" customWidth="1"/>
    <col min="14340" max="14340" width="12.28515625" style="2" bestFit="1" customWidth="1"/>
    <col min="14341" max="14342" width="15.140625" style="2" bestFit="1" customWidth="1"/>
    <col min="14343" max="14343" width="13.5703125" style="2" bestFit="1" customWidth="1"/>
    <col min="14344" max="14344" width="16.7109375" style="2" bestFit="1" customWidth="1"/>
    <col min="14345" max="14346" width="13.5703125" style="2" bestFit="1" customWidth="1"/>
    <col min="14347" max="14348" width="12.42578125" style="2" bestFit="1" customWidth="1"/>
    <col min="14349" max="14349" width="14.7109375" style="2" bestFit="1" customWidth="1"/>
    <col min="14350" max="14350" width="12.42578125" style="2" bestFit="1" customWidth="1"/>
    <col min="14351" max="14351" width="12.28515625" style="2" customWidth="1"/>
    <col min="14352" max="14592" width="9.140625" style="2"/>
    <col min="14593" max="14593" width="4.7109375" style="2" bestFit="1" customWidth="1"/>
    <col min="14594" max="14594" width="8.42578125" style="2" bestFit="1" customWidth="1"/>
    <col min="14595" max="14595" width="36.7109375" style="2" bestFit="1" customWidth="1"/>
    <col min="14596" max="14596" width="12.28515625" style="2" bestFit="1" customWidth="1"/>
    <col min="14597" max="14598" width="15.140625" style="2" bestFit="1" customWidth="1"/>
    <col min="14599" max="14599" width="13.5703125" style="2" bestFit="1" customWidth="1"/>
    <col min="14600" max="14600" width="16.7109375" style="2" bestFit="1" customWidth="1"/>
    <col min="14601" max="14602" width="13.5703125" style="2" bestFit="1" customWidth="1"/>
    <col min="14603" max="14604" width="12.42578125" style="2" bestFit="1" customWidth="1"/>
    <col min="14605" max="14605" width="14.7109375" style="2" bestFit="1" customWidth="1"/>
    <col min="14606" max="14606" width="12.42578125" style="2" bestFit="1" customWidth="1"/>
    <col min="14607" max="14607" width="12.28515625" style="2" customWidth="1"/>
    <col min="14608" max="14848" width="9.140625" style="2"/>
    <col min="14849" max="14849" width="4.7109375" style="2" bestFit="1" customWidth="1"/>
    <col min="14850" max="14850" width="8.42578125" style="2" bestFit="1" customWidth="1"/>
    <col min="14851" max="14851" width="36.7109375" style="2" bestFit="1" customWidth="1"/>
    <col min="14852" max="14852" width="12.28515625" style="2" bestFit="1" customWidth="1"/>
    <col min="14853" max="14854" width="15.140625" style="2" bestFit="1" customWidth="1"/>
    <col min="14855" max="14855" width="13.5703125" style="2" bestFit="1" customWidth="1"/>
    <col min="14856" max="14856" width="16.7109375" style="2" bestFit="1" customWidth="1"/>
    <col min="14857" max="14858" width="13.5703125" style="2" bestFit="1" customWidth="1"/>
    <col min="14859" max="14860" width="12.42578125" style="2" bestFit="1" customWidth="1"/>
    <col min="14861" max="14861" width="14.7109375" style="2" bestFit="1" customWidth="1"/>
    <col min="14862" max="14862" width="12.42578125" style="2" bestFit="1" customWidth="1"/>
    <col min="14863" max="14863" width="12.28515625" style="2" customWidth="1"/>
    <col min="14864" max="15104" width="9.140625" style="2"/>
    <col min="15105" max="15105" width="4.7109375" style="2" bestFit="1" customWidth="1"/>
    <col min="15106" max="15106" width="8.42578125" style="2" bestFit="1" customWidth="1"/>
    <col min="15107" max="15107" width="36.7109375" style="2" bestFit="1" customWidth="1"/>
    <col min="15108" max="15108" width="12.28515625" style="2" bestFit="1" customWidth="1"/>
    <col min="15109" max="15110" width="15.140625" style="2" bestFit="1" customWidth="1"/>
    <col min="15111" max="15111" width="13.5703125" style="2" bestFit="1" customWidth="1"/>
    <col min="15112" max="15112" width="16.7109375" style="2" bestFit="1" customWidth="1"/>
    <col min="15113" max="15114" width="13.5703125" style="2" bestFit="1" customWidth="1"/>
    <col min="15115" max="15116" width="12.42578125" style="2" bestFit="1" customWidth="1"/>
    <col min="15117" max="15117" width="14.7109375" style="2" bestFit="1" customWidth="1"/>
    <col min="15118" max="15118" width="12.42578125" style="2" bestFit="1" customWidth="1"/>
    <col min="15119" max="15119" width="12.28515625" style="2" customWidth="1"/>
    <col min="15120" max="15360" width="9.140625" style="2"/>
    <col min="15361" max="15361" width="4.7109375" style="2" bestFit="1" customWidth="1"/>
    <col min="15362" max="15362" width="8.42578125" style="2" bestFit="1" customWidth="1"/>
    <col min="15363" max="15363" width="36.7109375" style="2" bestFit="1" customWidth="1"/>
    <col min="15364" max="15364" width="12.28515625" style="2" bestFit="1" customWidth="1"/>
    <col min="15365" max="15366" width="15.140625" style="2" bestFit="1" customWidth="1"/>
    <col min="15367" max="15367" width="13.5703125" style="2" bestFit="1" customWidth="1"/>
    <col min="15368" max="15368" width="16.7109375" style="2" bestFit="1" customWidth="1"/>
    <col min="15369" max="15370" width="13.5703125" style="2" bestFit="1" customWidth="1"/>
    <col min="15371" max="15372" width="12.42578125" style="2" bestFit="1" customWidth="1"/>
    <col min="15373" max="15373" width="14.7109375" style="2" bestFit="1" customWidth="1"/>
    <col min="15374" max="15374" width="12.42578125" style="2" bestFit="1" customWidth="1"/>
    <col min="15375" max="15375" width="12.28515625" style="2" customWidth="1"/>
    <col min="15376" max="15616" width="9.140625" style="2"/>
    <col min="15617" max="15617" width="4.7109375" style="2" bestFit="1" customWidth="1"/>
    <col min="15618" max="15618" width="8.42578125" style="2" bestFit="1" customWidth="1"/>
    <col min="15619" max="15619" width="36.7109375" style="2" bestFit="1" customWidth="1"/>
    <col min="15620" max="15620" width="12.28515625" style="2" bestFit="1" customWidth="1"/>
    <col min="15621" max="15622" width="15.140625" style="2" bestFit="1" customWidth="1"/>
    <col min="15623" max="15623" width="13.5703125" style="2" bestFit="1" customWidth="1"/>
    <col min="15624" max="15624" width="16.7109375" style="2" bestFit="1" customWidth="1"/>
    <col min="15625" max="15626" width="13.5703125" style="2" bestFit="1" customWidth="1"/>
    <col min="15627" max="15628" width="12.42578125" style="2" bestFit="1" customWidth="1"/>
    <col min="15629" max="15629" width="14.7109375" style="2" bestFit="1" customWidth="1"/>
    <col min="15630" max="15630" width="12.42578125" style="2" bestFit="1" customWidth="1"/>
    <col min="15631" max="15631" width="12.28515625" style="2" customWidth="1"/>
    <col min="15632" max="15872" width="9.140625" style="2"/>
    <col min="15873" max="15873" width="4.7109375" style="2" bestFit="1" customWidth="1"/>
    <col min="15874" max="15874" width="8.42578125" style="2" bestFit="1" customWidth="1"/>
    <col min="15875" max="15875" width="36.7109375" style="2" bestFit="1" customWidth="1"/>
    <col min="15876" max="15876" width="12.28515625" style="2" bestFit="1" customWidth="1"/>
    <col min="15877" max="15878" width="15.140625" style="2" bestFit="1" customWidth="1"/>
    <col min="15879" max="15879" width="13.5703125" style="2" bestFit="1" customWidth="1"/>
    <col min="15880" max="15880" width="16.7109375" style="2" bestFit="1" customWidth="1"/>
    <col min="15881" max="15882" width="13.5703125" style="2" bestFit="1" customWidth="1"/>
    <col min="15883" max="15884" width="12.42578125" style="2" bestFit="1" customWidth="1"/>
    <col min="15885" max="15885" width="14.7109375" style="2" bestFit="1" customWidth="1"/>
    <col min="15886" max="15886" width="12.42578125" style="2" bestFit="1" customWidth="1"/>
    <col min="15887" max="15887" width="12.28515625" style="2" customWidth="1"/>
    <col min="15888" max="16128" width="9.140625" style="2"/>
    <col min="16129" max="16129" width="4.7109375" style="2" bestFit="1" customWidth="1"/>
    <col min="16130" max="16130" width="8.42578125" style="2" bestFit="1" customWidth="1"/>
    <col min="16131" max="16131" width="36.7109375" style="2" bestFit="1" customWidth="1"/>
    <col min="16132" max="16132" width="12.28515625" style="2" bestFit="1" customWidth="1"/>
    <col min="16133" max="16134" width="15.140625" style="2" bestFit="1" customWidth="1"/>
    <col min="16135" max="16135" width="13.5703125" style="2" bestFit="1" customWidth="1"/>
    <col min="16136" max="16136" width="16.7109375" style="2" bestFit="1" customWidth="1"/>
    <col min="16137" max="16138" width="13.5703125" style="2" bestFit="1" customWidth="1"/>
    <col min="16139" max="16140" width="12.42578125" style="2" bestFit="1" customWidth="1"/>
    <col min="16141" max="16141" width="14.7109375" style="2" bestFit="1" customWidth="1"/>
    <col min="16142" max="16142" width="12.42578125" style="2" bestFit="1" customWidth="1"/>
    <col min="16143" max="16143" width="12.28515625" style="2" customWidth="1"/>
    <col min="16144" max="16384" width="9.140625" style="2"/>
  </cols>
  <sheetData>
    <row r="1" spans="1:21" ht="15">
      <c r="A1" s="1128" t="str">
        <f>'[52]Expense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'[52]Expense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'[52]Expense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45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>'[52]Expense Summary'!F12</f>
        <v>19747528.710578356</v>
      </c>
      <c r="G12" s="708">
        <f>'[52]Expense Summary'!G12</f>
        <v>4961677.8629732504</v>
      </c>
      <c r="H12" s="708">
        <f>'[52]Expense Summary'!H12</f>
        <v>5494894.3931011008</v>
      </c>
      <c r="I12" s="708">
        <f>'[52]Expense Summary'!I12</f>
        <v>3475866.3600793141</v>
      </c>
      <c r="J12" s="708">
        <f>'[52]Expense Summary'!J12</f>
        <v>2620633.693616197</v>
      </c>
      <c r="K12" s="708">
        <f>'[52]Expense Summary'!K12</f>
        <v>0</v>
      </c>
      <c r="L12" s="708">
        <f>'[52]Expense Summary'!L12</f>
        <v>1027881.6892709864</v>
      </c>
      <c r="M12" s="708">
        <f>'[52]Expense Summary'!M12</f>
        <v>0</v>
      </c>
      <c r="N12" s="761">
        <f>'[52]Expense Summary'!N12</f>
        <v>123431.0332725896</v>
      </c>
      <c r="O12" s="708">
        <f>'[52]Expense Summary'!O12</f>
        <v>12759.825916828655</v>
      </c>
      <c r="P12" s="709">
        <f>'[52]Expense Summary'!P12</f>
        <v>0</v>
      </c>
      <c r="Q12" s="708">
        <f>'[52]Expense Summary'!Q12</f>
        <v>2421600.0833516861</v>
      </c>
      <c r="R12" s="708">
        <f>'[52]Expense Summary'!R12</f>
        <v>6966.5145990076908</v>
      </c>
      <c r="S12" s="708">
        <f>'[52]Expense Summary'!S12</f>
        <v>192067.09566550315</v>
      </c>
      <c r="T12" s="708">
        <f>'[52]Expense Summary'!T12</f>
        <v>2620633.693616197</v>
      </c>
      <c r="U12" s="708">
        <f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>'[52]Expense Summary'!F13</f>
        <v>75484516.068086833</v>
      </c>
      <c r="G13" s="708">
        <f>'[52]Expense Summary'!G13</f>
        <v>18965910.006331425</v>
      </c>
      <c r="H13" s="708">
        <f>'[52]Expense Summary'!H13</f>
        <v>21004119.05649193</v>
      </c>
      <c r="I13" s="708">
        <f>'[52]Expense Summary'!I13</f>
        <v>13286426.567764958</v>
      </c>
      <c r="J13" s="708">
        <f>'[52]Expense Summary'!J13</f>
        <v>10017317.561785584</v>
      </c>
      <c r="K13" s="708">
        <f>'[52]Expense Summary'!K13</f>
        <v>0</v>
      </c>
      <c r="L13" s="708">
        <f>'[52]Expense Summary'!L13</f>
        <v>3929056.2898792024</v>
      </c>
      <c r="M13" s="708">
        <f>'[52]Expense Summary'!M13</f>
        <v>0</v>
      </c>
      <c r="N13" s="761">
        <f>'[52]Expense Summary'!N13</f>
        <v>471812.54682133219</v>
      </c>
      <c r="O13" s="708">
        <f>'[52]Expense Summary'!O13</f>
        <v>48774.168077491799</v>
      </c>
      <c r="P13" s="709">
        <f>'[52]Expense Summary'!P13</f>
        <v>0</v>
      </c>
      <c r="Q13" s="708">
        <f>'[52]Expense Summary'!Q13</f>
        <v>9256515.7433761358</v>
      </c>
      <c r="R13" s="708">
        <f>'[52]Expense Summary'!R13</f>
        <v>26629.356558710198</v>
      </c>
      <c r="S13" s="708">
        <f>'[52]Expense Summary'!S13</f>
        <v>734172.46185073815</v>
      </c>
      <c r="T13" s="708">
        <f>'[52]Expense Summary'!T13</f>
        <v>10017317.561785584</v>
      </c>
      <c r="U13" s="708">
        <f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>'[52]Expense Summary'!F14</f>
        <v>95232044.778665185</v>
      </c>
      <c r="G14" s="712">
        <f>'[52]Expense Summary'!G14</f>
        <v>23927587.869304676</v>
      </c>
      <c r="H14" s="712">
        <f>'[52]Expense Summary'!H14</f>
        <v>26499013.44959303</v>
      </c>
      <c r="I14" s="712">
        <f>'[52]Expense Summary'!I14</f>
        <v>16762292.927844273</v>
      </c>
      <c r="J14" s="712">
        <f>'[52]Expense Summary'!J14</f>
        <v>12637951.255401781</v>
      </c>
      <c r="K14" s="712">
        <f>'[52]Expense Summary'!K14</f>
        <v>0</v>
      </c>
      <c r="L14" s="712">
        <f>'[52]Expense Summary'!L14</f>
        <v>4956937.9791501891</v>
      </c>
      <c r="M14" s="712">
        <f>'[52]Expense Summary'!M14</f>
        <v>0</v>
      </c>
      <c r="N14" s="882">
        <f>'[52]Expense Summary'!N14</f>
        <v>595243.58009392174</v>
      </c>
      <c r="O14" s="712">
        <f>'[52]Expense Summary'!O14</f>
        <v>61533.993994320452</v>
      </c>
      <c r="P14" s="709">
        <f>'[52]Expense Summary'!P14</f>
        <v>0</v>
      </c>
      <c r="Q14" s="712">
        <f>'[52]Expense Summary'!Q14</f>
        <v>11678115.826727822</v>
      </c>
      <c r="R14" s="712">
        <f>'[52]Expense Summary'!R14</f>
        <v>33595.871157717891</v>
      </c>
      <c r="S14" s="712">
        <f>'[52]Expense Summary'!S14</f>
        <v>926239.55751624133</v>
      </c>
      <c r="T14" s="712">
        <f>'[52]Expense Summary'!T14</f>
        <v>12637951.255401781</v>
      </c>
      <c r="U14" s="712">
        <f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>'[52]Expense Summary'!F17</f>
        <v>235443594.56008118</v>
      </c>
      <c r="G17" s="708">
        <f>'[52]Expense Summary'!G17</f>
        <v>59156529.823492564</v>
      </c>
      <c r="H17" s="708">
        <f>'[52]Expense Summary'!H17</f>
        <v>65513903.364866599</v>
      </c>
      <c r="I17" s="708">
        <f>'[52]Expense Summary'!I17</f>
        <v>41441665.031693541</v>
      </c>
      <c r="J17" s="708">
        <f>'[52]Expense Summary'!J17</f>
        <v>31244994.039164975</v>
      </c>
      <c r="K17" s="708">
        <f>'[52]Expense Summary'!K17</f>
        <v>0</v>
      </c>
      <c r="L17" s="708">
        <f>'[52]Expense Summary'!L17</f>
        <v>12255111.1711923</v>
      </c>
      <c r="M17" s="708">
        <f>'[52]Expense Summary'!M17</f>
        <v>0</v>
      </c>
      <c r="N17" s="761">
        <f>'[52]Expense Summary'!N17</f>
        <v>1471629.517793589</v>
      </c>
      <c r="O17" s="708">
        <f>'[52]Expense Summary'!O17</f>
        <v>152131.40458480365</v>
      </c>
      <c r="P17" s="709">
        <f>'[52]Expense Summary'!P17</f>
        <v>0</v>
      </c>
      <c r="Q17" s="708">
        <f>'[52]Expense Summary'!Q17</f>
        <v>28871978.695030086</v>
      </c>
      <c r="R17" s="708">
        <f>'[52]Expense Summary'!R17</f>
        <v>83059.569771230148</v>
      </c>
      <c r="S17" s="708">
        <f>'[52]Expense Summary'!S17</f>
        <v>2289955.7743636593</v>
      </c>
      <c r="T17" s="708">
        <f>'[52]Expense Summary'!T17</f>
        <v>31244994.039164975</v>
      </c>
      <c r="U17" s="708">
        <f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>'[52]Expense Summary'!F18</f>
        <v>0</v>
      </c>
      <c r="G18" s="708">
        <f>'[52]Expense Summary'!G18</f>
        <v>0</v>
      </c>
      <c r="H18" s="708">
        <f>'[52]Expense Summary'!H18</f>
        <v>0</v>
      </c>
      <c r="I18" s="708">
        <f>'[52]Expense Summary'!I18</f>
        <v>0</v>
      </c>
      <c r="J18" s="708">
        <f>'[52]Expense Summary'!J18</f>
        <v>0</v>
      </c>
      <c r="K18" s="708">
        <f>'[52]Expense Summary'!K18</f>
        <v>0</v>
      </c>
      <c r="L18" s="708">
        <f>'[52]Expense Summary'!L18</f>
        <v>0</v>
      </c>
      <c r="M18" s="708">
        <f>'[52]Expense Summary'!M18</f>
        <v>0</v>
      </c>
      <c r="N18" s="761">
        <f>'[52]Expense Summary'!N18</f>
        <v>0</v>
      </c>
      <c r="O18" s="708">
        <f>'[52]Expense Summary'!O18</f>
        <v>0</v>
      </c>
      <c r="P18" s="709">
        <f>'[52]Expense Summary'!P18</f>
        <v>0</v>
      </c>
      <c r="Q18" s="708">
        <f>'[52]Expense Summary'!Q18</f>
        <v>0</v>
      </c>
      <c r="R18" s="708">
        <f>'[52]Expense Summary'!R18</f>
        <v>0</v>
      </c>
      <c r="S18" s="708">
        <f>'[52]Expense Summary'!S18</f>
        <v>0</v>
      </c>
      <c r="T18" s="708">
        <f>'[52]Expense Summary'!T18</f>
        <v>0</v>
      </c>
      <c r="U18" s="708">
        <f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>'[52]Expense Summary'!F19</f>
        <v>235443594.56008118</v>
      </c>
      <c r="G19" s="712">
        <f>'[52]Expense Summary'!G19</f>
        <v>59156529.823492564</v>
      </c>
      <c r="H19" s="712">
        <f>'[52]Expense Summary'!H19</f>
        <v>65513903.364866599</v>
      </c>
      <c r="I19" s="712">
        <f>'[52]Expense Summary'!I19</f>
        <v>41441665.031693541</v>
      </c>
      <c r="J19" s="712">
        <f>'[52]Expense Summary'!J19</f>
        <v>31244994.039164975</v>
      </c>
      <c r="K19" s="712">
        <f>'[52]Expense Summary'!K19</f>
        <v>0</v>
      </c>
      <c r="L19" s="712">
        <f>'[52]Expense Summary'!L19</f>
        <v>12255111.1711923</v>
      </c>
      <c r="M19" s="712">
        <f>'[52]Expense Summary'!M19</f>
        <v>0</v>
      </c>
      <c r="N19" s="882">
        <f>'[52]Expense Summary'!N19</f>
        <v>1471629.517793589</v>
      </c>
      <c r="O19" s="712">
        <f>'[52]Expense Summary'!O19</f>
        <v>152131.40458480365</v>
      </c>
      <c r="P19" s="709">
        <f>'[52]Expense Summary'!P19</f>
        <v>0</v>
      </c>
      <c r="Q19" s="712">
        <f>'[52]Expense Summary'!Q19</f>
        <v>28871978.695030086</v>
      </c>
      <c r="R19" s="712">
        <f>'[52]Expense Summary'!R19</f>
        <v>83059.569771230148</v>
      </c>
      <c r="S19" s="712">
        <f>'[52]Expense Summary'!S19</f>
        <v>2289955.7743636593</v>
      </c>
      <c r="T19" s="712">
        <f>'[52]Expense Summary'!T19</f>
        <v>31244994.039164975</v>
      </c>
      <c r="U19" s="712">
        <f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>'[52]Expense Summary'!F22</f>
        <v>59211118.748096094</v>
      </c>
      <c r="G22" s="708">
        <f>'[52]Expense Summary'!G22</f>
        <v>14877127.231466349</v>
      </c>
      <c r="H22" s="708">
        <f>'[52]Expense Summary'!H22</f>
        <v>16475927.149500409</v>
      </c>
      <c r="I22" s="708">
        <f>'[52]Expense Summary'!I22</f>
        <v>10422060.34058938</v>
      </c>
      <c r="J22" s="708">
        <f>'[52]Expense Summary'!J22</f>
        <v>7857725.1413159613</v>
      </c>
      <c r="K22" s="708">
        <f>'[52]Expense Summary'!K22</f>
        <v>0</v>
      </c>
      <c r="L22" s="708">
        <f>'[52]Expense Summary'!L22</f>
        <v>3082007.1541314144</v>
      </c>
      <c r="M22" s="708">
        <f>'[52]Expense Summary'!M22</f>
        <v>0</v>
      </c>
      <c r="N22" s="761">
        <f>'[52]Expense Summary'!N22</f>
        <v>370096.41436239518</v>
      </c>
      <c r="O22" s="708">
        <f>'[52]Expense Summary'!O22</f>
        <v>38259.145163903813</v>
      </c>
      <c r="P22" s="709">
        <f>'[52]Expense Summary'!P22</f>
        <v>0</v>
      </c>
      <c r="Q22" s="708">
        <f>'[52]Expense Summary'!Q22</f>
        <v>7260941.4675228335</v>
      </c>
      <c r="R22" s="708">
        <f>'[52]Expense Summary'!R22</f>
        <v>20888.442763029081</v>
      </c>
      <c r="S22" s="708">
        <f>'[52]Expense Summary'!S22</f>
        <v>575895.23103009921</v>
      </c>
      <c r="T22" s="708">
        <f>'[52]Expense Summary'!T22</f>
        <v>7857725.1413159613</v>
      </c>
      <c r="U22" s="708">
        <f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>'[52]Expense Summary'!F23</f>
        <v>59211118.748096094</v>
      </c>
      <c r="G23" s="712">
        <f>'[52]Expense Summary'!G23</f>
        <v>14877127.231466349</v>
      </c>
      <c r="H23" s="712">
        <f>'[52]Expense Summary'!H23</f>
        <v>16475927.149500409</v>
      </c>
      <c r="I23" s="712">
        <f>'[52]Expense Summary'!I23</f>
        <v>10422060.34058938</v>
      </c>
      <c r="J23" s="712">
        <f>'[52]Expense Summary'!J23</f>
        <v>7857725.1413159613</v>
      </c>
      <c r="K23" s="712">
        <f>'[52]Expense Summary'!K23</f>
        <v>0</v>
      </c>
      <c r="L23" s="712">
        <f>'[52]Expense Summary'!L23</f>
        <v>3082007.1541314144</v>
      </c>
      <c r="M23" s="712">
        <f>'[52]Expense Summary'!M23</f>
        <v>0</v>
      </c>
      <c r="N23" s="882">
        <f>'[52]Expense Summary'!N23</f>
        <v>370096.41436239518</v>
      </c>
      <c r="O23" s="712">
        <f>'[52]Expense Summary'!O23</f>
        <v>38259.145163903813</v>
      </c>
      <c r="P23" s="709">
        <f>'[52]Expense Summary'!P23</f>
        <v>0</v>
      </c>
      <c r="Q23" s="712">
        <f>'[52]Expense Summary'!Q23</f>
        <v>7260941.4675228335</v>
      </c>
      <c r="R23" s="712">
        <f>'[52]Expense Summary'!R23</f>
        <v>20888.442763029081</v>
      </c>
      <c r="S23" s="712">
        <f>'[52]Expense Summary'!S23</f>
        <v>575895.23103009921</v>
      </c>
      <c r="T23" s="712">
        <f>'[52]Expense Summary'!T23</f>
        <v>7857725.1413159613</v>
      </c>
      <c r="U23" s="712">
        <f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>'[52]Expense Summary'!F26</f>
        <v>24306528.379596502</v>
      </c>
      <c r="G26" s="708">
        <f>'[52]Expense Summary'!G26</f>
        <v>6107152.2191114174</v>
      </c>
      <c r="H26" s="708">
        <f>'[52]Expense Summary'!H26</f>
        <v>6763469.4176821848</v>
      </c>
      <c r="I26" s="708">
        <f>'[52]Expense Summary'!I26</f>
        <v>4278319.8628644133</v>
      </c>
      <c r="J26" s="708">
        <f>'[52]Expense Summary'!J26</f>
        <v>3225644.493545508</v>
      </c>
      <c r="K26" s="708">
        <f>'[52]Expense Summary'!K26</f>
        <v>0</v>
      </c>
      <c r="L26" s="708">
        <f>'[52]Expense Summary'!L26</f>
        <v>1265182.8903405657</v>
      </c>
      <c r="M26" s="708">
        <f>'[52]Expense Summary'!M26</f>
        <v>0</v>
      </c>
      <c r="N26" s="761">
        <f>'[52]Expense Summary'!N26</f>
        <v>151926.85409572202</v>
      </c>
      <c r="O26" s="708">
        <f>'[52]Expense Summary'!O26</f>
        <v>15705.614373912373</v>
      </c>
      <c r="P26" s="709">
        <f>'[52]Expense Summary'!P26</f>
        <v>0</v>
      </c>
      <c r="Q26" s="708">
        <f>'[52]Expense Summary'!Q26</f>
        <v>2980661.1253837813</v>
      </c>
      <c r="R26" s="708">
        <f>'[52]Expense Summary'!R26</f>
        <v>8574.8342128980494</v>
      </c>
      <c r="S26" s="708">
        <f>'[52]Expense Summary'!S26</f>
        <v>236408.5339488285</v>
      </c>
      <c r="T26" s="708">
        <f>'[52]Expense Summary'!T26</f>
        <v>3225644.493545508</v>
      </c>
      <c r="U26" s="708">
        <f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>'[52]Expense Summary'!F27</f>
        <v>6944538.6031205356</v>
      </c>
      <c r="G27" s="708">
        <f>'[52]Expense Summary'!G27</f>
        <v>1744854.4554949123</v>
      </c>
      <c r="H27" s="708">
        <f>'[52]Expense Summary'!H27</f>
        <v>1932368.6924187078</v>
      </c>
      <c r="I27" s="708">
        <f>'[52]Expense Summary'!I27</f>
        <v>1222344.7536464888</v>
      </c>
      <c r="J27" s="708">
        <f>'[52]Expense Summary'!J27</f>
        <v>921588.32209759729</v>
      </c>
      <c r="K27" s="708">
        <f>'[52]Expense Summary'!K27</f>
        <v>0</v>
      </c>
      <c r="L27" s="708">
        <f>'[52]Expense Summary'!L27</f>
        <v>361471.25927505764</v>
      </c>
      <c r="M27" s="708">
        <f>'[52]Expense Summary'!M27</f>
        <v>0</v>
      </c>
      <c r="N27" s="761">
        <f>'[52]Expense Summary'!N27</f>
        <v>43406.523821149538</v>
      </c>
      <c r="O27" s="708">
        <f>'[52]Expense Summary'!O27</f>
        <v>4487.1996363295475</v>
      </c>
      <c r="P27" s="709">
        <f>'[52]Expense Summary'!P27</f>
        <v>0</v>
      </c>
      <c r="Q27" s="708">
        <f>'[52]Expense Summary'!Q27</f>
        <v>851594.92646526545</v>
      </c>
      <c r="R27" s="708">
        <f>'[52]Expense Summary'!R27</f>
        <v>2449.8877946229245</v>
      </c>
      <c r="S27" s="708">
        <f>'[52]Expense Summary'!S27</f>
        <v>67543.507837708952</v>
      </c>
      <c r="T27" s="708">
        <f>'[52]Expense Summary'!T27</f>
        <v>921588.32209759729</v>
      </c>
      <c r="U27" s="708">
        <f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>'[52]Expense Summary'!F28</f>
        <v>26245310.609986316</v>
      </c>
      <c r="G28" s="708">
        <f>'[52]Expense Summary'!G28</f>
        <v>6594282.1792515954</v>
      </c>
      <c r="H28" s="708">
        <f>'[52]Expense Summary'!H28</f>
        <v>7302949.7629623637</v>
      </c>
      <c r="I28" s="708">
        <f>'[52]Expense Summary'!I28</f>
        <v>4619575.1172761498</v>
      </c>
      <c r="J28" s="708">
        <f>'[52]Expense Summary'!J28</f>
        <v>3482934.310008578</v>
      </c>
      <c r="K28" s="708">
        <f>'[52]Expense Summary'!K28</f>
        <v>0</v>
      </c>
      <c r="L28" s="708">
        <f>'[52]Expense Summary'!L28</f>
        <v>1366098.7458538748</v>
      </c>
      <c r="M28" s="708">
        <f>'[52]Expense Summary'!M28</f>
        <v>0</v>
      </c>
      <c r="N28" s="761">
        <f>'[52]Expense Summary'!N28</f>
        <v>164045.12456362922</v>
      </c>
      <c r="O28" s="708">
        <f>'[52]Expense Summary'!O28</f>
        <v>16958.354608550588</v>
      </c>
      <c r="P28" s="709">
        <f>'[52]Expense Summary'!P28</f>
        <v>0</v>
      </c>
      <c r="Q28" s="708">
        <f>'[52]Expense Summary'!Q28</f>
        <v>3218410.1257535215</v>
      </c>
      <c r="R28" s="708">
        <f>'[52]Expense Summary'!R28</f>
        <v>9258.7959840270196</v>
      </c>
      <c r="S28" s="708">
        <f>'[52]Expense Summary'!S28</f>
        <v>255265.38827102951</v>
      </c>
      <c r="T28" s="708">
        <f>'[52]Expense Summary'!T28</f>
        <v>3482934.310008578</v>
      </c>
      <c r="U28" s="708">
        <f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>'[52]Expense Summary'!F29</f>
        <v>49888.929025548881</v>
      </c>
      <c r="G29" s="708">
        <f>'[52]Expense Summary'!G29</f>
        <v>12534.874534498647</v>
      </c>
      <c r="H29" s="708">
        <f>'[52]Expense Summary'!H29</f>
        <v>13881.959631407401</v>
      </c>
      <c r="I29" s="708">
        <f>'[52]Expense Summary'!I29</f>
        <v>8781.2127118163935</v>
      </c>
      <c r="J29" s="708">
        <f>'[52]Expense Summary'!J29</f>
        <v>6620.6060646335636</v>
      </c>
      <c r="K29" s="708">
        <f>'[52]Expense Summary'!K29</f>
        <v>0</v>
      </c>
      <c r="L29" s="708">
        <f>'[52]Expense Summary'!L29</f>
        <v>2596.7764065197644</v>
      </c>
      <c r="M29" s="708">
        <f>'[52]Expense Summary'!M29</f>
        <v>0</v>
      </c>
      <c r="N29" s="761">
        <f>'[52]Expense Summary'!N29</f>
        <v>311.82848997139342</v>
      </c>
      <c r="O29" s="708">
        <f>'[52]Expense Summary'!O29</f>
        <v>32.235631043899893</v>
      </c>
      <c r="P29" s="709">
        <f>'[52]Expense Summary'!P29</f>
        <v>0</v>
      </c>
      <c r="Q29" s="708">
        <f>'[52]Expense Summary'!Q29</f>
        <v>6117.7799236154287</v>
      </c>
      <c r="R29" s="708">
        <f>'[52]Expense Summary'!R29</f>
        <v>17.599769443513619</v>
      </c>
      <c r="S29" s="708">
        <f>'[52]Expense Summary'!S29</f>
        <v>485.22637157462123</v>
      </c>
      <c r="T29" s="708">
        <f>'[52]Expense Summary'!T29</f>
        <v>6620.6060646335636</v>
      </c>
      <c r="U29" s="708">
        <f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>'[52]Expense Summary'!F30</f>
        <v>57546266.521728903</v>
      </c>
      <c r="G30" s="712">
        <f>'[52]Expense Summary'!G30</f>
        <v>14458823.728392424</v>
      </c>
      <c r="H30" s="712">
        <f>'[52]Expense Summary'!H30</f>
        <v>16012669.832694665</v>
      </c>
      <c r="I30" s="712">
        <f>'[52]Expense Summary'!I30</f>
        <v>10129020.946498869</v>
      </c>
      <c r="J30" s="712">
        <f>'[52]Expense Summary'!J30</f>
        <v>7636787.7317163171</v>
      </c>
      <c r="K30" s="712">
        <f>'[52]Expense Summary'!K30</f>
        <v>0</v>
      </c>
      <c r="L30" s="712">
        <f>'[52]Expense Summary'!L30</f>
        <v>2995349.6718760175</v>
      </c>
      <c r="M30" s="712">
        <f>'[52]Expense Summary'!M30</f>
        <v>0</v>
      </c>
      <c r="N30" s="882">
        <f>'[52]Expense Summary'!N30</f>
        <v>359690.33097047219</v>
      </c>
      <c r="O30" s="712">
        <f>'[52]Expense Summary'!O30</f>
        <v>37183.404249836407</v>
      </c>
      <c r="P30" s="709">
        <f>'[52]Expense Summary'!P30</f>
        <v>0</v>
      </c>
      <c r="Q30" s="712">
        <f>'[52]Expense Summary'!Q30</f>
        <v>7056783.9575261837</v>
      </c>
      <c r="R30" s="712">
        <f>'[52]Expense Summary'!R30</f>
        <v>20301.117760991507</v>
      </c>
      <c r="S30" s="712">
        <f>'[52]Expense Summary'!S30</f>
        <v>559702.65642914153</v>
      </c>
      <c r="T30" s="712">
        <f>'[52]Expense Summary'!T30</f>
        <v>7636787.7317163171</v>
      </c>
      <c r="U30" s="712">
        <f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>'[52]Expense Summary'!F33</f>
        <v>9083422.2126747202</v>
      </c>
      <c r="G33" s="708">
        <f>'[52]Expense Summary'!G33</f>
        <v>2281610.0564736943</v>
      </c>
      <c r="H33" s="708">
        <f>'[52]Expense Summary'!H33</f>
        <v>2526538.6359313834</v>
      </c>
      <c r="I33" s="708">
        <f>'[52]Expense Summary'!I33</f>
        <v>1597363.2552811385</v>
      </c>
      <c r="J33" s="708">
        <f>'[52]Expense Summary'!J33</f>
        <v>1204140.3119443734</v>
      </c>
      <c r="K33" s="708">
        <f>'[52]Expense Summary'!K33</f>
        <v>269358.43960718601</v>
      </c>
      <c r="L33" s="708">
        <f>'[52]Expense Summary'!L33</f>
        <v>472144.17082663265</v>
      </c>
      <c r="M33" s="708">
        <f>'[52]Expense Summary'!M33</f>
        <v>1559780.5134749392</v>
      </c>
      <c r="N33" s="761">
        <f>'[52]Expense Summary'!N33</f>
        <v>56692.291979815163</v>
      </c>
      <c r="O33" s="708">
        <f>'[52]Expense Summary'!O33</f>
        <v>5869.0004752306832</v>
      </c>
      <c r="P33" s="709">
        <f>'[52]Expense Summary'!P33</f>
        <v>0</v>
      </c>
      <c r="Q33" s="708">
        <f>'[52]Expense Summary'!Q33</f>
        <v>1112906.111234067</v>
      </c>
      <c r="R33" s="708">
        <f>'[52]Expense Summary'!R33</f>
        <v>3193.4470453750273</v>
      </c>
      <c r="S33" s="708">
        <f>'[52]Expense Summary'!S33</f>
        <v>88040.753664931268</v>
      </c>
      <c r="T33" s="708">
        <f>'[52]Expense Summary'!T33</f>
        <v>1204140.3119443734</v>
      </c>
      <c r="U33" s="708">
        <f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>'[52]Expense Summary'!F34</f>
        <v>1476778.1154941272</v>
      </c>
      <c r="G34" s="708">
        <f>'[52]Expense Summary'!G34</f>
        <v>371048.82294691785</v>
      </c>
      <c r="H34" s="708">
        <f>'[52]Expense Summary'!H34</f>
        <v>410924.31896737474</v>
      </c>
      <c r="I34" s="708">
        <f>'[52]Expense Summary'!I34</f>
        <v>259935.48094945526</v>
      </c>
      <c r="J34" s="708">
        <f>'[52]Expense Summary'!J34</f>
        <v>195978.67379657534</v>
      </c>
      <c r="K34" s="708">
        <f>'[52]Expense Summary'!K34</f>
        <v>0</v>
      </c>
      <c r="L34" s="708">
        <f>'[52]Expense Summary'!L34</f>
        <v>76868.007449427852</v>
      </c>
      <c r="M34" s="708">
        <f>'[52]Expense Summary'!M34</f>
        <v>0</v>
      </c>
      <c r="N34" s="761">
        <f>'[52]Expense Summary'!N34</f>
        <v>9230.5346851904524</v>
      </c>
      <c r="O34" s="708">
        <f>'[52]Expense Summary'!O34</f>
        <v>954.21720599364392</v>
      </c>
      <c r="P34" s="709">
        <f>'[52]Expense Summary'!P34</f>
        <v>0</v>
      </c>
      <c r="Q34" s="708">
        <f>'[52]Expense Summary'!Q34</f>
        <v>181094.35666534031</v>
      </c>
      <c r="R34" s="708">
        <f>'[52]Expense Summary'!R34</f>
        <v>520.97639415375704</v>
      </c>
      <c r="S34" s="708">
        <f>'[52]Expense Summary'!S34</f>
        <v>14363.340737081266</v>
      </c>
      <c r="T34" s="708">
        <f>'[52]Expense Summary'!T34</f>
        <v>195978.67379657534</v>
      </c>
      <c r="U34" s="708">
        <f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>'[52]Expense Summary'!F35</f>
        <v>0</v>
      </c>
      <c r="G35" s="708">
        <f>'[52]Expense Summary'!G35</f>
        <v>0</v>
      </c>
      <c r="H35" s="708">
        <f>'[52]Expense Summary'!H35</f>
        <v>0</v>
      </c>
      <c r="I35" s="708">
        <f>'[52]Expense Summary'!I35</f>
        <v>0</v>
      </c>
      <c r="J35" s="708">
        <f>'[52]Expense Summary'!J35</f>
        <v>0</v>
      </c>
      <c r="K35" s="708">
        <f>'[52]Expense Summary'!K35</f>
        <v>0</v>
      </c>
      <c r="L35" s="708">
        <f>'[52]Expense Summary'!L35</f>
        <v>0</v>
      </c>
      <c r="M35" s="708">
        <f>'[52]Expense Summary'!M35</f>
        <v>6423.5119633552431</v>
      </c>
      <c r="N35" s="761">
        <f>'[52]Expense Summary'!N35</f>
        <v>0</v>
      </c>
      <c r="O35" s="708">
        <f>'[52]Expense Summary'!O35</f>
        <v>0</v>
      </c>
      <c r="P35" s="709">
        <f>'[52]Expense Summary'!P35</f>
        <v>0</v>
      </c>
      <c r="Q35" s="708">
        <f>'[52]Expense Summary'!Q35</f>
        <v>0</v>
      </c>
      <c r="R35" s="708">
        <f>'[52]Expense Summary'!R35</f>
        <v>0</v>
      </c>
      <c r="S35" s="708">
        <f>'[52]Expense Summary'!S35</f>
        <v>0</v>
      </c>
      <c r="T35" s="708">
        <f>'[52]Expense Summary'!T35</f>
        <v>0</v>
      </c>
      <c r="U35" s="708">
        <f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>'[52]Expense Summary'!F36</f>
        <v>1551350.1409842402</v>
      </c>
      <c r="G36" s="708">
        <f>'[52]Expense Summary'!G36</f>
        <v>389785.46455378225</v>
      </c>
      <c r="H36" s="708">
        <f>'[52]Expense Summary'!H36</f>
        <v>431674.53084215533</v>
      </c>
      <c r="I36" s="708">
        <f>'[52]Expense Summary'!I36</f>
        <v>273061.29525275144</v>
      </c>
      <c r="J36" s="708">
        <f>'[52]Expense Summary'!J36</f>
        <v>205874.89754511509</v>
      </c>
      <c r="K36" s="708">
        <f>'[52]Expense Summary'!K36</f>
        <v>0</v>
      </c>
      <c r="L36" s="708">
        <f>'[52]Expense Summary'!L36</f>
        <v>80749.567550266001</v>
      </c>
      <c r="M36" s="708">
        <f>'[52]Expense Summary'!M36</f>
        <v>0</v>
      </c>
      <c r="N36" s="761">
        <f>'[52]Expense Summary'!N36</f>
        <v>9696.64375100707</v>
      </c>
      <c r="O36" s="708">
        <f>'[52]Expense Summary'!O36</f>
        <v>1002.4017701213791</v>
      </c>
      <c r="P36" s="709">
        <f>'[52]Expense Summary'!P36</f>
        <v>0</v>
      </c>
      <c r="Q36" s="708">
        <f>'[52]Expense Summary'!Q36</f>
        <v>190238.97550799209</v>
      </c>
      <c r="R36" s="708">
        <f>'[52]Expense Summary'!R36</f>
        <v>547.28384314488869</v>
      </c>
      <c r="S36" s="708">
        <f>'[52]Expense Summary'!S36</f>
        <v>15088.638193978111</v>
      </c>
      <c r="T36" s="708">
        <f>'[52]Expense Summary'!T36</f>
        <v>205874.89754511509</v>
      </c>
      <c r="U36" s="708">
        <f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>'[52]Expense Summary'!F37</f>
        <v>12111550.469153088</v>
      </c>
      <c r="G37" s="712">
        <f>'[52]Expense Summary'!G37</f>
        <v>3042444.3439743943</v>
      </c>
      <c r="H37" s="712">
        <f>'[52]Expense Summary'!H37</f>
        <v>3369137.4857409131</v>
      </c>
      <c r="I37" s="712">
        <f>'[52]Expense Summary'!I37</f>
        <v>2130360.0314833452</v>
      </c>
      <c r="J37" s="712">
        <f>'[52]Expense Summary'!J37</f>
        <v>1605993.8832860638</v>
      </c>
      <c r="K37" s="712">
        <f>'[52]Expense Summary'!K37</f>
        <v>269358.43960718601</v>
      </c>
      <c r="L37" s="712">
        <f>'[52]Expense Summary'!L37</f>
        <v>629761.74582632654</v>
      </c>
      <c r="M37" s="712">
        <f>'[52]Expense Summary'!M37</f>
        <v>1566204.0254382945</v>
      </c>
      <c r="N37" s="882">
        <f>'[52]Expense Summary'!N37</f>
        <v>75619.470416012686</v>
      </c>
      <c r="O37" s="712">
        <f>'[52]Expense Summary'!O37</f>
        <v>7825.6194513457058</v>
      </c>
      <c r="P37" s="709">
        <f>'[52]Expense Summary'!P37</f>
        <v>0</v>
      </c>
      <c r="Q37" s="712">
        <f>'[52]Expense Summary'!Q37</f>
        <v>1484239.4434073993</v>
      </c>
      <c r="R37" s="712">
        <f>'[52]Expense Summary'!R37</f>
        <v>4261.707282673673</v>
      </c>
      <c r="S37" s="712">
        <f>'[52]Expense Summary'!S37</f>
        <v>117492.73259599064</v>
      </c>
      <c r="T37" s="712">
        <f>'[52]Expense Summary'!T37</f>
        <v>1605993.8832860638</v>
      </c>
      <c r="U37" s="712">
        <f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>'[52]Expense Summary'!F40</f>
        <v>1120688.5476335108</v>
      </c>
      <c r="G40" s="708">
        <f>'[52]Expense Summary'!G40</f>
        <v>249354.72365896701</v>
      </c>
      <c r="H40" s="708">
        <f>'[52]Expense Summary'!H40</f>
        <v>158547.8789230343</v>
      </c>
      <c r="I40" s="708">
        <f>'[52]Expense Summary'!I40</f>
        <v>59779.44128397145</v>
      </c>
      <c r="J40" s="708">
        <f>'[52]Expense Summary'!J40</f>
        <v>117234.11332899742</v>
      </c>
      <c r="K40" s="708">
        <f>'[52]Expense Summary'!K40</f>
        <v>17671.096012953381</v>
      </c>
      <c r="L40" s="708">
        <f>'[52]Expense Summary'!L40</f>
        <v>9411.9701341393175</v>
      </c>
      <c r="M40" s="708">
        <f>'[52]Expense Summary'!M40</f>
        <v>5426.8134540384781</v>
      </c>
      <c r="N40" s="761">
        <f>'[52]Expense Summary'!N40</f>
        <v>18208.167277884768</v>
      </c>
      <c r="O40" s="708">
        <f>'[52]Expense Summary'!O40</f>
        <v>466.76891974937331</v>
      </c>
      <c r="P40" s="709">
        <f>'[52]Expense Summary'!P40</f>
        <v>0</v>
      </c>
      <c r="Q40" s="708">
        <f>'[52]Expense Summary'!Q40</f>
        <v>91028.186966372072</v>
      </c>
      <c r="R40" s="708">
        <f>'[52]Expense Summary'!R40</f>
        <v>725.19551391580183</v>
      </c>
      <c r="S40" s="708">
        <f>'[52]Expense Summary'!S40</f>
        <v>25480.730848709551</v>
      </c>
      <c r="T40" s="708">
        <f>'[52]Expense Summary'!T40</f>
        <v>117234.11332899742</v>
      </c>
      <c r="U40" s="708">
        <f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>'[52]Expense Summary'!F41</f>
        <v>938393.43115670129</v>
      </c>
      <c r="G41" s="708">
        <f>'[52]Expense Summary'!G41</f>
        <v>226879.08664162952</v>
      </c>
      <c r="H41" s="708">
        <f>'[52]Expense Summary'!H41</f>
        <v>249292.38908507355</v>
      </c>
      <c r="I41" s="708">
        <f>'[52]Expense Summary'!I41</f>
        <v>132646.40464143996</v>
      </c>
      <c r="J41" s="708">
        <f>'[52]Expense Summary'!J41</f>
        <v>134603.56971770572</v>
      </c>
      <c r="K41" s="708">
        <f>'[52]Expense Summary'!K41</f>
        <v>58221.809320955981</v>
      </c>
      <c r="L41" s="708">
        <f>'[52]Expense Summary'!L41</f>
        <v>47286.879057156613</v>
      </c>
      <c r="M41" s="708">
        <f>'[52]Expense Summary'!M41</f>
        <v>20372.782163879376</v>
      </c>
      <c r="N41" s="761">
        <f>'[52]Expense Summary'!N41</f>
        <v>1356.1973556667917</v>
      </c>
      <c r="O41" s="708">
        <f>'[52]Expense Summary'!O41</f>
        <v>462.29038628956772</v>
      </c>
      <c r="P41" s="709">
        <f>'[52]Expense Summary'!P41</f>
        <v>0</v>
      </c>
      <c r="Q41" s="708">
        <f>'[52]Expense Summary'!Q41</f>
        <v>120607.64718486567</v>
      </c>
      <c r="R41" s="708">
        <f>'[52]Expense Summary'!R41</f>
        <v>434.22819154588501</v>
      </c>
      <c r="S41" s="708">
        <f>'[52]Expense Summary'!S41</f>
        <v>13561.694341294169</v>
      </c>
      <c r="T41" s="708">
        <f>'[52]Expense Summary'!T41</f>
        <v>134603.56971770572</v>
      </c>
      <c r="U41" s="708">
        <f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>'[52]Expense Summary'!F42</f>
        <v>1844232.13549301</v>
      </c>
      <c r="G42" s="708">
        <f>'[52]Expense Summary'!G42</f>
        <v>336972.99991922121</v>
      </c>
      <c r="H42" s="708">
        <f>'[52]Expense Summary'!H42</f>
        <v>261972.7481745024</v>
      </c>
      <c r="I42" s="708">
        <f>'[52]Expense Summary'!I42</f>
        <v>103632.31344823039</v>
      </c>
      <c r="J42" s="708">
        <f>'[52]Expense Summary'!J42</f>
        <v>125574.69134623735</v>
      </c>
      <c r="K42" s="708">
        <f>'[52]Expense Summary'!K42</f>
        <v>227.51566421619049</v>
      </c>
      <c r="L42" s="708">
        <f>'[52]Expense Summary'!L42</f>
        <v>0</v>
      </c>
      <c r="M42" s="708">
        <f>'[52]Expense Summary'!M42</f>
        <v>0</v>
      </c>
      <c r="N42" s="761">
        <f>'[52]Expense Summary'!N42</f>
        <v>1620.6827379346159</v>
      </c>
      <c r="O42" s="708">
        <f>'[52]Expense Summary'!O42</f>
        <v>1846.4494874976469</v>
      </c>
      <c r="P42" s="709">
        <f>'[52]Expense Summary'!P42</f>
        <v>0</v>
      </c>
      <c r="Q42" s="708">
        <f>'[52]Expense Summary'!Q42</f>
        <v>97004.446728915675</v>
      </c>
      <c r="R42" s="708">
        <f>'[52]Expense Summary'!R42</f>
        <v>2429.6802572021438</v>
      </c>
      <c r="S42" s="708">
        <f>'[52]Expense Summary'!S42</f>
        <v>26140.564360119526</v>
      </c>
      <c r="T42" s="708">
        <f>'[52]Expense Summary'!T42</f>
        <v>125574.69134623735</v>
      </c>
      <c r="U42" s="708">
        <f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>'[52]Expense Summary'!F43</f>
        <v>3136767.6051570675</v>
      </c>
      <c r="G43" s="708">
        <f>'[52]Expense Summary'!G43</f>
        <v>558933.61255447543</v>
      </c>
      <c r="H43" s="708">
        <f>'[52]Expense Summary'!H43</f>
        <v>521585.08799741167</v>
      </c>
      <c r="I43" s="708">
        <f>'[52]Expense Summary'!I43</f>
        <v>226457.78652223671</v>
      </c>
      <c r="J43" s="708">
        <f>'[52]Expense Summary'!J43</f>
        <v>213741.72327267204</v>
      </c>
      <c r="K43" s="708">
        <f>'[52]Expense Summary'!K43</f>
        <v>63166.979152309745</v>
      </c>
      <c r="L43" s="708">
        <f>'[52]Expense Summary'!L43</f>
        <v>15334.243327640608</v>
      </c>
      <c r="M43" s="708">
        <f>'[52]Expense Summary'!M43</f>
        <v>92.150065211651153</v>
      </c>
      <c r="N43" s="761">
        <f>'[52]Expense Summary'!N43</f>
        <v>2149.3890988904327</v>
      </c>
      <c r="O43" s="708">
        <f>'[52]Expense Summary'!O43</f>
        <v>1275.7664328898049</v>
      </c>
      <c r="P43" s="709">
        <f>'[52]Expense Summary'!P43</f>
        <v>0</v>
      </c>
      <c r="Q43" s="708">
        <f>'[52]Expense Summary'!Q43</f>
        <v>161527.74636715307</v>
      </c>
      <c r="R43" s="708">
        <f>'[52]Expense Summary'!R43</f>
        <v>1918.2719914828592</v>
      </c>
      <c r="S43" s="708">
        <f>'[52]Expense Summary'!S43</f>
        <v>50295.70491403612</v>
      </c>
      <c r="T43" s="708">
        <f>'[52]Expense Summary'!T43</f>
        <v>213741.72327267204</v>
      </c>
      <c r="U43" s="708">
        <f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>'[52]Expense Summary'!F44</f>
        <v>0</v>
      </c>
      <c r="G44" s="708">
        <f>'[52]Expense Summary'!G44</f>
        <v>0</v>
      </c>
      <c r="H44" s="708">
        <f>'[52]Expense Summary'!H44</f>
        <v>0</v>
      </c>
      <c r="I44" s="708">
        <f>'[52]Expense Summary'!I44</f>
        <v>0</v>
      </c>
      <c r="J44" s="708">
        <f>'[52]Expense Summary'!J44</f>
        <v>0</v>
      </c>
      <c r="K44" s="708">
        <f>'[52]Expense Summary'!K44</f>
        <v>0</v>
      </c>
      <c r="L44" s="708">
        <f>'[52]Expense Summary'!L44</f>
        <v>0</v>
      </c>
      <c r="M44" s="708">
        <f>'[52]Expense Summary'!M44</f>
        <v>0</v>
      </c>
      <c r="N44" s="761">
        <f>'[52]Expense Summary'!N44</f>
        <v>145300.63335813151</v>
      </c>
      <c r="O44" s="708">
        <f>'[52]Expense Summary'!O44</f>
        <v>0</v>
      </c>
      <c r="P44" s="709">
        <f>'[52]Expense Summary'!P44</f>
        <v>0</v>
      </c>
      <c r="Q44" s="708">
        <f>'[52]Expense Summary'!Q44</f>
        <v>0</v>
      </c>
      <c r="R44" s="708">
        <f>'[52]Expense Summary'!R44</f>
        <v>0</v>
      </c>
      <c r="S44" s="708">
        <f>'[52]Expense Summary'!S44</f>
        <v>0</v>
      </c>
      <c r="T44" s="708">
        <f>'[52]Expense Summary'!T44</f>
        <v>0</v>
      </c>
      <c r="U44" s="708">
        <f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>'[52]Expense Summary'!F45</f>
        <v>1123518.3804611764</v>
      </c>
      <c r="G45" s="708">
        <f>'[52]Expense Summary'!G45</f>
        <v>315355.25486030173</v>
      </c>
      <c r="H45" s="708">
        <f>'[52]Expense Summary'!H45</f>
        <v>93198.861507729729</v>
      </c>
      <c r="I45" s="708">
        <f>'[52]Expense Summary'!I45</f>
        <v>10474.752615772622</v>
      </c>
      <c r="J45" s="708">
        <f>'[52]Expense Summary'!J45</f>
        <v>166419.12869394882</v>
      </c>
      <c r="K45" s="708">
        <f>'[52]Expense Summary'!K45</f>
        <v>8200.857536918249</v>
      </c>
      <c r="L45" s="708">
        <f>'[52]Expense Summary'!L45</f>
        <v>5092.712994621379</v>
      </c>
      <c r="M45" s="708">
        <f>'[52]Expense Summary'!M45</f>
        <v>8199.2240260751933</v>
      </c>
      <c r="N45" s="761">
        <f>'[52]Expense Summary'!N45</f>
        <v>0</v>
      </c>
      <c r="O45" s="708">
        <f>'[52]Expense Summary'!O45</f>
        <v>91.420382706517884</v>
      </c>
      <c r="P45" s="709">
        <f>'[52]Expense Summary'!P45</f>
        <v>0</v>
      </c>
      <c r="Q45" s="708">
        <f>'[52]Expense Summary'!Q45</f>
        <v>125464.50330648165</v>
      </c>
      <c r="R45" s="708">
        <f>'[52]Expense Summary'!R45</f>
        <v>406.79545126035157</v>
      </c>
      <c r="S45" s="708">
        <f>'[52]Expense Summary'!S45</f>
        <v>40547.829936206821</v>
      </c>
      <c r="T45" s="708">
        <f>'[52]Expense Summary'!T45</f>
        <v>166419.12869394882</v>
      </c>
      <c r="U45" s="708">
        <f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>'[52]Expense Summary'!F46</f>
        <v>2215664.7982042483</v>
      </c>
      <c r="G46" s="708">
        <f>'[52]Expense Summary'!G46</f>
        <v>621904.85645271954</v>
      </c>
      <c r="H46" s="708">
        <f>'[52]Expense Summary'!H46</f>
        <v>183795.33460825766</v>
      </c>
      <c r="I46" s="708">
        <f>'[52]Expense Summary'!I46</f>
        <v>20657.019096686912</v>
      </c>
      <c r="J46" s="708">
        <f>'[52]Expense Summary'!J46</f>
        <v>328191.34213331772</v>
      </c>
      <c r="K46" s="708">
        <f>'[52]Expense Summary'!K46</f>
        <v>16172.722828245394</v>
      </c>
      <c r="L46" s="708">
        <f>'[52]Expense Summary'!L46</f>
        <v>10043.222350228249</v>
      </c>
      <c r="M46" s="708">
        <f>'[52]Expense Summary'!M46</f>
        <v>16169.501419022914</v>
      </c>
      <c r="N46" s="761">
        <f>'[52]Expense Summary'!N46</f>
        <v>0</v>
      </c>
      <c r="O46" s="708">
        <f>'[52]Expense Summary'!O46</f>
        <v>180.28803740446821</v>
      </c>
      <c r="P46" s="709">
        <f>'[52]Expense Summary'!P46</f>
        <v>0</v>
      </c>
      <c r="Q46" s="708">
        <f>'[52]Expense Summary'!Q46</f>
        <v>247425.66586782946</v>
      </c>
      <c r="R46" s="708">
        <f>'[52]Expense Summary'!R46</f>
        <v>802.23196798721051</v>
      </c>
      <c r="S46" s="708">
        <f>'[52]Expense Summary'!S46</f>
        <v>79963.444297501046</v>
      </c>
      <c r="T46" s="708">
        <f>'[52]Expense Summary'!T46</f>
        <v>328191.34213331772</v>
      </c>
      <c r="U46" s="708">
        <f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>'[52]Expense Summary'!F47</f>
        <v>841018.94996778155</v>
      </c>
      <c r="G47" s="708">
        <f>'[52]Expense Summary'!G47</f>
        <v>187127.85840812491</v>
      </c>
      <c r="H47" s="708">
        <f>'[52]Expense Summary'!H47</f>
        <v>118982.00524404297</v>
      </c>
      <c r="I47" s="708">
        <f>'[52]Expense Summary'!I47</f>
        <v>44861.38726452618</v>
      </c>
      <c r="J47" s="708">
        <f>'[52]Expense Summary'!J47</f>
        <v>87978.155126646627</v>
      </c>
      <c r="K47" s="708">
        <f>'[52]Expense Summary'!K47</f>
        <v>13261.246083915557</v>
      </c>
      <c r="L47" s="708">
        <f>'[52]Expense Summary'!L47</f>
        <v>7063.1981169585006</v>
      </c>
      <c r="M47" s="708">
        <f>'[52]Expense Summary'!M47</f>
        <v>4072.5435826252542</v>
      </c>
      <c r="N47" s="761">
        <f>'[52]Expense Summary'!N47</f>
        <v>13664.290366151025</v>
      </c>
      <c r="O47" s="708">
        <f>'[52]Expense Summary'!O47</f>
        <v>350.28599836605963</v>
      </c>
      <c r="P47" s="709">
        <f>'[52]Expense Summary'!P47</f>
        <v>0</v>
      </c>
      <c r="Q47" s="708">
        <f>'[52]Expense Summary'!Q47</f>
        <v>68311.959091211058</v>
      </c>
      <c r="R47" s="708">
        <f>'[52]Expense Summary'!R47</f>
        <v>544.22182766363471</v>
      </c>
      <c r="S47" s="708">
        <f>'[52]Expense Summary'!S47</f>
        <v>19121.974207771924</v>
      </c>
      <c r="T47" s="708">
        <f>'[52]Expense Summary'!T47</f>
        <v>87978.155126646627</v>
      </c>
      <c r="U47" s="708">
        <f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>'[52]Expense Summary'!F48</f>
        <v>1745861.8167792466</v>
      </c>
      <c r="G48" s="708">
        <f>'[52]Expense Summary'!G48</f>
        <v>388456.62498203403</v>
      </c>
      <c r="H48" s="708">
        <f>'[52]Expense Summary'!H48</f>
        <v>246993.41179810569</v>
      </c>
      <c r="I48" s="708">
        <f>'[52]Expense Summary'!I48</f>
        <v>93127.251265721716</v>
      </c>
      <c r="J48" s="708">
        <f>'[52]Expense Summary'!J48</f>
        <v>182632.86665797222</v>
      </c>
      <c r="K48" s="708">
        <f>'[52]Expense Summary'!K48</f>
        <v>27528.872187372734</v>
      </c>
      <c r="L48" s="708">
        <f>'[52]Expense Summary'!L48</f>
        <v>14662.413845986852</v>
      </c>
      <c r="M48" s="708">
        <f>'[52]Expense Summary'!M48</f>
        <v>8454.1476007730489</v>
      </c>
      <c r="N48" s="761">
        <f>'[52]Expense Summary'!N48</f>
        <v>28365.547297788573</v>
      </c>
      <c r="O48" s="708">
        <f>'[52]Expense Summary'!O48</f>
        <v>727.15477995249546</v>
      </c>
      <c r="P48" s="709">
        <f>'[52]Expense Summary'!P48</f>
        <v>0</v>
      </c>
      <c r="Q48" s="708">
        <f>'[52]Expense Summary'!Q48</f>
        <v>141808.03061726512</v>
      </c>
      <c r="R48" s="708">
        <f>'[52]Expense Summary'!R48</f>
        <v>1129.7439954380977</v>
      </c>
      <c r="S48" s="708">
        <f>'[52]Expense Summary'!S48</f>
        <v>39695.092045269012</v>
      </c>
      <c r="T48" s="708">
        <f>'[52]Expense Summary'!T48</f>
        <v>182632.86665797222</v>
      </c>
      <c r="U48" s="708">
        <f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>'[52]Expense Summary'!F49</f>
        <v>7867710.4989594091</v>
      </c>
      <c r="G49" s="708">
        <f>'[52]Expense Summary'!G49</f>
        <v>1750576.2697758414</v>
      </c>
      <c r="H49" s="708">
        <f>'[52]Expense Summary'!H49</f>
        <v>1113073.5780467987</v>
      </c>
      <c r="I49" s="708">
        <f>'[52]Expense Summary'!I49</f>
        <v>419677.11618450203</v>
      </c>
      <c r="J49" s="708">
        <f>'[52]Expense Summary'!J49</f>
        <v>823033.36303601018</v>
      </c>
      <c r="K49" s="708">
        <f>'[52]Expense Summary'!K49</f>
        <v>124058.61371816146</v>
      </c>
      <c r="L49" s="708">
        <f>'[52]Expense Summary'!L49</f>
        <v>66076.035484282009</v>
      </c>
      <c r="M49" s="708">
        <f>'[52]Expense Summary'!M49</f>
        <v>38098.539757894818</v>
      </c>
      <c r="N49" s="761">
        <f>'[52]Expense Summary'!N49</f>
        <v>127829.08254173679</v>
      </c>
      <c r="O49" s="708">
        <f>'[52]Expense Summary'!O49</f>
        <v>3276.9164441404114</v>
      </c>
      <c r="P49" s="709">
        <f>'[52]Expense Summary'!P49</f>
        <v>0</v>
      </c>
      <c r="Q49" s="708">
        <f>'[52]Expense Summary'!Q49</f>
        <v>639056.60837606143</v>
      </c>
      <c r="R49" s="708">
        <f>'[52]Expense Summary'!R49</f>
        <v>5091.1811052962439</v>
      </c>
      <c r="S49" s="708">
        <f>'[52]Expense Summary'!S49</f>
        <v>178885.57355465248</v>
      </c>
      <c r="T49" s="708">
        <f>'[52]Expense Summary'!T49</f>
        <v>823033.36303601018</v>
      </c>
      <c r="U49" s="708">
        <f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>'[52]Expense Summary'!F50</f>
        <v>20833856.163812153</v>
      </c>
      <c r="G50" s="712">
        <f>'[52]Expense Summary'!G50</f>
        <v>4635561.2872533146</v>
      </c>
      <c r="H50" s="712">
        <f>'[52]Expense Summary'!H50</f>
        <v>2947441.2953849565</v>
      </c>
      <c r="I50" s="712">
        <f>'[52]Expense Summary'!I50</f>
        <v>1111313.472323088</v>
      </c>
      <c r="J50" s="712">
        <f>'[52]Expense Summary'!J50</f>
        <v>2179408.9533135081</v>
      </c>
      <c r="K50" s="712">
        <f>'[52]Expense Summary'!K50</f>
        <v>328509.71250504872</v>
      </c>
      <c r="L50" s="712">
        <f>'[52]Expense Summary'!L50</f>
        <v>174970.67531101353</v>
      </c>
      <c r="M50" s="712">
        <f>'[52]Expense Summary'!M50</f>
        <v>100885.70206952073</v>
      </c>
      <c r="N50" s="882">
        <f>'[52]Expense Summary'!N50</f>
        <v>338493.99003418454</v>
      </c>
      <c r="O50" s="712">
        <f>'[52]Expense Summary'!O50</f>
        <v>8677.3408689963453</v>
      </c>
      <c r="P50" s="709">
        <f>'[52]Expense Summary'!P50</f>
        <v>0</v>
      </c>
      <c r="Q50" s="712">
        <f>'[52]Expense Summary'!Q50</f>
        <v>1692234.7945061554</v>
      </c>
      <c r="R50" s="712">
        <f>'[52]Expense Summary'!R50</f>
        <v>13481.550301792229</v>
      </c>
      <c r="S50" s="712">
        <f>'[52]Expense Summary'!S50</f>
        <v>473692.60850556067</v>
      </c>
      <c r="T50" s="712">
        <f>'[52]Expense Summary'!T50</f>
        <v>2179408.9533135081</v>
      </c>
      <c r="U50" s="712">
        <f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>'[52]Expense Summary'!F53</f>
        <v>117096.12757406002</v>
      </c>
      <c r="G53" s="708">
        <f>'[52]Expense Summary'!G53</f>
        <v>12266.034859929381</v>
      </c>
      <c r="H53" s="708">
        <f>'[52]Expense Summary'!H53</f>
        <v>1234.1147826003657</v>
      </c>
      <c r="I53" s="708">
        <f>'[52]Expense Summary'!I53</f>
        <v>1309.5115746087858</v>
      </c>
      <c r="J53" s="708">
        <f>'[52]Expense Summary'!J53</f>
        <v>1455.1315629762987</v>
      </c>
      <c r="K53" s="708">
        <f>'[52]Expense Summary'!K53</f>
        <v>160.74239463472423</v>
      </c>
      <c r="L53" s="708">
        <f>'[52]Expense Summary'!L53</f>
        <v>256.40347828505998</v>
      </c>
      <c r="M53" s="708">
        <f>'[52]Expense Summary'!M53</f>
        <v>457.8237563005523</v>
      </c>
      <c r="N53" s="761">
        <f>'[52]Expense Summary'!N53</f>
        <v>385.78311716064832</v>
      </c>
      <c r="O53" s="708">
        <f>'[52]Expense Summary'!O53</f>
        <v>0.25328501306495393</v>
      </c>
      <c r="P53" s="709">
        <f>'[52]Expense Summary'!P53</f>
        <v>0</v>
      </c>
      <c r="Q53" s="708">
        <f>'[52]Expense Summary'!Q53</f>
        <v>1415.3972782132566</v>
      </c>
      <c r="R53" s="708">
        <f>'[52]Expense Summary'!R53</f>
        <v>0.11948284628148363</v>
      </c>
      <c r="S53" s="708">
        <f>'[52]Expense Summary'!S53</f>
        <v>39.614801916760626</v>
      </c>
      <c r="T53" s="708">
        <f>'[52]Expense Summary'!T53</f>
        <v>1455.1315629762987</v>
      </c>
      <c r="U53" s="708">
        <f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>'[52]Expense Summary'!F54</f>
        <v>9996632.4211208429</v>
      </c>
      <c r="G54" s="708">
        <f>'[52]Expense Summary'!G54</f>
        <v>1272599.4674878372</v>
      </c>
      <c r="H54" s="708">
        <f>'[52]Expense Summary'!H54</f>
        <v>84726.18167537573</v>
      </c>
      <c r="I54" s="708">
        <f>'[52]Expense Summary'!I54</f>
        <v>8562.8039852760412</v>
      </c>
      <c r="J54" s="708">
        <f>'[52]Expense Summary'!J54</f>
        <v>6700.9032319657363</v>
      </c>
      <c r="K54" s="708">
        <f>'[52]Expense Summary'!K54</f>
        <v>960.04257592562647</v>
      </c>
      <c r="L54" s="708">
        <f>'[52]Expense Summary'!L54</f>
        <v>349.10639124568235</v>
      </c>
      <c r="M54" s="708">
        <f>'[52]Expense Summary'!M54</f>
        <v>533.35698662534799</v>
      </c>
      <c r="N54" s="761">
        <f>'[52]Expense Summary'!N54</f>
        <v>0</v>
      </c>
      <c r="O54" s="708">
        <f>'[52]Expense Summary'!O54</f>
        <v>77.579198054596077</v>
      </c>
      <c r="P54" s="709">
        <f>'[52]Expense Summary'!P54</f>
        <v>0</v>
      </c>
      <c r="Q54" s="708">
        <f>'[52]Expense Summary'!Q54</f>
        <v>5139.6218711169904</v>
      </c>
      <c r="R54" s="708">
        <f>'[52]Expense Summary'!R54</f>
        <v>19.394799513649019</v>
      </c>
      <c r="S54" s="708">
        <f>'[52]Expense Summary'!S54</f>
        <v>1541.886561335097</v>
      </c>
      <c r="T54" s="708">
        <f>'[52]Expense Summary'!T54</f>
        <v>6700.9032319657363</v>
      </c>
      <c r="U54" s="708">
        <f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>'[52]Expense Summary'!F55</f>
        <v>20177622.519180335</v>
      </c>
      <c r="G55" s="708">
        <f>'[52]Expense Summary'!G55</f>
        <v>2381005.4371652394</v>
      </c>
      <c r="H55" s="708">
        <f>'[52]Expense Summary'!H55</f>
        <v>216910.05295143303</v>
      </c>
      <c r="I55" s="708">
        <f>'[52]Expense Summary'!I55</f>
        <v>224156.19862806523</v>
      </c>
      <c r="J55" s="708">
        <f>'[52]Expense Summary'!J55</f>
        <v>181617.4301552223</v>
      </c>
      <c r="K55" s="708">
        <f>'[52]Expense Summary'!K55</f>
        <v>61073.219929349732</v>
      </c>
      <c r="L55" s="708">
        <f>'[52]Expense Summary'!L55</f>
        <v>98601.418215949743</v>
      </c>
      <c r="M55" s="708">
        <f>'[52]Expense Summary'!M55</f>
        <v>176148.726917133</v>
      </c>
      <c r="N55" s="761">
        <f>'[52]Expense Summary'!N55</f>
        <v>105673.44229617827</v>
      </c>
      <c r="O55" s="708">
        <f>'[52]Expense Summary'!O55</f>
        <v>20.167857038212635</v>
      </c>
      <c r="P55" s="709">
        <f>'[52]Expense Summary'!P55</f>
        <v>0</v>
      </c>
      <c r="Q55" s="708">
        <f>'[52]Expense Summary'!Q55</f>
        <v>167844.56570614738</v>
      </c>
      <c r="R55" s="708">
        <f>'[52]Expense Summary'!R55</f>
        <v>26.715691655154234</v>
      </c>
      <c r="S55" s="708">
        <f>'[52]Expense Summary'!S55</f>
        <v>13746.148757419774</v>
      </c>
      <c r="T55" s="708">
        <f>'[52]Expense Summary'!T55</f>
        <v>181617.4301552223</v>
      </c>
      <c r="U55" s="708">
        <f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>'[52]Expense Summary'!F56</f>
        <v>15015160.314208854</v>
      </c>
      <c r="G56" s="708">
        <f>'[52]Expense Summary'!G56</f>
        <v>1080069.5070909716</v>
      </c>
      <c r="H56" s="708">
        <f>'[52]Expense Summary'!H56</f>
        <v>174629.9454600178</v>
      </c>
      <c r="I56" s="708">
        <f>'[52]Expense Summary'!I56</f>
        <v>272644.09992099757</v>
      </c>
      <c r="J56" s="708">
        <f>'[52]Expense Summary'!J56</f>
        <v>373242.03424914565</v>
      </c>
      <c r="K56" s="708">
        <f>'[52]Expense Summary'!K56</f>
        <v>0</v>
      </c>
      <c r="L56" s="708">
        <f>'[52]Expense Summary'!L56</f>
        <v>0</v>
      </c>
      <c r="M56" s="708">
        <f>'[52]Expense Summary'!M56</f>
        <v>0</v>
      </c>
      <c r="N56" s="761">
        <f>'[52]Expense Summary'!N56</f>
        <v>43206.916437510416</v>
      </c>
      <c r="O56" s="708">
        <f>'[52]Expense Summary'!O56</f>
        <v>0</v>
      </c>
      <c r="P56" s="709">
        <f>'[52]Expense Summary'!P56</f>
        <v>0</v>
      </c>
      <c r="Q56" s="708">
        <f>'[52]Expense Summary'!Q56</f>
        <v>373242.03424914565</v>
      </c>
      <c r="R56" s="708">
        <f>'[52]Expense Summary'!R56</f>
        <v>0</v>
      </c>
      <c r="S56" s="708">
        <f>'[52]Expense Summary'!S56</f>
        <v>0</v>
      </c>
      <c r="T56" s="708">
        <f>'[52]Expense Summary'!T56</f>
        <v>373242.03424914565</v>
      </c>
      <c r="U56" s="708">
        <f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>'[52]Expense Summary'!F57</f>
        <v>0</v>
      </c>
      <c r="G57" s="708">
        <f>'[52]Expense Summary'!G57</f>
        <v>0</v>
      </c>
      <c r="H57" s="708">
        <f>'[52]Expense Summary'!H57</f>
        <v>0</v>
      </c>
      <c r="I57" s="708">
        <f>'[52]Expense Summary'!I57</f>
        <v>0</v>
      </c>
      <c r="J57" s="708">
        <f>'[52]Expense Summary'!J57</f>
        <v>0</v>
      </c>
      <c r="K57" s="708">
        <f>'[52]Expense Summary'!K57</f>
        <v>0</v>
      </c>
      <c r="L57" s="708">
        <f>'[52]Expense Summary'!L57</f>
        <v>0</v>
      </c>
      <c r="M57" s="708">
        <f>'[52]Expense Summary'!M57</f>
        <v>0</v>
      </c>
      <c r="N57" s="761">
        <f>'[52]Expense Summary'!N57</f>
        <v>0</v>
      </c>
      <c r="O57" s="708">
        <f>'[52]Expense Summary'!O57</f>
        <v>0</v>
      </c>
      <c r="P57" s="709">
        <f>'[52]Expense Summary'!P57</f>
        <v>0</v>
      </c>
      <c r="Q57" s="708">
        <f>'[52]Expense Summary'!Q57</f>
        <v>0</v>
      </c>
      <c r="R57" s="708">
        <f>'[52]Expense Summary'!R57</f>
        <v>0</v>
      </c>
      <c r="S57" s="708">
        <f>'[52]Expense Summary'!S57</f>
        <v>0</v>
      </c>
      <c r="T57" s="708">
        <f>'[52]Expense Summary'!T57</f>
        <v>0</v>
      </c>
      <c r="U57" s="708">
        <f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>'[52]Expense Summary'!F58</f>
        <v>45306511.382084087</v>
      </c>
      <c r="G58" s="712">
        <f>'[52]Expense Summary'!G58</f>
        <v>4745940.4466039781</v>
      </c>
      <c r="H58" s="712">
        <f>'[52]Expense Summary'!H58</f>
        <v>477500.29486942687</v>
      </c>
      <c r="I58" s="712">
        <f>'[52]Expense Summary'!I58</f>
        <v>506672.61410894763</v>
      </c>
      <c r="J58" s="712">
        <f>'[52]Expense Summary'!J58</f>
        <v>563015.49919930997</v>
      </c>
      <c r="K58" s="712">
        <f>'[52]Expense Summary'!K58</f>
        <v>62194.004899910084</v>
      </c>
      <c r="L58" s="712">
        <f>'[52]Expense Summary'!L58</f>
        <v>99206.928085480482</v>
      </c>
      <c r="M58" s="712">
        <f>'[52]Expense Summary'!M58</f>
        <v>177139.9076600589</v>
      </c>
      <c r="N58" s="882">
        <f>'[52]Expense Summary'!N58</f>
        <v>149266.14185084932</v>
      </c>
      <c r="O58" s="712">
        <f>'[52]Expense Summary'!O58</f>
        <v>98.000340105873661</v>
      </c>
      <c r="P58" s="709">
        <f>'[52]Expense Summary'!P58</f>
        <v>0</v>
      </c>
      <c r="Q58" s="712">
        <f>'[52]Expense Summary'!Q58</f>
        <v>547641.61910462333</v>
      </c>
      <c r="R58" s="712">
        <f>'[52]Expense Summary'!R58</f>
        <v>46.229974015084736</v>
      </c>
      <c r="S58" s="712">
        <f>'[52]Expense Summary'!S58</f>
        <v>15327.650120671631</v>
      </c>
      <c r="T58" s="712">
        <f>'[52]Expense Summary'!T58</f>
        <v>563015.49919930997</v>
      </c>
      <c r="U58" s="712">
        <f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>'[52]Expense Summary'!F61</f>
        <v>181452.77413573861</v>
      </c>
      <c r="G61" s="708">
        <f>'[52]Expense Summary'!G61</f>
        <v>0</v>
      </c>
      <c r="H61" s="708">
        <f>'[52]Expense Summary'!H61</f>
        <v>0</v>
      </c>
      <c r="I61" s="708">
        <f>'[52]Expense Summary'!I61</f>
        <v>0</v>
      </c>
      <c r="J61" s="708">
        <f>'[52]Expense Summary'!J61</f>
        <v>0</v>
      </c>
      <c r="K61" s="708">
        <f>'[52]Expense Summary'!K61</f>
        <v>0</v>
      </c>
      <c r="L61" s="708">
        <f>'[52]Expense Summary'!L61</f>
        <v>0</v>
      </c>
      <c r="M61" s="708">
        <f>'[52]Expense Summary'!M61</f>
        <v>0</v>
      </c>
      <c r="N61" s="761">
        <f>'[52]Expense Summary'!N61</f>
        <v>0</v>
      </c>
      <c r="O61" s="708">
        <f>'[52]Expense Summary'!O61</f>
        <v>0</v>
      </c>
      <c r="P61" s="709">
        <f>'[52]Expense Summary'!P61</f>
        <v>0</v>
      </c>
      <c r="Q61" s="708">
        <f>'[52]Expense Summary'!Q61</f>
        <v>0</v>
      </c>
      <c r="R61" s="708">
        <f>'[52]Expense Summary'!R61</f>
        <v>0</v>
      </c>
      <c r="S61" s="708">
        <f>'[52]Expense Summary'!S61</f>
        <v>0</v>
      </c>
      <c r="T61" s="708">
        <f>'[52]Expense Summary'!T61</f>
        <v>0</v>
      </c>
      <c r="U61" s="708">
        <f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>'[52]Expense Summary'!F62</f>
        <v>0</v>
      </c>
      <c r="G62" s="708">
        <f>'[52]Expense Summary'!G62</f>
        <v>0</v>
      </c>
      <c r="H62" s="708">
        <f>'[52]Expense Summary'!H62</f>
        <v>0</v>
      </c>
      <c r="I62" s="708">
        <f>'[52]Expense Summary'!I62</f>
        <v>0</v>
      </c>
      <c r="J62" s="708">
        <f>'[52]Expense Summary'!J62</f>
        <v>0</v>
      </c>
      <c r="K62" s="708">
        <f>'[52]Expense Summary'!K62</f>
        <v>0</v>
      </c>
      <c r="L62" s="708">
        <f>'[52]Expense Summary'!L62</f>
        <v>0</v>
      </c>
      <c r="M62" s="708">
        <f>'[52]Expense Summary'!M62</f>
        <v>0</v>
      </c>
      <c r="N62" s="761">
        <f>'[52]Expense Summary'!N62</f>
        <v>0</v>
      </c>
      <c r="O62" s="708">
        <f>'[52]Expense Summary'!O62</f>
        <v>0</v>
      </c>
      <c r="P62" s="709">
        <f>'[52]Expense Summary'!P62</f>
        <v>0</v>
      </c>
      <c r="Q62" s="708">
        <f>'[52]Expense Summary'!Q62</f>
        <v>0</v>
      </c>
      <c r="R62" s="708">
        <f>'[52]Expense Summary'!R62</f>
        <v>0</v>
      </c>
      <c r="S62" s="708">
        <f>'[52]Expense Summary'!S62</f>
        <v>0</v>
      </c>
      <c r="T62" s="708">
        <f>'[52]Expense Summary'!T62</f>
        <v>0</v>
      </c>
      <c r="U62" s="708">
        <f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>'[52]Expense Summary'!F63</f>
        <v>2704935.780114776</v>
      </c>
      <c r="G63" s="708">
        <f>'[52]Expense Summary'!G63</f>
        <v>325473.87122381834</v>
      </c>
      <c r="H63" s="708">
        <f>'[52]Expense Summary'!H63</f>
        <v>21852.075565973559</v>
      </c>
      <c r="I63" s="708">
        <f>'[52]Expense Summary'!I63</f>
        <v>2253.7294985974686</v>
      </c>
      <c r="J63" s="708">
        <f>'[52]Expense Summary'!J63</f>
        <v>1723.7551034403446</v>
      </c>
      <c r="K63" s="708">
        <f>'[52]Expense Summary'!K63</f>
        <v>248.92736742228576</v>
      </c>
      <c r="L63" s="708">
        <f>'[52]Expense Summary'!L63</f>
        <v>66.915958984485414</v>
      </c>
      <c r="M63" s="708">
        <f>'[52]Expense Summary'!M63</f>
        <v>42.826213750070671</v>
      </c>
      <c r="N63" s="761">
        <f>'[52]Expense Summary'!N63</f>
        <v>20955.401715581454</v>
      </c>
      <c r="O63" s="708">
        <f>'[52]Expense Summary'!O63</f>
        <v>21.413106875035336</v>
      </c>
      <c r="P63" s="709">
        <f>'[52]Expense Summary'!P63</f>
        <v>0</v>
      </c>
      <c r="Q63" s="708">
        <f>'[52]Expense Summary'!Q63</f>
        <v>1303.5228810177759</v>
      </c>
      <c r="R63" s="708">
        <f>'[52]Expense Summary'!R63</f>
        <v>5.3532767187588339</v>
      </c>
      <c r="S63" s="708">
        <f>'[52]Expense Summary'!S63</f>
        <v>414.87894570380962</v>
      </c>
      <c r="T63" s="708">
        <f>'[52]Expense Summary'!T63</f>
        <v>1723.7551034403446</v>
      </c>
      <c r="U63" s="708">
        <f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>'[52]Expense Summary'!F64</f>
        <v>784.70677481385746</v>
      </c>
      <c r="G64" s="708">
        <f>'[52]Expense Summary'!G64</f>
        <v>94.420560240948134</v>
      </c>
      <c r="H64" s="708">
        <f>'[52]Expense Summary'!H64</f>
        <v>6.3393267472088404</v>
      </c>
      <c r="I64" s="708">
        <f>'[52]Expense Summary'!I64</f>
        <v>0.65381101434956435</v>
      </c>
      <c r="J64" s="708">
        <f>'[52]Expense Summary'!J64</f>
        <v>0.50006448128398984</v>
      </c>
      <c r="K64" s="708">
        <f>'[52]Expense Summary'!K64</f>
        <v>7.2214280682315307E-2</v>
      </c>
      <c r="L64" s="708">
        <f>'[52]Expense Summary'!L64</f>
        <v>1.9412441043633145E-2</v>
      </c>
      <c r="M64" s="708">
        <f>'[52]Expense Summary'!M64</f>
        <v>1.2423962267925213E-2</v>
      </c>
      <c r="N64" s="761">
        <f>'[52]Expense Summary'!N64</f>
        <v>6.0792000372241555</v>
      </c>
      <c r="O64" s="708">
        <f>'[52]Expense Summary'!O64</f>
        <v>6.2119811339626067E-3</v>
      </c>
      <c r="P64" s="709">
        <f>'[52]Expense Summary'!P64</f>
        <v>0</v>
      </c>
      <c r="Q64" s="708">
        <f>'[52]Expense Summary'!Q64</f>
        <v>0.37815435152997368</v>
      </c>
      <c r="R64" s="708">
        <f>'[52]Expense Summary'!R64</f>
        <v>1.5529952834906517E-3</v>
      </c>
      <c r="S64" s="708">
        <f>'[52]Expense Summary'!S64</f>
        <v>0.12035713447052551</v>
      </c>
      <c r="T64" s="708">
        <f>'[52]Expense Summary'!T64</f>
        <v>0.50006448128398984</v>
      </c>
      <c r="U64" s="708">
        <f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>'[52]Expense Summary'!F65</f>
        <v>0</v>
      </c>
      <c r="G65" s="708">
        <f>'[52]Expense Summary'!G65</f>
        <v>0</v>
      </c>
      <c r="H65" s="708">
        <f>'[52]Expense Summary'!H65</f>
        <v>0</v>
      </c>
      <c r="I65" s="708">
        <f>'[52]Expense Summary'!I65</f>
        <v>0</v>
      </c>
      <c r="J65" s="708">
        <f>'[52]Expense Summary'!J65</f>
        <v>0</v>
      </c>
      <c r="K65" s="708">
        <f>'[52]Expense Summary'!K65</f>
        <v>0</v>
      </c>
      <c r="L65" s="708">
        <f>'[52]Expense Summary'!L65</f>
        <v>0</v>
      </c>
      <c r="M65" s="708">
        <f>'[52]Expense Summary'!M65</f>
        <v>0</v>
      </c>
      <c r="N65" s="761">
        <f>'[52]Expense Summary'!N65</f>
        <v>0</v>
      </c>
      <c r="O65" s="708">
        <f>'[52]Expense Summary'!O65</f>
        <v>0</v>
      </c>
      <c r="P65" s="709">
        <f>'[52]Expense Summary'!P65</f>
        <v>0</v>
      </c>
      <c r="Q65" s="708">
        <f>'[52]Expense Summary'!Q65</f>
        <v>0</v>
      </c>
      <c r="R65" s="708">
        <f>'[52]Expense Summary'!R65</f>
        <v>0</v>
      </c>
      <c r="S65" s="708">
        <f>'[52]Expense Summary'!S65</f>
        <v>0</v>
      </c>
      <c r="T65" s="708">
        <f>'[52]Expense Summary'!T65</f>
        <v>0</v>
      </c>
      <c r="U65" s="708">
        <f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>'[52]Expense Summary'!F66</f>
        <v>723894.26908570854</v>
      </c>
      <c r="G66" s="708">
        <f>'[52]Expense Summary'!G66</f>
        <v>87103.239880269772</v>
      </c>
      <c r="H66" s="708">
        <f>'[52]Expense Summary'!H66</f>
        <v>5848.0472572124745</v>
      </c>
      <c r="I66" s="708">
        <f>'[52]Expense Summary'!I66</f>
        <v>603.14255151554426</v>
      </c>
      <c r="J66" s="708">
        <f>'[52]Expense Summary'!J66</f>
        <v>461.31093013777968</v>
      </c>
      <c r="K66" s="708">
        <f>'[52]Expense Summary'!K66</f>
        <v>66.617882768343961</v>
      </c>
      <c r="L66" s="708">
        <f>'[52]Expense Summary'!L66</f>
        <v>17.908033002242998</v>
      </c>
      <c r="M66" s="708">
        <f>'[52]Expense Summary'!M66</f>
        <v>11.461141121435521</v>
      </c>
      <c r="N66" s="761">
        <f>'[52]Expense Summary'!N66</f>
        <v>5608.0796149824182</v>
      </c>
      <c r="O66" s="708">
        <f>'[52]Expense Summary'!O66</f>
        <v>5.7305705607177604</v>
      </c>
      <c r="P66" s="709">
        <f>'[52]Expense Summary'!P66</f>
        <v>0</v>
      </c>
      <c r="Q66" s="708">
        <f>'[52]Expense Summary'!Q66</f>
        <v>348.84848288369363</v>
      </c>
      <c r="R66" s="708">
        <f>'[52]Expense Summary'!R66</f>
        <v>1.4326426401794401</v>
      </c>
      <c r="S66" s="708">
        <f>'[52]Expense Summary'!S66</f>
        <v>111.02980461390661</v>
      </c>
      <c r="T66" s="708">
        <f>'[52]Expense Summary'!T66</f>
        <v>461.31093013777968</v>
      </c>
      <c r="U66" s="708">
        <f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>'[52]Expense Summary'!F67</f>
        <v>0</v>
      </c>
      <c r="G67" s="708">
        <f>'[52]Expense Summary'!G67</f>
        <v>0</v>
      </c>
      <c r="H67" s="708">
        <f>'[52]Expense Summary'!H67</f>
        <v>0</v>
      </c>
      <c r="I67" s="708">
        <f>'[52]Expense Summary'!I67</f>
        <v>0</v>
      </c>
      <c r="J67" s="708">
        <f>'[52]Expense Summary'!J67</f>
        <v>0</v>
      </c>
      <c r="K67" s="708">
        <f>'[52]Expense Summary'!K67</f>
        <v>0</v>
      </c>
      <c r="L67" s="708">
        <f>'[52]Expense Summary'!L67</f>
        <v>0</v>
      </c>
      <c r="M67" s="708">
        <f>'[52]Expense Summary'!M67</f>
        <v>0</v>
      </c>
      <c r="N67" s="761">
        <f>'[52]Expense Summary'!N67</f>
        <v>0</v>
      </c>
      <c r="O67" s="708">
        <f>'[52]Expense Summary'!O67</f>
        <v>0</v>
      </c>
      <c r="P67" s="709">
        <f>'[52]Expense Summary'!P67</f>
        <v>0</v>
      </c>
      <c r="Q67" s="708">
        <f>'[52]Expense Summary'!Q67</f>
        <v>0</v>
      </c>
      <c r="R67" s="708">
        <f>'[52]Expense Summary'!R67</f>
        <v>0</v>
      </c>
      <c r="S67" s="708">
        <f>'[52]Expense Summary'!S67</f>
        <v>0</v>
      </c>
      <c r="T67" s="708">
        <f>'[52]Expense Summary'!T67</f>
        <v>0</v>
      </c>
      <c r="U67" s="708">
        <f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>'[52]Expense Summary'!F68</f>
        <v>0</v>
      </c>
      <c r="G68" s="708">
        <f>'[52]Expense Summary'!G68</f>
        <v>0</v>
      </c>
      <c r="H68" s="708">
        <f>'[52]Expense Summary'!H68</f>
        <v>0</v>
      </c>
      <c r="I68" s="708">
        <f>'[52]Expense Summary'!I68</f>
        <v>0</v>
      </c>
      <c r="J68" s="708">
        <f>'[52]Expense Summary'!J68</f>
        <v>0</v>
      </c>
      <c r="K68" s="708">
        <f>'[52]Expense Summary'!K68</f>
        <v>0</v>
      </c>
      <c r="L68" s="708">
        <f>'[52]Expense Summary'!L68</f>
        <v>0</v>
      </c>
      <c r="M68" s="708">
        <f>'[52]Expense Summary'!M68</f>
        <v>0</v>
      </c>
      <c r="N68" s="761">
        <f>'[52]Expense Summary'!N68</f>
        <v>0</v>
      </c>
      <c r="O68" s="708">
        <f>'[52]Expense Summary'!O68</f>
        <v>0</v>
      </c>
      <c r="P68" s="709">
        <f>'[52]Expense Summary'!P68</f>
        <v>0</v>
      </c>
      <c r="Q68" s="708">
        <f>'[52]Expense Summary'!Q68</f>
        <v>0</v>
      </c>
      <c r="R68" s="708">
        <f>'[52]Expense Summary'!R68</f>
        <v>0</v>
      </c>
      <c r="S68" s="708">
        <f>'[52]Expense Summary'!S68</f>
        <v>0</v>
      </c>
      <c r="T68" s="708">
        <f>'[52]Expense Summary'!T68</f>
        <v>0</v>
      </c>
      <c r="U68" s="708">
        <f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>'[52]Expense Summary'!F69</f>
        <v>3611067.5301110372</v>
      </c>
      <c r="G69" s="712">
        <f>'[52]Expense Summary'!G69</f>
        <v>412671.531664329</v>
      </c>
      <c r="H69" s="712">
        <f>'[52]Expense Summary'!H69</f>
        <v>27706.462149933242</v>
      </c>
      <c r="I69" s="712">
        <f>'[52]Expense Summary'!I69</f>
        <v>2857.5258611273625</v>
      </c>
      <c r="J69" s="712">
        <f>'[52]Expense Summary'!J69</f>
        <v>2185.5660980594084</v>
      </c>
      <c r="K69" s="712">
        <f>'[52]Expense Summary'!K69</f>
        <v>315.61746447131202</v>
      </c>
      <c r="L69" s="712">
        <f>'[52]Expense Summary'!L69</f>
        <v>84.843404427772043</v>
      </c>
      <c r="M69" s="712">
        <f>'[52]Expense Summary'!M69</f>
        <v>54.299778833774113</v>
      </c>
      <c r="N69" s="882">
        <f>'[52]Expense Summary'!N69</f>
        <v>26569.560530601098</v>
      </c>
      <c r="O69" s="712">
        <f>'[52]Expense Summary'!O69</f>
        <v>27.149889416887056</v>
      </c>
      <c r="P69" s="709">
        <f>'[52]Expense Summary'!P69</f>
        <v>0</v>
      </c>
      <c r="Q69" s="712">
        <f>'[52]Expense Summary'!Q69</f>
        <v>1652.7495182529995</v>
      </c>
      <c r="R69" s="712">
        <f>'[52]Expense Summary'!R69</f>
        <v>6.7874723542217641</v>
      </c>
      <c r="S69" s="712">
        <f>'[52]Expense Summary'!S69</f>
        <v>526.02910745218674</v>
      </c>
      <c r="T69" s="712">
        <f>'[52]Expense Summary'!T69</f>
        <v>2185.5660980594084</v>
      </c>
      <c r="U69" s="712">
        <f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>'[52]Expense Summary'!F72</f>
        <v>31220292.851923116</v>
      </c>
      <c r="G72" s="708">
        <f>'[52]Expense Summary'!G72</f>
        <v>6039085.9974123407</v>
      </c>
      <c r="H72" s="708">
        <f>'[52]Expense Summary'!H72</f>
        <v>5026920.5149264634</v>
      </c>
      <c r="I72" s="708">
        <f>'[52]Expense Summary'!I72</f>
        <v>2871945.0419867761</v>
      </c>
      <c r="J72" s="708">
        <f>'[52]Expense Summary'!J72</f>
        <v>2588172.9591381992</v>
      </c>
      <c r="K72" s="708">
        <f>'[52]Expense Summary'!K72</f>
        <v>158581.76534709267</v>
      </c>
      <c r="L72" s="708">
        <f>'[52]Expense Summary'!L72</f>
        <v>714897.76784717385</v>
      </c>
      <c r="M72" s="708">
        <f>'[52]Expense Summary'!M72</f>
        <v>334763.93190071417</v>
      </c>
      <c r="N72" s="761">
        <f>'[52]Expense Summary'!N72</f>
        <v>539954.56722775486</v>
      </c>
      <c r="O72" s="708">
        <f>'[52]Expense Summary'!O72</f>
        <v>14826.216340909808</v>
      </c>
      <c r="P72" s="709">
        <f>'[52]Expense Summary'!P72</f>
        <v>0</v>
      </c>
      <c r="Q72" s="708">
        <f>'[52]Expense Summary'!Q72</f>
        <v>2273395.8594292947</v>
      </c>
      <c r="R72" s="708">
        <f>'[52]Expense Summary'!R72</f>
        <v>13733.327528843549</v>
      </c>
      <c r="S72" s="708">
        <f>'[52]Expense Summary'!S72</f>
        <v>301043.77218006097</v>
      </c>
      <c r="T72" s="708">
        <f>'[52]Expense Summary'!T72</f>
        <v>2588172.9591381992</v>
      </c>
      <c r="U72" s="708">
        <f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>'[52]Expense Summary'!F73</f>
        <v>5435192.1764677921</v>
      </c>
      <c r="G73" s="708">
        <f>'[52]Expense Summary'!G73</f>
        <v>1051354.4226453297</v>
      </c>
      <c r="H73" s="708">
        <f>'[52]Expense Summary'!H73</f>
        <v>875144.86760398059</v>
      </c>
      <c r="I73" s="708">
        <f>'[52]Expense Summary'!I73</f>
        <v>499981.64006621309</v>
      </c>
      <c r="J73" s="708">
        <f>'[52]Expense Summary'!J73</f>
        <v>450579.2910263146</v>
      </c>
      <c r="K73" s="708">
        <f>'[52]Expense Summary'!K73</f>
        <v>27607.760581652466</v>
      </c>
      <c r="L73" s="708">
        <f>'[52]Expense Summary'!L73</f>
        <v>124457.7292470176</v>
      </c>
      <c r="M73" s="708">
        <f>'[52]Expense Summary'!M73</f>
        <v>58279.603982583394</v>
      </c>
      <c r="N73" s="761">
        <f>'[52]Expense Summary'!N73</f>
        <v>94001.579465119255</v>
      </c>
      <c r="O73" s="708">
        <f>'[52]Expense Summary'!O73</f>
        <v>2581.120409245877</v>
      </c>
      <c r="P73" s="709">
        <f>'[52]Expense Summary'!P73</f>
        <v>0</v>
      </c>
      <c r="Q73" s="708">
        <f>'[52]Expense Summary'!Q73</f>
        <v>395779.22756170575</v>
      </c>
      <c r="R73" s="708">
        <f>'[52]Expense Summary'!R73</f>
        <v>2390.8575968736409</v>
      </c>
      <c r="S73" s="708">
        <f>'[52]Expense Summary'!S73</f>
        <v>52409.205867735182</v>
      </c>
      <c r="T73" s="708">
        <f>'[52]Expense Summary'!T73</f>
        <v>450579.2910263146</v>
      </c>
      <c r="U73" s="708">
        <f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>'[52]Expense Summary'!F74</f>
        <v>-13594160.761282306</v>
      </c>
      <c r="G74" s="708">
        <f>'[52]Expense Summary'!G74</f>
        <v>-2629581.5445874422</v>
      </c>
      <c r="H74" s="708">
        <f>'[52]Expense Summary'!H74</f>
        <v>-2188857.2902956912</v>
      </c>
      <c r="I74" s="708">
        <f>'[52]Expense Summary'!I74</f>
        <v>-1250522.6258930175</v>
      </c>
      <c r="J74" s="708">
        <f>'[52]Expense Summary'!J74</f>
        <v>-1126960.5782176752</v>
      </c>
      <c r="K74" s="708">
        <f>'[52]Expense Summary'!K74</f>
        <v>-69050.794051200995</v>
      </c>
      <c r="L74" s="708">
        <f>'[52]Expense Summary'!L74</f>
        <v>-311285.84315626364</v>
      </c>
      <c r="M74" s="708">
        <f>'[52]Expense Summary'!M74</f>
        <v>-145765.2792983634</v>
      </c>
      <c r="N74" s="761">
        <f>'[52]Expense Summary'!N74</f>
        <v>-235110.83722043212</v>
      </c>
      <c r="O74" s="708">
        <f>'[52]Expense Summary'!O74</f>
        <v>-6455.7359976033522</v>
      </c>
      <c r="P74" s="709">
        <f>'[52]Expense Summary'!P74</f>
        <v>0</v>
      </c>
      <c r="Q74" s="708">
        <f>'[52]Expense Summary'!Q74</f>
        <v>-989898.10677614133</v>
      </c>
      <c r="R74" s="708">
        <f>'[52]Expense Summary'!R74</f>
        <v>-5979.8626201209108</v>
      </c>
      <c r="S74" s="708">
        <f>'[52]Expense Summary'!S74</f>
        <v>-131082.60882141304</v>
      </c>
      <c r="T74" s="708">
        <f>'[52]Expense Summary'!T74</f>
        <v>-1126960.5782176752</v>
      </c>
      <c r="U74" s="708">
        <f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>'[52]Expense Summary'!F75</f>
        <v>6988229.3480467014</v>
      </c>
      <c r="G75" s="708">
        <f>'[52]Expense Summary'!G75</f>
        <v>1351765.603310002</v>
      </c>
      <c r="H75" s="708">
        <f>'[52]Expense Summary'!H75</f>
        <v>1125206.4046716089</v>
      </c>
      <c r="I75" s="708">
        <f>'[52]Expense Summary'!I75</f>
        <v>642845.04708458995</v>
      </c>
      <c r="J75" s="708">
        <f>'[52]Expense Summary'!J75</f>
        <v>579326.60390648211</v>
      </c>
      <c r="K75" s="708">
        <f>'[52]Expense Summary'!K75</f>
        <v>35496.327722478258</v>
      </c>
      <c r="L75" s="708">
        <f>'[52]Expense Summary'!L75</f>
        <v>160019.94554689003</v>
      </c>
      <c r="M75" s="708">
        <f>'[52]Expense Summary'!M75</f>
        <v>74932.261035212388</v>
      </c>
      <c r="N75" s="761">
        <f>'[52]Expense Summary'!N75</f>
        <v>120861.33756687108</v>
      </c>
      <c r="O75" s="708">
        <f>'[52]Expense Summary'!O75</f>
        <v>3318.6428021495431</v>
      </c>
      <c r="P75" s="709">
        <f>'[52]Expense Summary'!P75</f>
        <v>0</v>
      </c>
      <c r="Q75" s="708">
        <f>'[52]Expense Summary'!Q75</f>
        <v>508868.11792391737</v>
      </c>
      <c r="R75" s="708">
        <f>'[52]Expense Summary'!R75</f>
        <v>3074.0148062861772</v>
      </c>
      <c r="S75" s="708">
        <f>'[52]Expense Summary'!S75</f>
        <v>67384.471176278501</v>
      </c>
      <c r="T75" s="708">
        <f>'[52]Expense Summary'!T75</f>
        <v>579326.60390648211</v>
      </c>
      <c r="U75" s="708">
        <f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>'[52]Expense Summary'!F76</f>
        <v>2744825.9592610616</v>
      </c>
      <c r="G76" s="708">
        <f>'[52]Expense Summary'!G76</f>
        <v>590728.80790788063</v>
      </c>
      <c r="H76" s="708">
        <f>'[52]Expense Summary'!H76</f>
        <v>578530.39580988861</v>
      </c>
      <c r="I76" s="708">
        <f>'[52]Expense Summary'!I76</f>
        <v>327716.89059505687</v>
      </c>
      <c r="J76" s="708">
        <f>'[52]Expense Summary'!J76</f>
        <v>275185.34766374464</v>
      </c>
      <c r="K76" s="708">
        <f>'[52]Expense Summary'!K76</f>
        <v>32037.015207818749</v>
      </c>
      <c r="L76" s="708">
        <f>'[52]Expense Summary'!L76</f>
        <v>82573.463116655505</v>
      </c>
      <c r="M76" s="708">
        <f>'[52]Expense Summary'!M76</f>
        <v>51691.081867574016</v>
      </c>
      <c r="N76" s="761">
        <f>'[52]Expense Summary'!N76</f>
        <v>48218.163283488087</v>
      </c>
      <c r="O76" s="708">
        <f>'[52]Expense Summary'!O76</f>
        <v>1516.832526205081</v>
      </c>
      <c r="P76" s="709">
        <f>'[52]Expense Summary'!P76</f>
        <v>0</v>
      </c>
      <c r="Q76" s="708">
        <f>'[52]Expense Summary'!Q76</f>
        <v>242961.67214867973</v>
      </c>
      <c r="R76" s="708">
        <f>'[52]Expense Summary'!R76</f>
        <v>1290.7160753658461</v>
      </c>
      <c r="S76" s="708">
        <f>'[52]Expense Summary'!S76</f>
        <v>30932.959439699069</v>
      </c>
      <c r="T76" s="708">
        <f>'[52]Expense Summary'!T76</f>
        <v>275185.34766374464</v>
      </c>
      <c r="U76" s="708">
        <f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>'[52]Expense Summary'!F77</f>
        <v>3069153.5181260738</v>
      </c>
      <c r="G77" s="708">
        <f>'[52]Expense Summary'!G77</f>
        <v>607393.01849078364</v>
      </c>
      <c r="H77" s="708">
        <f>'[52]Expense Summary'!H77</f>
        <v>548856.55606868293</v>
      </c>
      <c r="I77" s="708">
        <f>'[52]Expense Summary'!I77</f>
        <v>312340.55295882007</v>
      </c>
      <c r="J77" s="708">
        <f>'[52]Expense Summary'!J77</f>
        <v>264037.75157892704</v>
      </c>
      <c r="K77" s="708">
        <f>'[52]Expense Summary'!K77</f>
        <v>30469.741238017556</v>
      </c>
      <c r="L77" s="708">
        <f>'[52]Expense Summary'!L77</f>
        <v>78179.455507512612</v>
      </c>
      <c r="M77" s="708">
        <f>'[52]Expense Summary'!M77</f>
        <v>46817.87931535735</v>
      </c>
      <c r="N77" s="761">
        <f>'[52]Expense Summary'!N77</f>
        <v>69941.248982826131</v>
      </c>
      <c r="O77" s="708">
        <f>'[52]Expense Summary'!O77</f>
        <v>1430.139199822502</v>
      </c>
      <c r="P77" s="709">
        <f>'[52]Expense Summary'!P77</f>
        <v>0</v>
      </c>
      <c r="Q77" s="708">
        <f>'[52]Expense Summary'!Q77</f>
        <v>233415.56517435881</v>
      </c>
      <c r="R77" s="708">
        <f>'[52]Expense Summary'!R77</f>
        <v>1222.6107319829996</v>
      </c>
      <c r="S77" s="708">
        <f>'[52]Expense Summary'!S77</f>
        <v>29399.575672585222</v>
      </c>
      <c r="T77" s="708">
        <f>'[52]Expense Summary'!T77</f>
        <v>264037.75157892704</v>
      </c>
      <c r="U77" s="708">
        <f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>'[52]Expense Summary'!F78</f>
        <v>21638970.948017113</v>
      </c>
      <c r="G78" s="708">
        <f>'[52]Expense Summary'!G78</f>
        <v>4282405.4917837428</v>
      </c>
      <c r="H78" s="708">
        <f>'[52]Expense Summary'!H78</f>
        <v>3869695.9931318401</v>
      </c>
      <c r="I78" s="708">
        <f>'[52]Expense Summary'!I78</f>
        <v>2202147.3059093403</v>
      </c>
      <c r="J78" s="708">
        <f>'[52]Expense Summary'!J78</f>
        <v>1861589.9145653178</v>
      </c>
      <c r="K78" s="708">
        <f>'[52]Expense Summary'!K78</f>
        <v>214825.95821587607</v>
      </c>
      <c r="L78" s="708">
        <f>'[52]Expense Summary'!L78</f>
        <v>551201.80742596858</v>
      </c>
      <c r="M78" s="708">
        <f>'[52]Expense Summary'!M78</f>
        <v>330087.99474173901</v>
      </c>
      <c r="N78" s="761">
        <f>'[52]Expense Summary'!N78</f>
        <v>493118.5898226017</v>
      </c>
      <c r="O78" s="708">
        <f>'[52]Expense Summary'!O78</f>
        <v>10083.1517269539</v>
      </c>
      <c r="P78" s="709">
        <f>'[52]Expense Summary'!P78</f>
        <v>0</v>
      </c>
      <c r="Q78" s="708">
        <f>'[52]Expense Summary'!Q78</f>
        <v>1645689.1464676051</v>
      </c>
      <c r="R78" s="708">
        <f>'[52]Expense Summary'!R78</f>
        <v>8619.9787511011436</v>
      </c>
      <c r="S78" s="708">
        <f>'[52]Expense Summary'!S78</f>
        <v>207280.78934661156</v>
      </c>
      <c r="T78" s="708">
        <f>'[52]Expense Summary'!T78</f>
        <v>1861589.9145653178</v>
      </c>
      <c r="U78" s="708">
        <f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>'[52]Expense Summary'!F79</f>
        <v>4110717.3352914727</v>
      </c>
      <c r="G79" s="708">
        <f>'[52]Expense Summary'!G79</f>
        <v>1009517.4153417379</v>
      </c>
      <c r="H79" s="708">
        <f>'[52]Expense Summary'!H79</f>
        <v>1085722.3352739869</v>
      </c>
      <c r="I79" s="708">
        <f>'[52]Expense Summary'!I79</f>
        <v>671579.82005542796</v>
      </c>
      <c r="J79" s="708">
        <f>'[52]Expense Summary'!J79</f>
        <v>523696.30553544941</v>
      </c>
      <c r="K79" s="708">
        <f>'[52]Expense Summary'!K79</f>
        <v>6552.4685282178107</v>
      </c>
      <c r="L79" s="708">
        <f>'[52]Expense Summary'!L79</f>
        <v>193033.61837833369</v>
      </c>
      <c r="M79" s="708">
        <f>'[52]Expense Summary'!M79</f>
        <v>13470.975433954372</v>
      </c>
      <c r="N79" s="761">
        <f>'[52]Expense Summary'!N79</f>
        <v>42063.856141213008</v>
      </c>
      <c r="O79" s="708">
        <f>'[52]Expense Summary'!O79</f>
        <v>2669.7561788048511</v>
      </c>
      <c r="P79" s="709">
        <f>'[52]Expense Summary'!P79</f>
        <v>0</v>
      </c>
      <c r="Q79" s="708">
        <f>'[52]Expense Summary'!Q79</f>
        <v>478450.20459706447</v>
      </c>
      <c r="R79" s="708">
        <f>'[52]Expense Summary'!R79</f>
        <v>1708.4655055571241</v>
      </c>
      <c r="S79" s="708">
        <f>'[52]Expense Summary'!S79</f>
        <v>43537.635432827781</v>
      </c>
      <c r="T79" s="708">
        <f>'[52]Expense Summary'!T79</f>
        <v>523696.30553544941</v>
      </c>
      <c r="U79" s="708">
        <f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>'[52]Expense Summary'!F80</f>
        <v>3441833.6594442739</v>
      </c>
      <c r="G80" s="708">
        <f>'[52]Expense Summary'!G80</f>
        <v>665769.84260709886</v>
      </c>
      <c r="H80" s="708">
        <f>'[52]Expense Summary'!H80</f>
        <v>554185.1997893441</v>
      </c>
      <c r="I80" s="708">
        <f>'[52]Expense Summary'!I80</f>
        <v>316613.20925038343</v>
      </c>
      <c r="J80" s="708">
        <f>'[52]Expense Summary'!J80</f>
        <v>285329.18795720465</v>
      </c>
      <c r="K80" s="708">
        <f>'[52]Expense Summary'!K80</f>
        <v>17482.60531489845</v>
      </c>
      <c r="L80" s="708">
        <f>'[52]Expense Summary'!L80</f>
        <v>78812.816141998963</v>
      </c>
      <c r="M80" s="708">
        <f>'[52]Expense Summary'!M80</f>
        <v>36905.54006807835</v>
      </c>
      <c r="N80" s="761">
        <f>'[52]Expense Summary'!N80</f>
        <v>59526.469302182617</v>
      </c>
      <c r="O80" s="708">
        <f>'[52]Expense Summary'!O80</f>
        <v>1634.4936508564099</v>
      </c>
      <c r="P80" s="709">
        <f>'[52]Expense Summary'!P80</f>
        <v>0</v>
      </c>
      <c r="Q80" s="708">
        <f>'[52]Expense Summary'!Q80</f>
        <v>250627.06577856475</v>
      </c>
      <c r="R80" s="708">
        <f>'[52]Expense Summary'!R80</f>
        <v>1514.0097874525466</v>
      </c>
      <c r="S80" s="708">
        <f>'[52]Expense Summary'!S80</f>
        <v>33188.112391187351</v>
      </c>
      <c r="T80" s="708">
        <f>'[52]Expense Summary'!T80</f>
        <v>285329.18795720465</v>
      </c>
      <c r="U80" s="708">
        <f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>'[52]Expense Summary'!F81</f>
        <v>3205740.4291185783</v>
      </c>
      <c r="G81" s="708">
        <f>'[52]Expense Summary'!G81</f>
        <v>620101.23443272279</v>
      </c>
      <c r="H81" s="708">
        <f>'[52]Expense Summary'!H81</f>
        <v>516170.76127691387</v>
      </c>
      <c r="I81" s="708">
        <f>'[52]Expense Summary'!I81</f>
        <v>294895.06632659747</v>
      </c>
      <c r="J81" s="708">
        <f>'[52]Expense Summary'!J81</f>
        <v>265756.97838624578</v>
      </c>
      <c r="K81" s="708">
        <f>'[52]Expense Summary'!K81</f>
        <v>16283.382699366826</v>
      </c>
      <c r="L81" s="708">
        <f>'[52]Expense Summary'!L81</f>
        <v>73406.636124271448</v>
      </c>
      <c r="M81" s="708">
        <f>'[52]Expense Summary'!M81</f>
        <v>34373.997572502369</v>
      </c>
      <c r="N81" s="761">
        <f>'[52]Expense Summary'!N81</f>
        <v>55443.23989076919</v>
      </c>
      <c r="O81" s="708">
        <f>'[52]Expense Summary'!O81</f>
        <v>1522.375249980571</v>
      </c>
      <c r="P81" s="709">
        <f>'[52]Expense Summary'!P81</f>
        <v>0</v>
      </c>
      <c r="Q81" s="708">
        <f>'[52]Expense Summary'!Q81</f>
        <v>233435.25483664213</v>
      </c>
      <c r="R81" s="708">
        <f>'[52]Expense Summary'!R81</f>
        <v>1410.15599995658</v>
      </c>
      <c r="S81" s="708">
        <f>'[52]Expense Summary'!S81</f>
        <v>30911.56754964705</v>
      </c>
      <c r="T81" s="708">
        <f>'[52]Expense Summary'!T81</f>
        <v>265756.97838624578</v>
      </c>
      <c r="U81" s="708">
        <f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>'[52]Expense Summary'!F82</f>
        <v>68260795.464413866</v>
      </c>
      <c r="G82" s="712">
        <f>'[52]Expense Summary'!G82</f>
        <v>13588540.289344199</v>
      </c>
      <c r="H82" s="712">
        <f>'[52]Expense Summary'!H82</f>
        <v>11991575.738257019</v>
      </c>
      <c r="I82" s="712">
        <f>'[52]Expense Summary'!I82</f>
        <v>6889541.9483401878</v>
      </c>
      <c r="J82" s="712">
        <f>'[52]Expense Summary'!J82</f>
        <v>5966713.7615402108</v>
      </c>
      <c r="K82" s="712">
        <f>'[52]Expense Summary'!K82</f>
        <v>470286.23080421792</v>
      </c>
      <c r="L82" s="712">
        <f>'[52]Expense Summary'!L82</f>
        <v>1745297.3961795587</v>
      </c>
      <c r="M82" s="712">
        <f>'[52]Expense Summary'!M82</f>
        <v>835557.98661935201</v>
      </c>
      <c r="N82" s="882">
        <f>'[52]Expense Summary'!N82</f>
        <v>1288018.2144623939</v>
      </c>
      <c r="O82" s="712">
        <f>'[52]Expense Summary'!O82</f>
        <v>33126.99208732519</v>
      </c>
      <c r="P82" s="709">
        <f>'[52]Expense Summary'!P82</f>
        <v>0</v>
      </c>
      <c r="Q82" s="712">
        <f>'[52]Expense Summary'!Q82</f>
        <v>5272724.0071416916</v>
      </c>
      <c r="R82" s="712">
        <f>'[52]Expense Summary'!R82</f>
        <v>28984.274163298694</v>
      </c>
      <c r="S82" s="712">
        <f>'[52]Expense Summary'!S82</f>
        <v>665005.4802352197</v>
      </c>
      <c r="T82" s="712">
        <f>'[52]Expense Summary'!T82</f>
        <v>5966713.7615402108</v>
      </c>
      <c r="U82" s="712">
        <f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>'[52]Expense Summary'!F84</f>
        <v>597556805.61814559</v>
      </c>
      <c r="G84" s="712">
        <f>'[52]Expense Summary'!G84</f>
        <v>138845226.55149624</v>
      </c>
      <c r="H84" s="712">
        <f>'[52]Expense Summary'!H84</f>
        <v>143314875.07305697</v>
      </c>
      <c r="I84" s="712">
        <f>'[52]Expense Summary'!I84</f>
        <v>89395784.838742748</v>
      </c>
      <c r="J84" s="712">
        <f>'[52]Expense Summary'!J84</f>
        <v>69694775.83103618</v>
      </c>
      <c r="K84" s="712">
        <f>'[52]Expense Summary'!K84</f>
        <v>1130664.0052808342</v>
      </c>
      <c r="L84" s="712">
        <f>'[52]Expense Summary'!L84</f>
        <v>25938727.565156728</v>
      </c>
      <c r="M84" s="712">
        <f>'[52]Expense Summary'!M84</f>
        <v>2679841.9215660598</v>
      </c>
      <c r="N84" s="882">
        <f>'[52]Expense Summary'!N84</f>
        <v>4674627.2205144204</v>
      </c>
      <c r="O84" s="712">
        <f>'[52]Expense Summary'!O84</f>
        <v>338863.05063005432</v>
      </c>
      <c r="P84" s="709">
        <f>'[52]Expense Summary'!P84</f>
        <v>0</v>
      </c>
      <c r="Q84" s="712">
        <f>'[52]Expense Summary'!Q84</f>
        <v>63866312.56048505</v>
      </c>
      <c r="R84" s="712">
        <f>'[52]Expense Summary'!R84</f>
        <v>204625.55064710253</v>
      </c>
      <c r="S84" s="712">
        <f>'[52]Expense Summary'!S84</f>
        <v>5623837.7199040363</v>
      </c>
      <c r="T84" s="712">
        <f>'[52]Expense Summary'!T84</f>
        <v>69694775.83103618</v>
      </c>
      <c r="U84" s="712">
        <f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>'[52]Expense Summary'!F87</f>
        <v>-2.3170248352909941</v>
      </c>
      <c r="G87" s="708">
        <f>'[52]Expense Summary'!G87</f>
        <v>-0.63784048762427237</v>
      </c>
      <c r="H87" s="708">
        <f>'[52]Expense Summary'!H87</f>
        <v>-0.79218455723725789</v>
      </c>
      <c r="I87" s="708">
        <f>'[52]Expense Summary'!I87</f>
        <v>-0.46072244973031051</v>
      </c>
      <c r="J87" s="708">
        <f>'[52]Expense Summary'!J87</f>
        <v>-0.33965101424853572</v>
      </c>
      <c r="K87" s="708">
        <f>'[52]Expense Summary'!K87</f>
        <v>-0.21934799521229181</v>
      </c>
      <c r="L87" s="708">
        <f>'[52]Expense Summary'!L87</f>
        <v>-8.1998327530696677E-2</v>
      </c>
      <c r="M87" s="708">
        <f>'[52]Expense Summary'!M87</f>
        <v>-9.7191625756441219E-2</v>
      </c>
      <c r="N87" s="761">
        <f>'[52]Expense Summary'!N87</f>
        <v>-3.5207135494880826E-3</v>
      </c>
      <c r="O87" s="708">
        <f>'[52]Expense Summary'!O87</f>
        <v>-5.1799381975186644E-4</v>
      </c>
      <c r="P87" s="709">
        <f>'[52]Expense Summary'!P87</f>
        <v>0</v>
      </c>
      <c r="Q87" s="708">
        <f>'[52]Expense Summary'!Q87</f>
        <v>-0.30246432014979047</v>
      </c>
      <c r="R87" s="708">
        <f>'[52]Expense Summary'!R87</f>
        <v>-6.5776992984363989E-7</v>
      </c>
      <c r="S87" s="708">
        <f>'[52]Expense Summary'!S87</f>
        <v>-3.7186036328815418E-2</v>
      </c>
      <c r="T87" s="708">
        <f>'[52]Expense Summary'!T87</f>
        <v>-0.33965101424853572</v>
      </c>
      <c r="U87" s="708">
        <f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>'[52]Expense Summary'!F88</f>
        <v>786999.68047471566</v>
      </c>
      <c r="G88" s="708">
        <f>'[52]Expense Summary'!G88</f>
        <v>190276.02151185693</v>
      </c>
      <c r="H88" s="708">
        <f>'[52]Expense Summary'!H88</f>
        <v>209073.32046527221</v>
      </c>
      <c r="I88" s="708">
        <f>'[52]Expense Summary'!I88</f>
        <v>111246.17308995278</v>
      </c>
      <c r="J88" s="708">
        <f>'[52]Expense Summary'!J88</f>
        <v>112887.58301303675</v>
      </c>
      <c r="K88" s="708">
        <f>'[52]Expense Summary'!K88</f>
        <v>48828.714919468206</v>
      </c>
      <c r="L88" s="708">
        <f>'[52]Expense Summary'!L88</f>
        <v>39657.94886560148</v>
      </c>
      <c r="M88" s="708">
        <f>'[52]Expense Summary'!M88</f>
        <v>17085.981765228982</v>
      </c>
      <c r="N88" s="761">
        <f>'[52]Expense Summary'!N88</f>
        <v>1137.3980786020525</v>
      </c>
      <c r="O88" s="708">
        <f>'[52]Expense Summary'!O88</f>
        <v>387.70772920688563</v>
      </c>
      <c r="P88" s="709">
        <f>'[52]Expense Summary'!P88</f>
        <v>0</v>
      </c>
      <c r="Q88" s="708">
        <f>'[52]Expense Summary'!Q88</f>
        <v>101149.6635055262</v>
      </c>
      <c r="R88" s="708">
        <f>'[52]Expense Summary'!R88</f>
        <v>364.17289023270962</v>
      </c>
      <c r="S88" s="708">
        <f>'[52]Expense Summary'!S88</f>
        <v>11373.746617277831</v>
      </c>
      <c r="T88" s="708">
        <f>'[52]Expense Summary'!T88</f>
        <v>112887.58301303675</v>
      </c>
      <c r="U88" s="708">
        <f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>'[52]Expense Summary'!F89</f>
        <v>24676585.211566947</v>
      </c>
      <c r="G89" s="708">
        <f>'[52]Expense Summary'!G89</f>
        <v>4508837.4649111638</v>
      </c>
      <c r="H89" s="708">
        <f>'[52]Expense Summary'!H89</f>
        <v>3505303.220252329</v>
      </c>
      <c r="I89" s="708">
        <f>'[52]Expense Summary'!I89</f>
        <v>1386643.0175794782</v>
      </c>
      <c r="J89" s="708">
        <f>'[52]Expense Summary'!J89</f>
        <v>1680241.067154634</v>
      </c>
      <c r="K89" s="708">
        <f>'[52]Expense Summary'!K89</f>
        <v>3044.2532515009179</v>
      </c>
      <c r="L89" s="708">
        <f>'[52]Expense Summary'!L89</f>
        <v>0</v>
      </c>
      <c r="M89" s="708">
        <f>'[52]Expense Summary'!M89</f>
        <v>0</v>
      </c>
      <c r="N89" s="761">
        <f>'[52]Expense Summary'!N89</f>
        <v>21685.402240791154</v>
      </c>
      <c r="O89" s="708">
        <f>'[52]Expense Summary'!O89</f>
        <v>24706.254294234699</v>
      </c>
      <c r="P89" s="709">
        <f>'[52]Expense Summary'!P89</f>
        <v>0</v>
      </c>
      <c r="Q89" s="708">
        <f>'[52]Expense Summary'!Q89</f>
        <v>1297959.4322962426</v>
      </c>
      <c r="R89" s="708">
        <f>'[52]Expense Summary'!R89</f>
        <v>32510.12209896385</v>
      </c>
      <c r="S89" s="708">
        <f>'[52]Expense Summary'!S89</f>
        <v>349771.51275942748</v>
      </c>
      <c r="T89" s="708">
        <f>'[52]Expense Summary'!T89</f>
        <v>1680241.067154634</v>
      </c>
      <c r="U89" s="708">
        <f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>'[52]Expense Summary'!F90</f>
        <v>8164260.3167417655</v>
      </c>
      <c r="G90" s="708">
        <f>'[52]Expense Summary'!G90</f>
        <v>1454771.3082630881</v>
      </c>
      <c r="H90" s="708">
        <f>'[52]Expense Summary'!H90</f>
        <v>1357561.9783692267</v>
      </c>
      <c r="I90" s="708">
        <f>'[52]Expense Summary'!I90</f>
        <v>589415.77848515729</v>
      </c>
      <c r="J90" s="708">
        <f>'[52]Expense Summary'!J90</f>
        <v>556318.88906213583</v>
      </c>
      <c r="K90" s="708">
        <f>'[52]Expense Summary'!K90</f>
        <v>164408.62892545512</v>
      </c>
      <c r="L90" s="708">
        <f>'[52]Expense Summary'!L90</f>
        <v>39911.389699795633</v>
      </c>
      <c r="M90" s="708">
        <f>'[52]Expense Summary'!M90</f>
        <v>239.844711274037</v>
      </c>
      <c r="N90" s="761">
        <f>'[52]Expense Summary'!N90</f>
        <v>5594.3488119610984</v>
      </c>
      <c r="O90" s="708">
        <f>'[52]Expense Summary'!O90</f>
        <v>3320.5167141962643</v>
      </c>
      <c r="P90" s="709">
        <f>'[52]Expense Summary'!P90</f>
        <v>0</v>
      </c>
      <c r="Q90" s="708">
        <f>'[52]Expense Summary'!Q90</f>
        <v>420418.32093329163</v>
      </c>
      <c r="R90" s="708">
        <f>'[52]Expense Summary'!R90</f>
        <v>4992.805928954529</v>
      </c>
      <c r="S90" s="708">
        <f>'[52]Expense Summary'!S90</f>
        <v>130907.76219988969</v>
      </c>
      <c r="T90" s="708">
        <f>'[52]Expense Summary'!T90</f>
        <v>556318.88906213583</v>
      </c>
      <c r="U90" s="708">
        <f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>'[52]Expense Summary'!F91</f>
        <v>133811.12333256874</v>
      </c>
      <c r="G91" s="708">
        <f>'[52]Expense Summary'!G91</f>
        <v>21101.428452788619</v>
      </c>
      <c r="H91" s="708">
        <f>'[52]Expense Summary'!H91</f>
        <v>7612.5851484937684</v>
      </c>
      <c r="I91" s="708">
        <f>'[52]Expense Summary'!I91</f>
        <v>1816.8313499204371</v>
      </c>
      <c r="J91" s="708">
        <f>'[52]Expense Summary'!J91</f>
        <v>924.04711255704001</v>
      </c>
      <c r="K91" s="708">
        <f>'[52]Expense Summary'!K91</f>
        <v>1696.3875406277702</v>
      </c>
      <c r="L91" s="708">
        <f>'[52]Expense Summary'!L91</f>
        <v>0</v>
      </c>
      <c r="M91" s="708">
        <f>'[52]Expense Summary'!M91</f>
        <v>0</v>
      </c>
      <c r="N91" s="761">
        <f>'[52]Expense Summary'!N91</f>
        <v>7112.2259756132007</v>
      </c>
      <c r="O91" s="708">
        <f>'[52]Expense Summary'!O91</f>
        <v>20.562367996360308</v>
      </c>
      <c r="P91" s="709">
        <f>'[52]Expense Summary'!P91</f>
        <v>0</v>
      </c>
      <c r="Q91" s="708">
        <f>'[52]Expense Summary'!Q91</f>
        <v>873.95922458193297</v>
      </c>
      <c r="R91" s="708">
        <f>'[52]Expense Summary'!R91</f>
        <v>0</v>
      </c>
      <c r="S91" s="708">
        <f>'[52]Expense Summary'!S91</f>
        <v>50.087887975107023</v>
      </c>
      <c r="T91" s="708">
        <f>'[52]Expense Summary'!T91</f>
        <v>924.04711255704001</v>
      </c>
      <c r="U91" s="708">
        <f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>'[52]Expense Summary'!F92</f>
        <v>0</v>
      </c>
      <c r="G92" s="708">
        <f>'[52]Expense Summary'!G92</f>
        <v>0</v>
      </c>
      <c r="H92" s="708">
        <f>'[52]Expense Summary'!H92</f>
        <v>0</v>
      </c>
      <c r="I92" s="708">
        <f>'[52]Expense Summary'!I92</f>
        <v>0</v>
      </c>
      <c r="J92" s="708">
        <f>'[52]Expense Summary'!J92</f>
        <v>0</v>
      </c>
      <c r="K92" s="708">
        <f>'[52]Expense Summary'!K92</f>
        <v>0</v>
      </c>
      <c r="L92" s="708">
        <f>'[52]Expense Summary'!L92</f>
        <v>0</v>
      </c>
      <c r="M92" s="708">
        <f>'[52]Expense Summary'!M92</f>
        <v>0</v>
      </c>
      <c r="N92" s="761">
        <f>'[52]Expense Summary'!N92</f>
        <v>2000850.553615283</v>
      </c>
      <c r="O92" s="708">
        <f>'[52]Expense Summary'!O92</f>
        <v>0</v>
      </c>
      <c r="P92" s="709">
        <f>'[52]Expense Summary'!P92</f>
        <v>0</v>
      </c>
      <c r="Q92" s="708">
        <f>'[52]Expense Summary'!Q92</f>
        <v>0</v>
      </c>
      <c r="R92" s="708">
        <f>'[52]Expense Summary'!R92</f>
        <v>0</v>
      </c>
      <c r="S92" s="708">
        <f>'[52]Expense Summary'!S92</f>
        <v>0</v>
      </c>
      <c r="T92" s="708">
        <f>'[52]Expense Summary'!T92</f>
        <v>0</v>
      </c>
      <c r="U92" s="708">
        <f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>'[52]Expense Summary'!F93</f>
        <v>346005.28157058597</v>
      </c>
      <c r="G93" s="708">
        <f>'[52]Expense Summary'!G93</f>
        <v>97118.645898711315</v>
      </c>
      <c r="H93" s="708">
        <f>'[52]Expense Summary'!H93</f>
        <v>28702.065652725109</v>
      </c>
      <c r="I93" s="708">
        <f>'[52]Expense Summary'!I93</f>
        <v>3225.865986024141</v>
      </c>
      <c r="J93" s="708">
        <f>'[52]Expense Summary'!J93</f>
        <v>51251.406727182701</v>
      </c>
      <c r="K93" s="708">
        <f>'[52]Expense Summary'!K93</f>
        <v>2525.5839784453915</v>
      </c>
      <c r="L93" s="708">
        <f>'[52]Expense Summary'!L93</f>
        <v>1568.3816342540404</v>
      </c>
      <c r="M93" s="708">
        <f>'[52]Expense Summary'!M93</f>
        <v>2525.0809129067861</v>
      </c>
      <c r="N93" s="761">
        <f>'[52]Expense Summary'!N93</f>
        <v>0</v>
      </c>
      <c r="O93" s="708">
        <f>'[52]Expense Summary'!O93</f>
        <v>28.15435493514163</v>
      </c>
      <c r="P93" s="709">
        <f>'[52]Expense Summary'!P93</f>
        <v>0</v>
      </c>
      <c r="Q93" s="708">
        <f>'[52]Expense Summary'!Q93</f>
        <v>38638.781125996007</v>
      </c>
      <c r="R93" s="708">
        <f>'[52]Expense Summary'!R93</f>
        <v>125.27910277462107</v>
      </c>
      <c r="S93" s="708">
        <f>'[52]Expense Summary'!S93</f>
        <v>12487.346498412075</v>
      </c>
      <c r="T93" s="708">
        <f>'[52]Expense Summary'!T93</f>
        <v>51251.406727182701</v>
      </c>
      <c r="U93" s="708">
        <f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>'[52]Expense Summary'!F94</f>
        <v>352594.51206271123</v>
      </c>
      <c r="G94" s="708">
        <f>'[52]Expense Summary'!G94</f>
        <v>64839.088246136685</v>
      </c>
      <c r="H94" s="708">
        <f>'[52]Expense Summary'!H94</f>
        <v>52807.545042700462</v>
      </c>
      <c r="I94" s="708">
        <f>'[52]Expense Summary'!I94</f>
        <v>21630.043142707862</v>
      </c>
      <c r="J94" s="708">
        <f>'[52]Expense Summary'!J94</f>
        <v>24827.237784791076</v>
      </c>
      <c r="K94" s="708">
        <f>'[52]Expense Summary'!K94</f>
        <v>2279.4959386373976</v>
      </c>
      <c r="L94" s="708">
        <f>'[52]Expense Summary'!L94</f>
        <v>838.77599757531732</v>
      </c>
      <c r="M94" s="708">
        <f>'[52]Expense Summary'!M94</f>
        <v>205.21158238560821</v>
      </c>
      <c r="N94" s="761">
        <f>'[52]Expense Summary'!N94</f>
        <v>21051.470576024298</v>
      </c>
      <c r="O94" s="708">
        <f>'[52]Expense Summary'!O94</f>
        <v>294.24377220472314</v>
      </c>
      <c r="P94" s="709">
        <f>'[52]Expense Summary'!P94</f>
        <v>0</v>
      </c>
      <c r="Q94" s="708">
        <f>'[52]Expense Summary'!Q94</f>
        <v>19218.183362981243</v>
      </c>
      <c r="R94" s="708">
        <f>'[52]Expense Summary'!R94</f>
        <v>392.75356244274974</v>
      </c>
      <c r="S94" s="708">
        <f>'[52]Expense Summary'!S94</f>
        <v>5216.3008593670829</v>
      </c>
      <c r="T94" s="708">
        <f>'[52]Expense Summary'!T94</f>
        <v>24827.237784791076</v>
      </c>
      <c r="U94" s="708">
        <f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>'[52]Expense Summary'!F95</f>
        <v>34460253.808724456</v>
      </c>
      <c r="G95" s="712">
        <f>'[52]Expense Summary'!G95</f>
        <v>6336943.3194432585</v>
      </c>
      <c r="H95" s="712">
        <f>'[52]Expense Summary'!H95</f>
        <v>5161059.9227461899</v>
      </c>
      <c r="I95" s="712">
        <f>'[52]Expense Summary'!I95</f>
        <v>2113977.2489107908</v>
      </c>
      <c r="J95" s="712">
        <f>'[52]Expense Summary'!J95</f>
        <v>2426449.8912033234</v>
      </c>
      <c r="K95" s="712">
        <f>'[52]Expense Summary'!K95</f>
        <v>222782.84520613958</v>
      </c>
      <c r="L95" s="712">
        <f>'[52]Expense Summary'!L95</f>
        <v>81976.414198898943</v>
      </c>
      <c r="M95" s="712">
        <f>'[52]Expense Summary'!M95</f>
        <v>20056.021780169656</v>
      </c>
      <c r="N95" s="882">
        <f>'[52]Expense Summary'!N95</f>
        <v>2057431.3957775612</v>
      </c>
      <c r="O95" s="712">
        <f>'[52]Expense Summary'!O95</f>
        <v>28757.438714780252</v>
      </c>
      <c r="P95" s="709">
        <f>'[52]Expense Summary'!P95</f>
        <v>0</v>
      </c>
      <c r="Q95" s="712">
        <f>'[52]Expense Summary'!Q95</f>
        <v>1878258.0379842995</v>
      </c>
      <c r="R95" s="712">
        <f>'[52]Expense Summary'!R95</f>
        <v>38385.133582710681</v>
      </c>
      <c r="S95" s="712">
        <f>'[52]Expense Summary'!S95</f>
        <v>509806.71963631292</v>
      </c>
      <c r="T95" s="712">
        <f>'[52]Expense Summary'!T95</f>
        <v>2426449.8912033234</v>
      </c>
      <c r="U95" s="712">
        <f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>'[52]Expense Summary'!F98</f>
        <v>10179552.997723313</v>
      </c>
      <c r="G98" s="708">
        <f>'[52]Expense Summary'!G98</f>
        <v>2023294.6079321103</v>
      </c>
      <c r="H98" s="708">
        <f>'[52]Expense Summary'!H98</f>
        <v>1836517.1622617072</v>
      </c>
      <c r="I98" s="708">
        <f>'[52]Expense Summary'!I98</f>
        <v>1044662.0661556247</v>
      </c>
      <c r="J98" s="708">
        <f>'[52]Expense Summary'!J98</f>
        <v>882895.22045288049</v>
      </c>
      <c r="K98" s="708">
        <f>'[52]Expense Summary'!K98</f>
        <v>101869.63834053196</v>
      </c>
      <c r="L98" s="708">
        <f>'[52]Expense Summary'!L98</f>
        <v>261513.94112024296</v>
      </c>
      <c r="M98" s="708">
        <f>'[52]Expense Summary'!M98</f>
        <v>156105.89803091186</v>
      </c>
      <c r="N98" s="761">
        <f>'[52]Expense Summary'!N98</f>
        <v>229345.76312693337</v>
      </c>
      <c r="O98" s="708">
        <f>'[52]Expense Summary'!O98</f>
        <v>4787.8969395083759</v>
      </c>
      <c r="P98" s="709">
        <f>'[52]Expense Summary'!P98</f>
        <v>0</v>
      </c>
      <c r="Q98" s="708">
        <f>'[52]Expense Summary'!Q98</f>
        <v>780391.48038896522</v>
      </c>
      <c r="R98" s="708">
        <f>'[52]Expense Summary'!R98</f>
        <v>4093.7894060250042</v>
      </c>
      <c r="S98" s="708">
        <f>'[52]Expense Summary'!S98</f>
        <v>98409.950657890236</v>
      </c>
      <c r="T98" s="708">
        <f>'[52]Expense Summary'!T98</f>
        <v>882895.22045288049</v>
      </c>
      <c r="U98" s="708">
        <f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>'[52]Expense Summary'!F99</f>
        <v>10179552.997723313</v>
      </c>
      <c r="G99" s="712">
        <f>'[52]Expense Summary'!G99</f>
        <v>2023294.6079321103</v>
      </c>
      <c r="H99" s="712">
        <f>'[52]Expense Summary'!H99</f>
        <v>1836517.1622617072</v>
      </c>
      <c r="I99" s="712">
        <f>'[52]Expense Summary'!I99</f>
        <v>1044662.0661556247</v>
      </c>
      <c r="J99" s="712">
        <f>'[52]Expense Summary'!J99</f>
        <v>882895.22045288049</v>
      </c>
      <c r="K99" s="712">
        <f>'[52]Expense Summary'!K99</f>
        <v>101869.63834053196</v>
      </c>
      <c r="L99" s="712">
        <f>'[52]Expense Summary'!L99</f>
        <v>261513.94112024296</v>
      </c>
      <c r="M99" s="712">
        <f>'[52]Expense Summary'!M99</f>
        <v>156105.89803091186</v>
      </c>
      <c r="N99" s="882">
        <f>'[52]Expense Summary'!N99</f>
        <v>229345.76312693337</v>
      </c>
      <c r="O99" s="712">
        <f>'[52]Expense Summary'!O99</f>
        <v>4787.8969395083759</v>
      </c>
      <c r="P99" s="709">
        <f>'[52]Expense Summary'!P99</f>
        <v>0</v>
      </c>
      <c r="Q99" s="712">
        <f>'[52]Expense Summary'!Q99</f>
        <v>780391.48038896522</v>
      </c>
      <c r="R99" s="712">
        <f>'[52]Expense Summary'!R99</f>
        <v>4093.7894060250042</v>
      </c>
      <c r="S99" s="712">
        <f>'[52]Expense Summary'!S99</f>
        <v>98409.950657890236</v>
      </c>
      <c r="T99" s="712">
        <f>'[52]Expense Summary'!T99</f>
        <v>882895.22045288049</v>
      </c>
      <c r="U99" s="712">
        <f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>'[52]Expense Summary'!F101</f>
        <v>44639806.806447767</v>
      </c>
      <c r="G101" s="712">
        <f>'[52]Expense Summary'!G101</f>
        <v>8360237.9273753688</v>
      </c>
      <c r="H101" s="712">
        <f>'[52]Expense Summary'!H101</f>
        <v>6997577.0850078966</v>
      </c>
      <c r="I101" s="712">
        <f>'[52]Expense Summary'!I101</f>
        <v>3158639.3150664154</v>
      </c>
      <c r="J101" s="712">
        <f>'[52]Expense Summary'!J101</f>
        <v>3309345.1116562039</v>
      </c>
      <c r="K101" s="712">
        <f>'[52]Expense Summary'!K101</f>
        <v>324652.48354667157</v>
      </c>
      <c r="L101" s="712">
        <f>'[52]Expense Summary'!L101</f>
        <v>343490.35531914188</v>
      </c>
      <c r="M101" s="712">
        <f>'[52]Expense Summary'!M101</f>
        <v>176161.91981108152</v>
      </c>
      <c r="N101" s="882">
        <f>'[52]Expense Summary'!N101</f>
        <v>2286777.1589044947</v>
      </c>
      <c r="O101" s="712">
        <f>'[52]Expense Summary'!O101</f>
        <v>33545.335654288625</v>
      </c>
      <c r="P101" s="709">
        <f>'[52]Expense Summary'!P101</f>
        <v>0</v>
      </c>
      <c r="Q101" s="712">
        <f>'[52]Expense Summary'!Q101</f>
        <v>2658649.5183732649</v>
      </c>
      <c r="R101" s="712">
        <f>'[52]Expense Summary'!R101</f>
        <v>42478.922988735685</v>
      </c>
      <c r="S101" s="712">
        <f>'[52]Expense Summary'!S101</f>
        <v>608216.6702942031</v>
      </c>
      <c r="T101" s="712">
        <f>'[52]Expense Summary'!T101</f>
        <v>3309345.1116562039</v>
      </c>
      <c r="U101" s="712">
        <f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>'[52]Expense Summary'!F103</f>
        <v>642196612.42459333</v>
      </c>
      <c r="G103" s="712">
        <f>'[52]Expense Summary'!G103</f>
        <v>147205464.47887161</v>
      </c>
      <c r="H103" s="712">
        <f>'[52]Expense Summary'!H103</f>
        <v>150312452.15806487</v>
      </c>
      <c r="I103" s="712">
        <f>'[52]Expense Summary'!I103</f>
        <v>92554424.15380916</v>
      </c>
      <c r="J103" s="712">
        <f>'[52]Expense Summary'!J103</f>
        <v>73004120.942692384</v>
      </c>
      <c r="K103" s="712">
        <f>'[52]Expense Summary'!K103</f>
        <v>1455316.4888275056</v>
      </c>
      <c r="L103" s="712">
        <f>'[52]Expense Summary'!L103</f>
        <v>26282217.92047587</v>
      </c>
      <c r="M103" s="712">
        <f>'[52]Expense Summary'!M103</f>
        <v>2856003.8413771414</v>
      </c>
      <c r="N103" s="882">
        <f>'[52]Expense Summary'!N103</f>
        <v>6961404.3794189151</v>
      </c>
      <c r="O103" s="712">
        <f>'[52]Expense Summary'!O103</f>
        <v>372408.38628434297</v>
      </c>
      <c r="P103" s="709">
        <f>'[52]Expense Summary'!P103</f>
        <v>0</v>
      </c>
      <c r="Q103" s="712">
        <f>'[52]Expense Summary'!Q103</f>
        <v>66524962.078858316</v>
      </c>
      <c r="R103" s="712">
        <f>'[52]Expense Summary'!R103</f>
        <v>247104.47363583822</v>
      </c>
      <c r="S103" s="712">
        <f>'[52]Expense Summary'!S103</f>
        <v>6232054.3901982391</v>
      </c>
      <c r="T103" s="712">
        <f>'[52]Expense Summary'!T103</f>
        <v>73004120.942692384</v>
      </c>
      <c r="U103" s="712">
        <f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>'[52]Expense Summary'!F106</f>
        <v>22363094.068959527</v>
      </c>
      <c r="G106" s="708">
        <f>'[52]Expense Summary'!G106</f>
        <v>5618853.3975953488</v>
      </c>
      <c r="H106" s="708">
        <f>'[52]Expense Summary'!H106</f>
        <v>6222694.5970253134</v>
      </c>
      <c r="I106" s="708">
        <f>'[52]Expense Summary'!I106</f>
        <v>3936245.7713479181</v>
      </c>
      <c r="J106" s="708">
        <f>'[52]Expense Summary'!J106</f>
        <v>2967737.3138457621</v>
      </c>
      <c r="K106" s="708">
        <f>'[52]Expense Summary'!K106</f>
        <v>0</v>
      </c>
      <c r="L106" s="708">
        <f>'[52]Expense Summary'!L106</f>
        <v>1164024.8886745321</v>
      </c>
      <c r="M106" s="708">
        <f>'[52]Expense Summary'!M106</f>
        <v>0</v>
      </c>
      <c r="N106" s="761">
        <f>'[52]Expense Summary'!N106</f>
        <v>139779.50601105634</v>
      </c>
      <c r="O106" s="708">
        <f>'[52]Expense Summary'!O106</f>
        <v>14449.868206988915</v>
      </c>
      <c r="P106" s="709">
        <f>'[52]Expense Summary'!P106</f>
        <v>0</v>
      </c>
      <c r="Q106" s="708">
        <f>'[52]Expense Summary'!Q106</f>
        <v>2742341.649686248</v>
      </c>
      <c r="R106" s="708">
        <f>'[52]Expense Summary'!R106</f>
        <v>7889.2312852764089</v>
      </c>
      <c r="S106" s="708">
        <f>'[52]Expense Summary'!S106</f>
        <v>217506.43287423786</v>
      </c>
      <c r="T106" s="708">
        <f>'[52]Expense Summary'!T106</f>
        <v>2967737.3138457621</v>
      </c>
      <c r="U106" s="708">
        <f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>'[52]Expense Summary'!F107</f>
        <v>10156683.15490582</v>
      </c>
      <c r="G107" s="708">
        <f>'[52]Expense Summary'!G107</f>
        <v>2551923.8740964266</v>
      </c>
      <c r="H107" s="708">
        <f>'[52]Expense Summary'!H107</f>
        <v>2826171.4231867483</v>
      </c>
      <c r="I107" s="708">
        <f>'[52]Expense Summary'!I107</f>
        <v>1787731.2055361201</v>
      </c>
      <c r="J107" s="708">
        <f>'[52]Expense Summary'!J107</f>
        <v>1347862.1290405865</v>
      </c>
      <c r="K107" s="708">
        <f>'[52]Expense Summary'!K107</f>
        <v>0</v>
      </c>
      <c r="L107" s="708">
        <f>'[52]Expense Summary'!L107</f>
        <v>528667.095091364</v>
      </c>
      <c r="M107" s="708">
        <f>'[52]Expense Summary'!M107</f>
        <v>0</v>
      </c>
      <c r="N107" s="761">
        <f>'[52]Expense Summary'!N107</f>
        <v>63483.887771778529</v>
      </c>
      <c r="O107" s="708">
        <f>'[52]Expense Summary'!O107</f>
        <v>6562.7203711602424</v>
      </c>
      <c r="P107" s="709">
        <f>'[52]Expense Summary'!P107</f>
        <v>0</v>
      </c>
      <c r="Q107" s="708">
        <f>'[52]Expense Summary'!Q107</f>
        <v>1245493.8101354083</v>
      </c>
      <c r="R107" s="708">
        <f>'[52]Expense Summary'!R107</f>
        <v>3583.0651274477682</v>
      </c>
      <c r="S107" s="708">
        <f>'[52]Expense Summary'!S107</f>
        <v>98785.253777730439</v>
      </c>
      <c r="T107" s="708">
        <f>'[52]Expense Summary'!T107</f>
        <v>1347862.1290405865</v>
      </c>
      <c r="U107" s="708">
        <f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>'[52]Expense Summary'!F108</f>
        <v>39526718.32888075</v>
      </c>
      <c r="G108" s="708">
        <f>'[52]Expense Summary'!G108</f>
        <v>9931310.7074167561</v>
      </c>
      <c r="H108" s="708">
        <f>'[52]Expense Summary'!H108</f>
        <v>10998598.665498141</v>
      </c>
      <c r="I108" s="708">
        <f>'[52]Expense Summary'!I108</f>
        <v>6957305.5229989449</v>
      </c>
      <c r="J108" s="708">
        <f>'[52]Expense Summary'!J108</f>
        <v>5245469.0087501099</v>
      </c>
      <c r="K108" s="708">
        <f>'[52]Expense Summary'!K108</f>
        <v>0</v>
      </c>
      <c r="L108" s="708">
        <f>'[52]Expense Summary'!L108</f>
        <v>2057411.3653757786</v>
      </c>
      <c r="M108" s="708">
        <f>'[52]Expense Summary'!M108</f>
        <v>0</v>
      </c>
      <c r="N108" s="761">
        <f>'[52]Expense Summary'!N108</f>
        <v>247059.96161407622</v>
      </c>
      <c r="O108" s="708">
        <f>'[52]Expense Summary'!O108</f>
        <v>25540.109465437385</v>
      </c>
      <c r="P108" s="709">
        <f>'[52]Expense Summary'!P108</f>
        <v>0</v>
      </c>
      <c r="Q108" s="708">
        <f>'[52]Expense Summary'!Q108</f>
        <v>4847082.6807084</v>
      </c>
      <c r="R108" s="708">
        <f>'[52]Expense Summary'!R108</f>
        <v>13944.198503254025</v>
      </c>
      <c r="S108" s="708">
        <f>'[52]Expense Summary'!S108</f>
        <v>384442.12953845557</v>
      </c>
      <c r="T108" s="708">
        <f>'[52]Expense Summary'!T108</f>
        <v>5245469.0087501099</v>
      </c>
      <c r="U108" s="708">
        <f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>'[52]Expense Summary'!F109</f>
        <v>13661604.619655773</v>
      </c>
      <c r="G109" s="708">
        <f>'[52]Expense Summary'!G109</f>
        <v>3431576.0908129783</v>
      </c>
      <c r="H109" s="708">
        <f>'[52]Expense Summary'!H109</f>
        <v>3799952.3849299494</v>
      </c>
      <c r="I109" s="708">
        <f>'[52]Expense Summary'!I109</f>
        <v>2402458.5356350271</v>
      </c>
      <c r="J109" s="708">
        <f>'[52]Expense Summary'!J109</f>
        <v>1811045.2716178382</v>
      </c>
      <c r="K109" s="708">
        <f>'[52]Expense Summary'!K109</f>
        <v>405119.17388867284</v>
      </c>
      <c r="L109" s="708">
        <f>'[52]Expense Summary'!L109</f>
        <v>710111.98580070399</v>
      </c>
      <c r="M109" s="708">
        <f>'[52]Expense Summary'!M109</f>
        <v>2345933.5225884616</v>
      </c>
      <c r="N109" s="761">
        <f>'[52]Expense Summary'!N109</f>
        <v>85266.066013048825</v>
      </c>
      <c r="O109" s="708">
        <f>'[52]Expense Summary'!O109</f>
        <v>8827.0656287773181</v>
      </c>
      <c r="P109" s="709">
        <f>'[52]Expense Summary'!P109</f>
        <v>0</v>
      </c>
      <c r="Q109" s="708">
        <f>'[52]Expense Summary'!Q109</f>
        <v>1673827.6515720226</v>
      </c>
      <c r="R109" s="708">
        <f>'[52]Expense Summary'!R109</f>
        <v>4802.9927362448225</v>
      </c>
      <c r="S109" s="708">
        <f>'[52]Expense Summary'!S109</f>
        <v>132414.6273095709</v>
      </c>
      <c r="T109" s="708">
        <f>'[52]Expense Summary'!T109</f>
        <v>1811045.2716178382</v>
      </c>
      <c r="U109" s="708">
        <f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>'[52]Expense Summary'!F110</f>
        <v>1863981.3275737581</v>
      </c>
      <c r="G110" s="708">
        <f>'[52]Expense Summary'!G110</f>
        <v>468335.8118154796</v>
      </c>
      <c r="H110" s="708">
        <f>'[52]Expense Summary'!H110</f>
        <v>518666.44661433261</v>
      </c>
      <c r="I110" s="708">
        <f>'[52]Expense Summary'!I110</f>
        <v>328089.15420687362</v>
      </c>
      <c r="J110" s="708">
        <f>'[52]Expense Summary'!J110</f>
        <v>247363.2191097686</v>
      </c>
      <c r="K110" s="708">
        <f>'[52]Expense Summary'!K110</f>
        <v>0</v>
      </c>
      <c r="L110" s="708">
        <f>'[52]Expense Summary'!L110</f>
        <v>97022.382083169374</v>
      </c>
      <c r="M110" s="708">
        <f>'[52]Expense Summary'!M110</f>
        <v>0</v>
      </c>
      <c r="N110" s="761">
        <f>'[52]Expense Summary'!N110</f>
        <v>11650.730814737171</v>
      </c>
      <c r="O110" s="708">
        <f>'[52]Expense Summary'!O110</f>
        <v>1204.4077818871415</v>
      </c>
      <c r="P110" s="709">
        <f>'[52]Expense Summary'!P110</f>
        <v>0</v>
      </c>
      <c r="Q110" s="708">
        <f>'[52]Expense Summary'!Q110</f>
        <v>228576.31475682513</v>
      </c>
      <c r="R110" s="708">
        <f>'[52]Expense Summary'!R110</f>
        <v>657.57357901013086</v>
      </c>
      <c r="S110" s="708">
        <f>'[52]Expense Summary'!S110</f>
        <v>18129.33077393335</v>
      </c>
      <c r="T110" s="708">
        <f>'[52]Expense Summary'!T110</f>
        <v>247363.2191097686</v>
      </c>
      <c r="U110" s="708">
        <f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>'[52]Expense Summary'!F111</f>
        <v>0</v>
      </c>
      <c r="G111" s="708">
        <f>'[52]Expense Summary'!G111</f>
        <v>0</v>
      </c>
      <c r="H111" s="708">
        <f>'[52]Expense Summary'!H111</f>
        <v>0</v>
      </c>
      <c r="I111" s="708">
        <f>'[52]Expense Summary'!I111</f>
        <v>0</v>
      </c>
      <c r="J111" s="708">
        <f>'[52]Expense Summary'!J111</f>
        <v>0</v>
      </c>
      <c r="K111" s="708">
        <f>'[52]Expense Summary'!K111</f>
        <v>0</v>
      </c>
      <c r="L111" s="708">
        <f>'[52]Expense Summary'!L111</f>
        <v>0</v>
      </c>
      <c r="M111" s="708">
        <f>'[52]Expense Summary'!M111</f>
        <v>9969.1200000000008</v>
      </c>
      <c r="N111" s="761">
        <f>'[52]Expense Summary'!N111</f>
        <v>0</v>
      </c>
      <c r="O111" s="708">
        <f>'[52]Expense Summary'!O111</f>
        <v>0</v>
      </c>
      <c r="P111" s="709">
        <f>'[52]Expense Summary'!P111</f>
        <v>0</v>
      </c>
      <c r="Q111" s="708">
        <f>'[52]Expense Summary'!Q111</f>
        <v>0</v>
      </c>
      <c r="R111" s="708">
        <f>'[52]Expense Summary'!R111</f>
        <v>0</v>
      </c>
      <c r="S111" s="708">
        <f>'[52]Expense Summary'!S111</f>
        <v>0</v>
      </c>
      <c r="T111" s="708">
        <f>'[52]Expense Summary'!T111</f>
        <v>0</v>
      </c>
      <c r="U111" s="708">
        <f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>'[52]Expense Summary'!F112</f>
        <v>1586703.8109657322</v>
      </c>
      <c r="G112" s="708">
        <f>'[52]Expense Summary'!G112</f>
        <v>398668.2733493995</v>
      </c>
      <c r="H112" s="708">
        <f>'[52]Expense Summary'!H112</f>
        <v>441511.94826303917</v>
      </c>
      <c r="I112" s="708">
        <f>'[52]Expense Summary'!I112</f>
        <v>279284.08059440221</v>
      </c>
      <c r="J112" s="708">
        <f>'[52]Expense Summary'!J112</f>
        <v>210566.57416472444</v>
      </c>
      <c r="K112" s="708">
        <f>'[52]Expense Summary'!K112</f>
        <v>0</v>
      </c>
      <c r="L112" s="708">
        <f>'[52]Expense Summary'!L112</f>
        <v>82589.766926861324</v>
      </c>
      <c r="M112" s="708">
        <f>'[52]Expense Summary'!M112</f>
        <v>0</v>
      </c>
      <c r="N112" s="761">
        <f>'[52]Expense Summary'!N112</f>
        <v>9917.6202630430362</v>
      </c>
      <c r="O112" s="708">
        <f>'[52]Expense Summary'!O112</f>
        <v>1025.2454727991324</v>
      </c>
      <c r="P112" s="709">
        <f>'[52]Expense Summary'!P112</f>
        <v>0</v>
      </c>
      <c r="Q112" s="708">
        <f>'[52]Expense Summary'!Q112</f>
        <v>194574.32558792931</v>
      </c>
      <c r="R112" s="708">
        <f>'[52]Expense Summary'!R112</f>
        <v>559.75587757837354</v>
      </c>
      <c r="S112" s="708">
        <f>'[52]Expense Summary'!S112</f>
        <v>15432.492699216755</v>
      </c>
      <c r="T112" s="708">
        <f>'[52]Expense Summary'!T112</f>
        <v>210566.57416472444</v>
      </c>
      <c r="U112" s="708">
        <f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>'[52]Expense Summary'!F113</f>
        <v>29713.45009938669</v>
      </c>
      <c r="G113" s="708">
        <f>'[52]Expense Summary'!G113</f>
        <v>9578.9042275408283</v>
      </c>
      <c r="H113" s="708">
        <f>'[52]Expense Summary'!H113</f>
        <v>12462.470301047517</v>
      </c>
      <c r="I113" s="708">
        <f>'[52]Expense Summary'!I113</f>
        <v>7324.296776331299</v>
      </c>
      <c r="J113" s="708">
        <f>'[52]Expense Summary'!J113</f>
        <v>6342.5083580582914</v>
      </c>
      <c r="K113" s="708">
        <f>'[52]Expense Summary'!K113</f>
        <v>6092.0196687522339</v>
      </c>
      <c r="L113" s="708">
        <f>'[52]Expense Summary'!L113</f>
        <v>22.309030880357984</v>
      </c>
      <c r="M113" s="708">
        <f>'[52]Expense Summary'!M113</f>
        <v>0</v>
      </c>
      <c r="N113" s="761">
        <f>'[52]Expense Summary'!N113</f>
        <v>42.173194815993277</v>
      </c>
      <c r="O113" s="708">
        <f>'[52]Expense Summary'!O113</f>
        <v>4.0083431867810164</v>
      </c>
      <c r="P113" s="709">
        <f>'[52]Expense Summary'!P113</f>
        <v>0</v>
      </c>
      <c r="Q113" s="708">
        <f>'[52]Expense Summary'!Q113</f>
        <v>6032.7788113126835</v>
      </c>
      <c r="R113" s="708">
        <f>'[52]Expense Summary'!R113</f>
        <v>1.3205523310859257</v>
      </c>
      <c r="S113" s="708">
        <f>'[52]Expense Summary'!S113</f>
        <v>308.40899441452206</v>
      </c>
      <c r="T113" s="708">
        <f>'[52]Expense Summary'!T113</f>
        <v>6342.5083580582914</v>
      </c>
      <c r="U113" s="708">
        <f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>'[52]Expense Summary'!F114</f>
        <v>66752.40422647653</v>
      </c>
      <c r="G114" s="708">
        <f>'[52]Expense Summary'!G114</f>
        <v>18375.886789560911</v>
      </c>
      <c r="H114" s="708">
        <f>'[52]Expense Summary'!H114</f>
        <v>22822.467407878503</v>
      </c>
      <c r="I114" s="708">
        <f>'[52]Expense Summary'!I114</f>
        <v>13273.198772920263</v>
      </c>
      <c r="J114" s="708">
        <f>'[52]Expense Summary'!J114</f>
        <v>9785.1872166935846</v>
      </c>
      <c r="K114" s="708">
        <f>'[52]Expense Summary'!K114</f>
        <v>6319.3133796683096</v>
      </c>
      <c r="L114" s="708">
        <f>'[52]Expense Summary'!L114</f>
        <v>2362.3335502731711</v>
      </c>
      <c r="M114" s="708">
        <f>'[52]Expense Summary'!M114</f>
        <v>2800.045381951029</v>
      </c>
      <c r="N114" s="761">
        <f>'[52]Expense Summary'!N114</f>
        <v>101.4301143610944</v>
      </c>
      <c r="O114" s="708">
        <f>'[52]Expense Summary'!O114</f>
        <v>14.92316021660193</v>
      </c>
      <c r="P114" s="709">
        <f>'[52]Expense Summary'!P114</f>
        <v>0</v>
      </c>
      <c r="Q114" s="708">
        <f>'[52]Expense Summary'!Q114</f>
        <v>8713.8559134993211</v>
      </c>
      <c r="R114" s="708">
        <f>'[52]Expense Summary'!R114</f>
        <v>1.8950044719494515E-2</v>
      </c>
      <c r="S114" s="708">
        <f>'[52]Expense Summary'!S114</f>
        <v>1071.3123531495432</v>
      </c>
      <c r="T114" s="708">
        <f>'[52]Expense Summary'!T114</f>
        <v>9785.1872166935846</v>
      </c>
      <c r="U114" s="708">
        <f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>'[52]Expense Summary'!F115</f>
        <v>4953698.6881863559</v>
      </c>
      <c r="G115" s="708">
        <f>'[52]Expense Summary'!G115</f>
        <v>1197675.2996748986</v>
      </c>
      <c r="H115" s="708">
        <f>'[52]Expense Summary'!H115</f>
        <v>1315993.206882704</v>
      </c>
      <c r="I115" s="708">
        <f>'[52]Expense Summary'!I115</f>
        <v>700229.02851630352</v>
      </c>
      <c r="J115" s="708">
        <f>'[52]Expense Summary'!J115</f>
        <v>710560.73561160045</v>
      </c>
      <c r="K115" s="708">
        <f>'[52]Expense Summary'!K115</f>
        <v>307347.95330093685</v>
      </c>
      <c r="L115" s="708">
        <f>'[52]Expense Summary'!L115</f>
        <v>249623.39140111397</v>
      </c>
      <c r="M115" s="708">
        <f>'[52]Expense Summary'!M115</f>
        <v>107546.17512136335</v>
      </c>
      <c r="N115" s="761">
        <f>'[52]Expense Summary'!N115</f>
        <v>7159.2498824371323</v>
      </c>
      <c r="O115" s="708">
        <f>'[52]Expense Summary'!O115</f>
        <v>2440.3914222854173</v>
      </c>
      <c r="P115" s="709">
        <f>'[52]Expense Summary'!P115</f>
        <v>0</v>
      </c>
      <c r="Q115" s="708">
        <f>'[52]Expense Summary'!Q115</f>
        <v>636677.45724569506</v>
      </c>
      <c r="R115" s="708">
        <f>'[52]Expense Summary'!R115</f>
        <v>2292.2534956184973</v>
      </c>
      <c r="S115" s="708">
        <f>'[52]Expense Summary'!S115</f>
        <v>71591.024870286885</v>
      </c>
      <c r="T115" s="708">
        <f>'[52]Expense Summary'!T115</f>
        <v>710560.73561160045</v>
      </c>
      <c r="U115" s="708">
        <f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>'[52]Expense Summary'!F116</f>
        <v>30673.375654063973</v>
      </c>
      <c r="G116" s="708">
        <f>'[52]Expense Summary'!G116</f>
        <v>7416.0231961891568</v>
      </c>
      <c r="H116" s="708">
        <f>'[52]Expense Summary'!H116</f>
        <v>8148.6494302075253</v>
      </c>
      <c r="I116" s="708">
        <f>'[52]Expense Summary'!I116</f>
        <v>4335.8285167369559</v>
      </c>
      <c r="J116" s="708">
        <f>'[52]Expense Summary'!J116</f>
        <v>4317.6120816485491</v>
      </c>
      <c r="K116" s="708">
        <f>'[52]Expense Summary'!K116</f>
        <v>0</v>
      </c>
      <c r="L116" s="708">
        <f>'[52]Expense Summary'!L116</f>
        <v>0</v>
      </c>
      <c r="M116" s="708">
        <f>'[52]Expense Summary'!M116</f>
        <v>0</v>
      </c>
      <c r="N116" s="761">
        <f>'[52]Expense Summary'!N116</f>
        <v>44.330181318659626</v>
      </c>
      <c r="O116" s="708">
        <f>'[52]Expense Summary'!O116</f>
        <v>15.110939835164247</v>
      </c>
      <c r="P116" s="709">
        <f>'[52]Expense Summary'!P116</f>
        <v>0</v>
      </c>
      <c r="Q116" s="708">
        <f>'[52]Expense Summary'!Q116</f>
        <v>3860.1257276085316</v>
      </c>
      <c r="R116" s="708">
        <f>'[52]Expense Summary'!R116</f>
        <v>14.193667598945087</v>
      </c>
      <c r="S116" s="708">
        <f>'[52]Expense Summary'!S116</f>
        <v>443.29268644107248</v>
      </c>
      <c r="T116" s="708">
        <f>'[52]Expense Summary'!T116</f>
        <v>4317.6120816485491</v>
      </c>
      <c r="U116" s="708">
        <f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>'[52]Expense Summary'!F117</f>
        <v>8280957.1348556913</v>
      </c>
      <c r="G117" s="708">
        <f>'[52]Expense Summary'!G117</f>
        <v>1513073.6062078436</v>
      </c>
      <c r="H117" s="708">
        <f>'[52]Expense Summary'!H117</f>
        <v>1176308.0451656198</v>
      </c>
      <c r="I117" s="708">
        <f>'[52]Expense Summary'!I117</f>
        <v>465329.02715162426</v>
      </c>
      <c r="J117" s="708">
        <f>'[52]Expense Summary'!J117</f>
        <v>563854.52582027565</v>
      </c>
      <c r="K117" s="708">
        <f>'[52]Expense Summary'!K117</f>
        <v>0</v>
      </c>
      <c r="L117" s="708">
        <f>'[52]Expense Summary'!L117</f>
        <v>0</v>
      </c>
      <c r="M117" s="708">
        <f>'[52]Expense Summary'!M117</f>
        <v>0</v>
      </c>
      <c r="N117" s="761">
        <f>'[52]Expense Summary'!N117</f>
        <v>7277.1773269471823</v>
      </c>
      <c r="O117" s="708">
        <f>'[52]Expense Summary'!O117</f>
        <v>8290.9134719945505</v>
      </c>
      <c r="P117" s="709">
        <f>'[52]Expense Summary'!P117</f>
        <v>0</v>
      </c>
      <c r="Q117" s="708">
        <f>'[52]Expense Summary'!Q117</f>
        <v>435568.63032201934</v>
      </c>
      <c r="R117" s="708">
        <f>'[52]Expense Summary'!R117</f>
        <v>10909.731846700251</v>
      </c>
      <c r="S117" s="708">
        <f>'[52]Expense Summary'!S117</f>
        <v>117376.16365155604</v>
      </c>
      <c r="T117" s="708">
        <f>'[52]Expense Summary'!T117</f>
        <v>563854.52582027565</v>
      </c>
      <c r="U117" s="708">
        <f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>'[52]Expense Summary'!F118</f>
        <v>12022105.863777025</v>
      </c>
      <c r="G118" s="708">
        <f>'[52]Expense Summary'!G118</f>
        <v>2196645.9646255085</v>
      </c>
      <c r="H118" s="708">
        <f>'[52]Expense Summary'!H118</f>
        <v>1707737.3565755244</v>
      </c>
      <c r="I118" s="708">
        <f>'[52]Expense Summary'!I118</f>
        <v>675554.13399717933</v>
      </c>
      <c r="J118" s="708">
        <f>'[52]Expense Summary'!J118</f>
        <v>818591.21968505147</v>
      </c>
      <c r="K118" s="708">
        <f>'[52]Expense Summary'!K118</f>
        <v>0</v>
      </c>
      <c r="L118" s="708">
        <f>'[52]Expense Summary'!L118</f>
        <v>0</v>
      </c>
      <c r="M118" s="708">
        <f>'[52]Expense Summary'!M118</f>
        <v>0</v>
      </c>
      <c r="N118" s="761">
        <f>'[52]Expense Summary'!N118</f>
        <v>10564.84109135067</v>
      </c>
      <c r="O118" s="708">
        <f>'[52]Expense Summary'!O118</f>
        <v>12036.560248354743</v>
      </c>
      <c r="P118" s="709">
        <f>'[52]Expense Summary'!P118</f>
        <v>0</v>
      </c>
      <c r="Q118" s="708">
        <f>'[52]Expense Summary'!Q118</f>
        <v>632348.66445941688</v>
      </c>
      <c r="R118" s="708">
        <f>'[52]Expense Summary'!R118</f>
        <v>15838.5014039486</v>
      </c>
      <c r="S118" s="708">
        <f>'[52]Expense Summary'!S118</f>
        <v>170404.05382168596</v>
      </c>
      <c r="T118" s="708">
        <f>'[52]Expense Summary'!T118</f>
        <v>818591.21968505147</v>
      </c>
      <c r="U118" s="708">
        <f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>'[52]Expense Summary'!F119</f>
        <v>8803246.325757876</v>
      </c>
      <c r="G119" s="708">
        <f>'[52]Expense Summary'!G119</f>
        <v>1568630.7978229651</v>
      </c>
      <c r="H119" s="708">
        <f>'[52]Expense Summary'!H119</f>
        <v>1463813.2585704878</v>
      </c>
      <c r="I119" s="708">
        <f>'[52]Expense Summary'!I119</f>
        <v>635547.13899224869</v>
      </c>
      <c r="J119" s="708">
        <f>'[52]Expense Summary'!J119</f>
        <v>599859.88026903523</v>
      </c>
      <c r="K119" s="708">
        <f>'[52]Expense Summary'!K119</f>
        <v>0</v>
      </c>
      <c r="L119" s="708">
        <f>'[52]Expense Summary'!L119</f>
        <v>0</v>
      </c>
      <c r="M119" s="708">
        <f>'[52]Expense Summary'!M119</f>
        <v>0</v>
      </c>
      <c r="N119" s="761">
        <f>'[52]Expense Summary'!N119</f>
        <v>6032.1974941091539</v>
      </c>
      <c r="O119" s="708">
        <f>'[52]Expense Summary'!O119</f>
        <v>3580.4010932776905</v>
      </c>
      <c r="P119" s="709">
        <f>'[52]Expense Summary'!P119</f>
        <v>0</v>
      </c>
      <c r="Q119" s="708">
        <f>'[52]Expense Summary'!Q119</f>
        <v>453322.88479923527</v>
      </c>
      <c r="R119" s="708">
        <f>'[52]Expense Summary'!R119</f>
        <v>5383.5741076458035</v>
      </c>
      <c r="S119" s="708">
        <f>'[52]Expense Summary'!S119</f>
        <v>141153.42136215419</v>
      </c>
      <c r="T119" s="708">
        <f>'[52]Expense Summary'!T119</f>
        <v>599859.88026903523</v>
      </c>
      <c r="U119" s="708">
        <f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>'[52]Expense Summary'!F120</f>
        <v>26136919.48404314</v>
      </c>
      <c r="G120" s="708">
        <f>'[52]Expense Summary'!G120</f>
        <v>4657279.297402774</v>
      </c>
      <c r="H120" s="708">
        <f>'[52]Expense Summary'!H120</f>
        <v>4346075.0572190629</v>
      </c>
      <c r="I120" s="708">
        <f>'[52]Expense Summary'!I120</f>
        <v>1886945.3137475743</v>
      </c>
      <c r="J120" s="708">
        <f>'[52]Expense Summary'!J120</f>
        <v>1780989.5136553233</v>
      </c>
      <c r="K120" s="708">
        <f>'[52]Expense Summary'!K120</f>
        <v>0</v>
      </c>
      <c r="L120" s="708">
        <f>'[52]Expense Summary'!L120</f>
        <v>0</v>
      </c>
      <c r="M120" s="708">
        <f>'[52]Expense Summary'!M120</f>
        <v>0</v>
      </c>
      <c r="N120" s="761">
        <f>'[52]Expense Summary'!N120</f>
        <v>17909.649961067564</v>
      </c>
      <c r="O120" s="708">
        <f>'[52]Expense Summary'!O120</f>
        <v>10630.243847859456</v>
      </c>
      <c r="P120" s="709">
        <f>'[52]Expense Summary'!P120</f>
        <v>0</v>
      </c>
      <c r="Q120" s="708">
        <f>'[52]Expense Summary'!Q120</f>
        <v>1345919.8234182927</v>
      </c>
      <c r="R120" s="708">
        <f>'[52]Expense Summary'!R120</f>
        <v>15983.881148049548</v>
      </c>
      <c r="S120" s="708">
        <f>'[52]Expense Summary'!S120</f>
        <v>419085.80908898101</v>
      </c>
      <c r="T120" s="708">
        <f>'[52]Expense Summary'!T120</f>
        <v>1780989.5136553233</v>
      </c>
      <c r="U120" s="708">
        <f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>'[52]Expense Summary'!F121</f>
        <v>15558858.408078132</v>
      </c>
      <c r="G121" s="708">
        <f>'[52]Expense Summary'!G121</f>
        <v>2453563.8691945719</v>
      </c>
      <c r="H121" s="708">
        <f>'[52]Expense Summary'!H121</f>
        <v>885151.63384795154</v>
      </c>
      <c r="I121" s="708">
        <f>'[52]Expense Summary'!I121</f>
        <v>211251.65846275602</v>
      </c>
      <c r="J121" s="708">
        <f>'[52]Expense Summary'!J121</f>
        <v>107443.37113840765</v>
      </c>
      <c r="K121" s="708">
        <f>'[52]Expense Summary'!K121</f>
        <v>197247.081502015</v>
      </c>
      <c r="L121" s="708">
        <f>'[52]Expense Summary'!L121</f>
        <v>0</v>
      </c>
      <c r="M121" s="708">
        <f>'[52]Expense Summary'!M121</f>
        <v>0</v>
      </c>
      <c r="N121" s="761">
        <f>'[52]Expense Summary'!N121</f>
        <v>826972.48304086004</v>
      </c>
      <c r="O121" s="708">
        <f>'[52]Expense Summary'!O121</f>
        <v>2390.8847353073461</v>
      </c>
      <c r="P121" s="709">
        <f>'[52]Expense Summary'!P121</f>
        <v>0</v>
      </c>
      <c r="Q121" s="708">
        <f>'[52]Expense Summary'!Q121</f>
        <v>101619.41317769684</v>
      </c>
      <c r="R121" s="708">
        <f>'[52]Expense Summary'!R121</f>
        <v>0</v>
      </c>
      <c r="S121" s="708">
        <f>'[52]Expense Summary'!S121</f>
        <v>5823.957960710808</v>
      </c>
      <c r="T121" s="708">
        <f>'[52]Expense Summary'!T121</f>
        <v>107443.37113840765</v>
      </c>
      <c r="U121" s="708">
        <f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>'[52]Expense Summary'!F122</f>
        <v>5770232.7534907376</v>
      </c>
      <c r="G122" s="708">
        <f>'[52]Expense Summary'!G122</f>
        <v>169604.63106701686</v>
      </c>
      <c r="H122" s="708">
        <f>'[52]Expense Summary'!H122</f>
        <v>6498.2257651022683</v>
      </c>
      <c r="I122" s="708">
        <f>'[52]Expense Summary'!I122</f>
        <v>140.78967714472898</v>
      </c>
      <c r="J122" s="708">
        <f>'[52]Expense Summary'!J122</f>
        <v>0</v>
      </c>
      <c r="K122" s="708">
        <f>'[52]Expense Summary'!K122</f>
        <v>0</v>
      </c>
      <c r="L122" s="708">
        <f>'[52]Expense Summary'!L122</f>
        <v>0</v>
      </c>
      <c r="M122" s="708">
        <f>'[52]Expense Summary'!M122</f>
        <v>0</v>
      </c>
      <c r="N122" s="761">
        <f>'[52]Expense Summary'!N122</f>
        <v>0</v>
      </c>
      <c r="O122" s="708">
        <f>'[52]Expense Summary'!O122</f>
        <v>0</v>
      </c>
      <c r="P122" s="709">
        <f>'[52]Expense Summary'!P122</f>
        <v>0</v>
      </c>
      <c r="Q122" s="708">
        <f>'[52]Expense Summary'!Q122</f>
        <v>0</v>
      </c>
      <c r="R122" s="708">
        <f>'[52]Expense Summary'!R122</f>
        <v>0</v>
      </c>
      <c r="S122" s="708">
        <f>'[52]Expense Summary'!S122</f>
        <v>0</v>
      </c>
      <c r="T122" s="708">
        <f>'[52]Expense Summary'!T122</f>
        <v>0</v>
      </c>
      <c r="U122" s="708">
        <f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>'[52]Expense Summary'!F123</f>
        <v>10053641.400099199</v>
      </c>
      <c r="G123" s="708">
        <f>'[52]Expense Summary'!G123</f>
        <v>2821910.7948202551</v>
      </c>
      <c r="H123" s="708">
        <f>'[52]Expense Summary'!H123</f>
        <v>833976.50522781222</v>
      </c>
      <c r="I123" s="708">
        <f>'[52]Expense Summary'!I123</f>
        <v>93731.805714208371</v>
      </c>
      <c r="J123" s="708">
        <f>'[52]Expense Summary'!J123</f>
        <v>1489177.4545950438</v>
      </c>
      <c r="K123" s="708">
        <f>'[52]Expense Summary'!K123</f>
        <v>73384.185148474222</v>
      </c>
      <c r="L123" s="708">
        <f>'[52]Expense Summary'!L123</f>
        <v>45571.404163884014</v>
      </c>
      <c r="M123" s="708">
        <f>'[52]Expense Summary'!M123</f>
        <v>73369.567913433959</v>
      </c>
      <c r="N123" s="761">
        <f>'[52]Expense Summary'!N123</f>
        <v>0</v>
      </c>
      <c r="O123" s="708">
        <f>'[52]Expense Summary'!O123</f>
        <v>818.06204542367198</v>
      </c>
      <c r="P123" s="709">
        <f>'[52]Expense Summary'!P123</f>
        <v>0</v>
      </c>
      <c r="Q123" s="708">
        <f>'[52]Expense Summary'!Q123</f>
        <v>1122700.9247211104</v>
      </c>
      <c r="R123" s="708">
        <f>'[52]Expense Summary'!R123</f>
        <v>3640.1501402089707</v>
      </c>
      <c r="S123" s="708">
        <f>'[52]Expense Summary'!S123</f>
        <v>362836.37973372452</v>
      </c>
      <c r="T123" s="708">
        <f>'[52]Expense Summary'!T123</f>
        <v>1489177.4545950438</v>
      </c>
      <c r="U123" s="708">
        <f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>'[52]Expense Summary'!F124</f>
        <v>0</v>
      </c>
      <c r="G124" s="708">
        <f>'[52]Expense Summary'!G124</f>
        <v>0</v>
      </c>
      <c r="H124" s="708">
        <f>'[52]Expense Summary'!H124</f>
        <v>0</v>
      </c>
      <c r="I124" s="708">
        <f>'[52]Expense Summary'!I124</f>
        <v>0</v>
      </c>
      <c r="J124" s="708">
        <f>'[52]Expense Summary'!J124</f>
        <v>0</v>
      </c>
      <c r="K124" s="708">
        <f>'[52]Expense Summary'!K124</f>
        <v>0</v>
      </c>
      <c r="L124" s="708">
        <f>'[52]Expense Summary'!L124</f>
        <v>0</v>
      </c>
      <c r="M124" s="708">
        <f>'[52]Expense Summary'!M124</f>
        <v>0</v>
      </c>
      <c r="N124" s="761">
        <f>'[52]Expense Summary'!N124</f>
        <v>2670044.1300000004</v>
      </c>
      <c r="O124" s="708">
        <f>'[52]Expense Summary'!O124</f>
        <v>0</v>
      </c>
      <c r="P124" s="709">
        <f>'[52]Expense Summary'!P124</f>
        <v>0</v>
      </c>
      <c r="Q124" s="708">
        <f>'[52]Expense Summary'!Q124</f>
        <v>0</v>
      </c>
      <c r="R124" s="708">
        <f>'[52]Expense Summary'!R124</f>
        <v>0</v>
      </c>
      <c r="S124" s="708">
        <f>'[52]Expense Summary'!S124</f>
        <v>0</v>
      </c>
      <c r="T124" s="708">
        <f>'[52]Expense Summary'!T124</f>
        <v>0</v>
      </c>
      <c r="U124" s="708">
        <f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>'[52]Expense Summary'!F125</f>
        <v>19204220.155772388</v>
      </c>
      <c r="G125" s="708">
        <f>'[52]Expense Summary'!G125</f>
        <v>3817043.3514522328</v>
      </c>
      <c r="H125" s="708">
        <f>'[52]Expense Summary'!H125</f>
        <v>3464678.646676938</v>
      </c>
      <c r="I125" s="708">
        <f>'[52]Expense Summary'!I125</f>
        <v>1970805.6248956688</v>
      </c>
      <c r="J125" s="708">
        <f>'[52]Expense Summary'!J125</f>
        <v>1665624.6292787532</v>
      </c>
      <c r="K125" s="708">
        <f>'[52]Expense Summary'!K125</f>
        <v>192182.01057728429</v>
      </c>
      <c r="L125" s="708">
        <f>'[52]Expense Summary'!L125</f>
        <v>493358.72608552326</v>
      </c>
      <c r="M125" s="708">
        <f>'[52]Expense Summary'!M125</f>
        <v>294501.34343528392</v>
      </c>
      <c r="N125" s="761">
        <f>'[52]Expense Summary'!N125</f>
        <v>432671.89903803356</v>
      </c>
      <c r="O125" s="708">
        <f>'[52]Expense Summary'!O125</f>
        <v>9032.5996563927765</v>
      </c>
      <c r="P125" s="709">
        <f>'[52]Expense Summary'!P125</f>
        <v>0</v>
      </c>
      <c r="Q125" s="708">
        <f>'[52]Expense Summary'!Q125</f>
        <v>1472246.3550639858</v>
      </c>
      <c r="R125" s="708">
        <f>'[52]Expense Summary'!R125</f>
        <v>7723.1321495409484</v>
      </c>
      <c r="S125" s="708">
        <f>'[52]Expense Summary'!S125</f>
        <v>185655.14206522625</v>
      </c>
      <c r="T125" s="708">
        <f>'[52]Expense Summary'!T125</f>
        <v>1665624.6292787532</v>
      </c>
      <c r="U125" s="708">
        <f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>'[52]Expense Summary'!F126</f>
        <v>4032954.9325759993</v>
      </c>
      <c r="G126" s="708">
        <f>'[52]Expense Summary'!G126</f>
        <v>1013302.6519218093</v>
      </c>
      <c r="H126" s="708">
        <f>'[52]Expense Summary'!H126</f>
        <v>1122199.2266186841</v>
      </c>
      <c r="I126" s="708">
        <f>'[52]Expense Summary'!I126</f>
        <v>709861.60280135146</v>
      </c>
      <c r="J126" s="708">
        <f>'[52]Expense Summary'!J126</f>
        <v>535201.02368468791</v>
      </c>
      <c r="K126" s="708">
        <f>'[52]Expense Summary'!K126</f>
        <v>0</v>
      </c>
      <c r="L126" s="708">
        <f>'[52]Expense Summary'!L126</f>
        <v>209919.96465002568</v>
      </c>
      <c r="M126" s="708">
        <f>'[52]Expense Summary'!M126</f>
        <v>0</v>
      </c>
      <c r="N126" s="761">
        <f>'[52]Expense Summary'!N126</f>
        <v>25207.802037679045</v>
      </c>
      <c r="O126" s="708">
        <f>'[52]Expense Summary'!O126</f>
        <v>2605.8857097657601</v>
      </c>
      <c r="P126" s="709">
        <f>'[52]Expense Summary'!P126</f>
        <v>0</v>
      </c>
      <c r="Q126" s="708">
        <f>'[52]Expense Summary'!Q126</f>
        <v>494553.22455857851</v>
      </c>
      <c r="R126" s="708">
        <f>'[52]Expense Summary'!R126</f>
        <v>1422.7420466987603</v>
      </c>
      <c r="S126" s="708">
        <f>'[52]Expense Summary'!S126</f>
        <v>39225.057079410682</v>
      </c>
      <c r="T126" s="708">
        <f>'[52]Expense Summary'!T126</f>
        <v>535201.02368468791</v>
      </c>
      <c r="U126" s="708">
        <f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>'[52]Expense Summary'!F127</f>
        <v>43386.323738282743</v>
      </c>
      <c r="G127" s="708">
        <f>'[52]Expense Summary'!G127</f>
        <v>10898.712853841056</v>
      </c>
      <c r="H127" s="708">
        <f>'[52]Expense Summary'!H127</f>
        <v>12068.994789190316</v>
      </c>
      <c r="I127" s="708">
        <f>'[52]Expense Summary'!I127</f>
        <v>7631.402925595251</v>
      </c>
      <c r="J127" s="708">
        <f>'[52]Expense Summary'!J127</f>
        <v>5753.0077661606538</v>
      </c>
      <c r="K127" s="708">
        <f>'[52]Expense Summary'!K127</f>
        <v>970.52268084914999</v>
      </c>
      <c r="L127" s="708">
        <f>'[52]Expense Summary'!L127</f>
        <v>2255.9358253249052</v>
      </c>
      <c r="M127" s="708">
        <f>'[52]Expense Summary'!M127</f>
        <v>5642.6219036800976</v>
      </c>
      <c r="N127" s="761">
        <f>'[52]Expense Summary'!N127</f>
        <v>270.88437626702137</v>
      </c>
      <c r="O127" s="708">
        <f>'[52]Expense Summary'!O127</f>
        <v>28.033140808833657</v>
      </c>
      <c r="P127" s="709">
        <f>'[52]Expense Summary'!P127</f>
        <v>0</v>
      </c>
      <c r="Q127" s="708">
        <f>'[52]Expense Summary'!Q127</f>
        <v>5316.8623275433038</v>
      </c>
      <c r="R127" s="708">
        <f>'[52]Expense Summary'!R127</f>
        <v>15.266173749344105</v>
      </c>
      <c r="S127" s="708">
        <f>'[52]Expense Summary'!S127</f>
        <v>420.87926486800558</v>
      </c>
      <c r="T127" s="708">
        <f>'[52]Expense Summary'!T127</f>
        <v>5753.0077661606538</v>
      </c>
      <c r="U127" s="708">
        <f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>'[52]Expense Summary'!F128</f>
        <v>35070.275070259799</v>
      </c>
      <c r="G128" s="708">
        <f>'[52]Expense Summary'!G128</f>
        <v>6252.162704503141</v>
      </c>
      <c r="H128" s="708">
        <f>'[52]Expense Summary'!H128</f>
        <v>4963.8433462669764</v>
      </c>
      <c r="I128" s="708">
        <f>'[52]Expense Summary'!I128</f>
        <v>2113.7587402921895</v>
      </c>
      <c r="J128" s="708">
        <f>'[52]Expense Summary'!J128</f>
        <v>2344.6374651228321</v>
      </c>
      <c r="K128" s="708">
        <f>'[52]Expense Summary'!K128</f>
        <v>634.18256529725932</v>
      </c>
      <c r="L128" s="708">
        <f>'[52]Expense Summary'!L128</f>
        <v>241.68901694500363</v>
      </c>
      <c r="M128" s="708">
        <f>'[52]Expense Summary'!M128</f>
        <v>83.504604579257091</v>
      </c>
      <c r="N128" s="761">
        <f>'[52]Expense Summary'!N128</f>
        <v>1023.961656822574</v>
      </c>
      <c r="O128" s="708">
        <f>'[52]Expense Summary'!O128</f>
        <v>16.18482991095474</v>
      </c>
      <c r="P128" s="709">
        <f>'[52]Expense Summary'!P128</f>
        <v>0</v>
      </c>
      <c r="Q128" s="708">
        <f>'[52]Expense Summary'!Q128</f>
        <v>1862.6297935550667</v>
      </c>
      <c r="R128" s="708">
        <f>'[52]Expense Summary'!R128</f>
        <v>21.240486102670747</v>
      </c>
      <c r="S128" s="708">
        <f>'[52]Expense Summary'!S128</f>
        <v>460.76718546509449</v>
      </c>
      <c r="T128" s="708">
        <f>'[52]Expense Summary'!T128</f>
        <v>2344.6374651228321</v>
      </c>
      <c r="U128" s="708">
        <f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>'[52]Expense Summary'!F129</f>
        <v>9334.1835477437326</v>
      </c>
      <c r="G129" s="708">
        <f>'[52]Expense Summary'!G129</f>
        <v>1855.2684234585131</v>
      </c>
      <c r="H129" s="708">
        <f>'[52]Expense Summary'!H129</f>
        <v>1684.0020661974233</v>
      </c>
      <c r="I129" s="708">
        <f>'[52]Expense Summary'!I129</f>
        <v>957.90723551836345</v>
      </c>
      <c r="J129" s="708">
        <f>'[52]Expense Summary'!J129</f>
        <v>809.57445213714198</v>
      </c>
      <c r="K129" s="708">
        <f>'[52]Expense Summary'!K129</f>
        <v>93.409789450034054</v>
      </c>
      <c r="L129" s="708">
        <f>'[52]Expense Summary'!L129</f>
        <v>239.79629825161641</v>
      </c>
      <c r="M129" s="708">
        <f>'[52]Expense Summary'!M129</f>
        <v>143.14195381975887</v>
      </c>
      <c r="N129" s="761">
        <f>'[52]Expense Summary'!N129</f>
        <v>210.29955336967538</v>
      </c>
      <c r="O129" s="708">
        <f>'[52]Expense Summary'!O129</f>
        <v>4.3902820537450857</v>
      </c>
      <c r="P129" s="709">
        <f>'[52]Expense Summary'!P129</f>
        <v>0</v>
      </c>
      <c r="Q129" s="708">
        <f>'[52]Expense Summary'!Q129</f>
        <v>715.58322046903379</v>
      </c>
      <c r="R129" s="708">
        <f>'[52]Expense Summary'!R129</f>
        <v>3.7538172580065599</v>
      </c>
      <c r="S129" s="708">
        <f>'[52]Expense Summary'!S129</f>
        <v>90.237414410101707</v>
      </c>
      <c r="T129" s="708">
        <f>'[52]Expense Summary'!T129</f>
        <v>809.57445213714198</v>
      </c>
      <c r="U129" s="708">
        <f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>'[52]Expense Summary'!F130</f>
        <v>0</v>
      </c>
      <c r="G130" s="708">
        <f>'[52]Expense Summary'!G130</f>
        <v>0</v>
      </c>
      <c r="H130" s="708">
        <f>'[52]Expense Summary'!H130</f>
        <v>0</v>
      </c>
      <c r="I130" s="708">
        <f>'[52]Expense Summary'!I130</f>
        <v>0</v>
      </c>
      <c r="J130" s="708">
        <f>'[52]Expense Summary'!J130</f>
        <v>0</v>
      </c>
      <c r="K130" s="708">
        <f>'[52]Expense Summary'!K130</f>
        <v>0</v>
      </c>
      <c r="L130" s="708">
        <f>'[52]Expense Summary'!L130</f>
        <v>0</v>
      </c>
      <c r="M130" s="708">
        <f>'[52]Expense Summary'!M130</f>
        <v>0</v>
      </c>
      <c r="N130" s="761">
        <f>'[52]Expense Summary'!N130</f>
        <v>0</v>
      </c>
      <c r="O130" s="708">
        <f>'[52]Expense Summary'!O130</f>
        <v>0</v>
      </c>
      <c r="P130" s="709">
        <f>'[52]Expense Summary'!P130</f>
        <v>0</v>
      </c>
      <c r="Q130" s="708">
        <f>'[52]Expense Summary'!Q130</f>
        <v>0</v>
      </c>
      <c r="R130" s="708">
        <f>'[52]Expense Summary'!R130</f>
        <v>0</v>
      </c>
      <c r="S130" s="708">
        <f>'[52]Expense Summary'!S130</f>
        <v>0</v>
      </c>
      <c r="T130" s="708">
        <f>'[52]Expense Summary'!T130</f>
        <v>0</v>
      </c>
      <c r="U130" s="708">
        <f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>'[52]Expense Summary'!F131</f>
        <v>638199.31491606322</v>
      </c>
      <c r="G131" s="708">
        <f>'[52]Expense Summary'!G131</f>
        <v>160351.17403260051</v>
      </c>
      <c r="H131" s="708">
        <f>'[52]Expense Summary'!H131</f>
        <v>177583.63026633795</v>
      </c>
      <c r="I131" s="708">
        <f>'[52]Expense Summary'!I131</f>
        <v>112332.81704531019</v>
      </c>
      <c r="J131" s="708">
        <f>'[52]Expense Summary'!J131</f>
        <v>84693.464808884761</v>
      </c>
      <c r="K131" s="708">
        <f>'[52]Expense Summary'!K131</f>
        <v>0</v>
      </c>
      <c r="L131" s="708">
        <f>'[52]Expense Summary'!L131</f>
        <v>33219.0118329139</v>
      </c>
      <c r="M131" s="708">
        <f>'[52]Expense Summary'!M131</f>
        <v>0</v>
      </c>
      <c r="N131" s="761">
        <f>'[52]Expense Summary'!N131</f>
        <v>3989.0358955017518</v>
      </c>
      <c r="O131" s="708">
        <f>'[52]Expense Summary'!O131</f>
        <v>412.37120238777356</v>
      </c>
      <c r="P131" s="709">
        <f>'[52]Expense Summary'!P131</f>
        <v>0</v>
      </c>
      <c r="Q131" s="708">
        <f>'[52]Expense Summary'!Q131</f>
        <v>78261.109875883049</v>
      </c>
      <c r="R131" s="708">
        <f>'[52]Expense Summary'!R131</f>
        <v>225.14335386472004</v>
      </c>
      <c r="S131" s="708">
        <f>'[52]Expense Summary'!S131</f>
        <v>6207.2115791369879</v>
      </c>
      <c r="T131" s="708">
        <f>'[52]Expense Summary'!T131</f>
        <v>84693.464808884761</v>
      </c>
      <c r="U131" s="708">
        <f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>'[52]Expense Summary'!F132</f>
        <v>0</v>
      </c>
      <c r="G132" s="708">
        <f>'[52]Expense Summary'!G132</f>
        <v>0</v>
      </c>
      <c r="H132" s="708">
        <f>'[52]Expense Summary'!H132</f>
        <v>0</v>
      </c>
      <c r="I132" s="708">
        <f>'[52]Expense Summary'!I132</f>
        <v>0</v>
      </c>
      <c r="J132" s="708">
        <f>'[52]Expense Summary'!J132</f>
        <v>0</v>
      </c>
      <c r="K132" s="708">
        <f>'[52]Expense Summary'!K132</f>
        <v>0</v>
      </c>
      <c r="L132" s="708">
        <f>'[52]Expense Summary'!L132</f>
        <v>0</v>
      </c>
      <c r="M132" s="708">
        <f>'[52]Expense Summary'!M132</f>
        <v>0</v>
      </c>
      <c r="N132" s="761">
        <f>'[52]Expense Summary'!N132</f>
        <v>0</v>
      </c>
      <c r="O132" s="708">
        <f>'[52]Expense Summary'!O132</f>
        <v>0</v>
      </c>
      <c r="P132" s="709">
        <f>'[52]Expense Summary'!P132</f>
        <v>0</v>
      </c>
      <c r="Q132" s="708">
        <f>'[52]Expense Summary'!Q132</f>
        <v>0</v>
      </c>
      <c r="R132" s="708">
        <f>'[52]Expense Summary'!R132</f>
        <v>0</v>
      </c>
      <c r="S132" s="708">
        <f>'[52]Expense Summary'!S132</f>
        <v>0</v>
      </c>
      <c r="T132" s="708">
        <f>'[52]Expense Summary'!T132</f>
        <v>0</v>
      </c>
      <c r="U132" s="708">
        <f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>'[52]Expense Summary'!F133</f>
        <v>47449528.425850533</v>
      </c>
      <c r="G133" s="708">
        <f>'[52]Expense Summary'!G133</f>
        <v>9431099.2864241134</v>
      </c>
      <c r="H133" s="708">
        <f>'[52]Expense Summary'!H133</f>
        <v>8560481.3212121185</v>
      </c>
      <c r="I133" s="708">
        <f>'[52]Expense Summary'!I133</f>
        <v>4869439.9856796516</v>
      </c>
      <c r="J133" s="708">
        <f>'[52]Expense Summary'!J133</f>
        <v>4115402.8933584811</v>
      </c>
      <c r="K133" s="708">
        <f>'[52]Expense Summary'!K133</f>
        <v>474840.72250041319</v>
      </c>
      <c r="L133" s="708">
        <f>'[52]Expense Summary'!L133</f>
        <v>1218984.0934780159</v>
      </c>
      <c r="M133" s="708">
        <f>'[52]Expense Summary'!M133</f>
        <v>727649.95159584226</v>
      </c>
      <c r="N133" s="761">
        <f>'[52]Expense Summary'!N133</f>
        <v>1069039.8988318718</v>
      </c>
      <c r="O133" s="708">
        <f>'[52]Expense Summary'!O133</f>
        <v>22317.625536411637</v>
      </c>
      <c r="P133" s="709">
        <f>'[52]Expense Summary'!P133</f>
        <v>0</v>
      </c>
      <c r="Q133" s="708">
        <f>'[52]Expense Summary'!Q133</f>
        <v>3637606.4587796219</v>
      </c>
      <c r="R133" s="708">
        <f>'[52]Expense Summary'!R133</f>
        <v>19082.210862704233</v>
      </c>
      <c r="S133" s="708">
        <f>'[52]Expense Summary'!S133</f>
        <v>458714.22371615539</v>
      </c>
      <c r="T133" s="708">
        <f>'[52]Expense Summary'!T133</f>
        <v>4115402.8933584811</v>
      </c>
      <c r="U133" s="708">
        <f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>'[52]Expense Summary'!F134</f>
        <v>1446376.0980899078</v>
      </c>
      <c r="G134" s="708">
        <f>'[52]Expense Summary'!G134</f>
        <v>312665.67102773936</v>
      </c>
      <c r="H134" s="708">
        <f>'[52]Expense Summary'!H134</f>
        <v>307406.61176838458</v>
      </c>
      <c r="I134" s="708">
        <f>'[52]Expense Summary'!I134</f>
        <v>174099.06687869286</v>
      </c>
      <c r="J134" s="708">
        <f>'[52]Expense Summary'!J134</f>
        <v>146144.79897969155</v>
      </c>
      <c r="K134" s="708">
        <f>'[52]Expense Summary'!K134</f>
        <v>17021.715353724936</v>
      </c>
      <c r="L134" s="708">
        <f>'[52]Expense Summary'!L134</f>
        <v>43881.100468316108</v>
      </c>
      <c r="M134" s="708">
        <f>'[52]Expense Summary'!M134</f>
        <v>27532.398740159737</v>
      </c>
      <c r="N134" s="761">
        <f>'[52]Expense Summary'!N134</f>
        <v>24991.163216948869</v>
      </c>
      <c r="O134" s="708">
        <f>'[52]Expense Summary'!O134</f>
        <v>806.20547643490477</v>
      </c>
      <c r="P134" s="709">
        <f>'[52]Expense Summary'!P134</f>
        <v>0</v>
      </c>
      <c r="Q134" s="708">
        <f>'[52]Expense Summary'!Q134</f>
        <v>129024.24341447576</v>
      </c>
      <c r="R134" s="708">
        <f>'[52]Expense Summary'!R134</f>
        <v>685.86112363780205</v>
      </c>
      <c r="S134" s="708">
        <f>'[52]Expense Summary'!S134</f>
        <v>16434.694441577976</v>
      </c>
      <c r="T134" s="708">
        <f>'[52]Expense Summary'!T134</f>
        <v>146144.79897969155</v>
      </c>
      <c r="U134" s="708">
        <f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>'[52]Expense Summary'!F135</f>
        <v>13599.110634106702</v>
      </c>
      <c r="G135" s="708">
        <f>'[52]Expense Summary'!G135</f>
        <v>3416.8531758217759</v>
      </c>
      <c r="H135" s="708">
        <f>'[52]Expense Summary'!H135</f>
        <v>3784.0520639165061</v>
      </c>
      <c r="I135" s="708">
        <f>'[52]Expense Summary'!I135</f>
        <v>2393.6509662987587</v>
      </c>
      <c r="J135" s="708">
        <f>'[52]Expense Summary'!J135</f>
        <v>1804.6960737858624</v>
      </c>
      <c r="K135" s="708">
        <f>'[52]Expense Summary'!K135</f>
        <v>0</v>
      </c>
      <c r="L135" s="708">
        <f>'[52]Expense Summary'!L135</f>
        <v>707.84942339041902</v>
      </c>
      <c r="M135" s="708">
        <f>'[52]Expense Summary'!M135</f>
        <v>0</v>
      </c>
      <c r="N135" s="761">
        <f>'[52]Expense Summary'!N135</f>
        <v>85.000624724089391</v>
      </c>
      <c r="O135" s="708">
        <f>'[52]Expense Summary'!O135</f>
        <v>8.7870379558907779</v>
      </c>
      <c r="P135" s="709">
        <f>'[52]Expense Summary'!P135</f>
        <v>0</v>
      </c>
      <c r="Q135" s="708">
        <f>'[52]Expense Summary'!Q135</f>
        <v>1667.6318301753267</v>
      </c>
      <c r="R135" s="708">
        <f>'[52]Expense Summary'!R135</f>
        <v>4.7974814547440374</v>
      </c>
      <c r="S135" s="708">
        <f>'[52]Expense Summary'!S135</f>
        <v>132.26676215579161</v>
      </c>
      <c r="T135" s="708">
        <f>'[52]Expense Summary'!T135</f>
        <v>1804.6960737858624</v>
      </c>
      <c r="U135" s="708">
        <f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>'[52]Expense Summary'!F136</f>
        <v>0</v>
      </c>
      <c r="G136" s="708">
        <f>'[52]Expense Summary'!G136</f>
        <v>0</v>
      </c>
      <c r="H136" s="708">
        <f>'[52]Expense Summary'!H136</f>
        <v>0</v>
      </c>
      <c r="I136" s="708">
        <f>'[52]Expense Summary'!I136</f>
        <v>0</v>
      </c>
      <c r="J136" s="708">
        <f>'[52]Expense Summary'!J136</f>
        <v>0</v>
      </c>
      <c r="K136" s="708">
        <f>'[52]Expense Summary'!K136</f>
        <v>0</v>
      </c>
      <c r="L136" s="708">
        <f>'[52]Expense Summary'!L136</f>
        <v>0</v>
      </c>
      <c r="M136" s="708">
        <f>'[52]Expense Summary'!M136</f>
        <v>0</v>
      </c>
      <c r="N136" s="761">
        <f>'[52]Expense Summary'!N136</f>
        <v>0</v>
      </c>
      <c r="O136" s="708">
        <f>'[52]Expense Summary'!O136</f>
        <v>0</v>
      </c>
      <c r="P136" s="709">
        <f>'[52]Expense Summary'!P136</f>
        <v>0</v>
      </c>
      <c r="Q136" s="708">
        <f>'[52]Expense Summary'!Q136</f>
        <v>0</v>
      </c>
      <c r="R136" s="708">
        <f>'[52]Expense Summary'!R136</f>
        <v>0</v>
      </c>
      <c r="S136" s="708">
        <f>'[52]Expense Summary'!S136</f>
        <v>0</v>
      </c>
      <c r="T136" s="708">
        <f>'[52]Expense Summary'!T136</f>
        <v>0</v>
      </c>
      <c r="U136" s="708">
        <f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>'[52]Expense Summary'!F137</f>
        <v>377023.57751861797</v>
      </c>
      <c r="G137" s="708">
        <f>'[52]Expense Summary'!G137</f>
        <v>94729.298324353163</v>
      </c>
      <c r="H137" s="708">
        <f>'[52]Expense Summary'!H137</f>
        <v>104909.5698270438</v>
      </c>
      <c r="I137" s="708">
        <f>'[52]Expense Summary'!I137</f>
        <v>66361.902254215747</v>
      </c>
      <c r="J137" s="708">
        <f>'[52]Expense Summary'!J137</f>
        <v>50033.637373760837</v>
      </c>
      <c r="K137" s="708">
        <f>'[52]Expense Summary'!K137</f>
        <v>0</v>
      </c>
      <c r="L137" s="708">
        <f>'[52]Expense Summary'!L137</f>
        <v>19624.512891440067</v>
      </c>
      <c r="M137" s="708">
        <f>'[52]Expense Summary'!M137</f>
        <v>0</v>
      </c>
      <c r="N137" s="761">
        <f>'[52]Expense Summary'!N137</f>
        <v>2356.5687850511986</v>
      </c>
      <c r="O137" s="708">
        <f>'[52]Expense Summary'!O137</f>
        <v>243.61302551749139</v>
      </c>
      <c r="P137" s="709">
        <f>'[52]Expense Summary'!P137</f>
        <v>0</v>
      </c>
      <c r="Q137" s="708">
        <f>'[52]Expense Summary'!Q137</f>
        <v>46233.649796167163</v>
      </c>
      <c r="R137" s="708">
        <f>'[52]Expense Summary'!R137</f>
        <v>133.0060229534734</v>
      </c>
      <c r="S137" s="708">
        <f>'[52]Expense Summary'!S137</f>
        <v>3666.9815546402019</v>
      </c>
      <c r="T137" s="708">
        <f>'[52]Expense Summary'!T137</f>
        <v>50033.637373760837</v>
      </c>
      <c r="U137" s="708">
        <f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>'[52]Expense Summary'!F138</f>
        <v>4435204.0116942143</v>
      </c>
      <c r="G138" s="708">
        <f>'[52]Expense Summary'!G138</f>
        <v>1114369.9996650789</v>
      </c>
      <c r="H138" s="708">
        <f>'[52]Expense Summary'!H138</f>
        <v>1234127.9768877109</v>
      </c>
      <c r="I138" s="708">
        <f>'[52]Expense Summary'!I138</f>
        <v>780663.57822680904</v>
      </c>
      <c r="J138" s="708">
        <f>'[52]Expense Summary'!J138</f>
        <v>588582.25965669064</v>
      </c>
      <c r="K138" s="708">
        <f>'[52]Expense Summary'!K138</f>
        <v>0</v>
      </c>
      <c r="L138" s="708">
        <f>'[52]Expense Summary'!L138</f>
        <v>230857.49404985609</v>
      </c>
      <c r="M138" s="708">
        <f>'[52]Expense Summary'!M138</f>
        <v>0</v>
      </c>
      <c r="N138" s="761">
        <f>'[52]Expense Summary'!N138</f>
        <v>27722.041677290883</v>
      </c>
      <c r="O138" s="708">
        <f>'[52]Expense Summary'!O138</f>
        <v>2865.7981423530136</v>
      </c>
      <c r="P138" s="709">
        <f>'[52]Expense Summary'!P138</f>
        <v>0</v>
      </c>
      <c r="Q138" s="708">
        <f>'[52]Expense Summary'!Q138</f>
        <v>543880.2273343238</v>
      </c>
      <c r="R138" s="708">
        <f>'[52]Expense Summary'!R138</f>
        <v>1564.6470983730653</v>
      </c>
      <c r="S138" s="708">
        <f>'[52]Expense Summary'!S138</f>
        <v>43137.385223993799</v>
      </c>
      <c r="T138" s="708">
        <f>'[52]Expense Summary'!T138</f>
        <v>588582.25965669064</v>
      </c>
      <c r="U138" s="708">
        <f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>'[52]Expense Summary'!F139</f>
        <v>5440827.608190666</v>
      </c>
      <c r="G139" s="708">
        <f>'[52]Expense Summary'!G139</f>
        <v>1367038.5948269214</v>
      </c>
      <c r="H139" s="708">
        <f>'[52]Expense Summary'!H139</f>
        <v>1513950.1026303843</v>
      </c>
      <c r="I139" s="708">
        <f>'[52]Expense Summary'!I139</f>
        <v>957668.67497552605</v>
      </c>
      <c r="J139" s="708">
        <f>'[52]Expense Summary'!J139</f>
        <v>722035.46885052673</v>
      </c>
      <c r="K139" s="708">
        <f>'[52]Expense Summary'!K139</f>
        <v>0</v>
      </c>
      <c r="L139" s="708">
        <f>'[52]Expense Summary'!L139</f>
        <v>283201.3643278532</v>
      </c>
      <c r="M139" s="708">
        <f>'[52]Expense Summary'!M139</f>
        <v>0</v>
      </c>
      <c r="N139" s="761">
        <f>'[52]Expense Summary'!N139</f>
        <v>34007.646393609808</v>
      </c>
      <c r="O139" s="708">
        <f>'[52]Expense Summary'!O139</f>
        <v>3515.5798045149349</v>
      </c>
      <c r="P139" s="709">
        <f>'[52]Expense Summary'!P139</f>
        <v>0</v>
      </c>
      <c r="Q139" s="708">
        <f>'[52]Expense Summary'!Q139</f>
        <v>667197.84447958868</v>
      </c>
      <c r="R139" s="708">
        <f>'[52]Expense Summary'!R139</f>
        <v>1919.4100446016907</v>
      </c>
      <c r="S139" s="708">
        <f>'[52]Expense Summary'!S139</f>
        <v>52918.21432633642</v>
      </c>
      <c r="T139" s="708">
        <f>'[52]Expense Summary'!T139</f>
        <v>722035.46885052673</v>
      </c>
      <c r="U139" s="708">
        <f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>'[52]Expense Summary'!F140</f>
        <v>20198404.662394237</v>
      </c>
      <c r="G140" s="708">
        <f>'[52]Expense Summary'!G140</f>
        <v>3928657.4119423325</v>
      </c>
      <c r="H140" s="708">
        <f>'[52]Expense Summary'!H140</f>
        <v>3473013.5626360574</v>
      </c>
      <c r="I140" s="708">
        <f>'[52]Expense Summary'!I140</f>
        <v>1737086.0202150384</v>
      </c>
      <c r="J140" s="708">
        <f>'[52]Expense Summary'!J140</f>
        <v>1645872.3957739794</v>
      </c>
      <c r="K140" s="708">
        <f>'[52]Expense Summary'!K140</f>
        <v>384516.49533341121</v>
      </c>
      <c r="L140" s="708">
        <f>'[52]Expense Summary'!L140</f>
        <v>341931.32981774828</v>
      </c>
      <c r="M140" s="708">
        <f>'[52]Expense Summary'!M140</f>
        <v>621950.32942855079</v>
      </c>
      <c r="N140" s="761">
        <f>'[52]Expense Summary'!N140</f>
        <v>486570.70922292734</v>
      </c>
      <c r="O140" s="708">
        <f>'[52]Expense Summary'!O140</f>
        <v>10151.366641962532</v>
      </c>
      <c r="P140" s="709">
        <f>'[52]Expense Summary'!P140</f>
        <v>0</v>
      </c>
      <c r="Q140" s="708">
        <f>'[52]Expense Summary'!Q140</f>
        <v>1384856.4145011271</v>
      </c>
      <c r="R140" s="708">
        <f>'[52]Expense Summary'!R140</f>
        <v>11092.560559736185</v>
      </c>
      <c r="S140" s="708">
        <f>'[52]Expense Summary'!S140</f>
        <v>249923.42071311607</v>
      </c>
      <c r="T140" s="708">
        <f>'[52]Expense Summary'!T140</f>
        <v>1645872.3957739794</v>
      </c>
      <c r="U140" s="708">
        <f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>'[52]Expense Summary'!F141</f>
        <v>8973142.7667183429</v>
      </c>
      <c r="G141" s="708">
        <f>'[52]Expense Summary'!G141</f>
        <v>2254552.6824870743</v>
      </c>
      <c r="H141" s="708">
        <f>'[52]Expense Summary'!H141</f>
        <v>2496842.6480080942</v>
      </c>
      <c r="I141" s="708">
        <f>'[52]Expense Summary'!I141</f>
        <v>1579410.0388023618</v>
      </c>
      <c r="J141" s="708">
        <f>'[52]Expense Summary'!J141</f>
        <v>1190798.1305779221</v>
      </c>
      <c r="K141" s="708">
        <f>'[52]Expense Summary'!K141</f>
        <v>0</v>
      </c>
      <c r="L141" s="708">
        <f>'[52]Expense Summary'!L141</f>
        <v>467062.45020843693</v>
      </c>
      <c r="M141" s="708">
        <f>'[52]Expense Summary'!M141</f>
        <v>0</v>
      </c>
      <c r="N141" s="761">
        <f>'[52]Expense Summary'!N141</f>
        <v>56086.222211957509</v>
      </c>
      <c r="O141" s="708">
        <f>'[52]Expense Summary'!O141</f>
        <v>5797.9781322633662</v>
      </c>
      <c r="P141" s="709">
        <f>'[52]Expense Summary'!P141</f>
        <v>0</v>
      </c>
      <c r="Q141" s="708">
        <f>'[52]Expense Summary'!Q141</f>
        <v>1100358.6114637086</v>
      </c>
      <c r="R141" s="708">
        <f>'[52]Expense Summary'!R141</f>
        <v>3165.536862839826</v>
      </c>
      <c r="S141" s="708">
        <f>'[52]Expense Summary'!S141</f>
        <v>87273.982251373774</v>
      </c>
      <c r="T141" s="708">
        <f>'[52]Expense Summary'!T141</f>
        <v>1190798.1305779221</v>
      </c>
      <c r="U141" s="708">
        <f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>'[52]Expense Summary'!F142</f>
        <v>1864709.0381218735</v>
      </c>
      <c r="G142" s="708">
        <f>'[52]Expense Summary'!G142</f>
        <v>468518.65319123631</v>
      </c>
      <c r="H142" s="708">
        <f>'[52]Expense Summary'!H142</f>
        <v>518868.93740035681</v>
      </c>
      <c r="I142" s="708">
        <f>'[52]Expense Summary'!I142</f>
        <v>328217.24236672092</v>
      </c>
      <c r="J142" s="708">
        <f>'[52]Expense Summary'!J142</f>
        <v>247459.79133455383</v>
      </c>
      <c r="K142" s="708">
        <f>'[52]Expense Summary'!K142</f>
        <v>0</v>
      </c>
      <c r="L142" s="708">
        <f>'[52]Expense Summary'!L142</f>
        <v>97060.260258127877</v>
      </c>
      <c r="M142" s="708">
        <f>'[52]Expense Summary'!M142</f>
        <v>0</v>
      </c>
      <c r="N142" s="761">
        <f>'[52]Expense Summary'!N142</f>
        <v>11655.279336539252</v>
      </c>
      <c r="O142" s="708">
        <f>'[52]Expense Summary'!O142</f>
        <v>1204.8779905926399</v>
      </c>
      <c r="P142" s="709">
        <f>'[52]Expense Summary'!P142</f>
        <v>0</v>
      </c>
      <c r="Q142" s="708">
        <f>'[52]Expense Summary'!Q142</f>
        <v>228665.55245080695</v>
      </c>
      <c r="R142" s="708">
        <f>'[52]Expense Summary'!R142</f>
        <v>657.83030005262674</v>
      </c>
      <c r="S142" s="708">
        <f>'[52]Expense Summary'!S142</f>
        <v>18136.408583694265</v>
      </c>
      <c r="T142" s="708">
        <f>'[52]Expense Summary'!T142</f>
        <v>247459.79133455383</v>
      </c>
      <c r="U142" s="708">
        <f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>'[52]Expense Summary'!F143</f>
        <v>-141523.19279751182</v>
      </c>
      <c r="G143" s="708">
        <f>'[52]Expense Summary'!G143</f>
        <v>-30593.318086808977</v>
      </c>
      <c r="H143" s="708">
        <f>'[52]Expense Summary'!H143</f>
        <v>-30078.736258142075</v>
      </c>
      <c r="I143" s="708">
        <f>'[52]Expense Summary'!I143</f>
        <v>-17035.026947886257</v>
      </c>
      <c r="J143" s="708">
        <f>'[52]Expense Summary'!J143</f>
        <v>-14299.792833738351</v>
      </c>
      <c r="K143" s="708">
        <f>'[52]Expense Summary'!K143</f>
        <v>-1665.5194364251993</v>
      </c>
      <c r="L143" s="708">
        <f>'[52]Expense Summary'!L143</f>
        <v>-4293.6228342999466</v>
      </c>
      <c r="M143" s="708">
        <f>'[52]Expense Summary'!M143</f>
        <v>-2693.9555902695724</v>
      </c>
      <c r="N143" s="761">
        <f>'[52]Expense Summary'!N143</f>
        <v>-2445.3039668293036</v>
      </c>
      <c r="O143" s="708">
        <f>'[52]Expense Summary'!O143</f>
        <v>-78.884581421515293</v>
      </c>
      <c r="P143" s="709">
        <f>'[52]Expense Summary'!P143</f>
        <v>0</v>
      </c>
      <c r="Q143" s="708">
        <f>'[52]Expense Summary'!Q143</f>
        <v>-12624.602204374165</v>
      </c>
      <c r="R143" s="708">
        <f>'[52]Expense Summary'!R143</f>
        <v>-67.109278258328303</v>
      </c>
      <c r="S143" s="708">
        <f>'[52]Expense Summary'!S143</f>
        <v>-1608.0813511058566</v>
      </c>
      <c r="T143" s="708">
        <f>'[52]Expense Summary'!T143</f>
        <v>-14299.792833738351</v>
      </c>
      <c r="U143" s="708">
        <f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>'[52]Expense Summary'!F144</f>
        <v>-2555.7325842656742</v>
      </c>
      <c r="G144" s="708">
        <f>'[52]Expense Summary'!G144</f>
        <v>-552.47721839580174</v>
      </c>
      <c r="H144" s="708">
        <f>'[52]Expense Summary'!H144</f>
        <v>-543.18451151999886</v>
      </c>
      <c r="I144" s="708">
        <f>'[52]Expense Summary'!I144</f>
        <v>-307.63136828638721</v>
      </c>
      <c r="J144" s="708">
        <f>'[52]Expense Summary'!J144</f>
        <v>-258.23644712230106</v>
      </c>
      <c r="K144" s="708">
        <f>'[52]Expense Summary'!K144</f>
        <v>-30.077206493567189</v>
      </c>
      <c r="L144" s="708">
        <f>'[52]Expense Summary'!L144</f>
        <v>-77.537480361031257</v>
      </c>
      <c r="M144" s="708">
        <f>'[52]Expense Summary'!M144</f>
        <v>-48.649482438313548</v>
      </c>
      <c r="N144" s="761">
        <f>'[52]Expense Summary'!N144</f>
        <v>-44.159143833063922</v>
      </c>
      <c r="O144" s="708">
        <f>'[52]Expense Summary'!O144</f>
        <v>-1.424557283862167</v>
      </c>
      <c r="P144" s="709">
        <f>'[52]Expense Summary'!P144</f>
        <v>0</v>
      </c>
      <c r="Q144" s="708">
        <f>'[52]Expense Summary'!Q144</f>
        <v>-227.98459093044553</v>
      </c>
      <c r="R144" s="708">
        <f>'[52]Expense Summary'!R144</f>
        <v>-1.2119099757504699</v>
      </c>
      <c r="S144" s="708">
        <f>'[52]Expense Summary'!S144</f>
        <v>-29.039946216105044</v>
      </c>
      <c r="T144" s="708">
        <f>'[52]Expense Summary'!T144</f>
        <v>-258.23644712230106</v>
      </c>
      <c r="U144" s="708">
        <f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>'[52]Expense Summary'!F145</f>
        <v>294883486.15866089</v>
      </c>
      <c r="G145" s="712">
        <f>'[52]Expense Summary'!G145</f>
        <v>62968029.207263425</v>
      </c>
      <c r="H145" s="712">
        <f>'[52]Expense Summary'!H145</f>
        <v>59552523.54733894</v>
      </c>
      <c r="I145" s="712">
        <f>'[52]Expense Summary'!I145</f>
        <v>33666477.10633719</v>
      </c>
      <c r="J145" s="712">
        <f>'[52]Expense Summary'!J145</f>
        <v>28908967.905114204</v>
      </c>
      <c r="K145" s="712">
        <f>'[52]Expense Summary'!K145</f>
        <v>2064073.1890460306</v>
      </c>
      <c r="L145" s="712">
        <f>'[52]Expense Summary'!L145</f>
        <v>8375581.3404160691</v>
      </c>
      <c r="M145" s="712">
        <f>'[52]Expense Summary'!M145</f>
        <v>4214379.1175944181</v>
      </c>
      <c r="N145" s="882">
        <f>'[52]Expense Summary'!N145</f>
        <v>6276704.3845229391</v>
      </c>
      <c r="O145" s="712">
        <f>'[52]Expense Summary'!O145</f>
        <v>156761.90370541249</v>
      </c>
      <c r="P145" s="709">
        <f>'[52]Expense Summary'!P145</f>
        <v>0</v>
      </c>
      <c r="Q145" s="712">
        <f>'[52]Expense Summary'!Q145</f>
        <v>25458254.803137422</v>
      </c>
      <c r="R145" s="712">
        <f>'[52]Expense Summary'!R145</f>
        <v>133149.25961629202</v>
      </c>
      <c r="S145" s="712">
        <f>'[52]Expense Summary'!S145</f>
        <v>3317563.8423604867</v>
      </c>
      <c r="T145" s="712">
        <f>'[52]Expense Summary'!T145</f>
        <v>28908967.905114204</v>
      </c>
      <c r="U145" s="712">
        <f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>'[52]Expense Summary'!F148</f>
        <v>0.97843996382494791</v>
      </c>
      <c r="G148" s="708">
        <f>'[52]Expense Summary'!G148</f>
        <v>0.21057534503766628</v>
      </c>
      <c r="H148" s="708">
        <f>'[52]Expense Summary'!H148</f>
        <v>0.20622701327855747</v>
      </c>
      <c r="I148" s="708">
        <f>'[52]Expense Summary'!I148</f>
        <v>0.11682026741869453</v>
      </c>
      <c r="J148" s="708">
        <f>'[52]Expense Summary'!J148</f>
        <v>9.809450420884093E-2</v>
      </c>
      <c r="K148" s="708">
        <f>'[52]Expense Summary'!K148</f>
        <v>1.1420139734264343E-2</v>
      </c>
      <c r="L148" s="708">
        <f>'[52]Expense Summary'!L148</f>
        <v>2.9434717342337994E-2</v>
      </c>
      <c r="M148" s="708">
        <f>'[52]Expense Summary'!M148</f>
        <v>1.8426166548715296E-2</v>
      </c>
      <c r="N148" s="761">
        <f>'[52]Expense Summary'!N148</f>
        <v>1.7188185567693529E-2</v>
      </c>
      <c r="O148" s="708">
        <f>'[52]Expense Summary'!O148</f>
        <v>5.4070078908323514E-4</v>
      </c>
      <c r="P148" s="709">
        <f>'[52]Expense Summary'!P148</f>
        <v>0</v>
      </c>
      <c r="Q148" s="708">
        <f>'[52]Expense Summary'!Q148</f>
        <v>8.660782622880793E-2</v>
      </c>
      <c r="R148" s="708">
        <f>'[52]Expense Summary'!R148</f>
        <v>4.600977289027175E-4</v>
      </c>
      <c r="S148" s="708">
        <f>'[52]Expense Summary'!S148</f>
        <v>1.1026580251130277E-2</v>
      </c>
      <c r="T148" s="708">
        <f>'[52]Expense Summary'!T148</f>
        <v>9.809450420884093E-2</v>
      </c>
      <c r="U148" s="708">
        <f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>'[52]Expense Summary'!F149</f>
        <v>4438158.6169110974</v>
      </c>
      <c r="G149" s="708">
        <f>'[52]Expense Summary'!G149</f>
        <v>878322.48955484794</v>
      </c>
      <c r="H149" s="708">
        <f>'[52]Expense Summary'!H149</f>
        <v>793675.66313582915</v>
      </c>
      <c r="I149" s="708">
        <f>'[52]Expense Summary'!I149</f>
        <v>451660.99002155603</v>
      </c>
      <c r="J149" s="708">
        <f>'[52]Expense Summary'!J149</f>
        <v>381812.57973544946</v>
      </c>
      <c r="K149" s="708">
        <f>'[52]Expense Summary'!K149</f>
        <v>44060.86037466312</v>
      </c>
      <c r="L149" s="708">
        <f>'[52]Expense Summary'!L149</f>
        <v>113051.63527236505</v>
      </c>
      <c r="M149" s="708">
        <f>'[52]Expense Summary'!M149</f>
        <v>67701.134297063138</v>
      </c>
      <c r="N149" s="761">
        <f>'[52]Expense Summary'!N149</f>
        <v>101138.75210783882</v>
      </c>
      <c r="O149" s="708">
        <f>'[52]Expense Summary'!O149</f>
        <v>2068.0570638089052</v>
      </c>
      <c r="P149" s="709">
        <f>'[52]Expense Summary'!P149</f>
        <v>0</v>
      </c>
      <c r="Q149" s="708">
        <f>'[52]Expense Summary'!Q149</f>
        <v>337531.27557212033</v>
      </c>
      <c r="R149" s="708">
        <f>'[52]Expense Summary'!R149</f>
        <v>1767.9599027002603</v>
      </c>
      <c r="S149" s="708">
        <f>'[52]Expense Summary'!S149</f>
        <v>42513.344260628866</v>
      </c>
      <c r="T149" s="708">
        <f>'[52]Expense Summary'!T149</f>
        <v>381812.57973544946</v>
      </c>
      <c r="U149" s="708">
        <f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>'[52]Expense Summary'!F150</f>
        <v>44836727.996464066</v>
      </c>
      <c r="G150" s="708">
        <f>'[52]Expense Summary'!G150</f>
        <v>9908741.0799795203</v>
      </c>
      <c r="H150" s="708">
        <f>'[52]Expense Summary'!H150</f>
        <v>9963923.695887493</v>
      </c>
      <c r="I150" s="708">
        <f>'[52]Expense Summary'!I150</f>
        <v>5925330.9823050192</v>
      </c>
      <c r="J150" s="708">
        <f>'[52]Expense Summary'!J150</f>
        <v>4835400.3030083366</v>
      </c>
      <c r="K150" s="708">
        <f>'[52]Expense Summary'!K150</f>
        <v>245122.65962459461</v>
      </c>
      <c r="L150" s="708">
        <f>'[52]Expense Summary'!L150</f>
        <v>1599415.2281320756</v>
      </c>
      <c r="M150" s="708">
        <f>'[52]Expense Summary'!M150</f>
        <v>463966.23966692039</v>
      </c>
      <c r="N150" s="761">
        <f>'[52]Expense Summary'!N150</f>
        <v>672356.62378297723</v>
      </c>
      <c r="O150" s="708">
        <f>'[52]Expense Summary'!O150</f>
        <v>25398.998288223491</v>
      </c>
      <c r="P150" s="709">
        <f>'[52]Expense Summary'!P150</f>
        <v>0</v>
      </c>
      <c r="Q150" s="708">
        <f>'[52]Expense Summary'!Q150</f>
        <v>4344207.5965262037</v>
      </c>
      <c r="R150" s="708">
        <f>'[52]Expense Summary'!R150</f>
        <v>18964.251067026955</v>
      </c>
      <c r="S150" s="708">
        <f>'[52]Expense Summary'!S150</f>
        <v>472228.45541510667</v>
      </c>
      <c r="T150" s="708">
        <f>'[52]Expense Summary'!T150</f>
        <v>4835400.3030083366</v>
      </c>
      <c r="U150" s="708">
        <f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>'[52]Expense Summary'!F151</f>
        <v>0</v>
      </c>
      <c r="G151" s="708">
        <f>'[52]Expense Summary'!G151</f>
        <v>0</v>
      </c>
      <c r="H151" s="708">
        <f>'[52]Expense Summary'!H151</f>
        <v>0</v>
      </c>
      <c r="I151" s="708">
        <f>'[52]Expense Summary'!I151</f>
        <v>0</v>
      </c>
      <c r="J151" s="708">
        <f>'[52]Expense Summary'!J151</f>
        <v>0</v>
      </c>
      <c r="K151" s="708">
        <f>'[52]Expense Summary'!K151</f>
        <v>0</v>
      </c>
      <c r="L151" s="708">
        <f>'[52]Expense Summary'!L151</f>
        <v>0</v>
      </c>
      <c r="M151" s="708">
        <f>'[52]Expense Summary'!M151</f>
        <v>0</v>
      </c>
      <c r="N151" s="761">
        <f>'[52]Expense Summary'!N151</f>
        <v>0</v>
      </c>
      <c r="O151" s="708">
        <f>'[52]Expense Summary'!O151</f>
        <v>0</v>
      </c>
      <c r="P151" s="709">
        <f>'[52]Expense Summary'!P151</f>
        <v>0</v>
      </c>
      <c r="Q151" s="708">
        <f>'[52]Expense Summary'!Q151</f>
        <v>0</v>
      </c>
      <c r="R151" s="708">
        <f>'[52]Expense Summary'!R151</f>
        <v>0</v>
      </c>
      <c r="S151" s="708">
        <f>'[52]Expense Summary'!S151</f>
        <v>0</v>
      </c>
      <c r="T151" s="708">
        <f>'[52]Expense Summary'!T151</f>
        <v>0</v>
      </c>
      <c r="U151" s="708">
        <f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>'[52]Expense Summary'!F152</f>
        <v>389433.90493976098</v>
      </c>
      <c r="G152" s="708">
        <f>'[52]Expense Summary'!G152</f>
        <v>98950.585681266166</v>
      </c>
      <c r="H152" s="708">
        <f>'[52]Expense Summary'!H152</f>
        <v>110040.62889680151</v>
      </c>
      <c r="I152" s="708">
        <f>'[52]Expense Summary'!I152</f>
        <v>71016.460487840945</v>
      </c>
      <c r="J152" s="708">
        <f>'[52]Expense Summary'!J152</f>
        <v>53871.139943114053</v>
      </c>
      <c r="K152" s="708">
        <f>'[52]Expense Summary'!K152</f>
        <v>0</v>
      </c>
      <c r="L152" s="708">
        <f>'[52]Expense Summary'!L152</f>
        <v>21386.306468412899</v>
      </c>
      <c r="M152" s="708">
        <f>'[52]Expense Summary'!M152</f>
        <v>0</v>
      </c>
      <c r="N152" s="761">
        <f>'[52]Expense Summary'!N152</f>
        <v>2575.1764315864129</v>
      </c>
      <c r="O152" s="708">
        <f>'[52]Expense Summary'!O152</f>
        <v>252.02931879550664</v>
      </c>
      <c r="P152" s="709">
        <f>'[52]Expense Summary'!P152</f>
        <v>0</v>
      </c>
      <c r="Q152" s="708">
        <f>'[52]Expense Summary'!Q152</f>
        <v>49409.190293366635</v>
      </c>
      <c r="R152" s="708">
        <f>'[52]Expense Summary'!R152</f>
        <v>156.01487249263829</v>
      </c>
      <c r="S152" s="708">
        <f>'[52]Expense Summary'!S152</f>
        <v>4305.9347772547744</v>
      </c>
      <c r="T152" s="708">
        <f>'[52]Expense Summary'!T152</f>
        <v>53871.139943114053</v>
      </c>
      <c r="U152" s="708">
        <f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>'[52]Expense Summary'!F153</f>
        <v>49664321.496754892</v>
      </c>
      <c r="G153" s="712">
        <f>'[52]Expense Summary'!G153</f>
        <v>10886014.36579098</v>
      </c>
      <c r="H153" s="712">
        <f>'[52]Expense Summary'!H153</f>
        <v>10867640.194147136</v>
      </c>
      <c r="I153" s="712">
        <f>'[52]Expense Summary'!I153</f>
        <v>6448008.5496346829</v>
      </c>
      <c r="J153" s="712">
        <f>'[52]Expense Summary'!J153</f>
        <v>5271084.1207814049</v>
      </c>
      <c r="K153" s="712">
        <f>'[52]Expense Summary'!K153</f>
        <v>289183.53141939745</v>
      </c>
      <c r="L153" s="712">
        <f>'[52]Expense Summary'!L153</f>
        <v>1733853.1993075709</v>
      </c>
      <c r="M153" s="712">
        <f>'[52]Expense Summary'!M153</f>
        <v>531667.39239015011</v>
      </c>
      <c r="N153" s="882">
        <f>'[52]Expense Summary'!N153</f>
        <v>776070.56951058796</v>
      </c>
      <c r="O153" s="712">
        <f>'[52]Expense Summary'!O153</f>
        <v>27719.085211528691</v>
      </c>
      <c r="P153" s="709">
        <f>'[52]Expense Summary'!P153</f>
        <v>0</v>
      </c>
      <c r="Q153" s="712">
        <f>'[52]Expense Summary'!Q153</f>
        <v>4731148.1489995169</v>
      </c>
      <c r="R153" s="712">
        <f>'[52]Expense Summary'!R153</f>
        <v>20888.22630231758</v>
      </c>
      <c r="S153" s="712">
        <f>'[52]Expense Summary'!S153</f>
        <v>519047.74547957053</v>
      </c>
      <c r="T153" s="712">
        <f>'[52]Expense Summary'!T153</f>
        <v>5271084.1207814049</v>
      </c>
      <c r="U153" s="712">
        <f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>'[52]Expense Summary'!F156</f>
        <v>42826580.085002027</v>
      </c>
      <c r="G156" s="708">
        <f>'[52]Expense Summary'!G156</f>
        <v>8911453.60387755</v>
      </c>
      <c r="H156" s="708">
        <f>'[52]Expense Summary'!H156</f>
        <v>9226441.3287920058</v>
      </c>
      <c r="I156" s="708">
        <f>'[52]Expense Summary'!I156</f>
        <v>5232221.4906988218</v>
      </c>
      <c r="J156" s="708">
        <f>'[52]Expense Summary'!J156</f>
        <v>4465386.9706069753</v>
      </c>
      <c r="K156" s="708">
        <f>'[52]Expense Summary'!K156</f>
        <v>521855.1877097885</v>
      </c>
      <c r="L156" s="708">
        <f>'[52]Expense Summary'!L156</f>
        <v>1306972.1476525906</v>
      </c>
      <c r="M156" s="708">
        <f>'[52]Expense Summary'!M156</f>
        <v>914397.23041310057</v>
      </c>
      <c r="N156" s="761">
        <f>'[52]Expense Summary'!N156</f>
        <v>788265.82567263837</v>
      </c>
      <c r="O156" s="708">
        <f>'[52]Expense Summary'!O156</f>
        <v>24558.94035574275</v>
      </c>
      <c r="P156" s="709">
        <f>'[52]Expense Summary'!P156</f>
        <v>0</v>
      </c>
      <c r="Q156" s="708">
        <f>'[52]Expense Summary'!Q156</f>
        <v>3935935.7709835945</v>
      </c>
      <c r="R156" s="708">
        <f>'[52]Expense Summary'!R156</f>
        <v>21001.948789466918</v>
      </c>
      <c r="S156" s="708">
        <f>'[52]Expense Summary'!S156</f>
        <v>508449.25083391357</v>
      </c>
      <c r="T156" s="708">
        <f>'[52]Expense Summary'!T156</f>
        <v>4465386.9706069753</v>
      </c>
      <c r="U156" s="708">
        <f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>'[52]Expense Summary'!F157</f>
        <v>-35092581.616549537</v>
      </c>
      <c r="G157" s="708">
        <f>'[52]Expense Summary'!G157</f>
        <v>-7302145.3568197666</v>
      </c>
      <c r="H157" s="708">
        <f>'[52]Expense Summary'!H157</f>
        <v>-7560249.8429317176</v>
      </c>
      <c r="I157" s="708">
        <f>'[52]Expense Summary'!I157</f>
        <v>-4287341.1636833996</v>
      </c>
      <c r="J157" s="708">
        <f>'[52]Expense Summary'!J157</f>
        <v>-3658988.3293151297</v>
      </c>
      <c r="K157" s="708">
        <f>'[52]Expense Summary'!K157</f>
        <v>-427614.0128485036</v>
      </c>
      <c r="L157" s="708">
        <f>'[52]Expense Summary'!L157</f>
        <v>-1070947.6841490227</v>
      </c>
      <c r="M157" s="708">
        <f>'[52]Expense Summary'!M157</f>
        <v>-749267.37961633503</v>
      </c>
      <c r="N157" s="761">
        <f>'[52]Expense Summary'!N157</f>
        <v>-645913.88731133507</v>
      </c>
      <c r="O157" s="708">
        <f>'[52]Expense Summary'!O157</f>
        <v>-20123.872070553029</v>
      </c>
      <c r="P157" s="709">
        <f>'[52]Expense Summary'!P157</f>
        <v>0</v>
      </c>
      <c r="Q157" s="708">
        <f>'[52]Expense Summary'!Q157</f>
        <v>-3225150.0588324899</v>
      </c>
      <c r="R157" s="708">
        <f>'[52]Expense Summary'!R157</f>
        <v>-17209.233157028695</v>
      </c>
      <c r="S157" s="708">
        <f>'[52]Expense Summary'!S157</f>
        <v>-416629.03732561111</v>
      </c>
      <c r="T157" s="708">
        <f>'[52]Expense Summary'!T157</f>
        <v>-3658988.3293151297</v>
      </c>
      <c r="U157" s="708">
        <f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>'[52]Expense Summary'!F158</f>
        <v>7733998.4684524909</v>
      </c>
      <c r="G158" s="712">
        <f>'[52]Expense Summary'!G158</f>
        <v>1609308.2470577834</v>
      </c>
      <c r="H158" s="712">
        <f>'[52]Expense Summary'!H158</f>
        <v>1666191.4858602881</v>
      </c>
      <c r="I158" s="712">
        <f>'[52]Expense Summary'!I158</f>
        <v>944880.32701542228</v>
      </c>
      <c r="J158" s="712">
        <f>'[52]Expense Summary'!J158</f>
        <v>806398.64129184559</v>
      </c>
      <c r="K158" s="712">
        <f>'[52]Expense Summary'!K158</f>
        <v>94241.174861284904</v>
      </c>
      <c r="L158" s="712">
        <f>'[52]Expense Summary'!L158</f>
        <v>236024.46350356797</v>
      </c>
      <c r="M158" s="712">
        <f>'[52]Expense Summary'!M158</f>
        <v>165129.85079676553</v>
      </c>
      <c r="N158" s="882">
        <f>'[52]Expense Summary'!N158</f>
        <v>142351.9383613033</v>
      </c>
      <c r="O158" s="712">
        <f>'[52]Expense Summary'!O158</f>
        <v>4435.0682851897218</v>
      </c>
      <c r="P158" s="709">
        <f>'[52]Expense Summary'!P158</f>
        <v>0</v>
      </c>
      <c r="Q158" s="712">
        <f>'[52]Expense Summary'!Q158</f>
        <v>710785.71215110458</v>
      </c>
      <c r="R158" s="712">
        <f>'[52]Expense Summary'!R158</f>
        <v>3792.7156324382231</v>
      </c>
      <c r="S158" s="712">
        <f>'[52]Expense Summary'!S158</f>
        <v>91820.213508302462</v>
      </c>
      <c r="T158" s="712">
        <f>'[52]Expense Summary'!T158</f>
        <v>806398.64129184559</v>
      </c>
      <c r="U158" s="712">
        <f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2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>'[52]Expense Summary'!F160</f>
        <v>994478418.54846168</v>
      </c>
      <c r="G160" s="715">
        <f>'[52]Expense Summary'!G160</f>
        <v>222668816.29898381</v>
      </c>
      <c r="H160" s="715">
        <f>'[52]Expense Summary'!H160</f>
        <v>222398807.38541123</v>
      </c>
      <c r="I160" s="715">
        <f>'[52]Expense Summary'!I160</f>
        <v>133613790.13679644</v>
      </c>
      <c r="J160" s="715">
        <f>'[52]Expense Summary'!J160</f>
        <v>107990571.60987984</v>
      </c>
      <c r="K160" s="715">
        <f>'[52]Expense Summary'!K160</f>
        <v>3902814.3841542187</v>
      </c>
      <c r="L160" s="715">
        <f>'[52]Expense Summary'!L160</f>
        <v>36627676.923703074</v>
      </c>
      <c r="M160" s="715">
        <f>'[52]Expense Summary'!M160</f>
        <v>7767180.2021584753</v>
      </c>
      <c r="N160" s="884">
        <f>'[52]Expense Summary'!N160</f>
        <v>14156531.271813747</v>
      </c>
      <c r="O160" s="715">
        <f>'[52]Expense Summary'!O160</f>
        <v>561324.44348647387</v>
      </c>
      <c r="P160" s="709">
        <f>'[52]Expense Summary'!P160</f>
        <v>0</v>
      </c>
      <c r="Q160" s="715">
        <f>'[52]Expense Summary'!Q160</f>
        <v>97425150.74314636</v>
      </c>
      <c r="R160" s="715">
        <f>'[52]Expense Summary'!R160</f>
        <v>404934.67518688604</v>
      </c>
      <c r="S160" s="715">
        <f>'[52]Expense Summary'!S160</f>
        <v>10160486.191546598</v>
      </c>
      <c r="T160" s="715">
        <f>'[52]Expense Summary'!T160</f>
        <v>107990571.60987984</v>
      </c>
      <c r="U160" s="715">
        <f>'[52]Expense Summary'!U160</f>
        <v>97830085.418333247</v>
      </c>
    </row>
    <row r="161" spans="1:15" ht="12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703125" defaultRowHeight="11.25"/>
  <cols>
    <col min="1" max="1" width="8.85546875" style="2" customWidth="1"/>
    <col min="2" max="2" width="9" style="2" bestFit="1" customWidth="1"/>
    <col min="3" max="3" width="39.28515625" style="2" bestFit="1" customWidth="1"/>
    <col min="4" max="4" width="9" style="2" bestFit="1" customWidth="1"/>
    <col min="5" max="5" width="14.28515625" style="2" bestFit="1" customWidth="1"/>
    <col min="6" max="6" width="14.140625" style="2" bestFit="1" customWidth="1"/>
    <col min="7" max="7" width="13.5703125" style="2" bestFit="1" customWidth="1"/>
    <col min="8" max="8" width="15.28515625" style="2" bestFit="1" customWidth="1"/>
    <col min="9" max="10" width="12.5703125" style="2" bestFit="1" customWidth="1"/>
    <col min="11" max="12" width="12.28515625" style="2" bestFit="1" customWidth="1"/>
    <col min="13" max="13" width="13.85546875" style="2" bestFit="1" customWidth="1"/>
    <col min="14" max="14" width="12.28515625" style="658" bestFit="1" customWidth="1"/>
    <col min="15" max="15" width="10.7109375" style="2" bestFit="1" customWidth="1"/>
    <col min="16" max="16" width="4.7109375" style="23" customWidth="1"/>
    <col min="17" max="17" width="12.5703125" style="23" bestFit="1" customWidth="1"/>
    <col min="18" max="18" width="10.42578125" style="23" bestFit="1" customWidth="1"/>
    <col min="19" max="19" width="11.7109375" style="23" bestFit="1" customWidth="1"/>
    <col min="20" max="20" width="12.5703125" style="23" bestFit="1" customWidth="1"/>
    <col min="21" max="21" width="14.7109375" style="23" bestFit="1" customWidth="1"/>
    <col min="22" max="256" width="4.5703125" style="23"/>
    <col min="257" max="257" width="4.7109375" style="23" bestFit="1" customWidth="1"/>
    <col min="258" max="258" width="11.7109375" style="23" bestFit="1" customWidth="1"/>
    <col min="259" max="259" width="50.7109375" style="23" bestFit="1" customWidth="1"/>
    <col min="260" max="260" width="10.7109375" style="23" bestFit="1" customWidth="1"/>
    <col min="261" max="262" width="15.85546875" style="23" bestFit="1" customWidth="1"/>
    <col min="263" max="263" width="15.28515625" style="23" bestFit="1" customWidth="1"/>
    <col min="264" max="264" width="16.140625" style="23" bestFit="1" customWidth="1"/>
    <col min="265" max="266" width="14.28515625" style="23" bestFit="1" customWidth="1"/>
    <col min="267" max="268" width="13.7109375" style="23" bestFit="1" customWidth="1"/>
    <col min="269" max="269" width="15.28515625" style="23" bestFit="1" customWidth="1"/>
    <col min="270" max="270" width="13.28515625" style="23" bestFit="1" customWidth="1"/>
    <col min="271" max="271" width="12.140625" style="23" bestFit="1" customWidth="1"/>
    <col min="272" max="512" width="4.5703125" style="23"/>
    <col min="513" max="513" width="4.7109375" style="23" bestFit="1" customWidth="1"/>
    <col min="514" max="514" width="11.7109375" style="23" bestFit="1" customWidth="1"/>
    <col min="515" max="515" width="50.7109375" style="23" bestFit="1" customWidth="1"/>
    <col min="516" max="516" width="10.7109375" style="23" bestFit="1" customWidth="1"/>
    <col min="517" max="518" width="15.85546875" style="23" bestFit="1" customWidth="1"/>
    <col min="519" max="519" width="15.28515625" style="23" bestFit="1" customWidth="1"/>
    <col min="520" max="520" width="16.140625" style="23" bestFit="1" customWidth="1"/>
    <col min="521" max="522" width="14.28515625" style="23" bestFit="1" customWidth="1"/>
    <col min="523" max="524" width="13.7109375" style="23" bestFit="1" customWidth="1"/>
    <col min="525" max="525" width="15.28515625" style="23" bestFit="1" customWidth="1"/>
    <col min="526" max="526" width="13.28515625" style="23" bestFit="1" customWidth="1"/>
    <col min="527" max="527" width="12.140625" style="23" bestFit="1" customWidth="1"/>
    <col min="528" max="768" width="4.5703125" style="23"/>
    <col min="769" max="769" width="4.7109375" style="23" bestFit="1" customWidth="1"/>
    <col min="770" max="770" width="11.7109375" style="23" bestFit="1" customWidth="1"/>
    <col min="771" max="771" width="50.7109375" style="23" bestFit="1" customWidth="1"/>
    <col min="772" max="772" width="10.7109375" style="23" bestFit="1" customWidth="1"/>
    <col min="773" max="774" width="15.85546875" style="23" bestFit="1" customWidth="1"/>
    <col min="775" max="775" width="15.28515625" style="23" bestFit="1" customWidth="1"/>
    <col min="776" max="776" width="16.140625" style="23" bestFit="1" customWidth="1"/>
    <col min="777" max="778" width="14.28515625" style="23" bestFit="1" customWidth="1"/>
    <col min="779" max="780" width="13.7109375" style="23" bestFit="1" customWidth="1"/>
    <col min="781" max="781" width="15.28515625" style="23" bestFit="1" customWidth="1"/>
    <col min="782" max="782" width="13.28515625" style="23" bestFit="1" customWidth="1"/>
    <col min="783" max="783" width="12.140625" style="23" bestFit="1" customWidth="1"/>
    <col min="784" max="1024" width="4.5703125" style="23"/>
    <col min="1025" max="1025" width="4.7109375" style="23" bestFit="1" customWidth="1"/>
    <col min="1026" max="1026" width="11.7109375" style="23" bestFit="1" customWidth="1"/>
    <col min="1027" max="1027" width="50.7109375" style="23" bestFit="1" customWidth="1"/>
    <col min="1028" max="1028" width="10.7109375" style="23" bestFit="1" customWidth="1"/>
    <col min="1029" max="1030" width="15.85546875" style="23" bestFit="1" customWidth="1"/>
    <col min="1031" max="1031" width="15.28515625" style="23" bestFit="1" customWidth="1"/>
    <col min="1032" max="1032" width="16.140625" style="23" bestFit="1" customWidth="1"/>
    <col min="1033" max="1034" width="14.28515625" style="23" bestFit="1" customWidth="1"/>
    <col min="1035" max="1036" width="13.7109375" style="23" bestFit="1" customWidth="1"/>
    <col min="1037" max="1037" width="15.28515625" style="23" bestFit="1" customWidth="1"/>
    <col min="1038" max="1038" width="13.28515625" style="23" bestFit="1" customWidth="1"/>
    <col min="1039" max="1039" width="12.140625" style="23" bestFit="1" customWidth="1"/>
    <col min="1040" max="1280" width="4.5703125" style="23"/>
    <col min="1281" max="1281" width="4.7109375" style="23" bestFit="1" customWidth="1"/>
    <col min="1282" max="1282" width="11.7109375" style="23" bestFit="1" customWidth="1"/>
    <col min="1283" max="1283" width="50.7109375" style="23" bestFit="1" customWidth="1"/>
    <col min="1284" max="1284" width="10.7109375" style="23" bestFit="1" customWidth="1"/>
    <col min="1285" max="1286" width="15.85546875" style="23" bestFit="1" customWidth="1"/>
    <col min="1287" max="1287" width="15.28515625" style="23" bestFit="1" customWidth="1"/>
    <col min="1288" max="1288" width="16.140625" style="23" bestFit="1" customWidth="1"/>
    <col min="1289" max="1290" width="14.28515625" style="23" bestFit="1" customWidth="1"/>
    <col min="1291" max="1292" width="13.7109375" style="23" bestFit="1" customWidth="1"/>
    <col min="1293" max="1293" width="15.28515625" style="23" bestFit="1" customWidth="1"/>
    <col min="1294" max="1294" width="13.28515625" style="23" bestFit="1" customWidth="1"/>
    <col min="1295" max="1295" width="12.140625" style="23" bestFit="1" customWidth="1"/>
    <col min="1296" max="1536" width="4.5703125" style="23"/>
    <col min="1537" max="1537" width="4.7109375" style="23" bestFit="1" customWidth="1"/>
    <col min="1538" max="1538" width="11.7109375" style="23" bestFit="1" customWidth="1"/>
    <col min="1539" max="1539" width="50.7109375" style="23" bestFit="1" customWidth="1"/>
    <col min="1540" max="1540" width="10.7109375" style="23" bestFit="1" customWidth="1"/>
    <col min="1541" max="1542" width="15.85546875" style="23" bestFit="1" customWidth="1"/>
    <col min="1543" max="1543" width="15.28515625" style="23" bestFit="1" customWidth="1"/>
    <col min="1544" max="1544" width="16.140625" style="23" bestFit="1" customWidth="1"/>
    <col min="1545" max="1546" width="14.28515625" style="23" bestFit="1" customWidth="1"/>
    <col min="1547" max="1548" width="13.7109375" style="23" bestFit="1" customWidth="1"/>
    <col min="1549" max="1549" width="15.28515625" style="23" bestFit="1" customWidth="1"/>
    <col min="1550" max="1550" width="13.28515625" style="23" bestFit="1" customWidth="1"/>
    <col min="1551" max="1551" width="12.140625" style="23" bestFit="1" customWidth="1"/>
    <col min="1552" max="1792" width="4.5703125" style="23"/>
    <col min="1793" max="1793" width="4.7109375" style="23" bestFit="1" customWidth="1"/>
    <col min="1794" max="1794" width="11.7109375" style="23" bestFit="1" customWidth="1"/>
    <col min="1795" max="1795" width="50.7109375" style="23" bestFit="1" customWidth="1"/>
    <col min="1796" max="1796" width="10.7109375" style="23" bestFit="1" customWidth="1"/>
    <col min="1797" max="1798" width="15.85546875" style="23" bestFit="1" customWidth="1"/>
    <col min="1799" max="1799" width="15.28515625" style="23" bestFit="1" customWidth="1"/>
    <col min="1800" max="1800" width="16.140625" style="23" bestFit="1" customWidth="1"/>
    <col min="1801" max="1802" width="14.28515625" style="23" bestFit="1" customWidth="1"/>
    <col min="1803" max="1804" width="13.7109375" style="23" bestFit="1" customWidth="1"/>
    <col min="1805" max="1805" width="15.28515625" style="23" bestFit="1" customWidth="1"/>
    <col min="1806" max="1806" width="13.28515625" style="23" bestFit="1" customWidth="1"/>
    <col min="1807" max="1807" width="12.140625" style="23" bestFit="1" customWidth="1"/>
    <col min="1808" max="2048" width="4.5703125" style="23"/>
    <col min="2049" max="2049" width="4.7109375" style="23" bestFit="1" customWidth="1"/>
    <col min="2050" max="2050" width="11.7109375" style="23" bestFit="1" customWidth="1"/>
    <col min="2051" max="2051" width="50.7109375" style="23" bestFit="1" customWidth="1"/>
    <col min="2052" max="2052" width="10.7109375" style="23" bestFit="1" customWidth="1"/>
    <col min="2053" max="2054" width="15.85546875" style="23" bestFit="1" customWidth="1"/>
    <col min="2055" max="2055" width="15.28515625" style="23" bestFit="1" customWidth="1"/>
    <col min="2056" max="2056" width="16.140625" style="23" bestFit="1" customWidth="1"/>
    <col min="2057" max="2058" width="14.28515625" style="23" bestFit="1" customWidth="1"/>
    <col min="2059" max="2060" width="13.7109375" style="23" bestFit="1" customWidth="1"/>
    <col min="2061" max="2061" width="15.28515625" style="23" bestFit="1" customWidth="1"/>
    <col min="2062" max="2062" width="13.28515625" style="23" bestFit="1" customWidth="1"/>
    <col min="2063" max="2063" width="12.140625" style="23" bestFit="1" customWidth="1"/>
    <col min="2064" max="2304" width="4.5703125" style="23"/>
    <col min="2305" max="2305" width="4.7109375" style="23" bestFit="1" customWidth="1"/>
    <col min="2306" max="2306" width="11.7109375" style="23" bestFit="1" customWidth="1"/>
    <col min="2307" max="2307" width="50.7109375" style="23" bestFit="1" customWidth="1"/>
    <col min="2308" max="2308" width="10.7109375" style="23" bestFit="1" customWidth="1"/>
    <col min="2309" max="2310" width="15.85546875" style="23" bestFit="1" customWidth="1"/>
    <col min="2311" max="2311" width="15.28515625" style="23" bestFit="1" customWidth="1"/>
    <col min="2312" max="2312" width="16.140625" style="23" bestFit="1" customWidth="1"/>
    <col min="2313" max="2314" width="14.28515625" style="23" bestFit="1" customWidth="1"/>
    <col min="2315" max="2316" width="13.7109375" style="23" bestFit="1" customWidth="1"/>
    <col min="2317" max="2317" width="15.28515625" style="23" bestFit="1" customWidth="1"/>
    <col min="2318" max="2318" width="13.28515625" style="23" bestFit="1" customWidth="1"/>
    <col min="2319" max="2319" width="12.140625" style="23" bestFit="1" customWidth="1"/>
    <col min="2320" max="2560" width="4.5703125" style="23"/>
    <col min="2561" max="2561" width="4.7109375" style="23" bestFit="1" customWidth="1"/>
    <col min="2562" max="2562" width="11.7109375" style="23" bestFit="1" customWidth="1"/>
    <col min="2563" max="2563" width="50.7109375" style="23" bestFit="1" customWidth="1"/>
    <col min="2564" max="2564" width="10.7109375" style="23" bestFit="1" customWidth="1"/>
    <col min="2565" max="2566" width="15.85546875" style="23" bestFit="1" customWidth="1"/>
    <col min="2567" max="2567" width="15.28515625" style="23" bestFit="1" customWidth="1"/>
    <col min="2568" max="2568" width="16.140625" style="23" bestFit="1" customWidth="1"/>
    <col min="2569" max="2570" width="14.28515625" style="23" bestFit="1" customWidth="1"/>
    <col min="2571" max="2572" width="13.7109375" style="23" bestFit="1" customWidth="1"/>
    <col min="2573" max="2573" width="15.28515625" style="23" bestFit="1" customWidth="1"/>
    <col min="2574" max="2574" width="13.28515625" style="23" bestFit="1" customWidth="1"/>
    <col min="2575" max="2575" width="12.140625" style="23" bestFit="1" customWidth="1"/>
    <col min="2576" max="2816" width="4.5703125" style="23"/>
    <col min="2817" max="2817" width="4.7109375" style="23" bestFit="1" customWidth="1"/>
    <col min="2818" max="2818" width="11.7109375" style="23" bestFit="1" customWidth="1"/>
    <col min="2819" max="2819" width="50.7109375" style="23" bestFit="1" customWidth="1"/>
    <col min="2820" max="2820" width="10.7109375" style="23" bestFit="1" customWidth="1"/>
    <col min="2821" max="2822" width="15.85546875" style="23" bestFit="1" customWidth="1"/>
    <col min="2823" max="2823" width="15.28515625" style="23" bestFit="1" customWidth="1"/>
    <col min="2824" max="2824" width="16.140625" style="23" bestFit="1" customWidth="1"/>
    <col min="2825" max="2826" width="14.28515625" style="23" bestFit="1" customWidth="1"/>
    <col min="2827" max="2828" width="13.7109375" style="23" bestFit="1" customWidth="1"/>
    <col min="2829" max="2829" width="15.28515625" style="23" bestFit="1" customWidth="1"/>
    <col min="2830" max="2830" width="13.28515625" style="23" bestFit="1" customWidth="1"/>
    <col min="2831" max="2831" width="12.140625" style="23" bestFit="1" customWidth="1"/>
    <col min="2832" max="3072" width="4.5703125" style="23"/>
    <col min="3073" max="3073" width="4.7109375" style="23" bestFit="1" customWidth="1"/>
    <col min="3074" max="3074" width="11.7109375" style="23" bestFit="1" customWidth="1"/>
    <col min="3075" max="3075" width="50.7109375" style="23" bestFit="1" customWidth="1"/>
    <col min="3076" max="3076" width="10.7109375" style="23" bestFit="1" customWidth="1"/>
    <col min="3077" max="3078" width="15.85546875" style="23" bestFit="1" customWidth="1"/>
    <col min="3079" max="3079" width="15.28515625" style="23" bestFit="1" customWidth="1"/>
    <col min="3080" max="3080" width="16.140625" style="23" bestFit="1" customWidth="1"/>
    <col min="3081" max="3082" width="14.28515625" style="23" bestFit="1" customWidth="1"/>
    <col min="3083" max="3084" width="13.7109375" style="23" bestFit="1" customWidth="1"/>
    <col min="3085" max="3085" width="15.28515625" style="23" bestFit="1" customWidth="1"/>
    <col min="3086" max="3086" width="13.28515625" style="23" bestFit="1" customWidth="1"/>
    <col min="3087" max="3087" width="12.140625" style="23" bestFit="1" customWidth="1"/>
    <col min="3088" max="3328" width="4.5703125" style="23"/>
    <col min="3329" max="3329" width="4.7109375" style="23" bestFit="1" customWidth="1"/>
    <col min="3330" max="3330" width="11.7109375" style="23" bestFit="1" customWidth="1"/>
    <col min="3331" max="3331" width="50.7109375" style="23" bestFit="1" customWidth="1"/>
    <col min="3332" max="3332" width="10.7109375" style="23" bestFit="1" customWidth="1"/>
    <col min="3333" max="3334" width="15.85546875" style="23" bestFit="1" customWidth="1"/>
    <col min="3335" max="3335" width="15.28515625" style="23" bestFit="1" customWidth="1"/>
    <col min="3336" max="3336" width="16.140625" style="23" bestFit="1" customWidth="1"/>
    <col min="3337" max="3338" width="14.28515625" style="23" bestFit="1" customWidth="1"/>
    <col min="3339" max="3340" width="13.7109375" style="23" bestFit="1" customWidth="1"/>
    <col min="3341" max="3341" width="15.28515625" style="23" bestFit="1" customWidth="1"/>
    <col min="3342" max="3342" width="13.28515625" style="23" bestFit="1" customWidth="1"/>
    <col min="3343" max="3343" width="12.140625" style="23" bestFit="1" customWidth="1"/>
    <col min="3344" max="3584" width="4.5703125" style="23"/>
    <col min="3585" max="3585" width="4.7109375" style="23" bestFit="1" customWidth="1"/>
    <col min="3586" max="3586" width="11.7109375" style="23" bestFit="1" customWidth="1"/>
    <col min="3587" max="3587" width="50.7109375" style="23" bestFit="1" customWidth="1"/>
    <col min="3588" max="3588" width="10.7109375" style="23" bestFit="1" customWidth="1"/>
    <col min="3589" max="3590" width="15.85546875" style="23" bestFit="1" customWidth="1"/>
    <col min="3591" max="3591" width="15.28515625" style="23" bestFit="1" customWidth="1"/>
    <col min="3592" max="3592" width="16.140625" style="23" bestFit="1" customWidth="1"/>
    <col min="3593" max="3594" width="14.28515625" style="23" bestFit="1" customWidth="1"/>
    <col min="3595" max="3596" width="13.7109375" style="23" bestFit="1" customWidth="1"/>
    <col min="3597" max="3597" width="15.28515625" style="23" bestFit="1" customWidth="1"/>
    <col min="3598" max="3598" width="13.28515625" style="23" bestFit="1" customWidth="1"/>
    <col min="3599" max="3599" width="12.140625" style="23" bestFit="1" customWidth="1"/>
    <col min="3600" max="3840" width="4.5703125" style="23"/>
    <col min="3841" max="3841" width="4.7109375" style="23" bestFit="1" customWidth="1"/>
    <col min="3842" max="3842" width="11.7109375" style="23" bestFit="1" customWidth="1"/>
    <col min="3843" max="3843" width="50.7109375" style="23" bestFit="1" customWidth="1"/>
    <col min="3844" max="3844" width="10.7109375" style="23" bestFit="1" customWidth="1"/>
    <col min="3845" max="3846" width="15.85546875" style="23" bestFit="1" customWidth="1"/>
    <col min="3847" max="3847" width="15.28515625" style="23" bestFit="1" customWidth="1"/>
    <col min="3848" max="3848" width="16.140625" style="23" bestFit="1" customWidth="1"/>
    <col min="3849" max="3850" width="14.28515625" style="23" bestFit="1" customWidth="1"/>
    <col min="3851" max="3852" width="13.7109375" style="23" bestFit="1" customWidth="1"/>
    <col min="3853" max="3853" width="15.28515625" style="23" bestFit="1" customWidth="1"/>
    <col min="3854" max="3854" width="13.28515625" style="23" bestFit="1" customWidth="1"/>
    <col min="3855" max="3855" width="12.140625" style="23" bestFit="1" customWidth="1"/>
    <col min="3856" max="4096" width="4.5703125" style="23"/>
    <col min="4097" max="4097" width="4.7109375" style="23" bestFit="1" customWidth="1"/>
    <col min="4098" max="4098" width="11.7109375" style="23" bestFit="1" customWidth="1"/>
    <col min="4099" max="4099" width="50.7109375" style="23" bestFit="1" customWidth="1"/>
    <col min="4100" max="4100" width="10.7109375" style="23" bestFit="1" customWidth="1"/>
    <col min="4101" max="4102" width="15.85546875" style="23" bestFit="1" customWidth="1"/>
    <col min="4103" max="4103" width="15.28515625" style="23" bestFit="1" customWidth="1"/>
    <col min="4104" max="4104" width="16.140625" style="23" bestFit="1" customWidth="1"/>
    <col min="4105" max="4106" width="14.28515625" style="23" bestFit="1" customWidth="1"/>
    <col min="4107" max="4108" width="13.7109375" style="23" bestFit="1" customWidth="1"/>
    <col min="4109" max="4109" width="15.28515625" style="23" bestFit="1" customWidth="1"/>
    <col min="4110" max="4110" width="13.28515625" style="23" bestFit="1" customWidth="1"/>
    <col min="4111" max="4111" width="12.140625" style="23" bestFit="1" customWidth="1"/>
    <col min="4112" max="4352" width="4.5703125" style="23"/>
    <col min="4353" max="4353" width="4.7109375" style="23" bestFit="1" customWidth="1"/>
    <col min="4354" max="4354" width="11.7109375" style="23" bestFit="1" customWidth="1"/>
    <col min="4355" max="4355" width="50.7109375" style="23" bestFit="1" customWidth="1"/>
    <col min="4356" max="4356" width="10.7109375" style="23" bestFit="1" customWidth="1"/>
    <col min="4357" max="4358" width="15.85546875" style="23" bestFit="1" customWidth="1"/>
    <col min="4359" max="4359" width="15.28515625" style="23" bestFit="1" customWidth="1"/>
    <col min="4360" max="4360" width="16.140625" style="23" bestFit="1" customWidth="1"/>
    <col min="4361" max="4362" width="14.28515625" style="23" bestFit="1" customWidth="1"/>
    <col min="4363" max="4364" width="13.7109375" style="23" bestFit="1" customWidth="1"/>
    <col min="4365" max="4365" width="15.28515625" style="23" bestFit="1" customWidth="1"/>
    <col min="4366" max="4366" width="13.28515625" style="23" bestFit="1" customWidth="1"/>
    <col min="4367" max="4367" width="12.140625" style="23" bestFit="1" customWidth="1"/>
    <col min="4368" max="4608" width="4.5703125" style="23"/>
    <col min="4609" max="4609" width="4.7109375" style="23" bestFit="1" customWidth="1"/>
    <col min="4610" max="4610" width="11.7109375" style="23" bestFit="1" customWidth="1"/>
    <col min="4611" max="4611" width="50.7109375" style="23" bestFit="1" customWidth="1"/>
    <col min="4612" max="4612" width="10.7109375" style="23" bestFit="1" customWidth="1"/>
    <col min="4613" max="4614" width="15.85546875" style="23" bestFit="1" customWidth="1"/>
    <col min="4615" max="4615" width="15.28515625" style="23" bestFit="1" customWidth="1"/>
    <col min="4616" max="4616" width="16.140625" style="23" bestFit="1" customWidth="1"/>
    <col min="4617" max="4618" width="14.28515625" style="23" bestFit="1" customWidth="1"/>
    <col min="4619" max="4620" width="13.7109375" style="23" bestFit="1" customWidth="1"/>
    <col min="4621" max="4621" width="15.28515625" style="23" bestFit="1" customWidth="1"/>
    <col min="4622" max="4622" width="13.28515625" style="23" bestFit="1" customWidth="1"/>
    <col min="4623" max="4623" width="12.140625" style="23" bestFit="1" customWidth="1"/>
    <col min="4624" max="4864" width="4.5703125" style="23"/>
    <col min="4865" max="4865" width="4.7109375" style="23" bestFit="1" customWidth="1"/>
    <col min="4866" max="4866" width="11.7109375" style="23" bestFit="1" customWidth="1"/>
    <col min="4867" max="4867" width="50.7109375" style="23" bestFit="1" customWidth="1"/>
    <col min="4868" max="4868" width="10.7109375" style="23" bestFit="1" customWidth="1"/>
    <col min="4869" max="4870" width="15.85546875" style="23" bestFit="1" customWidth="1"/>
    <col min="4871" max="4871" width="15.28515625" style="23" bestFit="1" customWidth="1"/>
    <col min="4872" max="4872" width="16.140625" style="23" bestFit="1" customWidth="1"/>
    <col min="4873" max="4874" width="14.28515625" style="23" bestFit="1" customWidth="1"/>
    <col min="4875" max="4876" width="13.7109375" style="23" bestFit="1" customWidth="1"/>
    <col min="4877" max="4877" width="15.28515625" style="23" bestFit="1" customWidth="1"/>
    <col min="4878" max="4878" width="13.28515625" style="23" bestFit="1" customWidth="1"/>
    <col min="4879" max="4879" width="12.140625" style="23" bestFit="1" customWidth="1"/>
    <col min="4880" max="5120" width="4.5703125" style="23"/>
    <col min="5121" max="5121" width="4.7109375" style="23" bestFit="1" customWidth="1"/>
    <col min="5122" max="5122" width="11.7109375" style="23" bestFit="1" customWidth="1"/>
    <col min="5123" max="5123" width="50.7109375" style="23" bestFit="1" customWidth="1"/>
    <col min="5124" max="5124" width="10.7109375" style="23" bestFit="1" customWidth="1"/>
    <col min="5125" max="5126" width="15.85546875" style="23" bestFit="1" customWidth="1"/>
    <col min="5127" max="5127" width="15.28515625" style="23" bestFit="1" customWidth="1"/>
    <col min="5128" max="5128" width="16.140625" style="23" bestFit="1" customWidth="1"/>
    <col min="5129" max="5130" width="14.28515625" style="23" bestFit="1" customWidth="1"/>
    <col min="5131" max="5132" width="13.7109375" style="23" bestFit="1" customWidth="1"/>
    <col min="5133" max="5133" width="15.28515625" style="23" bestFit="1" customWidth="1"/>
    <col min="5134" max="5134" width="13.28515625" style="23" bestFit="1" customWidth="1"/>
    <col min="5135" max="5135" width="12.140625" style="23" bestFit="1" customWidth="1"/>
    <col min="5136" max="5376" width="4.5703125" style="23"/>
    <col min="5377" max="5377" width="4.7109375" style="23" bestFit="1" customWidth="1"/>
    <col min="5378" max="5378" width="11.7109375" style="23" bestFit="1" customWidth="1"/>
    <col min="5379" max="5379" width="50.7109375" style="23" bestFit="1" customWidth="1"/>
    <col min="5380" max="5380" width="10.7109375" style="23" bestFit="1" customWidth="1"/>
    <col min="5381" max="5382" width="15.85546875" style="23" bestFit="1" customWidth="1"/>
    <col min="5383" max="5383" width="15.28515625" style="23" bestFit="1" customWidth="1"/>
    <col min="5384" max="5384" width="16.140625" style="23" bestFit="1" customWidth="1"/>
    <col min="5385" max="5386" width="14.28515625" style="23" bestFit="1" customWidth="1"/>
    <col min="5387" max="5388" width="13.7109375" style="23" bestFit="1" customWidth="1"/>
    <col min="5389" max="5389" width="15.28515625" style="23" bestFit="1" customWidth="1"/>
    <col min="5390" max="5390" width="13.28515625" style="23" bestFit="1" customWidth="1"/>
    <col min="5391" max="5391" width="12.140625" style="23" bestFit="1" customWidth="1"/>
    <col min="5392" max="5632" width="4.5703125" style="23"/>
    <col min="5633" max="5633" width="4.7109375" style="23" bestFit="1" customWidth="1"/>
    <col min="5634" max="5634" width="11.7109375" style="23" bestFit="1" customWidth="1"/>
    <col min="5635" max="5635" width="50.7109375" style="23" bestFit="1" customWidth="1"/>
    <col min="5636" max="5636" width="10.7109375" style="23" bestFit="1" customWidth="1"/>
    <col min="5637" max="5638" width="15.85546875" style="23" bestFit="1" customWidth="1"/>
    <col min="5639" max="5639" width="15.28515625" style="23" bestFit="1" customWidth="1"/>
    <col min="5640" max="5640" width="16.140625" style="23" bestFit="1" customWidth="1"/>
    <col min="5641" max="5642" width="14.28515625" style="23" bestFit="1" customWidth="1"/>
    <col min="5643" max="5644" width="13.7109375" style="23" bestFit="1" customWidth="1"/>
    <col min="5645" max="5645" width="15.28515625" style="23" bestFit="1" customWidth="1"/>
    <col min="5646" max="5646" width="13.28515625" style="23" bestFit="1" customWidth="1"/>
    <col min="5647" max="5647" width="12.140625" style="23" bestFit="1" customWidth="1"/>
    <col min="5648" max="5888" width="4.5703125" style="23"/>
    <col min="5889" max="5889" width="4.7109375" style="23" bestFit="1" customWidth="1"/>
    <col min="5890" max="5890" width="11.7109375" style="23" bestFit="1" customWidth="1"/>
    <col min="5891" max="5891" width="50.7109375" style="23" bestFit="1" customWidth="1"/>
    <col min="5892" max="5892" width="10.7109375" style="23" bestFit="1" customWidth="1"/>
    <col min="5893" max="5894" width="15.85546875" style="23" bestFit="1" customWidth="1"/>
    <col min="5895" max="5895" width="15.28515625" style="23" bestFit="1" customWidth="1"/>
    <col min="5896" max="5896" width="16.140625" style="23" bestFit="1" customWidth="1"/>
    <col min="5897" max="5898" width="14.28515625" style="23" bestFit="1" customWidth="1"/>
    <col min="5899" max="5900" width="13.7109375" style="23" bestFit="1" customWidth="1"/>
    <col min="5901" max="5901" width="15.28515625" style="23" bestFit="1" customWidth="1"/>
    <col min="5902" max="5902" width="13.28515625" style="23" bestFit="1" customWidth="1"/>
    <col min="5903" max="5903" width="12.140625" style="23" bestFit="1" customWidth="1"/>
    <col min="5904" max="6144" width="4.5703125" style="23"/>
    <col min="6145" max="6145" width="4.7109375" style="23" bestFit="1" customWidth="1"/>
    <col min="6146" max="6146" width="11.7109375" style="23" bestFit="1" customWidth="1"/>
    <col min="6147" max="6147" width="50.7109375" style="23" bestFit="1" customWidth="1"/>
    <col min="6148" max="6148" width="10.7109375" style="23" bestFit="1" customWidth="1"/>
    <col min="6149" max="6150" width="15.85546875" style="23" bestFit="1" customWidth="1"/>
    <col min="6151" max="6151" width="15.28515625" style="23" bestFit="1" customWidth="1"/>
    <col min="6152" max="6152" width="16.140625" style="23" bestFit="1" customWidth="1"/>
    <col min="6153" max="6154" width="14.28515625" style="23" bestFit="1" customWidth="1"/>
    <col min="6155" max="6156" width="13.7109375" style="23" bestFit="1" customWidth="1"/>
    <col min="6157" max="6157" width="15.28515625" style="23" bestFit="1" customWidth="1"/>
    <col min="6158" max="6158" width="13.28515625" style="23" bestFit="1" customWidth="1"/>
    <col min="6159" max="6159" width="12.140625" style="23" bestFit="1" customWidth="1"/>
    <col min="6160" max="6400" width="4.5703125" style="23"/>
    <col min="6401" max="6401" width="4.7109375" style="23" bestFit="1" customWidth="1"/>
    <col min="6402" max="6402" width="11.7109375" style="23" bestFit="1" customWidth="1"/>
    <col min="6403" max="6403" width="50.7109375" style="23" bestFit="1" customWidth="1"/>
    <col min="6404" max="6404" width="10.7109375" style="23" bestFit="1" customWidth="1"/>
    <col min="6405" max="6406" width="15.85546875" style="23" bestFit="1" customWidth="1"/>
    <col min="6407" max="6407" width="15.28515625" style="23" bestFit="1" customWidth="1"/>
    <col min="6408" max="6408" width="16.140625" style="23" bestFit="1" customWidth="1"/>
    <col min="6409" max="6410" width="14.28515625" style="23" bestFit="1" customWidth="1"/>
    <col min="6411" max="6412" width="13.7109375" style="23" bestFit="1" customWidth="1"/>
    <col min="6413" max="6413" width="15.28515625" style="23" bestFit="1" customWidth="1"/>
    <col min="6414" max="6414" width="13.28515625" style="23" bestFit="1" customWidth="1"/>
    <col min="6415" max="6415" width="12.140625" style="23" bestFit="1" customWidth="1"/>
    <col min="6416" max="6656" width="4.5703125" style="23"/>
    <col min="6657" max="6657" width="4.7109375" style="23" bestFit="1" customWidth="1"/>
    <col min="6658" max="6658" width="11.7109375" style="23" bestFit="1" customWidth="1"/>
    <col min="6659" max="6659" width="50.7109375" style="23" bestFit="1" customWidth="1"/>
    <col min="6660" max="6660" width="10.7109375" style="23" bestFit="1" customWidth="1"/>
    <col min="6661" max="6662" width="15.85546875" style="23" bestFit="1" customWidth="1"/>
    <col min="6663" max="6663" width="15.28515625" style="23" bestFit="1" customWidth="1"/>
    <col min="6664" max="6664" width="16.140625" style="23" bestFit="1" customWidth="1"/>
    <col min="6665" max="6666" width="14.28515625" style="23" bestFit="1" customWidth="1"/>
    <col min="6667" max="6668" width="13.7109375" style="23" bestFit="1" customWidth="1"/>
    <col min="6669" max="6669" width="15.28515625" style="23" bestFit="1" customWidth="1"/>
    <col min="6670" max="6670" width="13.28515625" style="23" bestFit="1" customWidth="1"/>
    <col min="6671" max="6671" width="12.140625" style="23" bestFit="1" customWidth="1"/>
    <col min="6672" max="6912" width="4.5703125" style="23"/>
    <col min="6913" max="6913" width="4.7109375" style="23" bestFit="1" customWidth="1"/>
    <col min="6914" max="6914" width="11.7109375" style="23" bestFit="1" customWidth="1"/>
    <col min="6915" max="6915" width="50.7109375" style="23" bestFit="1" customWidth="1"/>
    <col min="6916" max="6916" width="10.7109375" style="23" bestFit="1" customWidth="1"/>
    <col min="6917" max="6918" width="15.85546875" style="23" bestFit="1" customWidth="1"/>
    <col min="6919" max="6919" width="15.28515625" style="23" bestFit="1" customWidth="1"/>
    <col min="6920" max="6920" width="16.140625" style="23" bestFit="1" customWidth="1"/>
    <col min="6921" max="6922" width="14.28515625" style="23" bestFit="1" customWidth="1"/>
    <col min="6923" max="6924" width="13.7109375" style="23" bestFit="1" customWidth="1"/>
    <col min="6925" max="6925" width="15.28515625" style="23" bestFit="1" customWidth="1"/>
    <col min="6926" max="6926" width="13.28515625" style="23" bestFit="1" customWidth="1"/>
    <col min="6927" max="6927" width="12.140625" style="23" bestFit="1" customWidth="1"/>
    <col min="6928" max="7168" width="4.5703125" style="23"/>
    <col min="7169" max="7169" width="4.7109375" style="23" bestFit="1" customWidth="1"/>
    <col min="7170" max="7170" width="11.7109375" style="23" bestFit="1" customWidth="1"/>
    <col min="7171" max="7171" width="50.7109375" style="23" bestFit="1" customWidth="1"/>
    <col min="7172" max="7172" width="10.7109375" style="23" bestFit="1" customWidth="1"/>
    <col min="7173" max="7174" width="15.85546875" style="23" bestFit="1" customWidth="1"/>
    <col min="7175" max="7175" width="15.28515625" style="23" bestFit="1" customWidth="1"/>
    <col min="7176" max="7176" width="16.140625" style="23" bestFit="1" customWidth="1"/>
    <col min="7177" max="7178" width="14.28515625" style="23" bestFit="1" customWidth="1"/>
    <col min="7179" max="7180" width="13.7109375" style="23" bestFit="1" customWidth="1"/>
    <col min="7181" max="7181" width="15.28515625" style="23" bestFit="1" customWidth="1"/>
    <col min="7182" max="7182" width="13.28515625" style="23" bestFit="1" customWidth="1"/>
    <col min="7183" max="7183" width="12.140625" style="23" bestFit="1" customWidth="1"/>
    <col min="7184" max="7424" width="4.5703125" style="23"/>
    <col min="7425" max="7425" width="4.7109375" style="23" bestFit="1" customWidth="1"/>
    <col min="7426" max="7426" width="11.7109375" style="23" bestFit="1" customWidth="1"/>
    <col min="7427" max="7427" width="50.7109375" style="23" bestFit="1" customWidth="1"/>
    <col min="7428" max="7428" width="10.7109375" style="23" bestFit="1" customWidth="1"/>
    <col min="7429" max="7430" width="15.85546875" style="23" bestFit="1" customWidth="1"/>
    <col min="7431" max="7431" width="15.28515625" style="23" bestFit="1" customWidth="1"/>
    <col min="7432" max="7432" width="16.140625" style="23" bestFit="1" customWidth="1"/>
    <col min="7433" max="7434" width="14.28515625" style="23" bestFit="1" customWidth="1"/>
    <col min="7435" max="7436" width="13.7109375" style="23" bestFit="1" customWidth="1"/>
    <col min="7437" max="7437" width="15.28515625" style="23" bestFit="1" customWidth="1"/>
    <col min="7438" max="7438" width="13.28515625" style="23" bestFit="1" customWidth="1"/>
    <col min="7439" max="7439" width="12.140625" style="23" bestFit="1" customWidth="1"/>
    <col min="7440" max="7680" width="4.5703125" style="23"/>
    <col min="7681" max="7681" width="4.7109375" style="23" bestFit="1" customWidth="1"/>
    <col min="7682" max="7682" width="11.7109375" style="23" bestFit="1" customWidth="1"/>
    <col min="7683" max="7683" width="50.7109375" style="23" bestFit="1" customWidth="1"/>
    <col min="7684" max="7684" width="10.7109375" style="23" bestFit="1" customWidth="1"/>
    <col min="7685" max="7686" width="15.85546875" style="23" bestFit="1" customWidth="1"/>
    <col min="7687" max="7687" width="15.28515625" style="23" bestFit="1" customWidth="1"/>
    <col min="7688" max="7688" width="16.140625" style="23" bestFit="1" customWidth="1"/>
    <col min="7689" max="7690" width="14.28515625" style="23" bestFit="1" customWidth="1"/>
    <col min="7691" max="7692" width="13.7109375" style="23" bestFit="1" customWidth="1"/>
    <col min="7693" max="7693" width="15.28515625" style="23" bestFit="1" customWidth="1"/>
    <col min="7694" max="7694" width="13.28515625" style="23" bestFit="1" customWidth="1"/>
    <col min="7695" max="7695" width="12.140625" style="23" bestFit="1" customWidth="1"/>
    <col min="7696" max="7936" width="4.5703125" style="23"/>
    <col min="7937" max="7937" width="4.7109375" style="23" bestFit="1" customWidth="1"/>
    <col min="7938" max="7938" width="11.7109375" style="23" bestFit="1" customWidth="1"/>
    <col min="7939" max="7939" width="50.7109375" style="23" bestFit="1" customWidth="1"/>
    <col min="7940" max="7940" width="10.7109375" style="23" bestFit="1" customWidth="1"/>
    <col min="7941" max="7942" width="15.85546875" style="23" bestFit="1" customWidth="1"/>
    <col min="7943" max="7943" width="15.28515625" style="23" bestFit="1" customWidth="1"/>
    <col min="7944" max="7944" width="16.140625" style="23" bestFit="1" customWidth="1"/>
    <col min="7945" max="7946" width="14.28515625" style="23" bestFit="1" customWidth="1"/>
    <col min="7947" max="7948" width="13.7109375" style="23" bestFit="1" customWidth="1"/>
    <col min="7949" max="7949" width="15.28515625" style="23" bestFit="1" customWidth="1"/>
    <col min="7950" max="7950" width="13.28515625" style="23" bestFit="1" customWidth="1"/>
    <col min="7951" max="7951" width="12.140625" style="23" bestFit="1" customWidth="1"/>
    <col min="7952" max="8192" width="4.5703125" style="23"/>
    <col min="8193" max="8193" width="4.7109375" style="23" bestFit="1" customWidth="1"/>
    <col min="8194" max="8194" width="11.7109375" style="23" bestFit="1" customWidth="1"/>
    <col min="8195" max="8195" width="50.7109375" style="23" bestFit="1" customWidth="1"/>
    <col min="8196" max="8196" width="10.7109375" style="23" bestFit="1" customWidth="1"/>
    <col min="8197" max="8198" width="15.85546875" style="23" bestFit="1" customWidth="1"/>
    <col min="8199" max="8199" width="15.28515625" style="23" bestFit="1" customWidth="1"/>
    <col min="8200" max="8200" width="16.140625" style="23" bestFit="1" customWidth="1"/>
    <col min="8201" max="8202" width="14.28515625" style="23" bestFit="1" customWidth="1"/>
    <col min="8203" max="8204" width="13.7109375" style="23" bestFit="1" customWidth="1"/>
    <col min="8205" max="8205" width="15.28515625" style="23" bestFit="1" customWidth="1"/>
    <col min="8206" max="8206" width="13.28515625" style="23" bestFit="1" customWidth="1"/>
    <col min="8207" max="8207" width="12.140625" style="23" bestFit="1" customWidth="1"/>
    <col min="8208" max="8448" width="4.5703125" style="23"/>
    <col min="8449" max="8449" width="4.7109375" style="23" bestFit="1" customWidth="1"/>
    <col min="8450" max="8450" width="11.7109375" style="23" bestFit="1" customWidth="1"/>
    <col min="8451" max="8451" width="50.7109375" style="23" bestFit="1" customWidth="1"/>
    <col min="8452" max="8452" width="10.7109375" style="23" bestFit="1" customWidth="1"/>
    <col min="8453" max="8454" width="15.85546875" style="23" bestFit="1" customWidth="1"/>
    <col min="8455" max="8455" width="15.28515625" style="23" bestFit="1" customWidth="1"/>
    <col min="8456" max="8456" width="16.140625" style="23" bestFit="1" customWidth="1"/>
    <col min="8457" max="8458" width="14.28515625" style="23" bestFit="1" customWidth="1"/>
    <col min="8459" max="8460" width="13.7109375" style="23" bestFit="1" customWidth="1"/>
    <col min="8461" max="8461" width="15.28515625" style="23" bestFit="1" customWidth="1"/>
    <col min="8462" max="8462" width="13.28515625" style="23" bestFit="1" customWidth="1"/>
    <col min="8463" max="8463" width="12.140625" style="23" bestFit="1" customWidth="1"/>
    <col min="8464" max="8704" width="4.5703125" style="23"/>
    <col min="8705" max="8705" width="4.7109375" style="23" bestFit="1" customWidth="1"/>
    <col min="8706" max="8706" width="11.7109375" style="23" bestFit="1" customWidth="1"/>
    <col min="8707" max="8707" width="50.7109375" style="23" bestFit="1" customWidth="1"/>
    <col min="8708" max="8708" width="10.7109375" style="23" bestFit="1" customWidth="1"/>
    <col min="8709" max="8710" width="15.85546875" style="23" bestFit="1" customWidth="1"/>
    <col min="8711" max="8711" width="15.28515625" style="23" bestFit="1" customWidth="1"/>
    <col min="8712" max="8712" width="16.140625" style="23" bestFit="1" customWidth="1"/>
    <col min="8713" max="8714" width="14.28515625" style="23" bestFit="1" customWidth="1"/>
    <col min="8715" max="8716" width="13.7109375" style="23" bestFit="1" customWidth="1"/>
    <col min="8717" max="8717" width="15.28515625" style="23" bestFit="1" customWidth="1"/>
    <col min="8718" max="8718" width="13.28515625" style="23" bestFit="1" customWidth="1"/>
    <col min="8719" max="8719" width="12.140625" style="23" bestFit="1" customWidth="1"/>
    <col min="8720" max="8960" width="4.5703125" style="23"/>
    <col min="8961" max="8961" width="4.7109375" style="23" bestFit="1" customWidth="1"/>
    <col min="8962" max="8962" width="11.7109375" style="23" bestFit="1" customWidth="1"/>
    <col min="8963" max="8963" width="50.7109375" style="23" bestFit="1" customWidth="1"/>
    <col min="8964" max="8964" width="10.7109375" style="23" bestFit="1" customWidth="1"/>
    <col min="8965" max="8966" width="15.85546875" style="23" bestFit="1" customWidth="1"/>
    <col min="8967" max="8967" width="15.28515625" style="23" bestFit="1" customWidth="1"/>
    <col min="8968" max="8968" width="16.140625" style="23" bestFit="1" customWidth="1"/>
    <col min="8969" max="8970" width="14.28515625" style="23" bestFit="1" customWidth="1"/>
    <col min="8971" max="8972" width="13.7109375" style="23" bestFit="1" customWidth="1"/>
    <col min="8973" max="8973" width="15.28515625" style="23" bestFit="1" customWidth="1"/>
    <col min="8974" max="8974" width="13.28515625" style="23" bestFit="1" customWidth="1"/>
    <col min="8975" max="8975" width="12.140625" style="23" bestFit="1" customWidth="1"/>
    <col min="8976" max="9216" width="4.5703125" style="23"/>
    <col min="9217" max="9217" width="4.7109375" style="23" bestFit="1" customWidth="1"/>
    <col min="9218" max="9218" width="11.7109375" style="23" bestFit="1" customWidth="1"/>
    <col min="9219" max="9219" width="50.7109375" style="23" bestFit="1" customWidth="1"/>
    <col min="9220" max="9220" width="10.7109375" style="23" bestFit="1" customWidth="1"/>
    <col min="9221" max="9222" width="15.85546875" style="23" bestFit="1" customWidth="1"/>
    <col min="9223" max="9223" width="15.28515625" style="23" bestFit="1" customWidth="1"/>
    <col min="9224" max="9224" width="16.140625" style="23" bestFit="1" customWidth="1"/>
    <col min="9225" max="9226" width="14.28515625" style="23" bestFit="1" customWidth="1"/>
    <col min="9227" max="9228" width="13.7109375" style="23" bestFit="1" customWidth="1"/>
    <col min="9229" max="9229" width="15.28515625" style="23" bestFit="1" customWidth="1"/>
    <col min="9230" max="9230" width="13.28515625" style="23" bestFit="1" customWidth="1"/>
    <col min="9231" max="9231" width="12.140625" style="23" bestFit="1" customWidth="1"/>
    <col min="9232" max="9472" width="4.5703125" style="23"/>
    <col min="9473" max="9473" width="4.7109375" style="23" bestFit="1" customWidth="1"/>
    <col min="9474" max="9474" width="11.7109375" style="23" bestFit="1" customWidth="1"/>
    <col min="9475" max="9475" width="50.7109375" style="23" bestFit="1" customWidth="1"/>
    <col min="9476" max="9476" width="10.7109375" style="23" bestFit="1" customWidth="1"/>
    <col min="9477" max="9478" width="15.85546875" style="23" bestFit="1" customWidth="1"/>
    <col min="9479" max="9479" width="15.28515625" style="23" bestFit="1" customWidth="1"/>
    <col min="9480" max="9480" width="16.140625" style="23" bestFit="1" customWidth="1"/>
    <col min="9481" max="9482" width="14.28515625" style="23" bestFit="1" customWidth="1"/>
    <col min="9483" max="9484" width="13.7109375" style="23" bestFit="1" customWidth="1"/>
    <col min="9485" max="9485" width="15.28515625" style="23" bestFit="1" customWidth="1"/>
    <col min="9486" max="9486" width="13.28515625" style="23" bestFit="1" customWidth="1"/>
    <col min="9487" max="9487" width="12.140625" style="23" bestFit="1" customWidth="1"/>
    <col min="9488" max="9728" width="4.5703125" style="23"/>
    <col min="9729" max="9729" width="4.7109375" style="23" bestFit="1" customWidth="1"/>
    <col min="9730" max="9730" width="11.7109375" style="23" bestFit="1" customWidth="1"/>
    <col min="9731" max="9731" width="50.7109375" style="23" bestFit="1" customWidth="1"/>
    <col min="9732" max="9732" width="10.7109375" style="23" bestFit="1" customWidth="1"/>
    <col min="9733" max="9734" width="15.85546875" style="23" bestFit="1" customWidth="1"/>
    <col min="9735" max="9735" width="15.28515625" style="23" bestFit="1" customWidth="1"/>
    <col min="9736" max="9736" width="16.140625" style="23" bestFit="1" customWidth="1"/>
    <col min="9737" max="9738" width="14.28515625" style="23" bestFit="1" customWidth="1"/>
    <col min="9739" max="9740" width="13.7109375" style="23" bestFit="1" customWidth="1"/>
    <col min="9741" max="9741" width="15.28515625" style="23" bestFit="1" customWidth="1"/>
    <col min="9742" max="9742" width="13.28515625" style="23" bestFit="1" customWidth="1"/>
    <col min="9743" max="9743" width="12.140625" style="23" bestFit="1" customWidth="1"/>
    <col min="9744" max="9984" width="4.5703125" style="23"/>
    <col min="9985" max="9985" width="4.7109375" style="23" bestFit="1" customWidth="1"/>
    <col min="9986" max="9986" width="11.7109375" style="23" bestFit="1" customWidth="1"/>
    <col min="9987" max="9987" width="50.7109375" style="23" bestFit="1" customWidth="1"/>
    <col min="9988" max="9988" width="10.7109375" style="23" bestFit="1" customWidth="1"/>
    <col min="9989" max="9990" width="15.85546875" style="23" bestFit="1" customWidth="1"/>
    <col min="9991" max="9991" width="15.28515625" style="23" bestFit="1" customWidth="1"/>
    <col min="9992" max="9992" width="16.140625" style="23" bestFit="1" customWidth="1"/>
    <col min="9993" max="9994" width="14.28515625" style="23" bestFit="1" customWidth="1"/>
    <col min="9995" max="9996" width="13.7109375" style="23" bestFit="1" customWidth="1"/>
    <col min="9997" max="9997" width="15.28515625" style="23" bestFit="1" customWidth="1"/>
    <col min="9998" max="9998" width="13.28515625" style="23" bestFit="1" customWidth="1"/>
    <col min="9999" max="9999" width="12.140625" style="23" bestFit="1" customWidth="1"/>
    <col min="10000" max="10240" width="4.5703125" style="23"/>
    <col min="10241" max="10241" width="4.7109375" style="23" bestFit="1" customWidth="1"/>
    <col min="10242" max="10242" width="11.7109375" style="23" bestFit="1" customWidth="1"/>
    <col min="10243" max="10243" width="50.7109375" style="23" bestFit="1" customWidth="1"/>
    <col min="10244" max="10244" width="10.7109375" style="23" bestFit="1" customWidth="1"/>
    <col min="10245" max="10246" width="15.85546875" style="23" bestFit="1" customWidth="1"/>
    <col min="10247" max="10247" width="15.28515625" style="23" bestFit="1" customWidth="1"/>
    <col min="10248" max="10248" width="16.140625" style="23" bestFit="1" customWidth="1"/>
    <col min="10249" max="10250" width="14.28515625" style="23" bestFit="1" customWidth="1"/>
    <col min="10251" max="10252" width="13.7109375" style="23" bestFit="1" customWidth="1"/>
    <col min="10253" max="10253" width="15.28515625" style="23" bestFit="1" customWidth="1"/>
    <col min="10254" max="10254" width="13.28515625" style="23" bestFit="1" customWidth="1"/>
    <col min="10255" max="10255" width="12.140625" style="23" bestFit="1" customWidth="1"/>
    <col min="10256" max="10496" width="4.5703125" style="23"/>
    <col min="10497" max="10497" width="4.7109375" style="23" bestFit="1" customWidth="1"/>
    <col min="10498" max="10498" width="11.7109375" style="23" bestFit="1" customWidth="1"/>
    <col min="10499" max="10499" width="50.7109375" style="23" bestFit="1" customWidth="1"/>
    <col min="10500" max="10500" width="10.7109375" style="23" bestFit="1" customWidth="1"/>
    <col min="10501" max="10502" width="15.85546875" style="23" bestFit="1" customWidth="1"/>
    <col min="10503" max="10503" width="15.28515625" style="23" bestFit="1" customWidth="1"/>
    <col min="10504" max="10504" width="16.140625" style="23" bestFit="1" customWidth="1"/>
    <col min="10505" max="10506" width="14.28515625" style="23" bestFit="1" customWidth="1"/>
    <col min="10507" max="10508" width="13.7109375" style="23" bestFit="1" customWidth="1"/>
    <col min="10509" max="10509" width="15.28515625" style="23" bestFit="1" customWidth="1"/>
    <col min="10510" max="10510" width="13.28515625" style="23" bestFit="1" customWidth="1"/>
    <col min="10511" max="10511" width="12.140625" style="23" bestFit="1" customWidth="1"/>
    <col min="10512" max="10752" width="4.5703125" style="23"/>
    <col min="10753" max="10753" width="4.7109375" style="23" bestFit="1" customWidth="1"/>
    <col min="10754" max="10754" width="11.7109375" style="23" bestFit="1" customWidth="1"/>
    <col min="10755" max="10755" width="50.7109375" style="23" bestFit="1" customWidth="1"/>
    <col min="10756" max="10756" width="10.7109375" style="23" bestFit="1" customWidth="1"/>
    <col min="10757" max="10758" width="15.85546875" style="23" bestFit="1" customWidth="1"/>
    <col min="10759" max="10759" width="15.28515625" style="23" bestFit="1" customWidth="1"/>
    <col min="10760" max="10760" width="16.140625" style="23" bestFit="1" customWidth="1"/>
    <col min="10761" max="10762" width="14.28515625" style="23" bestFit="1" customWidth="1"/>
    <col min="10763" max="10764" width="13.7109375" style="23" bestFit="1" customWidth="1"/>
    <col min="10765" max="10765" width="15.28515625" style="23" bestFit="1" customWidth="1"/>
    <col min="10766" max="10766" width="13.28515625" style="23" bestFit="1" customWidth="1"/>
    <col min="10767" max="10767" width="12.140625" style="23" bestFit="1" customWidth="1"/>
    <col min="10768" max="11008" width="4.5703125" style="23"/>
    <col min="11009" max="11009" width="4.7109375" style="23" bestFit="1" customWidth="1"/>
    <col min="11010" max="11010" width="11.7109375" style="23" bestFit="1" customWidth="1"/>
    <col min="11011" max="11011" width="50.7109375" style="23" bestFit="1" customWidth="1"/>
    <col min="11012" max="11012" width="10.7109375" style="23" bestFit="1" customWidth="1"/>
    <col min="11013" max="11014" width="15.85546875" style="23" bestFit="1" customWidth="1"/>
    <col min="11015" max="11015" width="15.28515625" style="23" bestFit="1" customWidth="1"/>
    <col min="11016" max="11016" width="16.140625" style="23" bestFit="1" customWidth="1"/>
    <col min="11017" max="11018" width="14.28515625" style="23" bestFit="1" customWidth="1"/>
    <col min="11019" max="11020" width="13.7109375" style="23" bestFit="1" customWidth="1"/>
    <col min="11021" max="11021" width="15.28515625" style="23" bestFit="1" customWidth="1"/>
    <col min="11022" max="11022" width="13.28515625" style="23" bestFit="1" customWidth="1"/>
    <col min="11023" max="11023" width="12.140625" style="23" bestFit="1" customWidth="1"/>
    <col min="11024" max="11264" width="4.5703125" style="23"/>
    <col min="11265" max="11265" width="4.7109375" style="23" bestFit="1" customWidth="1"/>
    <col min="11266" max="11266" width="11.7109375" style="23" bestFit="1" customWidth="1"/>
    <col min="11267" max="11267" width="50.7109375" style="23" bestFit="1" customWidth="1"/>
    <col min="11268" max="11268" width="10.7109375" style="23" bestFit="1" customWidth="1"/>
    <col min="11269" max="11270" width="15.85546875" style="23" bestFit="1" customWidth="1"/>
    <col min="11271" max="11271" width="15.28515625" style="23" bestFit="1" customWidth="1"/>
    <col min="11272" max="11272" width="16.140625" style="23" bestFit="1" customWidth="1"/>
    <col min="11273" max="11274" width="14.28515625" style="23" bestFit="1" customWidth="1"/>
    <col min="11275" max="11276" width="13.7109375" style="23" bestFit="1" customWidth="1"/>
    <col min="11277" max="11277" width="15.28515625" style="23" bestFit="1" customWidth="1"/>
    <col min="11278" max="11278" width="13.28515625" style="23" bestFit="1" customWidth="1"/>
    <col min="11279" max="11279" width="12.140625" style="23" bestFit="1" customWidth="1"/>
    <col min="11280" max="11520" width="4.5703125" style="23"/>
    <col min="11521" max="11521" width="4.7109375" style="23" bestFit="1" customWidth="1"/>
    <col min="11522" max="11522" width="11.7109375" style="23" bestFit="1" customWidth="1"/>
    <col min="11523" max="11523" width="50.7109375" style="23" bestFit="1" customWidth="1"/>
    <col min="11524" max="11524" width="10.7109375" style="23" bestFit="1" customWidth="1"/>
    <col min="11525" max="11526" width="15.85546875" style="23" bestFit="1" customWidth="1"/>
    <col min="11527" max="11527" width="15.28515625" style="23" bestFit="1" customWidth="1"/>
    <col min="11528" max="11528" width="16.140625" style="23" bestFit="1" customWidth="1"/>
    <col min="11529" max="11530" width="14.28515625" style="23" bestFit="1" customWidth="1"/>
    <col min="11531" max="11532" width="13.7109375" style="23" bestFit="1" customWidth="1"/>
    <col min="11533" max="11533" width="15.28515625" style="23" bestFit="1" customWidth="1"/>
    <col min="11534" max="11534" width="13.28515625" style="23" bestFit="1" customWidth="1"/>
    <col min="11535" max="11535" width="12.140625" style="23" bestFit="1" customWidth="1"/>
    <col min="11536" max="11776" width="4.5703125" style="23"/>
    <col min="11777" max="11777" width="4.7109375" style="23" bestFit="1" customWidth="1"/>
    <col min="11778" max="11778" width="11.7109375" style="23" bestFit="1" customWidth="1"/>
    <col min="11779" max="11779" width="50.7109375" style="23" bestFit="1" customWidth="1"/>
    <col min="11780" max="11780" width="10.7109375" style="23" bestFit="1" customWidth="1"/>
    <col min="11781" max="11782" width="15.85546875" style="23" bestFit="1" customWidth="1"/>
    <col min="11783" max="11783" width="15.28515625" style="23" bestFit="1" customWidth="1"/>
    <col min="11784" max="11784" width="16.140625" style="23" bestFit="1" customWidth="1"/>
    <col min="11785" max="11786" width="14.28515625" style="23" bestFit="1" customWidth="1"/>
    <col min="11787" max="11788" width="13.7109375" style="23" bestFit="1" customWidth="1"/>
    <col min="11789" max="11789" width="15.28515625" style="23" bestFit="1" customWidth="1"/>
    <col min="11790" max="11790" width="13.28515625" style="23" bestFit="1" customWidth="1"/>
    <col min="11791" max="11791" width="12.140625" style="23" bestFit="1" customWidth="1"/>
    <col min="11792" max="12032" width="4.5703125" style="23"/>
    <col min="12033" max="12033" width="4.7109375" style="23" bestFit="1" customWidth="1"/>
    <col min="12034" max="12034" width="11.7109375" style="23" bestFit="1" customWidth="1"/>
    <col min="12035" max="12035" width="50.7109375" style="23" bestFit="1" customWidth="1"/>
    <col min="12036" max="12036" width="10.7109375" style="23" bestFit="1" customWidth="1"/>
    <col min="12037" max="12038" width="15.85546875" style="23" bestFit="1" customWidth="1"/>
    <col min="12039" max="12039" width="15.28515625" style="23" bestFit="1" customWidth="1"/>
    <col min="12040" max="12040" width="16.140625" style="23" bestFit="1" customWidth="1"/>
    <col min="12041" max="12042" width="14.28515625" style="23" bestFit="1" customWidth="1"/>
    <col min="12043" max="12044" width="13.7109375" style="23" bestFit="1" customWidth="1"/>
    <col min="12045" max="12045" width="15.28515625" style="23" bestFit="1" customWidth="1"/>
    <col min="12046" max="12046" width="13.28515625" style="23" bestFit="1" customWidth="1"/>
    <col min="12047" max="12047" width="12.140625" style="23" bestFit="1" customWidth="1"/>
    <col min="12048" max="12288" width="4.5703125" style="23"/>
    <col min="12289" max="12289" width="4.7109375" style="23" bestFit="1" customWidth="1"/>
    <col min="12290" max="12290" width="11.7109375" style="23" bestFit="1" customWidth="1"/>
    <col min="12291" max="12291" width="50.7109375" style="23" bestFit="1" customWidth="1"/>
    <col min="12292" max="12292" width="10.7109375" style="23" bestFit="1" customWidth="1"/>
    <col min="12293" max="12294" width="15.85546875" style="23" bestFit="1" customWidth="1"/>
    <col min="12295" max="12295" width="15.28515625" style="23" bestFit="1" customWidth="1"/>
    <col min="12296" max="12296" width="16.140625" style="23" bestFit="1" customWidth="1"/>
    <col min="12297" max="12298" width="14.28515625" style="23" bestFit="1" customWidth="1"/>
    <col min="12299" max="12300" width="13.7109375" style="23" bestFit="1" customWidth="1"/>
    <col min="12301" max="12301" width="15.28515625" style="23" bestFit="1" customWidth="1"/>
    <col min="12302" max="12302" width="13.28515625" style="23" bestFit="1" customWidth="1"/>
    <col min="12303" max="12303" width="12.140625" style="23" bestFit="1" customWidth="1"/>
    <col min="12304" max="12544" width="4.5703125" style="23"/>
    <col min="12545" max="12545" width="4.7109375" style="23" bestFit="1" customWidth="1"/>
    <col min="12546" max="12546" width="11.7109375" style="23" bestFit="1" customWidth="1"/>
    <col min="12547" max="12547" width="50.7109375" style="23" bestFit="1" customWidth="1"/>
    <col min="12548" max="12548" width="10.7109375" style="23" bestFit="1" customWidth="1"/>
    <col min="12549" max="12550" width="15.85546875" style="23" bestFit="1" customWidth="1"/>
    <col min="12551" max="12551" width="15.28515625" style="23" bestFit="1" customWidth="1"/>
    <col min="12552" max="12552" width="16.140625" style="23" bestFit="1" customWidth="1"/>
    <col min="12553" max="12554" width="14.28515625" style="23" bestFit="1" customWidth="1"/>
    <col min="12555" max="12556" width="13.7109375" style="23" bestFit="1" customWidth="1"/>
    <col min="12557" max="12557" width="15.28515625" style="23" bestFit="1" customWidth="1"/>
    <col min="12558" max="12558" width="13.28515625" style="23" bestFit="1" customWidth="1"/>
    <col min="12559" max="12559" width="12.140625" style="23" bestFit="1" customWidth="1"/>
    <col min="12560" max="12800" width="4.5703125" style="23"/>
    <col min="12801" max="12801" width="4.7109375" style="23" bestFit="1" customWidth="1"/>
    <col min="12802" max="12802" width="11.7109375" style="23" bestFit="1" customWidth="1"/>
    <col min="12803" max="12803" width="50.7109375" style="23" bestFit="1" customWidth="1"/>
    <col min="12804" max="12804" width="10.7109375" style="23" bestFit="1" customWidth="1"/>
    <col min="12805" max="12806" width="15.85546875" style="23" bestFit="1" customWidth="1"/>
    <col min="12807" max="12807" width="15.28515625" style="23" bestFit="1" customWidth="1"/>
    <col min="12808" max="12808" width="16.140625" style="23" bestFit="1" customWidth="1"/>
    <col min="12809" max="12810" width="14.28515625" style="23" bestFit="1" customWidth="1"/>
    <col min="12811" max="12812" width="13.7109375" style="23" bestFit="1" customWidth="1"/>
    <col min="12813" max="12813" width="15.28515625" style="23" bestFit="1" customWidth="1"/>
    <col min="12814" max="12814" width="13.28515625" style="23" bestFit="1" customWidth="1"/>
    <col min="12815" max="12815" width="12.140625" style="23" bestFit="1" customWidth="1"/>
    <col min="12816" max="13056" width="4.5703125" style="23"/>
    <col min="13057" max="13057" width="4.7109375" style="23" bestFit="1" customWidth="1"/>
    <col min="13058" max="13058" width="11.7109375" style="23" bestFit="1" customWidth="1"/>
    <col min="13059" max="13059" width="50.7109375" style="23" bestFit="1" customWidth="1"/>
    <col min="13060" max="13060" width="10.7109375" style="23" bestFit="1" customWidth="1"/>
    <col min="13061" max="13062" width="15.85546875" style="23" bestFit="1" customWidth="1"/>
    <col min="13063" max="13063" width="15.28515625" style="23" bestFit="1" customWidth="1"/>
    <col min="13064" max="13064" width="16.140625" style="23" bestFit="1" customWidth="1"/>
    <col min="13065" max="13066" width="14.28515625" style="23" bestFit="1" customWidth="1"/>
    <col min="13067" max="13068" width="13.7109375" style="23" bestFit="1" customWidth="1"/>
    <col min="13069" max="13069" width="15.28515625" style="23" bestFit="1" customWidth="1"/>
    <col min="13070" max="13070" width="13.28515625" style="23" bestFit="1" customWidth="1"/>
    <col min="13071" max="13071" width="12.140625" style="23" bestFit="1" customWidth="1"/>
    <col min="13072" max="13312" width="4.5703125" style="23"/>
    <col min="13313" max="13313" width="4.7109375" style="23" bestFit="1" customWidth="1"/>
    <col min="13314" max="13314" width="11.7109375" style="23" bestFit="1" customWidth="1"/>
    <col min="13315" max="13315" width="50.7109375" style="23" bestFit="1" customWidth="1"/>
    <col min="13316" max="13316" width="10.7109375" style="23" bestFit="1" customWidth="1"/>
    <col min="13317" max="13318" width="15.85546875" style="23" bestFit="1" customWidth="1"/>
    <col min="13319" max="13319" width="15.28515625" style="23" bestFit="1" customWidth="1"/>
    <col min="13320" max="13320" width="16.140625" style="23" bestFit="1" customWidth="1"/>
    <col min="13321" max="13322" width="14.28515625" style="23" bestFit="1" customWidth="1"/>
    <col min="13323" max="13324" width="13.7109375" style="23" bestFit="1" customWidth="1"/>
    <col min="13325" max="13325" width="15.28515625" style="23" bestFit="1" customWidth="1"/>
    <col min="13326" max="13326" width="13.28515625" style="23" bestFit="1" customWidth="1"/>
    <col min="13327" max="13327" width="12.140625" style="23" bestFit="1" customWidth="1"/>
    <col min="13328" max="13568" width="4.5703125" style="23"/>
    <col min="13569" max="13569" width="4.7109375" style="23" bestFit="1" customWidth="1"/>
    <col min="13570" max="13570" width="11.7109375" style="23" bestFit="1" customWidth="1"/>
    <col min="13571" max="13571" width="50.7109375" style="23" bestFit="1" customWidth="1"/>
    <col min="13572" max="13572" width="10.7109375" style="23" bestFit="1" customWidth="1"/>
    <col min="13573" max="13574" width="15.85546875" style="23" bestFit="1" customWidth="1"/>
    <col min="13575" max="13575" width="15.28515625" style="23" bestFit="1" customWidth="1"/>
    <col min="13576" max="13576" width="16.140625" style="23" bestFit="1" customWidth="1"/>
    <col min="13577" max="13578" width="14.28515625" style="23" bestFit="1" customWidth="1"/>
    <col min="13579" max="13580" width="13.7109375" style="23" bestFit="1" customWidth="1"/>
    <col min="13581" max="13581" width="15.28515625" style="23" bestFit="1" customWidth="1"/>
    <col min="13582" max="13582" width="13.28515625" style="23" bestFit="1" customWidth="1"/>
    <col min="13583" max="13583" width="12.140625" style="23" bestFit="1" customWidth="1"/>
    <col min="13584" max="13824" width="4.5703125" style="23"/>
    <col min="13825" max="13825" width="4.7109375" style="23" bestFit="1" customWidth="1"/>
    <col min="13826" max="13826" width="11.7109375" style="23" bestFit="1" customWidth="1"/>
    <col min="13827" max="13827" width="50.7109375" style="23" bestFit="1" customWidth="1"/>
    <col min="13828" max="13828" width="10.7109375" style="23" bestFit="1" customWidth="1"/>
    <col min="13829" max="13830" width="15.85546875" style="23" bestFit="1" customWidth="1"/>
    <col min="13831" max="13831" width="15.28515625" style="23" bestFit="1" customWidth="1"/>
    <col min="13832" max="13832" width="16.140625" style="23" bestFit="1" customWidth="1"/>
    <col min="13833" max="13834" width="14.28515625" style="23" bestFit="1" customWidth="1"/>
    <col min="13835" max="13836" width="13.7109375" style="23" bestFit="1" customWidth="1"/>
    <col min="13837" max="13837" width="15.28515625" style="23" bestFit="1" customWidth="1"/>
    <col min="13838" max="13838" width="13.28515625" style="23" bestFit="1" customWidth="1"/>
    <col min="13839" max="13839" width="12.140625" style="23" bestFit="1" customWidth="1"/>
    <col min="13840" max="14080" width="4.5703125" style="23"/>
    <col min="14081" max="14081" width="4.7109375" style="23" bestFit="1" customWidth="1"/>
    <col min="14082" max="14082" width="11.7109375" style="23" bestFit="1" customWidth="1"/>
    <col min="14083" max="14083" width="50.7109375" style="23" bestFit="1" customWidth="1"/>
    <col min="14084" max="14084" width="10.7109375" style="23" bestFit="1" customWidth="1"/>
    <col min="14085" max="14086" width="15.85546875" style="23" bestFit="1" customWidth="1"/>
    <col min="14087" max="14087" width="15.28515625" style="23" bestFit="1" customWidth="1"/>
    <col min="14088" max="14088" width="16.140625" style="23" bestFit="1" customWidth="1"/>
    <col min="14089" max="14090" width="14.28515625" style="23" bestFit="1" customWidth="1"/>
    <col min="14091" max="14092" width="13.7109375" style="23" bestFit="1" customWidth="1"/>
    <col min="14093" max="14093" width="15.28515625" style="23" bestFit="1" customWidth="1"/>
    <col min="14094" max="14094" width="13.28515625" style="23" bestFit="1" customWidth="1"/>
    <col min="14095" max="14095" width="12.140625" style="23" bestFit="1" customWidth="1"/>
    <col min="14096" max="14336" width="4.5703125" style="23"/>
    <col min="14337" max="14337" width="4.7109375" style="23" bestFit="1" customWidth="1"/>
    <col min="14338" max="14338" width="11.7109375" style="23" bestFit="1" customWidth="1"/>
    <col min="14339" max="14339" width="50.7109375" style="23" bestFit="1" customWidth="1"/>
    <col min="14340" max="14340" width="10.7109375" style="23" bestFit="1" customWidth="1"/>
    <col min="14341" max="14342" width="15.85546875" style="23" bestFit="1" customWidth="1"/>
    <col min="14343" max="14343" width="15.28515625" style="23" bestFit="1" customWidth="1"/>
    <col min="14344" max="14344" width="16.140625" style="23" bestFit="1" customWidth="1"/>
    <col min="14345" max="14346" width="14.28515625" style="23" bestFit="1" customWidth="1"/>
    <col min="14347" max="14348" width="13.7109375" style="23" bestFit="1" customWidth="1"/>
    <col min="14349" max="14349" width="15.28515625" style="23" bestFit="1" customWidth="1"/>
    <col min="14350" max="14350" width="13.28515625" style="23" bestFit="1" customWidth="1"/>
    <col min="14351" max="14351" width="12.140625" style="23" bestFit="1" customWidth="1"/>
    <col min="14352" max="14592" width="4.5703125" style="23"/>
    <col min="14593" max="14593" width="4.7109375" style="23" bestFit="1" customWidth="1"/>
    <col min="14594" max="14594" width="11.7109375" style="23" bestFit="1" customWidth="1"/>
    <col min="14595" max="14595" width="50.7109375" style="23" bestFit="1" customWidth="1"/>
    <col min="14596" max="14596" width="10.7109375" style="23" bestFit="1" customWidth="1"/>
    <col min="14597" max="14598" width="15.85546875" style="23" bestFit="1" customWidth="1"/>
    <col min="14599" max="14599" width="15.28515625" style="23" bestFit="1" customWidth="1"/>
    <col min="14600" max="14600" width="16.140625" style="23" bestFit="1" customWidth="1"/>
    <col min="14601" max="14602" width="14.28515625" style="23" bestFit="1" customWidth="1"/>
    <col min="14603" max="14604" width="13.7109375" style="23" bestFit="1" customWidth="1"/>
    <col min="14605" max="14605" width="15.28515625" style="23" bestFit="1" customWidth="1"/>
    <col min="14606" max="14606" width="13.28515625" style="23" bestFit="1" customWidth="1"/>
    <col min="14607" max="14607" width="12.140625" style="23" bestFit="1" customWidth="1"/>
    <col min="14608" max="14848" width="4.5703125" style="23"/>
    <col min="14849" max="14849" width="4.7109375" style="23" bestFit="1" customWidth="1"/>
    <col min="14850" max="14850" width="11.7109375" style="23" bestFit="1" customWidth="1"/>
    <col min="14851" max="14851" width="50.7109375" style="23" bestFit="1" customWidth="1"/>
    <col min="14852" max="14852" width="10.7109375" style="23" bestFit="1" customWidth="1"/>
    <col min="14853" max="14854" width="15.85546875" style="23" bestFit="1" customWidth="1"/>
    <col min="14855" max="14855" width="15.28515625" style="23" bestFit="1" customWidth="1"/>
    <col min="14856" max="14856" width="16.140625" style="23" bestFit="1" customWidth="1"/>
    <col min="14857" max="14858" width="14.28515625" style="23" bestFit="1" customWidth="1"/>
    <col min="14859" max="14860" width="13.7109375" style="23" bestFit="1" customWidth="1"/>
    <col min="14861" max="14861" width="15.28515625" style="23" bestFit="1" customWidth="1"/>
    <col min="14862" max="14862" width="13.28515625" style="23" bestFit="1" customWidth="1"/>
    <col min="14863" max="14863" width="12.140625" style="23" bestFit="1" customWidth="1"/>
    <col min="14864" max="15104" width="4.5703125" style="23"/>
    <col min="15105" max="15105" width="4.7109375" style="23" bestFit="1" customWidth="1"/>
    <col min="15106" max="15106" width="11.7109375" style="23" bestFit="1" customWidth="1"/>
    <col min="15107" max="15107" width="50.7109375" style="23" bestFit="1" customWidth="1"/>
    <col min="15108" max="15108" width="10.7109375" style="23" bestFit="1" customWidth="1"/>
    <col min="15109" max="15110" width="15.85546875" style="23" bestFit="1" customWidth="1"/>
    <col min="15111" max="15111" width="15.28515625" style="23" bestFit="1" customWidth="1"/>
    <col min="15112" max="15112" width="16.140625" style="23" bestFit="1" customWidth="1"/>
    <col min="15113" max="15114" width="14.28515625" style="23" bestFit="1" customWidth="1"/>
    <col min="15115" max="15116" width="13.7109375" style="23" bestFit="1" customWidth="1"/>
    <col min="15117" max="15117" width="15.28515625" style="23" bestFit="1" customWidth="1"/>
    <col min="15118" max="15118" width="13.28515625" style="23" bestFit="1" customWidth="1"/>
    <col min="15119" max="15119" width="12.140625" style="23" bestFit="1" customWidth="1"/>
    <col min="15120" max="15360" width="4.5703125" style="23"/>
    <col min="15361" max="15361" width="4.7109375" style="23" bestFit="1" customWidth="1"/>
    <col min="15362" max="15362" width="11.7109375" style="23" bestFit="1" customWidth="1"/>
    <col min="15363" max="15363" width="50.7109375" style="23" bestFit="1" customWidth="1"/>
    <col min="15364" max="15364" width="10.7109375" style="23" bestFit="1" customWidth="1"/>
    <col min="15365" max="15366" width="15.85546875" style="23" bestFit="1" customWidth="1"/>
    <col min="15367" max="15367" width="15.28515625" style="23" bestFit="1" customWidth="1"/>
    <col min="15368" max="15368" width="16.140625" style="23" bestFit="1" customWidth="1"/>
    <col min="15369" max="15370" width="14.28515625" style="23" bestFit="1" customWidth="1"/>
    <col min="15371" max="15372" width="13.7109375" style="23" bestFit="1" customWidth="1"/>
    <col min="15373" max="15373" width="15.28515625" style="23" bestFit="1" customWidth="1"/>
    <col min="15374" max="15374" width="13.28515625" style="23" bestFit="1" customWidth="1"/>
    <col min="15375" max="15375" width="12.140625" style="23" bestFit="1" customWidth="1"/>
    <col min="15376" max="15616" width="4.5703125" style="23"/>
    <col min="15617" max="15617" width="4.7109375" style="23" bestFit="1" customWidth="1"/>
    <col min="15618" max="15618" width="11.7109375" style="23" bestFit="1" customWidth="1"/>
    <col min="15619" max="15619" width="50.7109375" style="23" bestFit="1" customWidth="1"/>
    <col min="15620" max="15620" width="10.7109375" style="23" bestFit="1" customWidth="1"/>
    <col min="15621" max="15622" width="15.85546875" style="23" bestFit="1" customWidth="1"/>
    <col min="15623" max="15623" width="15.28515625" style="23" bestFit="1" customWidth="1"/>
    <col min="15624" max="15624" width="16.140625" style="23" bestFit="1" customWidth="1"/>
    <col min="15625" max="15626" width="14.28515625" style="23" bestFit="1" customWidth="1"/>
    <col min="15627" max="15628" width="13.7109375" style="23" bestFit="1" customWidth="1"/>
    <col min="15629" max="15629" width="15.28515625" style="23" bestFit="1" customWidth="1"/>
    <col min="15630" max="15630" width="13.28515625" style="23" bestFit="1" customWidth="1"/>
    <col min="15631" max="15631" width="12.140625" style="23" bestFit="1" customWidth="1"/>
    <col min="15632" max="15872" width="4.5703125" style="23"/>
    <col min="15873" max="15873" width="4.7109375" style="23" bestFit="1" customWidth="1"/>
    <col min="15874" max="15874" width="11.7109375" style="23" bestFit="1" customWidth="1"/>
    <col min="15875" max="15875" width="50.7109375" style="23" bestFit="1" customWidth="1"/>
    <col min="15876" max="15876" width="10.7109375" style="23" bestFit="1" customWidth="1"/>
    <col min="15877" max="15878" width="15.85546875" style="23" bestFit="1" customWidth="1"/>
    <col min="15879" max="15879" width="15.28515625" style="23" bestFit="1" customWidth="1"/>
    <col min="15880" max="15880" width="16.140625" style="23" bestFit="1" customWidth="1"/>
    <col min="15881" max="15882" width="14.28515625" style="23" bestFit="1" customWidth="1"/>
    <col min="15883" max="15884" width="13.7109375" style="23" bestFit="1" customWidth="1"/>
    <col min="15885" max="15885" width="15.28515625" style="23" bestFit="1" customWidth="1"/>
    <col min="15886" max="15886" width="13.28515625" style="23" bestFit="1" customWidth="1"/>
    <col min="15887" max="15887" width="12.140625" style="23" bestFit="1" customWidth="1"/>
    <col min="15888" max="16128" width="4.5703125" style="23"/>
    <col min="16129" max="16129" width="4.7109375" style="23" bestFit="1" customWidth="1"/>
    <col min="16130" max="16130" width="11.7109375" style="23" bestFit="1" customWidth="1"/>
    <col min="16131" max="16131" width="50.7109375" style="23" bestFit="1" customWidth="1"/>
    <col min="16132" max="16132" width="10.7109375" style="23" bestFit="1" customWidth="1"/>
    <col min="16133" max="16134" width="15.85546875" style="23" bestFit="1" customWidth="1"/>
    <col min="16135" max="16135" width="15.28515625" style="23" bestFit="1" customWidth="1"/>
    <col min="16136" max="16136" width="16.140625" style="23" bestFit="1" customWidth="1"/>
    <col min="16137" max="16138" width="14.28515625" style="23" bestFit="1" customWidth="1"/>
    <col min="16139" max="16140" width="13.7109375" style="23" bestFit="1" customWidth="1"/>
    <col min="16141" max="16141" width="15.28515625" style="23" bestFit="1" customWidth="1"/>
    <col min="16142" max="16142" width="13.28515625" style="23" bestFit="1" customWidth="1"/>
    <col min="16143" max="16143" width="12.140625" style="23" bestFit="1" customWidth="1"/>
    <col min="16144" max="16384" width="4.5703125" style="23"/>
  </cols>
  <sheetData>
    <row r="1" spans="1:21" ht="15">
      <c r="A1" s="1128" t="str">
        <f>'[52]Ratebase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'[52]Ratebase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'[52]Ratebase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 s="2" customFormat="1">
      <c r="N4" s="658"/>
    </row>
    <row r="5" spans="1:21" s="25" customFormat="1" ht="33.75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>'[52]Ratebase Summary'!F11</f>
        <v>40967953.584467798</v>
      </c>
      <c r="G11" s="720">
        <f>'[52]Ratebase Summary'!G11</f>
        <v>10293429.186533198</v>
      </c>
      <c r="H11" s="720">
        <f>'[52]Ratebase Summary'!H11</f>
        <v>11399632.923563184</v>
      </c>
      <c r="I11" s="720">
        <f>'[52]Ratebase Summary'!I11</f>
        <v>7210984.9182931948</v>
      </c>
      <c r="J11" s="720">
        <f>'[52]Ratebase Summary'!J11</f>
        <v>5436730.8991149403</v>
      </c>
      <c r="K11" s="720">
        <f>'[52]Ratebase Summary'!K11</f>
        <v>0</v>
      </c>
      <c r="L11" s="720">
        <f>'[52]Ratebase Summary'!L11</f>
        <v>2132429.3258943604</v>
      </c>
      <c r="M11" s="720">
        <f>'[52]Ratebase Summary'!M11</f>
        <v>0</v>
      </c>
      <c r="N11" s="873">
        <f>'[52]Ratebase Summary'!N11</f>
        <v>256068.33726417471</v>
      </c>
      <c r="O11" s="720">
        <f>'[52]Ratebase Summary'!O11</f>
        <v>26471.360724063776</v>
      </c>
      <c r="P11" s="719"/>
      <c r="Q11" s="720">
        <f>'[52]Ratebase Summary'!Q11</f>
        <v>5023818.4873103388</v>
      </c>
      <c r="R11" s="720">
        <f>'[52]Ratebase Summary'!R11</f>
        <v>14452.636120730351</v>
      </c>
      <c r="S11" s="720">
        <f>'[52]Ratebase Summary'!S11</f>
        <v>398459.77568387176</v>
      </c>
      <c r="T11" s="720">
        <f>'[52]Ratebase Summary'!T11</f>
        <v>5436730.8991149403</v>
      </c>
      <c r="U11" s="720">
        <f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>'[52]Ratebase Summary'!F12</f>
        <v>32354956.444640446</v>
      </c>
      <c r="G12" s="720">
        <f>'[52]Ratebase Summary'!G12</f>
        <v>5768088.5474590622</v>
      </c>
      <c r="H12" s="720">
        <f>'[52]Ratebase Summary'!H12</f>
        <v>4579517.4102492891</v>
      </c>
      <c r="I12" s="720">
        <f>'[52]Ratebase Summary'!I12</f>
        <v>1950100.8144252701</v>
      </c>
      <c r="J12" s="720">
        <f>'[52]Ratebase Summary'!J12</f>
        <v>2163103.7370121046</v>
      </c>
      <c r="K12" s="720">
        <f>'[52]Ratebase Summary'!K12</f>
        <v>585080.93355514063</v>
      </c>
      <c r="L12" s="720">
        <f>'[52]Ratebase Summary'!L12</f>
        <v>222976.22703948841</v>
      </c>
      <c r="M12" s="720">
        <f>'[52]Ratebase Summary'!M12</f>
        <v>77039.254430597561</v>
      </c>
      <c r="N12" s="873">
        <f>'[52]Ratebase Summary'!N12</f>
        <v>944681.35026323958</v>
      </c>
      <c r="O12" s="720">
        <f>'[52]Ratebase Summary'!O12</f>
        <v>14931.718265219053</v>
      </c>
      <c r="P12" s="719"/>
      <c r="Q12" s="720">
        <f>'[52]Ratebase Summary'!Q12</f>
        <v>1718415.5448518235</v>
      </c>
      <c r="R12" s="720">
        <f>'[52]Ratebase Summary'!R12</f>
        <v>19595.939904608564</v>
      </c>
      <c r="S12" s="720">
        <f>'[52]Ratebase Summary'!S12</f>
        <v>425092.25225567259</v>
      </c>
      <c r="T12" s="720">
        <f>'[52]Ratebase Summary'!T12</f>
        <v>2163103.7370121046</v>
      </c>
      <c r="U12" s="720">
        <f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>'[52]Ratebase Summary'!F13</f>
        <v>186359101.75673202</v>
      </c>
      <c r="G13" s="720">
        <f>'[52]Ratebase Summary'!G13</f>
        <v>37040856.883185126</v>
      </c>
      <c r="H13" s="720">
        <f>'[52]Ratebase Summary'!H13</f>
        <v>33621485.02949588</v>
      </c>
      <c r="I13" s="720">
        <f>'[52]Ratebase Summary'!I13</f>
        <v>19124836.260652632</v>
      </c>
      <c r="J13" s="720">
        <f>'[52]Ratebase Summary'!J13</f>
        <v>16163338.435951915</v>
      </c>
      <c r="K13" s="720">
        <f>'[52]Ratebase Summary'!K13</f>
        <v>1864947.7341166744</v>
      </c>
      <c r="L13" s="720">
        <f>'[52]Ratebase Summary'!L13</f>
        <v>4787587.7432860984</v>
      </c>
      <c r="M13" s="720">
        <f>'[52]Ratebase Summary'!M13</f>
        <v>2857861.7295351969</v>
      </c>
      <c r="N13" s="873">
        <f>'[52]Ratebase Summary'!N13</f>
        <v>4198678.5095187007</v>
      </c>
      <c r="O13" s="720">
        <f>'[52]Ratebase Summary'!O13</f>
        <v>87652.98173211985</v>
      </c>
      <c r="P13" s="719"/>
      <c r="Q13" s="720">
        <f>'[52]Ratebase Summary'!Q13</f>
        <v>14286782.075442851</v>
      </c>
      <c r="R13" s="720">
        <f>'[52]Ratebase Summary'!R13</f>
        <v>74945.817037218992</v>
      </c>
      <c r="S13" s="720">
        <f>'[52]Ratebase Summary'!S13</f>
        <v>1801610.5434718451</v>
      </c>
      <c r="T13" s="720">
        <f>'[52]Ratebase Summary'!T13</f>
        <v>16163338.435951915</v>
      </c>
      <c r="U13" s="720">
        <f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>'[52]Ratebase Summary'!F14</f>
        <v>259682011.78584027</v>
      </c>
      <c r="G14" s="724">
        <f>'[52]Ratebase Summary'!G14</f>
        <v>53102374.617177382</v>
      </c>
      <c r="H14" s="724">
        <f>'[52]Ratebase Summary'!H14</f>
        <v>49600635.363308355</v>
      </c>
      <c r="I14" s="724">
        <f>'[52]Ratebase Summary'!I14</f>
        <v>28285921.993371096</v>
      </c>
      <c r="J14" s="724">
        <f>'[52]Ratebase Summary'!J14</f>
        <v>23763173.072078958</v>
      </c>
      <c r="K14" s="724">
        <f>'[52]Ratebase Summary'!K14</f>
        <v>2450028.667671815</v>
      </c>
      <c r="L14" s="724">
        <f>'[52]Ratebase Summary'!L14</f>
        <v>7142993.2962199468</v>
      </c>
      <c r="M14" s="724">
        <f>'[52]Ratebase Summary'!M14</f>
        <v>2934900.9839657946</v>
      </c>
      <c r="N14" s="874">
        <f>'[52]Ratebase Summary'!N14</f>
        <v>5399428.1970461151</v>
      </c>
      <c r="O14" s="724">
        <f>'[52]Ratebase Summary'!O14</f>
        <v>129056.06072140268</v>
      </c>
      <c r="P14" s="725"/>
      <c r="Q14" s="724">
        <f>'[52]Ratebase Summary'!Q14</f>
        <v>21029016.107605014</v>
      </c>
      <c r="R14" s="724">
        <f>'[52]Ratebase Summary'!R14</f>
        <v>108994.39306255791</v>
      </c>
      <c r="S14" s="724">
        <f>'[52]Ratebase Summary'!S14</f>
        <v>2625162.5714113894</v>
      </c>
      <c r="T14" s="724">
        <f>'[52]Ratebase Summary'!T14</f>
        <v>23763173.072078958</v>
      </c>
      <c r="U14" s="724">
        <f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>'[52]Ratebase Summary'!F17</f>
        <v>736096666.34249425</v>
      </c>
      <c r="G17" s="720">
        <f>'[52]Ratebase Summary'!G17</f>
        <v>184948435.2157701</v>
      </c>
      <c r="H17" s="720">
        <f>'[52]Ratebase Summary'!H17</f>
        <v>204824284.79767597</v>
      </c>
      <c r="I17" s="720">
        <f>'[52]Ratebase Summary'!I17</f>
        <v>129564244.61030541</v>
      </c>
      <c r="J17" s="720">
        <f>'[52]Ratebase Summary'!J17</f>
        <v>97685120.697778881</v>
      </c>
      <c r="K17" s="720">
        <f>'[52]Ratebase Summary'!K17</f>
        <v>0</v>
      </c>
      <c r="L17" s="720">
        <f>'[52]Ratebase Summary'!L17</f>
        <v>38314682.103060238</v>
      </c>
      <c r="M17" s="720">
        <f>'[52]Ratebase Summary'!M17</f>
        <v>0</v>
      </c>
      <c r="N17" s="873">
        <f>'[52]Ratebase Summary'!N17</f>
        <v>4600938.8540092278</v>
      </c>
      <c r="O17" s="720">
        <f>'[52]Ratebase Summary'!O17</f>
        <v>475627.3789062415</v>
      </c>
      <c r="P17" s="719"/>
      <c r="Q17" s="720">
        <f>'[52]Ratebase Summary'!Q17</f>
        <v>90266066.944114178</v>
      </c>
      <c r="R17" s="720">
        <f>'[52]Ratebase Summary'!R17</f>
        <v>259679.48939397655</v>
      </c>
      <c r="S17" s="720">
        <f>'[52]Ratebase Summary'!S17</f>
        <v>7159374.2642707182</v>
      </c>
      <c r="T17" s="720">
        <f>'[52]Ratebase Summary'!T17</f>
        <v>97685120.697778881</v>
      </c>
      <c r="U17" s="720">
        <f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>'[52]Ratebase Summary'!F18</f>
        <v>384579686.14866918</v>
      </c>
      <c r="G18" s="720">
        <f>'[52]Ratebase Summary'!G18</f>
        <v>96627813.195222199</v>
      </c>
      <c r="H18" s="720">
        <f>'[52]Ratebase Summary'!H18</f>
        <v>107012112.3554509</v>
      </c>
      <c r="I18" s="720">
        <f>'[52]Ratebase Summary'!I18</f>
        <v>67691892.663913488</v>
      </c>
      <c r="J18" s="720">
        <f>'[52]Ratebase Summary'!J18</f>
        <v>51036385.26990284</v>
      </c>
      <c r="K18" s="720">
        <f>'[52]Ratebase Summary'!K18</f>
        <v>0</v>
      </c>
      <c r="L18" s="720">
        <f>'[52]Ratebase Summary'!L18</f>
        <v>20017817.077336077</v>
      </c>
      <c r="M18" s="720">
        <f>'[52]Ratebase Summary'!M18</f>
        <v>0</v>
      </c>
      <c r="N18" s="873">
        <f>'[52]Ratebase Summary'!N18</f>
        <v>2403797.8996101026</v>
      </c>
      <c r="O18" s="720">
        <f>'[52]Ratebase Summary'!O18</f>
        <v>248495.38989539215</v>
      </c>
      <c r="P18" s="719"/>
      <c r="Q18" s="720">
        <f>'[52]Ratebase Summary'!Q18</f>
        <v>47160240.336002387</v>
      </c>
      <c r="R18" s="720">
        <f>'[52]Ratebase Summary'!R18</f>
        <v>135671.65984679983</v>
      </c>
      <c r="S18" s="720">
        <f>'[52]Ratebase Summary'!S18</f>
        <v>3740473.2740536574</v>
      </c>
      <c r="T18" s="720">
        <f>'[52]Ratebase Summary'!T18</f>
        <v>51036385.26990284</v>
      </c>
      <c r="U18" s="720">
        <f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>'[52]Ratebase Summary'!F19</f>
        <v>1039281458.5675436</v>
      </c>
      <c r="G19" s="720">
        <f>'[52]Ratebase Summary'!G19</f>
        <v>261125322.66434211</v>
      </c>
      <c r="H19" s="720">
        <f>'[52]Ratebase Summary'!H19</f>
        <v>289187672.20110941</v>
      </c>
      <c r="I19" s="720">
        <f>'[52]Ratebase Summary'!I19</f>
        <v>182929394.02356693</v>
      </c>
      <c r="J19" s="720">
        <f>'[52]Ratebase Summary'!J19</f>
        <v>137919840.37039155</v>
      </c>
      <c r="K19" s="720">
        <f>'[52]Ratebase Summary'!K19</f>
        <v>0</v>
      </c>
      <c r="L19" s="720">
        <f>'[52]Ratebase Summary'!L19</f>
        <v>54095800.893211357</v>
      </c>
      <c r="M19" s="720">
        <f>'[52]Ratebase Summary'!M19</f>
        <v>0</v>
      </c>
      <c r="N19" s="873">
        <f>'[52]Ratebase Summary'!N19</f>
        <v>6495981.6578627955</v>
      </c>
      <c r="O19" s="720">
        <f>'[52]Ratebase Summary'!O19</f>
        <v>671529.62197269534</v>
      </c>
      <c r="P19" s="719"/>
      <c r="Q19" s="720">
        <f>'[52]Ratebase Summary'!Q19</f>
        <v>127445013.68137608</v>
      </c>
      <c r="R19" s="720">
        <f>'[52]Ratebase Summary'!R19</f>
        <v>366636.73514298454</v>
      </c>
      <c r="S19" s="720">
        <f>'[52]Ratebase Summary'!S19</f>
        <v>10108189.953872457</v>
      </c>
      <c r="T19" s="720">
        <f>'[52]Ratebase Summary'!T19</f>
        <v>137919840.37039155</v>
      </c>
      <c r="U19" s="720">
        <f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>'[52]Ratebase Summary'!F20</f>
        <v>2159957811.0587072</v>
      </c>
      <c r="G20" s="724">
        <f>'[52]Ratebase Summary'!G20</f>
        <v>542701571.07533431</v>
      </c>
      <c r="H20" s="724">
        <f>'[52]Ratebase Summary'!H20</f>
        <v>601024069.35423625</v>
      </c>
      <c r="I20" s="724">
        <f>'[52]Ratebase Summary'!I20</f>
        <v>380185531.29778588</v>
      </c>
      <c r="J20" s="724">
        <f>'[52]Ratebase Summary'!J20</f>
        <v>286641346.33807325</v>
      </c>
      <c r="K20" s="724">
        <f>'[52]Ratebase Summary'!K20</f>
        <v>0</v>
      </c>
      <c r="L20" s="724">
        <f>'[52]Ratebase Summary'!L20</f>
        <v>112428300.07360768</v>
      </c>
      <c r="M20" s="724">
        <f>'[52]Ratebase Summary'!M20</f>
        <v>0</v>
      </c>
      <c r="N20" s="874">
        <f>'[52]Ratebase Summary'!N20</f>
        <v>13500718.411482126</v>
      </c>
      <c r="O20" s="724">
        <f>'[52]Ratebase Summary'!O20</f>
        <v>1395652.390774329</v>
      </c>
      <c r="P20" s="719"/>
      <c r="Q20" s="724">
        <f>'[52]Ratebase Summary'!Q20</f>
        <v>264871320.96149266</v>
      </c>
      <c r="R20" s="724">
        <f>'[52]Ratebase Summary'!R20</f>
        <v>761987.88438376086</v>
      </c>
      <c r="S20" s="724">
        <f>'[52]Ratebase Summary'!S20</f>
        <v>21008037.492196832</v>
      </c>
      <c r="T20" s="724">
        <f>'[52]Ratebase Summary'!T20</f>
        <v>286641346.33807325</v>
      </c>
      <c r="U20" s="724">
        <f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>'[52]Ratebase Summary'!F23</f>
        <v>587057292.8329128</v>
      </c>
      <c r="G23" s="720">
        <f>'[52]Ratebase Summary'!G23</f>
        <v>147459381.68378764</v>
      </c>
      <c r="H23" s="720">
        <f>'[52]Ratebase Summary'!H23</f>
        <v>163289000.23803759</v>
      </c>
      <c r="I23" s="720">
        <f>'[52]Ratebase Summary'!I23</f>
        <v>103236833.69111878</v>
      </c>
      <c r="J23" s="720">
        <f>'[52]Ratebase Summary'!J23</f>
        <v>77823020.351807266</v>
      </c>
      <c r="K23" s="720">
        <f>'[52]Ratebase Summary'!K23</f>
        <v>17408508.891818799</v>
      </c>
      <c r="L23" s="720">
        <f>'[52]Ratebase Summary'!L23</f>
        <v>30514455.043778673</v>
      </c>
      <c r="M23" s="720">
        <f>'[52]Ratebase Summary'!M23</f>
        <v>100807878.81646819</v>
      </c>
      <c r="N23" s="873">
        <f>'[52]Ratebase Summary'!N23</f>
        <v>3663996.0881399107</v>
      </c>
      <c r="O23" s="720">
        <f>'[52]Ratebase Summary'!O23</f>
        <v>379310.73222781019</v>
      </c>
      <c r="P23" s="719"/>
      <c r="Q23" s="720">
        <f>'[52]Ratebase Summary'!Q23</f>
        <v>71926596.996297985</v>
      </c>
      <c r="R23" s="720">
        <f>'[52]Ratebase Summary'!R23</f>
        <v>206390.97615072655</v>
      </c>
      <c r="S23" s="720">
        <f>'[52]Ratebase Summary'!S23</f>
        <v>5690032.3793585561</v>
      </c>
      <c r="T23" s="720">
        <f>'[52]Ratebase Summary'!T23</f>
        <v>77823020.351807266</v>
      </c>
      <c r="U23" s="720">
        <f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>'[52]Ratebase Summary'!F24</f>
        <v>93250319.660891667</v>
      </c>
      <c r="G24" s="720">
        <f>'[52]Ratebase Summary'!G24</f>
        <v>23429668.266732439</v>
      </c>
      <c r="H24" s="720">
        <f>'[52]Ratebase Summary'!H24</f>
        <v>25947583.931605387</v>
      </c>
      <c r="I24" s="720">
        <f>'[52]Ratebase Summary'!I24</f>
        <v>16413479.070032112</v>
      </c>
      <c r="J24" s="720">
        <f>'[52]Ratebase Summary'!J24</f>
        <v>12374962.620659813</v>
      </c>
      <c r="K24" s="720">
        <f>'[52]Ratebase Summary'!K24</f>
        <v>0</v>
      </c>
      <c r="L24" s="720">
        <f>'[52]Ratebase Summary'!L24</f>
        <v>4853786.8967245361</v>
      </c>
      <c r="M24" s="720">
        <f>'[52]Ratebase Summary'!M24</f>
        <v>0</v>
      </c>
      <c r="N24" s="873">
        <f>'[52]Ratebase Summary'!N24</f>
        <v>582856.89705453976</v>
      </c>
      <c r="O24" s="720">
        <f>'[52]Ratebase Summary'!O24</f>
        <v>60253.50629946011</v>
      </c>
      <c r="P24" s="719"/>
      <c r="Q24" s="720">
        <f>'[52]Ratebase Summary'!Q24</f>
        <v>11435100.825675573</v>
      </c>
      <c r="R24" s="720">
        <f>'[52]Ratebase Summary'!R24</f>
        <v>32896.76003518061</v>
      </c>
      <c r="S24" s="720">
        <f>'[52]Ratebase Summary'!S24</f>
        <v>906965.0349490582</v>
      </c>
      <c r="T24" s="720">
        <f>'[52]Ratebase Summary'!T24</f>
        <v>12374962.620659813</v>
      </c>
      <c r="U24" s="720">
        <f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>'[52]Ratebase Summary'!F25</f>
        <v>0</v>
      </c>
      <c r="G25" s="720">
        <f>'[52]Ratebase Summary'!G25</f>
        <v>0</v>
      </c>
      <c r="H25" s="720">
        <f>'[52]Ratebase Summary'!H25</f>
        <v>0</v>
      </c>
      <c r="I25" s="720">
        <f>'[52]Ratebase Summary'!I25</f>
        <v>0</v>
      </c>
      <c r="J25" s="720">
        <f>'[52]Ratebase Summary'!J25</f>
        <v>0</v>
      </c>
      <c r="K25" s="720">
        <f>'[52]Ratebase Summary'!K25</f>
        <v>0</v>
      </c>
      <c r="L25" s="720">
        <f>'[52]Ratebase Summary'!L25</f>
        <v>0</v>
      </c>
      <c r="M25" s="720">
        <f>'[52]Ratebase Summary'!M25</f>
        <v>405246.36</v>
      </c>
      <c r="N25" s="873">
        <f>'[52]Ratebase Summary'!N25</f>
        <v>0</v>
      </c>
      <c r="O25" s="720">
        <f>'[52]Ratebase Summary'!O25</f>
        <v>0</v>
      </c>
      <c r="P25" s="719"/>
      <c r="Q25" s="720">
        <f>'[52]Ratebase Summary'!Q25</f>
        <v>0</v>
      </c>
      <c r="R25" s="720">
        <f>'[52]Ratebase Summary'!R25</f>
        <v>0</v>
      </c>
      <c r="S25" s="720">
        <f>'[52]Ratebase Summary'!S25</f>
        <v>0</v>
      </c>
      <c r="T25" s="720">
        <f>'[52]Ratebase Summary'!T25</f>
        <v>0</v>
      </c>
      <c r="U25" s="720">
        <f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>'[52]Ratebase Summary'!F26</f>
        <v>97923764.76817663</v>
      </c>
      <c r="G26" s="720">
        <f>'[52]Ratebase Summary'!G26</f>
        <v>24603897.684118476</v>
      </c>
      <c r="H26" s="720">
        <f>'[52]Ratebase Summary'!H26</f>
        <v>27248004.236994267</v>
      </c>
      <c r="I26" s="720">
        <f>'[52]Ratebase Summary'!I26</f>
        <v>17236076.716156173</v>
      </c>
      <c r="J26" s="720">
        <f>'[52]Ratebase Summary'!J26</f>
        <v>12995161.122098427</v>
      </c>
      <c r="K26" s="720">
        <f>'[52]Ratebase Summary'!K26</f>
        <v>0</v>
      </c>
      <c r="L26" s="720">
        <f>'[52]Ratebase Summary'!L26</f>
        <v>5097045.1151069729</v>
      </c>
      <c r="M26" s="720">
        <f>'[52]Ratebase Summary'!M26</f>
        <v>0</v>
      </c>
      <c r="N26" s="873">
        <f>'[52]Ratebase Summary'!N26</f>
        <v>612068.05390303722</v>
      </c>
      <c r="O26" s="720">
        <f>'[52]Ratebase Summary'!O26</f>
        <v>63273.243446056425</v>
      </c>
      <c r="P26" s="719"/>
      <c r="Q26" s="720">
        <f>'[52]Ratebase Summary'!Q26</f>
        <v>12008196.083680104</v>
      </c>
      <c r="R26" s="720">
        <f>'[52]Ratebase Summary'!R26</f>
        <v>34545.453603106464</v>
      </c>
      <c r="S26" s="720">
        <f>'[52]Ratebase Summary'!S26</f>
        <v>952419.5848152166</v>
      </c>
      <c r="T26" s="720">
        <f>'[52]Ratebase Summary'!T26</f>
        <v>12995161.122098427</v>
      </c>
      <c r="U26" s="720">
        <f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>'[52]Ratebase Summary'!F27</f>
        <v>778231377.26198113</v>
      </c>
      <c r="G27" s="724">
        <f>'[52]Ratebase Summary'!G27</f>
        <v>195492947.63463858</v>
      </c>
      <c r="H27" s="724">
        <f>'[52]Ratebase Summary'!H27</f>
        <v>216484588.40663725</v>
      </c>
      <c r="I27" s="724">
        <f>'[52]Ratebase Summary'!I27</f>
        <v>136886389.47730708</v>
      </c>
      <c r="J27" s="724">
        <f>'[52]Ratebase Summary'!J27</f>
        <v>103193144.09456551</v>
      </c>
      <c r="K27" s="724">
        <f>'[52]Ratebase Summary'!K27</f>
        <v>17408508.891818799</v>
      </c>
      <c r="L27" s="724">
        <f>'[52]Ratebase Summary'!L27</f>
        <v>40465287.05561018</v>
      </c>
      <c r="M27" s="724">
        <f>'[52]Ratebase Summary'!M27</f>
        <v>101213125.17646819</v>
      </c>
      <c r="N27" s="874">
        <f>'[52]Ratebase Summary'!N27</f>
        <v>4858921.0390974879</v>
      </c>
      <c r="O27" s="724">
        <f>'[52]Ratebase Summary'!O27</f>
        <v>502837.48197332677</v>
      </c>
      <c r="P27" s="719"/>
      <c r="Q27" s="724">
        <f>'[52]Ratebase Summary'!Q27</f>
        <v>95369893.90565367</v>
      </c>
      <c r="R27" s="724">
        <f>'[52]Ratebase Summary'!R27</f>
        <v>273833.18978901359</v>
      </c>
      <c r="S27" s="724">
        <f>'[52]Ratebase Summary'!S27</f>
        <v>7549416.999122831</v>
      </c>
      <c r="T27" s="724">
        <f>'[52]Ratebase Summary'!T27</f>
        <v>103193144.09456551</v>
      </c>
      <c r="U27" s="724">
        <f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>'[52]Ratebase Summary'!F30</f>
        <v>0</v>
      </c>
      <c r="G30" s="720">
        <f>'[52]Ratebase Summary'!G30</f>
        <v>0</v>
      </c>
      <c r="H30" s="720">
        <f>'[52]Ratebase Summary'!H30</f>
        <v>0</v>
      </c>
      <c r="I30" s="720">
        <f>'[52]Ratebase Summary'!I30</f>
        <v>0</v>
      </c>
      <c r="J30" s="720">
        <f>'[52]Ratebase Summary'!J30</f>
        <v>0</v>
      </c>
      <c r="K30" s="720">
        <f>'[52]Ratebase Summary'!K30</f>
        <v>4381901.8082543351</v>
      </c>
      <c r="L30" s="720">
        <f>'[52]Ratebase Summary'!L30</f>
        <v>16046.563877077044</v>
      </c>
      <c r="M30" s="720">
        <f>'[52]Ratebase Summary'!M30</f>
        <v>0</v>
      </c>
      <c r="N30" s="873">
        <f>'[52]Ratebase Summary'!N30</f>
        <v>0</v>
      </c>
      <c r="O30" s="720">
        <f>'[52]Ratebase Summary'!O30</f>
        <v>0</v>
      </c>
      <c r="P30" s="719"/>
      <c r="Q30" s="720">
        <f>'[52]Ratebase Summary'!Q30</f>
        <v>0</v>
      </c>
      <c r="R30" s="720">
        <f>'[52]Ratebase Summary'!R30</f>
        <v>0</v>
      </c>
      <c r="S30" s="720">
        <f>'[52]Ratebase Summary'!S30</f>
        <v>0</v>
      </c>
      <c r="T30" s="720">
        <f>'[52]Ratebase Summary'!T30</f>
        <v>0</v>
      </c>
      <c r="U30" s="720">
        <f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>'[52]Ratebase Summary'!F31</f>
        <v>21372455.737104561</v>
      </c>
      <c r="G31" s="720">
        <f>'[52]Ratebase Summary'!G31</f>
        <v>6889967.5375397019</v>
      </c>
      <c r="H31" s="720">
        <f>'[52]Ratebase Summary'!H31</f>
        <v>8964074.9893805142</v>
      </c>
      <c r="I31" s="720">
        <f>'[52]Ratebase Summary'!I31</f>
        <v>5268260.9435781874</v>
      </c>
      <c r="J31" s="720">
        <f>'[52]Ratebase Summary'!J31</f>
        <v>4562074.7066196306</v>
      </c>
      <c r="K31" s="720">
        <f>'[52]Ratebase Summary'!K31</f>
        <v>0</v>
      </c>
      <c r="L31" s="720">
        <f>'[52]Ratebase Summary'!L31</f>
        <v>0</v>
      </c>
      <c r="M31" s="720">
        <f>'[52]Ratebase Summary'!M31</f>
        <v>0</v>
      </c>
      <c r="N31" s="873">
        <f>'[52]Ratebase Summary'!N31</f>
        <v>30334.570252941056</v>
      </c>
      <c r="O31" s="720">
        <f>'[52]Ratebase Summary'!O31</f>
        <v>2883.1433930444241</v>
      </c>
      <c r="P31" s="719"/>
      <c r="Q31" s="720">
        <f>'[52]Ratebase Summary'!Q31</f>
        <v>4339290.7146512726</v>
      </c>
      <c r="R31" s="720">
        <f>'[52]Ratebase Summary'!R31</f>
        <v>949.85422932245592</v>
      </c>
      <c r="S31" s="720">
        <f>'[52]Ratebase Summary'!S31</f>
        <v>221834.13773903536</v>
      </c>
      <c r="T31" s="720">
        <f>'[52]Ratebase Summary'!T31</f>
        <v>4562074.7066196306</v>
      </c>
      <c r="U31" s="720">
        <f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>'[52]Ratebase Summary'!F32</f>
        <v>0</v>
      </c>
      <c r="G32" s="720">
        <f>'[52]Ratebase Summary'!G32</f>
        <v>0</v>
      </c>
      <c r="H32" s="720">
        <f>'[52]Ratebase Summary'!H32</f>
        <v>0</v>
      </c>
      <c r="I32" s="720">
        <f>'[52]Ratebase Summary'!I32</f>
        <v>0</v>
      </c>
      <c r="J32" s="720">
        <f>'[52]Ratebase Summary'!J32</f>
        <v>0</v>
      </c>
      <c r="K32" s="720">
        <f>'[52]Ratebase Summary'!K32</f>
        <v>359066.02125357295</v>
      </c>
      <c r="L32" s="720">
        <f>'[52]Ratebase Summary'!L32</f>
        <v>134228.77736994543</v>
      </c>
      <c r="M32" s="720">
        <f>'[52]Ratebase Summary'!M32</f>
        <v>159099.74616251249</v>
      </c>
      <c r="N32" s="873">
        <f>'[52]Ratebase Summary'!N32</f>
        <v>0</v>
      </c>
      <c r="O32" s="720">
        <f>'[52]Ratebase Summary'!O32</f>
        <v>0</v>
      </c>
      <c r="P32" s="719"/>
      <c r="Q32" s="720">
        <f>'[52]Ratebase Summary'!Q32</f>
        <v>0</v>
      </c>
      <c r="R32" s="720">
        <f>'[52]Ratebase Summary'!R32</f>
        <v>0</v>
      </c>
      <c r="S32" s="720">
        <f>'[52]Ratebase Summary'!S32</f>
        <v>0</v>
      </c>
      <c r="T32" s="720">
        <f>'[52]Ratebase Summary'!T32</f>
        <v>0</v>
      </c>
      <c r="U32" s="720">
        <f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>'[52]Ratebase Summary'!F33</f>
        <v>3792899.44249753</v>
      </c>
      <c r="G33" s="720">
        <f>'[52]Ratebase Summary'!G33</f>
        <v>1044125.5497413003</v>
      </c>
      <c r="H33" s="720">
        <f>'[52]Ratebase Summary'!H33</f>
        <v>1296782.1146047371</v>
      </c>
      <c r="I33" s="720">
        <f>'[52]Ratebase Summary'!I33</f>
        <v>754188.6889221567</v>
      </c>
      <c r="J33" s="720">
        <f>'[52]Ratebase Summary'!J33</f>
        <v>555998.41786987113</v>
      </c>
      <c r="K33" s="720">
        <f>'[52]Ratebase Summary'!K33</f>
        <v>0</v>
      </c>
      <c r="L33" s="720">
        <f>'[52]Ratebase Summary'!L33</f>
        <v>0</v>
      </c>
      <c r="M33" s="720">
        <f>'[52]Ratebase Summary'!M33</f>
        <v>0</v>
      </c>
      <c r="N33" s="873">
        <f>'[52]Ratebase Summary'!N33</f>
        <v>5763.3013922225664</v>
      </c>
      <c r="O33" s="720">
        <f>'[52]Ratebase Summary'!O33</f>
        <v>847.94018615138168</v>
      </c>
      <c r="P33" s="719"/>
      <c r="Q33" s="720">
        <f>'[52]Ratebase Summary'!Q33</f>
        <v>495124.92649974383</v>
      </c>
      <c r="R33" s="720">
        <f>'[52]Ratebase Summary'!R33</f>
        <v>1.0767494427319133</v>
      </c>
      <c r="S33" s="720">
        <f>'[52]Ratebase Summary'!S33</f>
        <v>60872.41462068462</v>
      </c>
      <c r="T33" s="720">
        <f>'[52]Ratebase Summary'!T33</f>
        <v>555998.41786987113</v>
      </c>
      <c r="U33" s="720">
        <f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>'[52]Ratebase Summary'!F34</f>
        <v>0</v>
      </c>
      <c r="G34" s="720">
        <f>'[52]Ratebase Summary'!G34</f>
        <v>0</v>
      </c>
      <c r="H34" s="720">
        <f>'[52]Ratebase Summary'!H34</f>
        <v>0</v>
      </c>
      <c r="I34" s="720">
        <f>'[52]Ratebase Summary'!I34</f>
        <v>0</v>
      </c>
      <c r="J34" s="720">
        <f>'[52]Ratebase Summary'!J34</f>
        <v>654749.74004621</v>
      </c>
      <c r="K34" s="720">
        <f>'[52]Ratebase Summary'!K34</f>
        <v>15160583.846818591</v>
      </c>
      <c r="L34" s="720">
        <f>'[52]Ratebase Summary'!L34</f>
        <v>12313198.493169427</v>
      </c>
      <c r="M34" s="720">
        <f>'[52]Ratebase Summary'!M34</f>
        <v>5304941.1516191633</v>
      </c>
      <c r="N34" s="873">
        <f>'[52]Ratebase Summary'!N34</f>
        <v>0</v>
      </c>
      <c r="O34" s="720">
        <f>'[52]Ratebase Summary'!O34</f>
        <v>0</v>
      </c>
      <c r="P34" s="719"/>
      <c r="Q34" s="720">
        <f>'[52]Ratebase Summary'!Q34</f>
        <v>654749.74004621</v>
      </c>
      <c r="R34" s="720">
        <f>'[52]Ratebase Summary'!R34</f>
        <v>0</v>
      </c>
      <c r="S34" s="720">
        <f>'[52]Ratebase Summary'!S34</f>
        <v>0</v>
      </c>
      <c r="T34" s="720">
        <f>'[52]Ratebase Summary'!T34</f>
        <v>654749.74004621</v>
      </c>
      <c r="U34" s="720">
        <f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>'[52]Ratebase Summary'!F35</f>
        <v>244351600.54763758</v>
      </c>
      <c r="G35" s="720">
        <f>'[52]Ratebase Summary'!G35</f>
        <v>59077851.688851751</v>
      </c>
      <c r="H35" s="720">
        <f>'[52]Ratebase Summary'!H35</f>
        <v>64914131.167985559</v>
      </c>
      <c r="I35" s="720">
        <f>'[52]Ratebase Summary'!I35</f>
        <v>34540268.724038981</v>
      </c>
      <c r="J35" s="720">
        <f>'[52]Ratebase Summary'!J35</f>
        <v>34395152.153879717</v>
      </c>
      <c r="K35" s="720">
        <f>'[52]Ratebase Summary'!K35</f>
        <v>0</v>
      </c>
      <c r="L35" s="720">
        <f>'[52]Ratebase Summary'!L35</f>
        <v>0</v>
      </c>
      <c r="M35" s="720">
        <f>'[52]Ratebase Summary'!M35</f>
        <v>0</v>
      </c>
      <c r="N35" s="873">
        <f>'[52]Ratebase Summary'!N35</f>
        <v>353145.04930748604</v>
      </c>
      <c r="O35" s="720">
        <f>'[52]Ratebase Summary'!O35</f>
        <v>120377.43664552382</v>
      </c>
      <c r="P35" s="719"/>
      <c r="Q35" s="720">
        <f>'[52]Ratebase Summary'!Q35</f>
        <v>30750704.14466393</v>
      </c>
      <c r="R35" s="720">
        <f>'[52]Ratebase Summary'!R35</f>
        <v>113070.2220244175</v>
      </c>
      <c r="S35" s="720">
        <f>'[52]Ratebase Summary'!S35</f>
        <v>3531377.7871913705</v>
      </c>
      <c r="T35" s="720">
        <f>'[52]Ratebase Summary'!T35</f>
        <v>34395152.153879717</v>
      </c>
      <c r="U35" s="720">
        <f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>'[52]Ratebase Summary'!F36</f>
        <v>614573.52214283624</v>
      </c>
      <c r="G36" s="720">
        <f>'[52]Ratebase Summary'!G36</f>
        <v>148587.86810349277</v>
      </c>
      <c r="H36" s="720">
        <f>'[52]Ratebase Summary'!H36</f>
        <v>163266.80954550701</v>
      </c>
      <c r="I36" s="720">
        <f>'[52]Ratebase Summary'!I36</f>
        <v>86872.910011302622</v>
      </c>
      <c r="J36" s="720">
        <f>'[52]Ratebase Summary'!J36</f>
        <v>86507.924468158293</v>
      </c>
      <c r="K36" s="720">
        <f>'[52]Ratebase Summary'!K36</f>
        <v>0</v>
      </c>
      <c r="L36" s="720">
        <f>'[52]Ratebase Summary'!L36</f>
        <v>0</v>
      </c>
      <c r="M36" s="720">
        <f>'[52]Ratebase Summary'!M36</f>
        <v>0</v>
      </c>
      <c r="N36" s="873">
        <f>'[52]Ratebase Summary'!N36</f>
        <v>888.20206740530625</v>
      </c>
      <c r="O36" s="720">
        <f>'[52]Ratebase Summary'!O36</f>
        <v>302.76366129774038</v>
      </c>
      <c r="P36" s="719"/>
      <c r="Q36" s="720">
        <f>'[52]Ratebase Summary'!Q36</f>
        <v>77341.701516188972</v>
      </c>
      <c r="R36" s="720">
        <f>'[52]Ratebase Summary'!R36</f>
        <v>284.38514191549706</v>
      </c>
      <c r="S36" s="720">
        <f>'[52]Ratebase Summary'!S36</f>
        <v>8881.837810053823</v>
      </c>
      <c r="T36" s="720">
        <f>'[52]Ratebase Summary'!T36</f>
        <v>86507.924468158293</v>
      </c>
      <c r="U36" s="720">
        <f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>'[52]Ratebase Summary'!F37</f>
        <v>256635696.29111663</v>
      </c>
      <c r="G37" s="720">
        <f>'[52]Ratebase Summary'!G37</f>
        <v>46891765.305053428</v>
      </c>
      <c r="H37" s="720">
        <f>'[52]Ratebase Summary'!H37</f>
        <v>36455041.284208007</v>
      </c>
      <c r="I37" s="720">
        <f>'[52]Ratebase Summary'!I37</f>
        <v>14421042.995726857</v>
      </c>
      <c r="J37" s="720">
        <f>'[52]Ratebase Summary'!J37</f>
        <v>17474453.31309586</v>
      </c>
      <c r="K37" s="720">
        <f>'[52]Ratebase Summary'!K37</f>
        <v>0</v>
      </c>
      <c r="L37" s="720">
        <f>'[52]Ratebase Summary'!L37</f>
        <v>0</v>
      </c>
      <c r="M37" s="720">
        <f>'[52]Ratebase Summary'!M37</f>
        <v>0</v>
      </c>
      <c r="N37" s="873">
        <f>'[52]Ratebase Summary'!N37</f>
        <v>225527.48914423192</v>
      </c>
      <c r="O37" s="720">
        <f>'[52]Ratebase Summary'!O37</f>
        <v>256944.25380113986</v>
      </c>
      <c r="P37" s="719"/>
      <c r="Q37" s="720">
        <f>'[52]Ratebase Summary'!Q37</f>
        <v>13498736.547584774</v>
      </c>
      <c r="R37" s="720">
        <f>'[52]Ratebase Summary'!R37</f>
        <v>338104.22916481865</v>
      </c>
      <c r="S37" s="720">
        <f>'[52]Ratebase Summary'!S37</f>
        <v>3637612.5363462684</v>
      </c>
      <c r="T37" s="720">
        <f>'[52]Ratebase Summary'!T37</f>
        <v>17474453.31309586</v>
      </c>
      <c r="U37" s="720">
        <f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>'[52]Ratebase Summary'!F38</f>
        <v>0</v>
      </c>
      <c r="G38" s="720">
        <f>'[52]Ratebase Summary'!G38</f>
        <v>0</v>
      </c>
      <c r="H38" s="720">
        <f>'[52]Ratebase Summary'!H38</f>
        <v>0</v>
      </c>
      <c r="I38" s="720">
        <f>'[52]Ratebase Summary'!I38</f>
        <v>0</v>
      </c>
      <c r="J38" s="720">
        <f>'[52]Ratebase Summary'!J38</f>
        <v>0</v>
      </c>
      <c r="K38" s="720">
        <f>'[52]Ratebase Summary'!K38</f>
        <v>71791.370995891833</v>
      </c>
      <c r="L38" s="720">
        <f>'[52]Ratebase Summary'!L38</f>
        <v>0</v>
      </c>
      <c r="M38" s="720">
        <f>'[52]Ratebase Summary'!M38</f>
        <v>0</v>
      </c>
      <c r="N38" s="873">
        <f>'[52]Ratebase Summary'!N38</f>
        <v>0</v>
      </c>
      <c r="O38" s="720">
        <f>'[52]Ratebase Summary'!O38</f>
        <v>0</v>
      </c>
      <c r="P38" s="719"/>
      <c r="Q38" s="720">
        <f>'[52]Ratebase Summary'!Q38</f>
        <v>0</v>
      </c>
      <c r="R38" s="720">
        <f>'[52]Ratebase Summary'!R38</f>
        <v>0</v>
      </c>
      <c r="S38" s="720">
        <f>'[52]Ratebase Summary'!S38</f>
        <v>0</v>
      </c>
      <c r="T38" s="720">
        <f>'[52]Ratebase Summary'!T38</f>
        <v>0</v>
      </c>
      <c r="U38" s="720">
        <f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>'[52]Ratebase Summary'!F39</f>
        <v>325302052.46940446</v>
      </c>
      <c r="G39" s="720">
        <f>'[52]Ratebase Summary'!G39</f>
        <v>59438292.170953557</v>
      </c>
      <c r="H39" s="720">
        <f>'[52]Ratebase Summary'!H39</f>
        <v>46209081.293030679</v>
      </c>
      <c r="I39" s="720">
        <f>'[52]Ratebase Summary'!I39</f>
        <v>18279588.354450829</v>
      </c>
      <c r="J39" s="720">
        <f>'[52]Ratebase Summary'!J39</f>
        <v>22149979.954786338</v>
      </c>
      <c r="K39" s="720">
        <f>'[52]Ratebase Summary'!K39</f>
        <v>0</v>
      </c>
      <c r="L39" s="720">
        <f>'[52]Ratebase Summary'!L39</f>
        <v>0</v>
      </c>
      <c r="M39" s="720">
        <f>'[52]Ratebase Summary'!M39</f>
        <v>0</v>
      </c>
      <c r="N39" s="873">
        <f>'[52]Ratebase Summary'!N39</f>
        <v>285870.4231996953</v>
      </c>
      <c r="O39" s="720">
        <f>'[52]Ratebase Summary'!O39</f>
        <v>325693.16872005083</v>
      </c>
      <c r="P39" s="719"/>
      <c r="Q39" s="720">
        <f>'[52]Ratebase Summary'!Q39</f>
        <v>17110506.325246107</v>
      </c>
      <c r="R39" s="720">
        <f>'[52]Ratebase Summary'!R39</f>
        <v>428568.594647636</v>
      </c>
      <c r="S39" s="720">
        <f>'[52]Ratebase Summary'!S39</f>
        <v>4610905.0348925982</v>
      </c>
      <c r="T39" s="720">
        <f>'[52]Ratebase Summary'!T39</f>
        <v>22149979.954786338</v>
      </c>
      <c r="U39" s="720">
        <f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>'[52]Ratebase Summary'!F40</f>
        <v>0</v>
      </c>
      <c r="G40" s="720">
        <f>'[52]Ratebase Summary'!G40</f>
        <v>0</v>
      </c>
      <c r="H40" s="720">
        <f>'[52]Ratebase Summary'!H40</f>
        <v>0</v>
      </c>
      <c r="I40" s="720">
        <f>'[52]Ratebase Summary'!I40</f>
        <v>0</v>
      </c>
      <c r="J40" s="720">
        <f>'[52]Ratebase Summary'!J40</f>
        <v>0</v>
      </c>
      <c r="K40" s="720">
        <f>'[52]Ratebase Summary'!K40</f>
        <v>23101629.51589638</v>
      </c>
      <c r="L40" s="720">
        <f>'[52]Ratebase Summary'!L40</f>
        <v>5608088.4825534066</v>
      </c>
      <c r="M40" s="720">
        <f>'[52]Ratebase Summary'!M40</f>
        <v>33701.416388018217</v>
      </c>
      <c r="N40" s="873">
        <f>'[52]Ratebase Summary'!N40</f>
        <v>0</v>
      </c>
      <c r="O40" s="720">
        <f>'[52]Ratebase Summary'!O40</f>
        <v>0</v>
      </c>
      <c r="P40" s="719"/>
      <c r="Q40" s="720">
        <f>'[52]Ratebase Summary'!Q40</f>
        <v>0</v>
      </c>
      <c r="R40" s="720">
        <f>'[52]Ratebase Summary'!R40</f>
        <v>0</v>
      </c>
      <c r="S40" s="720">
        <f>'[52]Ratebase Summary'!S40</f>
        <v>0</v>
      </c>
      <c r="T40" s="720">
        <f>'[52]Ratebase Summary'!T40</f>
        <v>0</v>
      </c>
      <c r="U40" s="720">
        <f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>'[52]Ratebase Summary'!F41</f>
        <v>483226813.4581219</v>
      </c>
      <c r="G41" s="720">
        <f>'[52]Ratebase Summary'!G41</f>
        <v>86105106.443105906</v>
      </c>
      <c r="H41" s="720">
        <f>'[52]Ratebase Summary'!H41</f>
        <v>80351473.792921528</v>
      </c>
      <c r="I41" s="720">
        <f>'[52]Ratebase Summary'!I41</f>
        <v>34886382.524484321</v>
      </c>
      <c r="J41" s="720">
        <f>'[52]Ratebase Summary'!J41</f>
        <v>32927441.507076252</v>
      </c>
      <c r="K41" s="720">
        <f>'[52]Ratebase Summary'!K41</f>
        <v>0</v>
      </c>
      <c r="L41" s="720">
        <f>'[52]Ratebase Summary'!L41</f>
        <v>0</v>
      </c>
      <c r="M41" s="720">
        <f>'[52]Ratebase Summary'!M41</f>
        <v>0</v>
      </c>
      <c r="N41" s="873">
        <f>'[52]Ratebase Summary'!N41</f>
        <v>331118.71068511618</v>
      </c>
      <c r="O41" s="720">
        <f>'[52]Ratebase Summary'!O41</f>
        <v>196534.97666471408</v>
      </c>
      <c r="P41" s="719"/>
      <c r="Q41" s="720">
        <f>'[52]Ratebase Summary'!Q41</f>
        <v>24883749.128798679</v>
      </c>
      <c r="R41" s="720">
        <f>'[52]Ratebase Summary'!R41</f>
        <v>295514.54824585636</v>
      </c>
      <c r="S41" s="720">
        <f>'[52]Ratebase Summary'!S41</f>
        <v>7748177.8300317181</v>
      </c>
      <c r="T41" s="720">
        <f>'[52]Ratebase Summary'!T41</f>
        <v>32927441.507076252</v>
      </c>
      <c r="U41" s="720">
        <f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>'[52]Ratebase Summary'!F42</f>
        <v>663961861.13523018</v>
      </c>
      <c r="G42" s="720">
        <f>'[52]Ratebase Summary'!G42</f>
        <v>118309880.85715218</v>
      </c>
      <c r="H42" s="720">
        <f>'[52]Ratebase Summary'!H42</f>
        <v>110404291.72941658</v>
      </c>
      <c r="I42" s="720">
        <f>'[52]Ratebase Summary'!I42</f>
        <v>47934482.988369167</v>
      </c>
      <c r="J42" s="720">
        <f>'[52]Ratebase Summary'!J42</f>
        <v>45242864.709854238</v>
      </c>
      <c r="K42" s="720">
        <f>'[52]Ratebase Summary'!K42</f>
        <v>0</v>
      </c>
      <c r="L42" s="720">
        <f>'[52]Ratebase Summary'!L42</f>
        <v>0</v>
      </c>
      <c r="M42" s="720">
        <f>'[52]Ratebase Summary'!M42</f>
        <v>0</v>
      </c>
      <c r="N42" s="873">
        <f>'[52]Ratebase Summary'!N42</f>
        <v>454962.74064320017</v>
      </c>
      <c r="O42" s="720">
        <f>'[52]Ratebase Summary'!O42</f>
        <v>270042.40089789941</v>
      </c>
      <c r="P42" s="719"/>
      <c r="Q42" s="720">
        <f>'[52]Ratebase Summary'!Q42</f>
        <v>34190694.562960498</v>
      </c>
      <c r="R42" s="720">
        <f>'[52]Ratebase Summary'!R42</f>
        <v>406042.01584285608</v>
      </c>
      <c r="S42" s="720">
        <f>'[52]Ratebase Summary'!S42</f>
        <v>10646128.131050883</v>
      </c>
      <c r="T42" s="720">
        <f>'[52]Ratebase Summary'!T42</f>
        <v>45242864.709854238</v>
      </c>
      <c r="U42" s="720">
        <f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>'[52]Ratebase Summary'!F43</f>
        <v>129622783.85526644</v>
      </c>
      <c r="G43" s="720">
        <f>'[52]Ratebase Summary'!G43</f>
        <v>21229564.703891553</v>
      </c>
      <c r="H43" s="720">
        <f>'[52]Ratebase Summary'!H43</f>
        <v>3103642.0998950875</v>
      </c>
      <c r="I43" s="720">
        <f>'[52]Ratebase Summary'!I43</f>
        <v>34997.8638195979</v>
      </c>
      <c r="J43" s="720">
        <f>'[52]Ratebase Summary'!J43</f>
        <v>0</v>
      </c>
      <c r="K43" s="720">
        <f>'[52]Ratebase Summary'!K43</f>
        <v>0</v>
      </c>
      <c r="L43" s="720">
        <f>'[52]Ratebase Summary'!L43</f>
        <v>0</v>
      </c>
      <c r="M43" s="720">
        <f>'[52]Ratebase Summary'!M43</f>
        <v>0</v>
      </c>
      <c r="N43" s="873">
        <f>'[52]Ratebase Summary'!N43</f>
        <v>19614074.777613256</v>
      </c>
      <c r="O43" s="720">
        <f>'[52]Ratebase Summary'!O43</f>
        <v>0</v>
      </c>
      <c r="P43" s="719"/>
      <c r="Q43" s="720">
        <f>'[52]Ratebase Summary'!Q43</f>
        <v>0</v>
      </c>
      <c r="R43" s="720">
        <f>'[52]Ratebase Summary'!R43</f>
        <v>0</v>
      </c>
      <c r="S43" s="720">
        <f>'[52]Ratebase Summary'!S43</f>
        <v>0</v>
      </c>
      <c r="T43" s="720">
        <f>'[52]Ratebase Summary'!T43</f>
        <v>0</v>
      </c>
      <c r="U43" s="720">
        <f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>'[52]Ratebase Summary'!F44</f>
        <v>254323105.00839216</v>
      </c>
      <c r="G44" s="720">
        <f>'[52]Ratebase Summary'!G44</f>
        <v>39317021.423054866</v>
      </c>
      <c r="H44" s="720">
        <f>'[52]Ratebase Summary'!H44</f>
        <v>18739241.351015534</v>
      </c>
      <c r="I44" s="720">
        <f>'[52]Ratebase Summary'!I44</f>
        <v>5178058.4964268021</v>
      </c>
      <c r="J44" s="720">
        <f>'[52]Ratebase Summary'!J44</f>
        <v>0</v>
      </c>
      <c r="K44" s="720">
        <f>'[52]Ratebase Summary'!K44</f>
        <v>0</v>
      </c>
      <c r="L44" s="720">
        <f>'[52]Ratebase Summary'!L44</f>
        <v>0</v>
      </c>
      <c r="M44" s="720">
        <f>'[52]Ratebase Summary'!M44</f>
        <v>0</v>
      </c>
      <c r="N44" s="873">
        <f>'[52]Ratebase Summary'!N44</f>
        <v>793121.9934594743</v>
      </c>
      <c r="O44" s="720">
        <f>'[52]Ratebase Summary'!O44</f>
        <v>0</v>
      </c>
      <c r="P44" s="719"/>
      <c r="Q44" s="720">
        <f>'[52]Ratebase Summary'!Q44</f>
        <v>0</v>
      </c>
      <c r="R44" s="720">
        <f>'[52]Ratebase Summary'!R44</f>
        <v>0</v>
      </c>
      <c r="S44" s="720">
        <f>'[52]Ratebase Summary'!S44</f>
        <v>0</v>
      </c>
      <c r="T44" s="720">
        <f>'[52]Ratebase Summary'!T44</f>
        <v>0</v>
      </c>
      <c r="U44" s="720">
        <f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>'[52]Ratebase Summary'!F45</f>
        <v>0</v>
      </c>
      <c r="G45" s="720">
        <f>'[52]Ratebase Summary'!G45</f>
        <v>0</v>
      </c>
      <c r="H45" s="720">
        <f>'[52]Ratebase Summary'!H45</f>
        <v>0</v>
      </c>
      <c r="I45" s="720">
        <f>'[52]Ratebase Summary'!I45</f>
        <v>0</v>
      </c>
      <c r="J45" s="720">
        <f>'[52]Ratebase Summary'!J45</f>
        <v>2651379.6547454726</v>
      </c>
      <c r="K45" s="720">
        <f>'[52]Ratebase Summary'!K45</f>
        <v>4867465.4686576258</v>
      </c>
      <c r="L45" s="720">
        <f>'[52]Ratebase Summary'!L45</f>
        <v>0</v>
      </c>
      <c r="M45" s="720">
        <f>'[52]Ratebase Summary'!M45</f>
        <v>0</v>
      </c>
      <c r="N45" s="873">
        <f>'[52]Ratebase Summary'!N45</f>
        <v>0</v>
      </c>
      <c r="O45" s="720">
        <f>'[52]Ratebase Summary'!O45</f>
        <v>58999.853382014429</v>
      </c>
      <c r="P45" s="719"/>
      <c r="Q45" s="720">
        <f>'[52]Ratebase Summary'!Q45</f>
        <v>2507661.8666352136</v>
      </c>
      <c r="R45" s="720">
        <f>'[52]Ratebase Summary'!R45</f>
        <v>0</v>
      </c>
      <c r="S45" s="720">
        <f>'[52]Ratebase Summary'!S45</f>
        <v>143717.78811025881</v>
      </c>
      <c r="T45" s="720">
        <f>'[52]Ratebase Summary'!T45</f>
        <v>2651379.6547454726</v>
      </c>
      <c r="U45" s="720">
        <f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>'[52]Ratebase Summary'!F46</f>
        <v>35287388.224718876</v>
      </c>
      <c r="G46" s="720">
        <f>'[52]Ratebase Summary'!G46</f>
        <v>5391540.3962266576</v>
      </c>
      <c r="H46" s="720">
        <f>'[52]Ratebase Summary'!H46</f>
        <v>206571.28579529174</v>
      </c>
      <c r="I46" s="720">
        <f>'[52]Ratebase Summary'!I46</f>
        <v>4475.5454312894217</v>
      </c>
      <c r="J46" s="720">
        <f>'[52]Ratebase Summary'!J46</f>
        <v>0</v>
      </c>
      <c r="K46" s="720">
        <f>'[52]Ratebase Summary'!K46</f>
        <v>0</v>
      </c>
      <c r="L46" s="720">
        <f>'[52]Ratebase Summary'!L46</f>
        <v>0</v>
      </c>
      <c r="M46" s="720">
        <f>'[52]Ratebase Summary'!M46</f>
        <v>0</v>
      </c>
      <c r="N46" s="873">
        <f>'[52]Ratebase Summary'!N46</f>
        <v>0</v>
      </c>
      <c r="O46" s="720">
        <f>'[52]Ratebase Summary'!O46</f>
        <v>0</v>
      </c>
      <c r="P46" s="719"/>
      <c r="Q46" s="720">
        <f>'[52]Ratebase Summary'!Q46</f>
        <v>0</v>
      </c>
      <c r="R46" s="720">
        <f>'[52]Ratebase Summary'!R46</f>
        <v>0</v>
      </c>
      <c r="S46" s="720">
        <f>'[52]Ratebase Summary'!S46</f>
        <v>0</v>
      </c>
      <c r="T46" s="720">
        <f>'[52]Ratebase Summary'!T46</f>
        <v>0</v>
      </c>
      <c r="U46" s="720">
        <f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>'[52]Ratebase Summary'!F47</f>
        <v>148141818.81021541</v>
      </c>
      <c r="G47" s="720">
        <f>'[52]Ratebase Summary'!G47</f>
        <v>0</v>
      </c>
      <c r="H47" s="720">
        <f>'[52]Ratebase Summary'!H47</f>
        <v>0</v>
      </c>
      <c r="I47" s="720">
        <f>'[52]Ratebase Summary'!I47</f>
        <v>0</v>
      </c>
      <c r="J47" s="720">
        <f>'[52]Ratebase Summary'!J47</f>
        <v>0</v>
      </c>
      <c r="K47" s="720">
        <f>'[52]Ratebase Summary'!K47</f>
        <v>0</v>
      </c>
      <c r="L47" s="720">
        <f>'[52]Ratebase Summary'!L47</f>
        <v>0</v>
      </c>
      <c r="M47" s="720">
        <f>'[52]Ratebase Summary'!M47</f>
        <v>0</v>
      </c>
      <c r="N47" s="873">
        <f>'[52]Ratebase Summary'!N47</f>
        <v>0</v>
      </c>
      <c r="O47" s="720">
        <f>'[52]Ratebase Summary'!O47</f>
        <v>0</v>
      </c>
      <c r="P47" s="719"/>
      <c r="Q47" s="720">
        <f>'[52]Ratebase Summary'!Q47</f>
        <v>0</v>
      </c>
      <c r="R47" s="720">
        <f>'[52]Ratebase Summary'!R47</f>
        <v>0</v>
      </c>
      <c r="S47" s="720">
        <f>'[52]Ratebase Summary'!S47</f>
        <v>0</v>
      </c>
      <c r="T47" s="720">
        <f>'[52]Ratebase Summary'!T47</f>
        <v>0</v>
      </c>
      <c r="U47" s="720">
        <f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>'[52]Ratebase Summary'!F48</f>
        <v>133743709.16973646</v>
      </c>
      <c r="G48" s="720">
        <f>'[52]Ratebase Summary'!G48</f>
        <v>37539912.318899311</v>
      </c>
      <c r="H48" s="720">
        <f>'[52]Ratebase Summary'!H48</f>
        <v>11094399.206289688</v>
      </c>
      <c r="I48" s="720">
        <f>'[52]Ratebase Summary'!I48</f>
        <v>1246915.3080466578</v>
      </c>
      <c r="J48" s="720">
        <f>'[52]Ratebase Summary'!J48</f>
        <v>19810545.101352308</v>
      </c>
      <c r="K48" s="720">
        <f>'[52]Ratebase Summary'!K48</f>
        <v>976230.67360039195</v>
      </c>
      <c r="L48" s="720">
        <f>'[52]Ratebase Summary'!L48</f>
        <v>606236.92276222247</v>
      </c>
      <c r="M48" s="720">
        <f>'[52]Ratebase Summary'!M48</f>
        <v>976036.22035163466</v>
      </c>
      <c r="N48" s="873">
        <f>'[52]Ratebase Summary'!N48</f>
        <v>0</v>
      </c>
      <c r="O48" s="720">
        <f>'[52]Ratebase Summary'!O48</f>
        <v>10882.688961321393</v>
      </c>
      <c r="P48" s="719"/>
      <c r="Q48" s="720">
        <f>'[52]Ratebase Summary'!Q48</f>
        <v>14935303.536787456</v>
      </c>
      <c r="R48" s="720">
        <f>'[52]Ratebase Summary'!R48</f>
        <v>48424.959903730029</v>
      </c>
      <c r="S48" s="720">
        <f>'[52]Ratebase Summary'!S48</f>
        <v>4826816.6046611229</v>
      </c>
      <c r="T48" s="720">
        <f>'[52]Ratebase Summary'!T48</f>
        <v>19810545.101352308</v>
      </c>
      <c r="U48" s="720">
        <f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>'[52]Ratebase Summary'!F49</f>
        <v>0</v>
      </c>
      <c r="G49" s="720">
        <f>'[52]Ratebase Summary'!G49</f>
        <v>0</v>
      </c>
      <c r="H49" s="720">
        <f>'[52]Ratebase Summary'!H49</f>
        <v>0</v>
      </c>
      <c r="I49" s="720">
        <f>'[52]Ratebase Summary'!I49</f>
        <v>0</v>
      </c>
      <c r="J49" s="720">
        <f>'[52]Ratebase Summary'!J49</f>
        <v>0</v>
      </c>
      <c r="K49" s="720">
        <f>'[52]Ratebase Summary'!K49</f>
        <v>0</v>
      </c>
      <c r="L49" s="720">
        <f>'[52]Ratebase Summary'!L49</f>
        <v>0</v>
      </c>
      <c r="M49" s="720">
        <f>'[52]Ratebase Summary'!M49</f>
        <v>0</v>
      </c>
      <c r="N49" s="873">
        <f>'[52]Ratebase Summary'!N49</f>
        <v>57279322.090746596</v>
      </c>
      <c r="O49" s="720">
        <f>'[52]Ratebase Summary'!O49</f>
        <v>0</v>
      </c>
      <c r="P49" s="719"/>
      <c r="Q49" s="720">
        <f>'[52]Ratebase Summary'!Q49</f>
        <v>0</v>
      </c>
      <c r="R49" s="720">
        <f>'[52]Ratebase Summary'!R49</f>
        <v>0</v>
      </c>
      <c r="S49" s="720">
        <f>'[52]Ratebase Summary'!S49</f>
        <v>0</v>
      </c>
      <c r="T49" s="720">
        <f>'[52]Ratebase Summary'!T49</f>
        <v>0</v>
      </c>
      <c r="U49" s="720">
        <f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>'[52]Ratebase Summary'!F50</f>
        <v>18634154.181036007</v>
      </c>
      <c r="G50" s="720">
        <f>'[52]Ratebase Summary'!G50</f>
        <v>3348784.1011199537</v>
      </c>
      <c r="H50" s="720">
        <f>'[52]Ratebase Summary'!H50</f>
        <v>2946544.7304464811</v>
      </c>
      <c r="I50" s="720">
        <f>'[52]Ratebase Summary'!I50</f>
        <v>1244932.3280795428</v>
      </c>
      <c r="J50" s="720">
        <f>'[52]Ratebase Summary'!J50</f>
        <v>1269430.220733925</v>
      </c>
      <c r="K50" s="720">
        <f>'[52]Ratebase Summary'!K50</f>
        <v>249731.36254017998</v>
      </c>
      <c r="L50" s="720">
        <f>'[52]Ratebase Summary'!L50</f>
        <v>60436.289697138964</v>
      </c>
      <c r="M50" s="720">
        <f>'[52]Ratebase Summary'!M50</f>
        <v>363.18766552392373</v>
      </c>
      <c r="N50" s="873">
        <f>'[52]Ratebase Summary'!N50</f>
        <v>13982.453904374266</v>
      </c>
      <c r="O50" s="720">
        <f>'[52]Ratebase Summary'!O50</f>
        <v>11306.998776795186</v>
      </c>
      <c r="P50" s="719"/>
      <c r="Q50" s="720">
        <f>'[52]Ratebase Summary'!Q50</f>
        <v>966487.82899679535</v>
      </c>
      <c r="R50" s="720">
        <f>'[52]Ratebase Summary'!R50</f>
        <v>15822.5635891976</v>
      </c>
      <c r="S50" s="720">
        <f>'[52]Ratebase Summary'!S50</f>
        <v>287119.82814793213</v>
      </c>
      <c r="T50" s="720">
        <f>'[52]Ratebase Summary'!T50</f>
        <v>1269430.220733925</v>
      </c>
      <c r="U50" s="720">
        <f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>'[52]Ratebase Summary'!F51</f>
        <v>2719010911.8526211</v>
      </c>
      <c r="G51" s="724">
        <f>'[52]Ratebase Summary'!G51</f>
        <v>484732400.36369371</v>
      </c>
      <c r="H51" s="724">
        <f>'[52]Ratebase Summary'!H51</f>
        <v>384848541.8545351</v>
      </c>
      <c r="I51" s="724">
        <f>'[52]Ratebase Summary'!I51</f>
        <v>163880467.67138571</v>
      </c>
      <c r="J51" s="724">
        <f>'[52]Ratebase Summary'!J51</f>
        <v>181780577.40452793</v>
      </c>
      <c r="K51" s="724">
        <f>'[52]Ratebase Summary'!K51</f>
        <v>49168400.068016969</v>
      </c>
      <c r="L51" s="724">
        <f>'[52]Ratebase Summary'!L51</f>
        <v>18738235.52942922</v>
      </c>
      <c r="M51" s="724">
        <f>'[52]Ratebase Summary'!M51</f>
        <v>6474141.7221868522</v>
      </c>
      <c r="N51" s="874">
        <f>'[52]Ratebase Summary'!N51</f>
        <v>79388111.802415997</v>
      </c>
      <c r="O51" s="724">
        <f>'[52]Ratebase Summary'!O51</f>
        <v>1254815.6250899525</v>
      </c>
      <c r="P51" s="719"/>
      <c r="Q51" s="724">
        <f>'[52]Ratebase Summary'!Q51</f>
        <v>144410351.02438688</v>
      </c>
      <c r="R51" s="724">
        <f>'[52]Ratebase Summary'!R51</f>
        <v>1646782.449539193</v>
      </c>
      <c r="S51" s="724">
        <f>'[52]Ratebase Summary'!S51</f>
        <v>35723443.930601932</v>
      </c>
      <c r="T51" s="724">
        <f>'[52]Ratebase Summary'!T51</f>
        <v>181780577.40452793</v>
      </c>
      <c r="U51" s="724">
        <f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>'[52]Ratebase Summary'!F54</f>
        <v>21996076.861825421</v>
      </c>
      <c r="G54" s="720">
        <f>'[52]Ratebase Summary'!G54</f>
        <v>4353077.6291101836</v>
      </c>
      <c r="H54" s="720">
        <f>'[52]Ratebase Summary'!H54</f>
        <v>3933557.2241999614</v>
      </c>
      <c r="I54" s="720">
        <f>'[52]Ratebase Summary'!I54</f>
        <v>2238489.1369467964</v>
      </c>
      <c r="J54" s="720">
        <f>'[52]Ratebase Summary'!J54</f>
        <v>1892311.5588234565</v>
      </c>
      <c r="K54" s="720">
        <f>'[52]Ratebase Summary'!K54</f>
        <v>218371.21091309155</v>
      </c>
      <c r="L54" s="720">
        <f>'[52]Ratebase Summary'!L54</f>
        <v>560298.23930373671</v>
      </c>
      <c r="M54" s="720">
        <f>'[52]Ratebase Summary'!M54</f>
        <v>335535.40604806098</v>
      </c>
      <c r="N54" s="873">
        <f>'[52]Ratebase Summary'!N54</f>
        <v>501256.47979239258</v>
      </c>
      <c r="O54" s="720">
        <f>'[52]Ratebase Summary'!O54</f>
        <v>10249.553036894735</v>
      </c>
      <c r="P54" s="719"/>
      <c r="Q54" s="720">
        <f>'[52]Ratebase Summary'!Q54</f>
        <v>1672847.8005415681</v>
      </c>
      <c r="R54" s="720">
        <f>'[52]Ratebase Summary'!R54</f>
        <v>8762.2334542621647</v>
      </c>
      <c r="S54" s="720">
        <f>'[52]Ratebase Summary'!S54</f>
        <v>210701.5248276263</v>
      </c>
      <c r="T54" s="720">
        <f>'[52]Ratebase Summary'!T54</f>
        <v>1892311.5588234565</v>
      </c>
      <c r="U54" s="720">
        <f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>'[52]Ratebase Summary'!F55</f>
        <v>123565309.68476591</v>
      </c>
      <c r="G55" s="720">
        <f>'[52]Ratebase Summary'!G55</f>
        <v>24453878.239366539</v>
      </c>
      <c r="H55" s="720">
        <f>'[52]Ratebase Summary'!H55</f>
        <v>22097177.584179427</v>
      </c>
      <c r="I55" s="720">
        <f>'[52]Ratebase Summary'!I55</f>
        <v>12574951.668443147</v>
      </c>
      <c r="J55" s="720">
        <f>'[52]Ratebase Summary'!J55</f>
        <v>10630262.171518791</v>
      </c>
      <c r="K55" s="720">
        <f>'[52]Ratebase Summary'!K55</f>
        <v>1226723.586765745</v>
      </c>
      <c r="L55" s="720">
        <f>'[52]Ratebase Summary'!L55</f>
        <v>3147535.1668529194</v>
      </c>
      <c r="M55" s="720">
        <f>'[52]Ratebase Summary'!M55</f>
        <v>1884905.959320765</v>
      </c>
      <c r="N55" s="873">
        <f>'[52]Ratebase Summary'!N55</f>
        <v>2815861.7805403713</v>
      </c>
      <c r="O55" s="720">
        <f>'[52]Ratebase Summary'!O55</f>
        <v>57577.958246379152</v>
      </c>
      <c r="P55" s="719"/>
      <c r="Q55" s="720">
        <f>'[52]Ratebase Summary'!Q55</f>
        <v>9397401.0832877308</v>
      </c>
      <c r="R55" s="720">
        <f>'[52]Ratebase Summary'!R55</f>
        <v>49222.781730917639</v>
      </c>
      <c r="S55" s="720">
        <f>'[52]Ratebase Summary'!S55</f>
        <v>1183638.3065001434</v>
      </c>
      <c r="T55" s="720">
        <f>'[52]Ratebase Summary'!T55</f>
        <v>10630262.171518791</v>
      </c>
      <c r="U55" s="720">
        <f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>'[52]Ratebase Summary'!F56</f>
        <v>66761324.879325397</v>
      </c>
      <c r="G56" s="720">
        <f>'[52]Ratebase Summary'!G56</f>
        <v>13212230.146654915</v>
      </c>
      <c r="H56" s="720">
        <f>'[52]Ratebase Summary'!H56</f>
        <v>11938924.082957467</v>
      </c>
      <c r="I56" s="720">
        <f>'[52]Ratebase Summary'!I56</f>
        <v>6794143.4033588674</v>
      </c>
      <c r="J56" s="720">
        <f>'[52]Ratebase Summary'!J56</f>
        <v>5743443.5942878965</v>
      </c>
      <c r="K56" s="720">
        <f>'[52]Ratebase Summary'!K56</f>
        <v>662788.70762459782</v>
      </c>
      <c r="L56" s="720">
        <f>'[52]Ratebase Summary'!L56</f>
        <v>1700587.473777653</v>
      </c>
      <c r="M56" s="720">
        <f>'[52]Ratebase Summary'!M56</f>
        <v>1018399.2533035708</v>
      </c>
      <c r="N56" s="873">
        <f>'[52]Ratebase Summary'!N56</f>
        <v>1521387.0594062721</v>
      </c>
      <c r="O56" s="720">
        <f>'[52]Ratebase Summary'!O56</f>
        <v>31108.899303383263</v>
      </c>
      <c r="P56" s="719"/>
      <c r="Q56" s="720">
        <f>'[52]Ratebase Summary'!Q56</f>
        <v>5077338.8448849181</v>
      </c>
      <c r="R56" s="720">
        <f>'[52]Ratebase Summary'!R56</f>
        <v>26594.665857152468</v>
      </c>
      <c r="S56" s="720">
        <f>'[52]Ratebase Summary'!S56</f>
        <v>639510.08354582684</v>
      </c>
      <c r="T56" s="720">
        <f>'[52]Ratebase Summary'!T56</f>
        <v>5743443.5942878965</v>
      </c>
      <c r="U56" s="720">
        <f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>'[52]Ratebase Summary'!F57</f>
        <v>9423299.2783617415</v>
      </c>
      <c r="G57" s="720">
        <f>'[52]Ratebase Summary'!G57</f>
        <v>1864894.0690072866</v>
      </c>
      <c r="H57" s="720">
        <f>'[52]Ratebase Summary'!H57</f>
        <v>1685168.0954310854</v>
      </c>
      <c r="I57" s="720">
        <f>'[52]Ratebase Summary'!I57</f>
        <v>958987.05943423347</v>
      </c>
      <c r="J57" s="720">
        <f>'[52]Ratebase Summary'!J57</f>
        <v>810681.7528740362</v>
      </c>
      <c r="K57" s="720">
        <f>'[52]Ratebase Summary'!K57</f>
        <v>93552.013258492647</v>
      </c>
      <c r="L57" s="720">
        <f>'[52]Ratebase Summary'!L57</f>
        <v>240036.3495392919</v>
      </c>
      <c r="M57" s="720">
        <f>'[52]Ratebase Summary'!M57</f>
        <v>143746.11297912648</v>
      </c>
      <c r="N57" s="873">
        <f>'[52]Ratebase Summary'!N57</f>
        <v>214742.37674171338</v>
      </c>
      <c r="O57" s="720">
        <f>'[52]Ratebase Summary'!O57</f>
        <v>4390.9923729956063</v>
      </c>
      <c r="P57" s="719"/>
      <c r="Q57" s="720">
        <f>'[52]Ratebase Summary'!Q57</f>
        <v>716661.68338457868</v>
      </c>
      <c r="R57" s="720">
        <f>'[52]Ratebase Summary'!R57</f>
        <v>3753.8124959767702</v>
      </c>
      <c r="S57" s="720">
        <f>'[52]Ratebase Summary'!S57</f>
        <v>90266.256993480754</v>
      </c>
      <c r="T57" s="720">
        <f>'[52]Ratebase Summary'!T57</f>
        <v>810681.7528740362</v>
      </c>
      <c r="U57" s="720">
        <f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>'[52]Ratebase Summary'!F58</f>
        <v>134496.0265481731</v>
      </c>
      <c r="G58" s="720">
        <f>'[52]Ratebase Summary'!G58</f>
        <v>29074.243170074285</v>
      </c>
      <c r="H58" s="720">
        <f>'[52]Ratebase Summary'!H58</f>
        <v>28585.212291661206</v>
      </c>
      <c r="I58" s="720">
        <f>'[52]Ratebase Summary'!I58</f>
        <v>16189.172893448425</v>
      </c>
      <c r="J58" s="720">
        <f>'[52]Ratebase Summary'!J58</f>
        <v>13589.753584429182</v>
      </c>
      <c r="K58" s="720">
        <f>'[52]Ratebase Summary'!K58</f>
        <v>1582.8200446158969</v>
      </c>
      <c r="L58" s="720">
        <f>'[52]Ratebase Summary'!L58</f>
        <v>4080.4280859893138</v>
      </c>
      <c r="M58" s="720">
        <f>'[52]Ratebase Summary'!M58</f>
        <v>2560.1904212753593</v>
      </c>
      <c r="N58" s="873">
        <f>'[52]Ratebase Summary'!N58</f>
        <v>2323.8852992214943</v>
      </c>
      <c r="O58" s="720">
        <f>'[52]Ratebase Summary'!O58</f>
        <v>74.967661111841252</v>
      </c>
      <c r="P58" s="719"/>
      <c r="Q58" s="720">
        <f>'[52]Ratebase Summary'!Q58</f>
        <v>11997.742558486743</v>
      </c>
      <c r="R58" s="720">
        <f>'[52]Ratebase Summary'!R58</f>
        <v>63.777046658175365</v>
      </c>
      <c r="S58" s="720">
        <f>'[52]Ratebase Summary'!S58</f>
        <v>1528.2339792842627</v>
      </c>
      <c r="T58" s="720">
        <f>'[52]Ratebase Summary'!T58</f>
        <v>13589.753584429182</v>
      </c>
      <c r="U58" s="720">
        <f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>'[52]Ratebase Summary'!F59</f>
        <v>8260230.7448238051</v>
      </c>
      <c r="G59" s="720">
        <f>'[52]Ratebase Summary'!G59</f>
        <v>1780231.5690167374</v>
      </c>
      <c r="H59" s="720">
        <f>'[52]Ratebase Summary'!H59</f>
        <v>1745481.0453963545</v>
      </c>
      <c r="I59" s="720">
        <f>'[52]Ratebase Summary'!I59</f>
        <v>985722.34152021946</v>
      </c>
      <c r="J59" s="720">
        <f>'[52]Ratebase Summary'!J59</f>
        <v>829768.76187847671</v>
      </c>
      <c r="K59" s="720">
        <f>'[52]Ratebase Summary'!K59</f>
        <v>95482.411038719831</v>
      </c>
      <c r="L59" s="720">
        <f>'[52]Ratebase Summary'!L59</f>
        <v>247267.51325907154</v>
      </c>
      <c r="M59" s="720">
        <f>'[52]Ratebase Summary'!M59</f>
        <v>139579.162689027</v>
      </c>
      <c r="N59" s="873">
        <f>'[52]Ratebase Summary'!N59</f>
        <v>144424.39526969715</v>
      </c>
      <c r="O59" s="720">
        <f>'[52]Ratebase Summary'!O59</f>
        <v>4590.5551078905164</v>
      </c>
      <c r="P59" s="719"/>
      <c r="Q59" s="720">
        <f>'[52]Ratebase Summary'!Q59</f>
        <v>731718.51701992331</v>
      </c>
      <c r="R59" s="720">
        <f>'[52]Ratebase Summary'!R59</f>
        <v>3935.7935674968271</v>
      </c>
      <c r="S59" s="720">
        <f>'[52]Ratebase Summary'!S59</f>
        <v>94114.451291056597</v>
      </c>
      <c r="T59" s="720">
        <f>'[52]Ratebase Summary'!T59</f>
        <v>829768.76187847671</v>
      </c>
      <c r="U59" s="720">
        <f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>'[52]Ratebase Summary'!F60</f>
        <v>4538467.6241903258</v>
      </c>
      <c r="G60" s="720">
        <f>'[52]Ratebase Summary'!G60</f>
        <v>978123.20129276824</v>
      </c>
      <c r="H60" s="720">
        <f>'[52]Ratebase Summary'!H60</f>
        <v>959030.01476482546</v>
      </c>
      <c r="I60" s="720">
        <f>'[52]Ratebase Summary'!I60</f>
        <v>541591.27894023759</v>
      </c>
      <c r="J60" s="720">
        <f>'[52]Ratebase Summary'!J60</f>
        <v>455904.7776855157</v>
      </c>
      <c r="K60" s="720">
        <f>'[52]Ratebase Summary'!K60</f>
        <v>52461.468034705169</v>
      </c>
      <c r="L60" s="720">
        <f>'[52]Ratebase Summary'!L60</f>
        <v>135857.65798898222</v>
      </c>
      <c r="M60" s="720">
        <f>'[52]Ratebase Summary'!M60</f>
        <v>76689.808123423776</v>
      </c>
      <c r="N60" s="873">
        <f>'[52]Ratebase Summary'!N60</f>
        <v>79351.953029342214</v>
      </c>
      <c r="O60" s="720">
        <f>'[52]Ratebase Summary'!O60</f>
        <v>2522.215949872601</v>
      </c>
      <c r="P60" s="719"/>
      <c r="Q60" s="720">
        <f>'[52]Ratebase Summary'!Q60</f>
        <v>402032.44946837326</v>
      </c>
      <c r="R60" s="720">
        <f>'[52]Ratebase Summary'!R60</f>
        <v>2162.4664290128021</v>
      </c>
      <c r="S60" s="720">
        <f>'[52]Ratebase Summary'!S60</f>
        <v>51709.861788129609</v>
      </c>
      <c r="T60" s="720">
        <f>'[52]Ratebase Summary'!T60</f>
        <v>455904.7776855157</v>
      </c>
      <c r="U60" s="720">
        <f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>'[52]Ratebase Summary'!F61</f>
        <v>3080122.925205986</v>
      </c>
      <c r="G61" s="720">
        <f>'[52]Ratebase Summary'!G61</f>
        <v>663823.1106727802</v>
      </c>
      <c r="H61" s="720">
        <f>'[52]Ratebase Summary'!H61</f>
        <v>650865.1331328518</v>
      </c>
      <c r="I61" s="720">
        <f>'[52]Ratebase Summary'!I61</f>
        <v>367561.88486704498</v>
      </c>
      <c r="J61" s="720">
        <f>'[52]Ratebase Summary'!J61</f>
        <v>309409.00624153193</v>
      </c>
      <c r="K61" s="720">
        <f>'[52]Ratebase Summary'!K61</f>
        <v>35604.03725750585</v>
      </c>
      <c r="L61" s="720">
        <f>'[52]Ratebase Summary'!L61</f>
        <v>92202.549756276436</v>
      </c>
      <c r="M61" s="720">
        <f>'[52]Ratebase Summary'!M61</f>
        <v>52047.090712197591</v>
      </c>
      <c r="N61" s="873">
        <f>'[52]Ratebase Summary'!N61</f>
        <v>53853.809242309973</v>
      </c>
      <c r="O61" s="720">
        <f>'[52]Ratebase Summary'!O61</f>
        <v>1711.7529115146551</v>
      </c>
      <c r="P61" s="719"/>
      <c r="Q61" s="720">
        <f>'[52]Ratebase Summary'!Q61</f>
        <v>272847.46016121929</v>
      </c>
      <c r="R61" s="720">
        <f>'[52]Ratebase Summary'!R61</f>
        <v>1467.601616785563</v>
      </c>
      <c r="S61" s="720">
        <f>'[52]Ratebase Summary'!S61</f>
        <v>35093.944463527085</v>
      </c>
      <c r="T61" s="720">
        <f>'[52]Ratebase Summary'!T61</f>
        <v>309409.00624153193</v>
      </c>
      <c r="U61" s="720">
        <f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>'[52]Ratebase Summary'!F62</f>
        <v>89683182.371042788</v>
      </c>
      <c r="G62" s="720">
        <f>'[52]Ratebase Summary'!G62</f>
        <v>17748522.035960764</v>
      </c>
      <c r="H62" s="720">
        <f>'[52]Ratebase Summary'!H62</f>
        <v>16038038.60665278</v>
      </c>
      <c r="I62" s="720">
        <f>'[52]Ratebase Summary'!I62</f>
        <v>9126847.063023828</v>
      </c>
      <c r="J62" s="720">
        <f>'[52]Ratebase Summary'!J62</f>
        <v>7715399.6005227827</v>
      </c>
      <c r="K62" s="720">
        <f>'[52]Ratebase Summary'!K62</f>
        <v>890350.82282754721</v>
      </c>
      <c r="L62" s="720">
        <f>'[52]Ratebase Summary'!L62</f>
        <v>2284467.7936573219</v>
      </c>
      <c r="M62" s="720">
        <f>'[52]Ratebase Summary'!M62</f>
        <v>1368056.8222042874</v>
      </c>
      <c r="N62" s="873">
        <f>'[52]Ratebase Summary'!N62</f>
        <v>2043740.6440376197</v>
      </c>
      <c r="O62" s="720">
        <f>'[52]Ratebase Summary'!O62</f>
        <v>41789.840070290695</v>
      </c>
      <c r="P62" s="719"/>
      <c r="Q62" s="720">
        <f>'[52]Ratebase Summary'!Q62</f>
        <v>6820594.2049302682</v>
      </c>
      <c r="R62" s="720">
        <f>'[52]Ratebase Summary'!R62</f>
        <v>35725.688075770413</v>
      </c>
      <c r="S62" s="720">
        <f>'[52]Ratebase Summary'!S62</f>
        <v>859079.70751674415</v>
      </c>
      <c r="T62" s="720">
        <f>'[52]Ratebase Summary'!T62</f>
        <v>7715399.6005227827</v>
      </c>
      <c r="U62" s="720">
        <f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>'[52]Ratebase Summary'!F63</f>
        <v>596476.51606045419</v>
      </c>
      <c r="G63" s="720">
        <f>'[52]Ratebase Summary'!G63</f>
        <v>118044.16736052738</v>
      </c>
      <c r="H63" s="720">
        <f>'[52]Ratebase Summary'!H63</f>
        <v>106667.86279908053</v>
      </c>
      <c r="I63" s="720">
        <f>'[52]Ratebase Summary'!I63</f>
        <v>60702.01563818282</v>
      </c>
      <c r="J63" s="720">
        <f>'[52]Ratebase Summary'!J63</f>
        <v>51314.578185842533</v>
      </c>
      <c r="K63" s="720">
        <f>'[52]Ratebase Summary'!K63</f>
        <v>5921.6604811651823</v>
      </c>
      <c r="L63" s="720">
        <f>'[52]Ratebase Summary'!L63</f>
        <v>15193.83405659569</v>
      </c>
      <c r="M63" s="720">
        <f>'[52]Ratebase Summary'!M63</f>
        <v>9098.8493662623077</v>
      </c>
      <c r="N63" s="873">
        <f>'[52]Ratebase Summary'!N63</f>
        <v>13592.774775132388</v>
      </c>
      <c r="O63" s="720">
        <f>'[52]Ratebase Summary'!O63</f>
        <v>277.94127675713435</v>
      </c>
      <c r="P63" s="719"/>
      <c r="Q63" s="720">
        <f>'[52]Ratebase Summary'!Q63</f>
        <v>45363.290655623801</v>
      </c>
      <c r="R63" s="720">
        <f>'[52]Ratebase Summary'!R63</f>
        <v>237.60902985283155</v>
      </c>
      <c r="S63" s="720">
        <f>'[52]Ratebase Summary'!S63</f>
        <v>5713.6785003659024</v>
      </c>
      <c r="T63" s="720">
        <f>'[52]Ratebase Summary'!T63</f>
        <v>51314.578185842533</v>
      </c>
      <c r="U63" s="720">
        <f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>'[52]Ratebase Summary'!F64</f>
        <v>763160.30222292815</v>
      </c>
      <c r="G64" s="720">
        <f>'[52]Ratebase Summary'!G64</f>
        <v>151031.29798555811</v>
      </c>
      <c r="H64" s="720">
        <f>'[52]Ratebase Summary'!H64</f>
        <v>136475.91517747127</v>
      </c>
      <c r="I64" s="720">
        <f>'[52]Ratebase Summary'!I64</f>
        <v>77665.033496945471</v>
      </c>
      <c r="J64" s="720">
        <f>'[52]Ratebase Summary'!J64</f>
        <v>65654.301455818902</v>
      </c>
      <c r="K64" s="720">
        <f>'[52]Ratebase Summary'!K64</f>
        <v>7576.4528540291494</v>
      </c>
      <c r="L64" s="720">
        <f>'[52]Ratebase Summary'!L64</f>
        <v>19439.710832440171</v>
      </c>
      <c r="M64" s="720">
        <f>'[52]Ratebase Summary'!M64</f>
        <v>11641.498777017841</v>
      </c>
      <c r="N64" s="873">
        <f>'[52]Ratebase Summary'!N64</f>
        <v>17391.23976573598</v>
      </c>
      <c r="O64" s="720">
        <f>'[52]Ratebase Summary'!O64</f>
        <v>355.61123205846883</v>
      </c>
      <c r="P64" s="719"/>
      <c r="Q64" s="720">
        <f>'[52]Ratebase Summary'!Q64</f>
        <v>58039.942352170714</v>
      </c>
      <c r="R64" s="720">
        <f>'[52]Ratebase Summary'!R64</f>
        <v>304.00824533887459</v>
      </c>
      <c r="S64" s="720">
        <f>'[52]Ratebase Summary'!S64</f>
        <v>7310.3508583093117</v>
      </c>
      <c r="T64" s="720">
        <f>'[52]Ratebase Summary'!T64</f>
        <v>65654.301455818902</v>
      </c>
      <c r="U64" s="720">
        <f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>'[52]Ratebase Summary'!F65</f>
        <v>328802147.21437293</v>
      </c>
      <c r="G65" s="724">
        <f>'[52]Ratebase Summary'!G65</f>
        <v>65352929.709598139</v>
      </c>
      <c r="H65" s="724">
        <f>'[52]Ratebase Summary'!H65</f>
        <v>59319970.776982963</v>
      </c>
      <c r="I65" s="724">
        <f>'[52]Ratebase Summary'!I65</f>
        <v>33742850.058562957</v>
      </c>
      <c r="J65" s="724">
        <f>'[52]Ratebase Summary'!J65</f>
        <v>28517739.857058574</v>
      </c>
      <c r="K65" s="724">
        <f>'[52]Ratebase Summary'!K65</f>
        <v>3290415.191100216</v>
      </c>
      <c r="L65" s="724">
        <f>'[52]Ratebase Summary'!L65</f>
        <v>8446966.7171102781</v>
      </c>
      <c r="M65" s="724">
        <f>'[52]Ratebase Summary'!M65</f>
        <v>5042260.1539450148</v>
      </c>
      <c r="N65" s="874">
        <f>'[52]Ratebase Summary'!N65</f>
        <v>7407926.3978998093</v>
      </c>
      <c r="O65" s="724">
        <f>'[52]Ratebase Summary'!O65</f>
        <v>154650.28716914868</v>
      </c>
      <c r="P65" s="719"/>
      <c r="Q65" s="724">
        <f>'[52]Ratebase Summary'!Q65</f>
        <v>25206843.019244865</v>
      </c>
      <c r="R65" s="724">
        <f>'[52]Ratebase Summary'!R65</f>
        <v>132230.4375492245</v>
      </c>
      <c r="S65" s="724">
        <f>'[52]Ratebase Summary'!S65</f>
        <v>3178666.4002644946</v>
      </c>
      <c r="T65" s="724">
        <f>'[52]Ratebase Summary'!T65</f>
        <v>28517739.857058574</v>
      </c>
      <c r="U65" s="724">
        <f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>'[52]Ratebase Summary'!F67</f>
        <v>6245684259.173522</v>
      </c>
      <c r="G67" s="724">
        <f>'[52]Ratebase Summary'!G67</f>
        <v>1341382223.4004421</v>
      </c>
      <c r="H67" s="724">
        <f>'[52]Ratebase Summary'!H67</f>
        <v>1311277805.7557001</v>
      </c>
      <c r="I67" s="724">
        <f>'[52]Ratebase Summary'!I67</f>
        <v>742981160.49841273</v>
      </c>
      <c r="J67" s="724">
        <f>'[52]Ratebase Summary'!J67</f>
        <v>623895980.76630425</v>
      </c>
      <c r="K67" s="724">
        <f>'[52]Ratebase Summary'!K67</f>
        <v>72317352.818607792</v>
      </c>
      <c r="L67" s="724">
        <f>'[52]Ratebase Summary'!L67</f>
        <v>187221782.67197731</v>
      </c>
      <c r="M67" s="724">
        <f>'[52]Ratebase Summary'!M67</f>
        <v>115664428.03656586</v>
      </c>
      <c r="N67" s="874">
        <f>'[52]Ratebase Summary'!N67</f>
        <v>110555105.84794153</v>
      </c>
      <c r="O67" s="724">
        <f>'[52]Ratebase Summary'!O67</f>
        <v>3437011.8457281594</v>
      </c>
      <c r="P67" s="719"/>
      <c r="Q67" s="724">
        <f>'[52]Ratebase Summary'!Q67</f>
        <v>550887425.01838303</v>
      </c>
      <c r="R67" s="724">
        <f>'[52]Ratebase Summary'!R67</f>
        <v>2923828.3543237499</v>
      </c>
      <c r="S67" s="724">
        <f>'[52]Ratebase Summary'!S67</f>
        <v>70084727.393597469</v>
      </c>
      <c r="T67" s="724">
        <f>'[52]Ratebase Summary'!T67</f>
        <v>623895980.76630425</v>
      </c>
      <c r="U67" s="724">
        <f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>'[52]Ratebase Summary'!F71</f>
        <v>-6245227.8389040008</v>
      </c>
      <c r="G71" s="720">
        <f>'[52]Ratebase Summary'!G71</f>
        <v>-1569148.6854714756</v>
      </c>
      <c r="H71" s="720">
        <f>'[52]Ratebase Summary'!H71</f>
        <v>-1737780.3541184189</v>
      </c>
      <c r="I71" s="720">
        <f>'[52]Ratebase Summary'!I71</f>
        <v>-1099255.389088202</v>
      </c>
      <c r="J71" s="720">
        <f>'[52]Ratebase Summary'!J71</f>
        <v>-828784.94513465418</v>
      </c>
      <c r="K71" s="720">
        <f>'[52]Ratebase Summary'!K71</f>
        <v>0</v>
      </c>
      <c r="L71" s="720">
        <f>'[52]Ratebase Summary'!L71</f>
        <v>-325071.32588677364</v>
      </c>
      <c r="M71" s="720">
        <f>'[52]Ratebase Summary'!M71</f>
        <v>0</v>
      </c>
      <c r="N71" s="873">
        <f>'[52]Ratebase Summary'!N71</f>
        <v>-39035.513581288324</v>
      </c>
      <c r="O71" s="720">
        <f>'[52]Ratebase Summary'!O71</f>
        <v>-4035.3413940175615</v>
      </c>
      <c r="P71" s="719"/>
      <c r="Q71" s="720">
        <f>'[52]Ratebase Summary'!Q71</f>
        <v>-765839.84137411951</v>
      </c>
      <c r="R71" s="720">
        <f>'[52]Ratebase Summary'!R71</f>
        <v>-2203.1856011708387</v>
      </c>
      <c r="S71" s="720">
        <f>'[52]Ratebase Summary'!S71</f>
        <v>-60741.918159363835</v>
      </c>
      <c r="T71" s="720">
        <f>'[52]Ratebase Summary'!T71</f>
        <v>-828784.94513465418</v>
      </c>
      <c r="U71" s="720">
        <f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>'[52]Ratebase Summary'!F72</f>
        <v>-10530098.920585955</v>
      </c>
      <c r="G72" s="720">
        <f>'[52]Ratebase Summary'!G72</f>
        <v>-1877256.212394133</v>
      </c>
      <c r="H72" s="720">
        <f>'[52]Ratebase Summary'!H72</f>
        <v>-1490429.1841956307</v>
      </c>
      <c r="I72" s="720">
        <f>'[52]Ratebase Summary'!I72</f>
        <v>-634671.05932126439</v>
      </c>
      <c r="J72" s="720">
        <f>'[52]Ratebase Summary'!J72</f>
        <v>-703994.03458321455</v>
      </c>
      <c r="K72" s="720">
        <f>'[52]Ratebase Summary'!K72</f>
        <v>-190417.81488489575</v>
      </c>
      <c r="L72" s="720">
        <f>'[52]Ratebase Summary'!L72</f>
        <v>-72568.842170510252</v>
      </c>
      <c r="M72" s="720">
        <f>'[52]Ratebase Summary'!M72</f>
        <v>-25072.850007089448</v>
      </c>
      <c r="N72" s="873">
        <f>'[52]Ratebase Summary'!N72</f>
        <v>-307451.75267736835</v>
      </c>
      <c r="O72" s="720">
        <f>'[52]Ratebase Summary'!O72</f>
        <v>-4859.610015426927</v>
      </c>
      <c r="P72" s="719"/>
      <c r="Q72" s="720">
        <f>'[52]Ratebase Summary'!Q72</f>
        <v>-559267.81125244685</v>
      </c>
      <c r="R72" s="720">
        <f>'[52]Ratebase Summary'!R72</f>
        <v>-6377.6066578994569</v>
      </c>
      <c r="S72" s="720">
        <f>'[52]Ratebase Summary'!S72</f>
        <v>-138348.61667286826</v>
      </c>
      <c r="T72" s="720">
        <f>'[52]Ratebase Summary'!T72</f>
        <v>-703994.03458321455</v>
      </c>
      <c r="U72" s="720">
        <f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>'[52]Ratebase Summary'!F73</f>
        <v>-95981198.988577381</v>
      </c>
      <c r="G73" s="720">
        <f>'[52]Ratebase Summary'!G73</f>
        <v>-19077285.851341456</v>
      </c>
      <c r="H73" s="720">
        <f>'[52]Ratebase Summary'!H73</f>
        <v>-17316194.457301013</v>
      </c>
      <c r="I73" s="720">
        <f>'[52]Ratebase Summary'!I73</f>
        <v>-9849933.2603235748</v>
      </c>
      <c r="J73" s="720">
        <f>'[52]Ratebase Summary'!J73</f>
        <v>-8324662.3755782256</v>
      </c>
      <c r="K73" s="720">
        <f>'[52]Ratebase Summary'!K73</f>
        <v>-960510.7444937703</v>
      </c>
      <c r="L73" s="720">
        <f>'[52]Ratebase Summary'!L73</f>
        <v>-2465768.5486349873</v>
      </c>
      <c r="M73" s="720">
        <f>'[52]Ratebase Summary'!M73</f>
        <v>-1471894.8136078834</v>
      </c>
      <c r="N73" s="873">
        <f>'[52]Ratebase Summary'!N73</f>
        <v>-2162460.5061535183</v>
      </c>
      <c r="O73" s="720">
        <f>'[52]Ratebase Summary'!O73</f>
        <v>-45144.230693679114</v>
      </c>
      <c r="P73" s="719"/>
      <c r="Q73" s="720">
        <f>'[52]Ratebase Summary'!Q73</f>
        <v>-7358172.7984476332</v>
      </c>
      <c r="R73" s="720">
        <f>'[52]Ratebase Summary'!R73</f>
        <v>-38599.613920659889</v>
      </c>
      <c r="S73" s="720">
        <f>'[52]Ratebase Summary'!S73</f>
        <v>-927889.96320993255</v>
      </c>
      <c r="T73" s="720">
        <f>'[52]Ratebase Summary'!T73</f>
        <v>-8324662.3755782256</v>
      </c>
      <c r="U73" s="720">
        <f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>'[52]Ratebase Summary'!F74</f>
        <v>-112756525.74806733</v>
      </c>
      <c r="G74" s="724">
        <f>'[52]Ratebase Summary'!G74</f>
        <v>-22523690.749207065</v>
      </c>
      <c r="H74" s="724">
        <f>'[52]Ratebase Summary'!H74</f>
        <v>-20544403.995615061</v>
      </c>
      <c r="I74" s="724">
        <f>'[52]Ratebase Summary'!I74</f>
        <v>-11583859.708733041</v>
      </c>
      <c r="J74" s="724">
        <f>'[52]Ratebase Summary'!J74</f>
        <v>-9857441.355296094</v>
      </c>
      <c r="K74" s="724">
        <f>'[52]Ratebase Summary'!K74</f>
        <v>-1150928.5593786661</v>
      </c>
      <c r="L74" s="724">
        <f>'[52]Ratebase Summary'!L74</f>
        <v>-2863408.7166922712</v>
      </c>
      <c r="M74" s="724">
        <f>'[52]Ratebase Summary'!M74</f>
        <v>-1496967.663614973</v>
      </c>
      <c r="N74" s="874">
        <f>'[52]Ratebase Summary'!N74</f>
        <v>-2508947.7724121748</v>
      </c>
      <c r="O74" s="724">
        <f>'[52]Ratebase Summary'!O74</f>
        <v>-54039.182103123603</v>
      </c>
      <c r="P74" s="719"/>
      <c r="Q74" s="724">
        <f>'[52]Ratebase Summary'!Q74</f>
        <v>-8683280.4510741998</v>
      </c>
      <c r="R74" s="724">
        <f>'[52]Ratebase Summary'!R74</f>
        <v>-47180.406179730184</v>
      </c>
      <c r="S74" s="724">
        <f>'[52]Ratebase Summary'!S74</f>
        <v>-1126980.4980421646</v>
      </c>
      <c r="T74" s="724">
        <f>'[52]Ratebase Summary'!T74</f>
        <v>-9857441.355296094</v>
      </c>
      <c r="U74" s="724">
        <f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>'[52]Ratebase Summary'!F77</f>
        <v>-498335519.30232257</v>
      </c>
      <c r="G77" s="720">
        <f>'[52]Ratebase Summary'!G77</f>
        <v>-125209607.272585</v>
      </c>
      <c r="H77" s="720">
        <f>'[52]Ratebase Summary'!H77</f>
        <v>-138665505.49338382</v>
      </c>
      <c r="I77" s="720">
        <f>'[52]Ratebase Summary'!I77</f>
        <v>-87714654.980991215</v>
      </c>
      <c r="J77" s="720">
        <f>'[52]Ratebase Summary'!J77</f>
        <v>-66132571.409293227</v>
      </c>
      <c r="K77" s="720">
        <f>'[52]Ratebase Summary'!K77</f>
        <v>0</v>
      </c>
      <c r="L77" s="720">
        <f>'[52]Ratebase Summary'!L77</f>
        <v>-25938939.647157684</v>
      </c>
      <c r="M77" s="720">
        <f>'[52]Ratebase Summary'!M77</f>
        <v>0</v>
      </c>
      <c r="N77" s="873">
        <f>'[52]Ratebase Summary'!N77</f>
        <v>-3114823.5794673632</v>
      </c>
      <c r="O77" s="720">
        <f>'[52]Ratebase Summary'!O77</f>
        <v>-321998.49245256837</v>
      </c>
      <c r="P77" s="719"/>
      <c r="Q77" s="720">
        <f>'[52]Ratebase Summary'!Q77</f>
        <v>-61109891.407990105</v>
      </c>
      <c r="R77" s="720">
        <f>'[52]Ratebase Summary'!R77</f>
        <v>-175802.33563929494</v>
      </c>
      <c r="S77" s="720">
        <f>'[52]Ratebase Summary'!S77</f>
        <v>-4846877.6656638244</v>
      </c>
      <c r="T77" s="720">
        <f>'[52]Ratebase Summary'!T77</f>
        <v>-66132571.409293227</v>
      </c>
      <c r="U77" s="720">
        <f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>'[52]Ratebase Summary'!F78</f>
        <v>-96734280.610829026</v>
      </c>
      <c r="G78" s="720">
        <f>'[52]Ratebase Summary'!G78</f>
        <v>-24305033.087015375</v>
      </c>
      <c r="H78" s="720">
        <f>'[52]Ratebase Summary'!H78</f>
        <v>-26917021.564545196</v>
      </c>
      <c r="I78" s="720">
        <f>'[52]Ratebase Summary'!I78</f>
        <v>-17026709.355360437</v>
      </c>
      <c r="J78" s="720">
        <f>'[52]Ratebase Summary'!J78</f>
        <v>-12837308.344343105</v>
      </c>
      <c r="K78" s="720">
        <f>'[52]Ratebase Summary'!K78</f>
        <v>0</v>
      </c>
      <c r="L78" s="720">
        <f>'[52]Ratebase Summary'!L78</f>
        <v>-5035131.0901707495</v>
      </c>
      <c r="M78" s="720">
        <f>'[52]Ratebase Summary'!M78</f>
        <v>0</v>
      </c>
      <c r="N78" s="873">
        <f>'[52]Ratebase Summary'!N78</f>
        <v>-604633.23708344495</v>
      </c>
      <c r="O78" s="720">
        <f>'[52]Ratebase Summary'!O78</f>
        <v>-62504.660652683873</v>
      </c>
      <c r="P78" s="719"/>
      <c r="Q78" s="720">
        <f>'[52]Ratebase Summary'!Q78</f>
        <v>-11862332.012443919</v>
      </c>
      <c r="R78" s="720">
        <f>'[52]Ratebase Summary'!R78</f>
        <v>-34125.82850120643</v>
      </c>
      <c r="S78" s="720">
        <f>'[52]Ratebase Summary'!S78</f>
        <v>-940850.50339798094</v>
      </c>
      <c r="T78" s="720">
        <f>'[52]Ratebase Summary'!T78</f>
        <v>-12837308.344343105</v>
      </c>
      <c r="U78" s="720">
        <f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>'[52]Ratebase Summary'!F79</f>
        <v>-415964993.37799716</v>
      </c>
      <c r="G79" s="720">
        <f>'[52]Ratebase Summary'!G79</f>
        <v>-104513548.4882137</v>
      </c>
      <c r="H79" s="720">
        <f>'[52]Ratebase Summary'!H79</f>
        <v>-115745303.79665677</v>
      </c>
      <c r="I79" s="720">
        <f>'[52]Ratebase Summary'!I79</f>
        <v>-73216185.612060323</v>
      </c>
      <c r="J79" s="720">
        <f>'[52]Ratebase Summary'!J79</f>
        <v>-55201432.695083372</v>
      </c>
      <c r="K79" s="720">
        <f>'[52]Ratebase Summary'!K79</f>
        <v>0</v>
      </c>
      <c r="L79" s="720">
        <f>'[52]Ratebase Summary'!L79</f>
        <v>-21651458.586913388</v>
      </c>
      <c r="M79" s="720">
        <f>'[52]Ratebase Summary'!M79</f>
        <v>0</v>
      </c>
      <c r="N79" s="873">
        <f>'[52]Ratebase Summary'!N79</f>
        <v>-2599970.3401048193</v>
      </c>
      <c r="O79" s="720">
        <f>'[52]Ratebase Summary'!O79</f>
        <v>-268774.94297070353</v>
      </c>
      <c r="P79" s="719"/>
      <c r="Q79" s="720">
        <f>'[52]Ratebase Summary'!Q79</f>
        <v>-51008958.001714446</v>
      </c>
      <c r="R79" s="720">
        <f>'[52]Ratebase Summary'!R79</f>
        <v>-146743.73900221995</v>
      </c>
      <c r="S79" s="720">
        <f>'[52]Ratebase Summary'!S79</f>
        <v>-4045730.9543667096</v>
      </c>
      <c r="T79" s="720">
        <f>'[52]Ratebase Summary'!T79</f>
        <v>-55201432.695083372</v>
      </c>
      <c r="U79" s="720">
        <f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>'[52]Ratebase Summary'!F80</f>
        <v>-1011034793.2911488</v>
      </c>
      <c r="G80" s="724">
        <f>'[52]Ratebase Summary'!G80</f>
        <v>-254028188.84781408</v>
      </c>
      <c r="H80" s="724">
        <f>'[52]Ratebase Summary'!H80</f>
        <v>-281327830.85458577</v>
      </c>
      <c r="I80" s="724">
        <f>'[52]Ratebase Summary'!I80</f>
        <v>-177957549.94841197</v>
      </c>
      <c r="J80" s="724">
        <f>'[52]Ratebase Summary'!J80</f>
        <v>-134171312.44871971</v>
      </c>
      <c r="K80" s="724">
        <f>'[52]Ratebase Summary'!K80</f>
        <v>0</v>
      </c>
      <c r="L80" s="724">
        <f>'[52]Ratebase Summary'!L80</f>
        <v>-52625529.324241817</v>
      </c>
      <c r="M80" s="724">
        <f>'[52]Ratebase Summary'!M80</f>
        <v>0</v>
      </c>
      <c r="N80" s="874">
        <f>'[52]Ratebase Summary'!N80</f>
        <v>-6319427.1566556273</v>
      </c>
      <c r="O80" s="724">
        <f>'[52]Ratebase Summary'!O80</f>
        <v>-653278.09607595578</v>
      </c>
      <c r="P80" s="719"/>
      <c r="Q80" s="724">
        <f>'[52]Ratebase Summary'!Q80</f>
        <v>-123981181.42214847</v>
      </c>
      <c r="R80" s="724">
        <f>'[52]Ratebase Summary'!R80</f>
        <v>-356671.90314272128</v>
      </c>
      <c r="S80" s="724">
        <f>'[52]Ratebase Summary'!S80</f>
        <v>-9833459.1234285142</v>
      </c>
      <c r="T80" s="724">
        <f>'[52]Ratebase Summary'!T80</f>
        <v>-134171312.44871971</v>
      </c>
      <c r="U80" s="724">
        <f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>'[52]Ratebase Summary'!F83</f>
        <v>-166309502.59792119</v>
      </c>
      <c r="G83" s="720">
        <f>'[52]Ratebase Summary'!G83</f>
        <v>-41774281.182820909</v>
      </c>
      <c r="H83" s="720">
        <f>'[52]Ratebase Summary'!H83</f>
        <v>-46258708.887258641</v>
      </c>
      <c r="I83" s="720">
        <f>'[52]Ratebase Summary'!I83</f>
        <v>-29246321.731396943</v>
      </c>
      <c r="J83" s="720">
        <f>'[52]Ratebase Summary'!J83</f>
        <v>-22046754.147147089</v>
      </c>
      <c r="K83" s="720">
        <f>'[52]Ratebase Summary'!K83</f>
        <v>-4931717.0404250473</v>
      </c>
      <c r="L83" s="720">
        <f>'[52]Ratebase Summary'!L83</f>
        <v>-8644546.1155728307</v>
      </c>
      <c r="M83" s="720">
        <f>'[52]Ratebase Summary'!M83</f>
        <v>-28558214.655703209</v>
      </c>
      <c r="N83" s="873">
        <f>'[52]Ratebase Summary'!N83</f>
        <v>-1037986.1972223411</v>
      </c>
      <c r="O83" s="720">
        <f>'[52]Ratebase Summary'!O83</f>
        <v>-107456.25678619233</v>
      </c>
      <c r="P83" s="719"/>
      <c r="Q83" s="720">
        <f>'[52]Ratebase Summary'!Q83</f>
        <v>-20376335.863729872</v>
      </c>
      <c r="R83" s="720">
        <f>'[52]Ratebase Summary'!R83</f>
        <v>-58469.217576173098</v>
      </c>
      <c r="S83" s="720">
        <f>'[52]Ratebase Summary'!S83</f>
        <v>-1611949.0658410464</v>
      </c>
      <c r="T83" s="720">
        <f>'[52]Ratebase Summary'!T83</f>
        <v>-22046754.147147089</v>
      </c>
      <c r="U83" s="720">
        <f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>'[52]Ratebase Summary'!F84</f>
        <v>-28837250.149102986</v>
      </c>
      <c r="G84" s="720">
        <f>'[52]Ratebase Summary'!G84</f>
        <v>-7245521.5936554447</v>
      </c>
      <c r="H84" s="720">
        <f>'[52]Ratebase Summary'!H84</f>
        <v>-8024175.9097621813</v>
      </c>
      <c r="I84" s="720">
        <f>'[52]Ratebase Summary'!I84</f>
        <v>-5075796.0238723792</v>
      </c>
      <c r="J84" s="720">
        <f>'[52]Ratebase Summary'!J84</f>
        <v>-3826902.620554016</v>
      </c>
      <c r="K84" s="720">
        <f>'[52]Ratebase Summary'!K84</f>
        <v>0</v>
      </c>
      <c r="L84" s="720">
        <f>'[52]Ratebase Summary'!L84</f>
        <v>-1501012.1940631357</v>
      </c>
      <c r="M84" s="720">
        <f>'[52]Ratebase Summary'!M84</f>
        <v>0</v>
      </c>
      <c r="N84" s="873">
        <f>'[52]Ratebase Summary'!N84</f>
        <v>-180245.92518947521</v>
      </c>
      <c r="O84" s="720">
        <f>'[52]Ratebase Summary'!O84</f>
        <v>-18633.131123161114</v>
      </c>
      <c r="P84" s="719"/>
      <c r="Q84" s="720">
        <f>'[52]Ratebase Summary'!Q84</f>
        <v>-3536254.5049646366</v>
      </c>
      <c r="R84" s="720">
        <f>'[52]Ratebase Summary'!R84</f>
        <v>-10173.177976004014</v>
      </c>
      <c r="S84" s="720">
        <f>'[52]Ratebase Summary'!S84</f>
        <v>-280474.9376133756</v>
      </c>
      <c r="T84" s="720">
        <f>'[52]Ratebase Summary'!T84</f>
        <v>-3826902.620554016</v>
      </c>
      <c r="U84" s="720">
        <f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>'[52]Ratebase Summary'!F85</f>
        <v>0</v>
      </c>
      <c r="G85" s="720">
        <f>'[52]Ratebase Summary'!G85</f>
        <v>0</v>
      </c>
      <c r="H85" s="720">
        <f>'[52]Ratebase Summary'!H85</f>
        <v>0</v>
      </c>
      <c r="I85" s="720">
        <f>'[52]Ratebase Summary'!I85</f>
        <v>0</v>
      </c>
      <c r="J85" s="720">
        <f>'[52]Ratebase Summary'!J85</f>
        <v>0</v>
      </c>
      <c r="K85" s="720">
        <f>'[52]Ratebase Summary'!K85</f>
        <v>0</v>
      </c>
      <c r="L85" s="720">
        <f>'[52]Ratebase Summary'!L85</f>
        <v>0</v>
      </c>
      <c r="M85" s="720">
        <f>'[52]Ratebase Summary'!M85</f>
        <v>-290302.21785940375</v>
      </c>
      <c r="N85" s="873">
        <f>'[52]Ratebase Summary'!N85</f>
        <v>0</v>
      </c>
      <c r="O85" s="720">
        <f>'[52]Ratebase Summary'!O85</f>
        <v>0</v>
      </c>
      <c r="P85" s="719"/>
      <c r="Q85" s="720">
        <f>'[52]Ratebase Summary'!Q85</f>
        <v>0</v>
      </c>
      <c r="R85" s="720">
        <f>'[52]Ratebase Summary'!R85</f>
        <v>0</v>
      </c>
      <c r="S85" s="720">
        <f>'[52]Ratebase Summary'!S85</f>
        <v>0</v>
      </c>
      <c r="T85" s="720">
        <f>'[52]Ratebase Summary'!T85</f>
        <v>0</v>
      </c>
      <c r="U85" s="720">
        <f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>'[52]Ratebase Summary'!F86</f>
        <v>-61030943.913860835</v>
      </c>
      <c r="G86" s="720">
        <f>'[52]Ratebase Summary'!G86</f>
        <v>-15334368.55881379</v>
      </c>
      <c r="H86" s="720">
        <f>'[52]Ratebase Summary'!H86</f>
        <v>-16982306.820918649</v>
      </c>
      <c r="I86" s="720">
        <f>'[52]Ratebase Summary'!I86</f>
        <v>-10742377.336584883</v>
      </c>
      <c r="J86" s="720">
        <f>'[52]Ratebase Summary'!J86</f>
        <v>-8099228.532235913</v>
      </c>
      <c r="K86" s="720">
        <f>'[52]Ratebase Summary'!K86</f>
        <v>0</v>
      </c>
      <c r="L86" s="720">
        <f>'[52]Ratebase Summary'!L86</f>
        <v>-3176731.1569663654</v>
      </c>
      <c r="M86" s="720">
        <f>'[52]Ratebase Summary'!M86</f>
        <v>0</v>
      </c>
      <c r="N86" s="873">
        <f>'[52]Ratebase Summary'!N86</f>
        <v>-381471.14908884623</v>
      </c>
      <c r="O86" s="720">
        <f>'[52]Ratebase Summary'!O86</f>
        <v>-39435.021530741709</v>
      </c>
      <c r="P86" s="719"/>
      <c r="Q86" s="720">
        <f>'[52]Ratebase Summary'!Q86</f>
        <v>-7484103.0001727752</v>
      </c>
      <c r="R86" s="720">
        <f>'[52]Ratebase Summary'!R86</f>
        <v>-21530.438972820655</v>
      </c>
      <c r="S86" s="720">
        <f>'[52]Ratebase Summary'!S86</f>
        <v>-593595.09309031698</v>
      </c>
      <c r="T86" s="720">
        <f>'[52]Ratebase Summary'!T86</f>
        <v>-8099228.532235913</v>
      </c>
      <c r="U86" s="720">
        <f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>'[52]Ratebase Summary'!F87</f>
        <v>-256177696.66088501</v>
      </c>
      <c r="G87" s="724">
        <f>'[52]Ratebase Summary'!G87</f>
        <v>-64354171.335290141</v>
      </c>
      <c r="H87" s="724">
        <f>'[52]Ratebase Summary'!H87</f>
        <v>-71265191.617939472</v>
      </c>
      <c r="I87" s="724">
        <f>'[52]Ratebase Summary'!I87</f>
        <v>-45064495.0918542</v>
      </c>
      <c r="J87" s="724">
        <f>'[52]Ratebase Summary'!J87</f>
        <v>-33972885.299937017</v>
      </c>
      <c r="K87" s="724">
        <f>'[52]Ratebase Summary'!K87</f>
        <v>-4931717.0404250473</v>
      </c>
      <c r="L87" s="724">
        <f>'[52]Ratebase Summary'!L87</f>
        <v>-13322289.466602333</v>
      </c>
      <c r="M87" s="724">
        <f>'[52]Ratebase Summary'!M87</f>
        <v>-28848516.873562612</v>
      </c>
      <c r="N87" s="874">
        <f>'[52]Ratebase Summary'!N87</f>
        <v>-1599703.2715006627</v>
      </c>
      <c r="O87" s="724">
        <f>'[52]Ratebase Summary'!O87</f>
        <v>-165524.40944009516</v>
      </c>
      <c r="P87" s="719"/>
      <c r="Q87" s="724">
        <f>'[52]Ratebase Summary'!Q87</f>
        <v>-31396693.368867282</v>
      </c>
      <c r="R87" s="724">
        <f>'[52]Ratebase Summary'!R87</f>
        <v>-90172.834524997772</v>
      </c>
      <c r="S87" s="724">
        <f>'[52]Ratebase Summary'!S87</f>
        <v>-2486019.0965447389</v>
      </c>
      <c r="T87" s="724">
        <f>'[52]Ratebase Summary'!T87</f>
        <v>-33972885.299937017</v>
      </c>
      <c r="U87" s="724">
        <f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>'[52]Ratebase Summary'!F90</f>
        <v>0</v>
      </c>
      <c r="G90" s="720">
        <f>'[52]Ratebase Summary'!G90</f>
        <v>0</v>
      </c>
      <c r="H90" s="720">
        <f>'[52]Ratebase Summary'!H90</f>
        <v>0</v>
      </c>
      <c r="I90" s="720">
        <f>'[52]Ratebase Summary'!I90</f>
        <v>0</v>
      </c>
      <c r="J90" s="720">
        <f>'[52]Ratebase Summary'!J90</f>
        <v>0</v>
      </c>
      <c r="K90" s="720">
        <f>'[52]Ratebase Summary'!K90</f>
        <v>0</v>
      </c>
      <c r="L90" s="720">
        <f>'[52]Ratebase Summary'!L90</f>
        <v>-12148.752</v>
      </c>
      <c r="M90" s="720">
        <f>'[52]Ratebase Summary'!M90</f>
        <v>0</v>
      </c>
      <c r="N90" s="873">
        <f>'[52]Ratebase Summary'!N90</f>
        <v>0</v>
      </c>
      <c r="O90" s="720">
        <f>'[52]Ratebase Summary'!O90</f>
        <v>0</v>
      </c>
      <c r="P90" s="719"/>
      <c r="Q90" s="720">
        <f>'[52]Ratebase Summary'!Q90</f>
        <v>0</v>
      </c>
      <c r="R90" s="720">
        <f>'[52]Ratebase Summary'!R90</f>
        <v>0</v>
      </c>
      <c r="S90" s="720">
        <f>'[52]Ratebase Summary'!S90</f>
        <v>0</v>
      </c>
      <c r="T90" s="720">
        <f>'[52]Ratebase Summary'!T90</f>
        <v>0</v>
      </c>
      <c r="U90" s="720">
        <f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>'[52]Ratebase Summary'!F91</f>
        <v>-1536714.3043749435</v>
      </c>
      <c r="G91" s="720">
        <f>'[52]Ratebase Summary'!G91</f>
        <v>-495399.86428581859</v>
      </c>
      <c r="H91" s="720">
        <f>'[52]Ratebase Summary'!H91</f>
        <v>-644531.56114183192</v>
      </c>
      <c r="I91" s="720">
        <f>'[52]Ratebase Summary'!I91</f>
        <v>-378796.5244031999</v>
      </c>
      <c r="J91" s="720">
        <f>'[52]Ratebase Summary'!J91</f>
        <v>-328020.58619396033</v>
      </c>
      <c r="K91" s="720">
        <f>'[52]Ratebase Summary'!K91</f>
        <v>0</v>
      </c>
      <c r="L91" s="720">
        <f>'[52]Ratebase Summary'!L91</f>
        <v>0</v>
      </c>
      <c r="M91" s="720">
        <f>'[52]Ratebase Summary'!M91</f>
        <v>0</v>
      </c>
      <c r="N91" s="873">
        <f>'[52]Ratebase Summary'!N91</f>
        <v>-2181.1049042825821</v>
      </c>
      <c r="O91" s="720">
        <f>'[52]Ratebase Summary'!O91</f>
        <v>-207.30269596317845</v>
      </c>
      <c r="P91" s="719"/>
      <c r="Q91" s="720">
        <f>'[52]Ratebase Summary'!Q91</f>
        <v>-312002.0550782698</v>
      </c>
      <c r="R91" s="720">
        <f>'[52]Ratebase Summary'!R91</f>
        <v>-68.296062896354968</v>
      </c>
      <c r="S91" s="720">
        <f>'[52]Ratebase Summary'!S91</f>
        <v>-15950.235052794173</v>
      </c>
      <c r="T91" s="720">
        <f>'[52]Ratebase Summary'!T91</f>
        <v>-328020.58619396033</v>
      </c>
      <c r="U91" s="720">
        <f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>'[52]Ratebase Summary'!F92</f>
        <v>0</v>
      </c>
      <c r="G92" s="720">
        <f>'[52]Ratebase Summary'!G92</f>
        <v>0</v>
      </c>
      <c r="H92" s="720">
        <f>'[52]Ratebase Summary'!H92</f>
        <v>0</v>
      </c>
      <c r="I92" s="720">
        <f>'[52]Ratebase Summary'!I92</f>
        <v>0</v>
      </c>
      <c r="J92" s="720">
        <f>'[52]Ratebase Summary'!J92</f>
        <v>-10967.308000000001</v>
      </c>
      <c r="K92" s="720">
        <f>'[52]Ratebase Summary'!K92</f>
        <v>-64314.79908808913</v>
      </c>
      <c r="L92" s="720">
        <f>'[52]Ratebase Summary'!L92</f>
        <v>-57917.228582800002</v>
      </c>
      <c r="M92" s="720">
        <f>'[52]Ratebase Summary'!M92</f>
        <v>-100710.315</v>
      </c>
      <c r="N92" s="873">
        <f>'[52]Ratebase Summary'!N92</f>
        <v>0</v>
      </c>
      <c r="O92" s="720">
        <f>'[52]Ratebase Summary'!O92</f>
        <v>0</v>
      </c>
      <c r="P92" s="719"/>
      <c r="Q92" s="720">
        <f>'[52]Ratebase Summary'!Q92</f>
        <v>-10967.308000000001</v>
      </c>
      <c r="R92" s="720">
        <f>'[52]Ratebase Summary'!R92</f>
        <v>0</v>
      </c>
      <c r="S92" s="720">
        <f>'[52]Ratebase Summary'!S92</f>
        <v>0</v>
      </c>
      <c r="T92" s="720">
        <f>'[52]Ratebase Summary'!T92</f>
        <v>-10967.308000000001</v>
      </c>
      <c r="U92" s="720">
        <f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>'[52]Ratebase Summary'!F93</f>
        <v>-1196523.6828054921</v>
      </c>
      <c r="G93" s="720">
        <f>'[52]Ratebase Summary'!G93</f>
        <v>-329384.14714868448</v>
      </c>
      <c r="H93" s="720">
        <f>'[52]Ratebase Summary'!H93</f>
        <v>-409088.22790763038</v>
      </c>
      <c r="I93" s="720">
        <f>'[52]Ratebase Summary'!I93</f>
        <v>-237919.47065308262</v>
      </c>
      <c r="J93" s="720">
        <f>'[52]Ratebase Summary'!J93</f>
        <v>-175397.55131120072</v>
      </c>
      <c r="K93" s="720">
        <f>'[52]Ratebase Summary'!K93</f>
        <v>0</v>
      </c>
      <c r="L93" s="720">
        <f>'[52]Ratebase Summary'!L93</f>
        <v>0</v>
      </c>
      <c r="M93" s="720">
        <f>'[52]Ratebase Summary'!M93</f>
        <v>0</v>
      </c>
      <c r="N93" s="873">
        <f>'[52]Ratebase Summary'!N93</f>
        <v>-1818.1147988461746</v>
      </c>
      <c r="O93" s="720">
        <f>'[52]Ratebase Summary'!O93</f>
        <v>-267.49470417400511</v>
      </c>
      <c r="P93" s="719"/>
      <c r="Q93" s="720">
        <f>'[52]Ratebase Summary'!Q93</f>
        <v>-156194.14895802576</v>
      </c>
      <c r="R93" s="720">
        <f>'[52]Ratebase Summary'!R93</f>
        <v>-0.33967581482413345</v>
      </c>
      <c r="S93" s="720">
        <f>'[52]Ratebase Summary'!S93</f>
        <v>-19203.062677360151</v>
      </c>
      <c r="T93" s="720">
        <f>'[52]Ratebase Summary'!T93</f>
        <v>-175397.55131120072</v>
      </c>
      <c r="U93" s="720">
        <f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>'[52]Ratebase Summary'!F94</f>
        <v>0</v>
      </c>
      <c r="G94" s="720">
        <f>'[52]Ratebase Summary'!G94</f>
        <v>0</v>
      </c>
      <c r="H94" s="720">
        <f>'[52]Ratebase Summary'!H94</f>
        <v>0</v>
      </c>
      <c r="I94" s="720">
        <f>'[52]Ratebase Summary'!I94</f>
        <v>0</v>
      </c>
      <c r="J94" s="720">
        <f>'[52]Ratebase Summary'!J94</f>
        <v>-698898.21200000006</v>
      </c>
      <c r="K94" s="720">
        <f>'[52]Ratebase Summary'!K94</f>
        <v>-3115650.3046919182</v>
      </c>
      <c r="L94" s="720">
        <f>'[52]Ratebase Summary'!L94</f>
        <v>-4407970.1745627997</v>
      </c>
      <c r="M94" s="720">
        <f>'[52]Ratebase Summary'!M94</f>
        <v>-3364143.4299999997</v>
      </c>
      <c r="N94" s="873">
        <f>'[52]Ratebase Summary'!N94</f>
        <v>0</v>
      </c>
      <c r="O94" s="720">
        <f>'[52]Ratebase Summary'!O94</f>
        <v>0</v>
      </c>
      <c r="P94" s="719"/>
      <c r="Q94" s="720">
        <f>'[52]Ratebase Summary'!Q94</f>
        <v>-698898.21200000006</v>
      </c>
      <c r="R94" s="720">
        <f>'[52]Ratebase Summary'!R94</f>
        <v>0</v>
      </c>
      <c r="S94" s="720">
        <f>'[52]Ratebase Summary'!S94</f>
        <v>0</v>
      </c>
      <c r="T94" s="720">
        <f>'[52]Ratebase Summary'!T94</f>
        <v>-698898.21200000006</v>
      </c>
      <c r="U94" s="720">
        <f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>'[52]Ratebase Summary'!F95</f>
        <v>-70054303.221883804</v>
      </c>
      <c r="G95" s="720">
        <f>'[52]Ratebase Summary'!G95</f>
        <v>-16937305.614666715</v>
      </c>
      <c r="H95" s="720">
        <f>'[52]Ratebase Summary'!H95</f>
        <v>-18610535.875498135</v>
      </c>
      <c r="I95" s="720">
        <f>'[52]Ratebase Summary'!I95</f>
        <v>-9902511.1893525105</v>
      </c>
      <c r="J95" s="720">
        <f>'[52]Ratebase Summary'!J95</f>
        <v>-9860907.0411264598</v>
      </c>
      <c r="K95" s="720">
        <f>'[52]Ratebase Summary'!K95</f>
        <v>0</v>
      </c>
      <c r="L95" s="720">
        <f>'[52]Ratebase Summary'!L95</f>
        <v>0</v>
      </c>
      <c r="M95" s="720">
        <f>'[52]Ratebase Summary'!M95</f>
        <v>0</v>
      </c>
      <c r="N95" s="873">
        <f>'[52]Ratebase Summary'!N95</f>
        <v>-101244.80588646964</v>
      </c>
      <c r="O95" s="720">
        <f>'[52]Ratebase Summary'!O95</f>
        <v>-34511.570331189971</v>
      </c>
      <c r="P95" s="719"/>
      <c r="Q95" s="720">
        <f>'[52]Ratebase Summary'!Q95</f>
        <v>-8816063.1958567835</v>
      </c>
      <c r="R95" s="720">
        <f>'[52]Ratebase Summary'!R95</f>
        <v>-32416.630794771561</v>
      </c>
      <c r="S95" s="720">
        <f>'[52]Ratebase Summary'!S95</f>
        <v>-1012427.2144749047</v>
      </c>
      <c r="T95" s="720">
        <f>'[52]Ratebase Summary'!T95</f>
        <v>-9860907.0411264598</v>
      </c>
      <c r="U95" s="720">
        <f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>'[52]Ratebase Summary'!F96</f>
        <v>-69523.559917939448</v>
      </c>
      <c r="G96" s="720">
        <f>'[52]Ratebase Summary'!G96</f>
        <v>-16808.985709558652</v>
      </c>
      <c r="H96" s="720">
        <f>'[52]Ratebase Summary'!H96</f>
        <v>-18469.539293640028</v>
      </c>
      <c r="I96" s="720">
        <f>'[52]Ratebase Summary'!I96</f>
        <v>-9827.4880820733397</v>
      </c>
      <c r="J96" s="720">
        <f>'[52]Ratebase Summary'!J96</f>
        <v>-9786.199133943097</v>
      </c>
      <c r="K96" s="720">
        <f>'[52]Ratebase Summary'!K96</f>
        <v>0</v>
      </c>
      <c r="L96" s="720">
        <f>'[52]Ratebase Summary'!L96</f>
        <v>0</v>
      </c>
      <c r="M96" s="720">
        <f>'[52]Ratebase Summary'!M96</f>
        <v>0</v>
      </c>
      <c r="N96" s="873">
        <f>'[52]Ratebase Summary'!N96</f>
        <v>-100.47775803484522</v>
      </c>
      <c r="O96" s="720">
        <f>'[52]Ratebase Summary'!O96</f>
        <v>-34.250104810594202</v>
      </c>
      <c r="P96" s="719"/>
      <c r="Q96" s="720">
        <f>'[52]Ratebase Summary'!Q96</f>
        <v>-8749.2712031717492</v>
      </c>
      <c r="R96" s="720">
        <f>'[52]Ratebase Summary'!R96</f>
        <v>-32.171036892049152</v>
      </c>
      <c r="S96" s="720">
        <f>'[52]Ratebase Summary'!S96</f>
        <v>-1004.7568938792994</v>
      </c>
      <c r="T96" s="720">
        <f>'[52]Ratebase Summary'!T96</f>
        <v>-9786.199133943097</v>
      </c>
      <c r="U96" s="720">
        <f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>'[52]Ratebase Summary'!F97</f>
        <v>-102931601.96611065</v>
      </c>
      <c r="G97" s="720">
        <f>'[52]Ratebase Summary'!G97</f>
        <v>-18807377.896459486</v>
      </c>
      <c r="H97" s="720">
        <f>'[52]Ratebase Summary'!H97</f>
        <v>-14621410.245547814</v>
      </c>
      <c r="I97" s="720">
        <f>'[52]Ratebase Summary'!I97</f>
        <v>-5784000.7412238782</v>
      </c>
      <c r="J97" s="720">
        <f>'[52]Ratebase Summary'!J97</f>
        <v>-7008664.4180575246</v>
      </c>
      <c r="K97" s="720">
        <f>'[52]Ratebase Summary'!K97</f>
        <v>0</v>
      </c>
      <c r="L97" s="720">
        <f>'[52]Ratebase Summary'!L97</f>
        <v>0</v>
      </c>
      <c r="M97" s="720">
        <f>'[52]Ratebase Summary'!M97</f>
        <v>0</v>
      </c>
      <c r="N97" s="873">
        <f>'[52]Ratebase Summary'!N97</f>
        <v>-90454.703225219113</v>
      </c>
      <c r="O97" s="720">
        <f>'[52]Ratebase Summary'!O97</f>
        <v>-103055.35840087153</v>
      </c>
      <c r="P97" s="719"/>
      <c r="Q97" s="720">
        <f>'[52]Ratebase Summary'!Q97</f>
        <v>-5414081.5071386537</v>
      </c>
      <c r="R97" s="720">
        <f>'[52]Ratebase Summary'!R97</f>
        <v>-135607.05093797357</v>
      </c>
      <c r="S97" s="720">
        <f>'[52]Ratebase Summary'!S97</f>
        <v>-1458975.8599808973</v>
      </c>
      <c r="T97" s="720">
        <f>'[52]Ratebase Summary'!T97</f>
        <v>-7008664.4180575246</v>
      </c>
      <c r="U97" s="720">
        <f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>'[52]Ratebase Summary'!F98</f>
        <v>0</v>
      </c>
      <c r="G98" s="720">
        <f>'[52]Ratebase Summary'!G98</f>
        <v>0</v>
      </c>
      <c r="H98" s="720">
        <f>'[52]Ratebase Summary'!H98</f>
        <v>0</v>
      </c>
      <c r="I98" s="720">
        <f>'[52]Ratebase Summary'!I98</f>
        <v>0</v>
      </c>
      <c r="J98" s="720">
        <f>'[52]Ratebase Summary'!J98</f>
        <v>0</v>
      </c>
      <c r="K98" s="720">
        <f>'[52]Ratebase Summary'!K98</f>
        <v>-55883.055832029437</v>
      </c>
      <c r="L98" s="720">
        <f>'[52]Ratebase Summary'!L98</f>
        <v>0</v>
      </c>
      <c r="M98" s="720">
        <f>'[52]Ratebase Summary'!M98</f>
        <v>0</v>
      </c>
      <c r="N98" s="873">
        <f>'[52]Ratebase Summary'!N98</f>
        <v>0</v>
      </c>
      <c r="O98" s="720">
        <f>'[52]Ratebase Summary'!O98</f>
        <v>0</v>
      </c>
      <c r="P98" s="719"/>
      <c r="Q98" s="720">
        <f>'[52]Ratebase Summary'!Q98</f>
        <v>0</v>
      </c>
      <c r="R98" s="720">
        <f>'[52]Ratebase Summary'!R98</f>
        <v>0</v>
      </c>
      <c r="S98" s="720">
        <f>'[52]Ratebase Summary'!S98</f>
        <v>0</v>
      </c>
      <c r="T98" s="720">
        <f>'[52]Ratebase Summary'!T98</f>
        <v>0</v>
      </c>
      <c r="U98" s="720">
        <f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>'[52]Ratebase Summary'!F99</f>
        <v>-91387542.835353374</v>
      </c>
      <c r="G99" s="720">
        <f>'[52]Ratebase Summary'!G99</f>
        <v>-16698079.309979618</v>
      </c>
      <c r="H99" s="720">
        <f>'[52]Ratebase Summary'!H99</f>
        <v>-12981579.316799255</v>
      </c>
      <c r="I99" s="720">
        <f>'[52]Ratebase Summary'!I99</f>
        <v>-5135309.3258214826</v>
      </c>
      <c r="J99" s="720">
        <f>'[52]Ratebase Summary'!J99</f>
        <v>-6222623.6402570484</v>
      </c>
      <c r="K99" s="720">
        <f>'[52]Ratebase Summary'!K99</f>
        <v>0</v>
      </c>
      <c r="L99" s="720">
        <f>'[52]Ratebase Summary'!L99</f>
        <v>0</v>
      </c>
      <c r="M99" s="720">
        <f>'[52]Ratebase Summary'!M99</f>
        <v>0</v>
      </c>
      <c r="N99" s="873">
        <f>'[52]Ratebase Summary'!N99</f>
        <v>-80309.962224968986</v>
      </c>
      <c r="O99" s="720">
        <f>'[52]Ratebase Summary'!O99</f>
        <v>-91497.419649342759</v>
      </c>
      <c r="P99" s="719"/>
      <c r="Q99" s="720">
        <f>'[52]Ratebase Summary'!Q99</f>
        <v>-4806877.5400059372</v>
      </c>
      <c r="R99" s="720">
        <f>'[52]Ratebase Summary'!R99</f>
        <v>-120398.35132897504</v>
      </c>
      <c r="S99" s="720">
        <f>'[52]Ratebase Summary'!S99</f>
        <v>-1295347.7489221364</v>
      </c>
      <c r="T99" s="720">
        <f>'[52]Ratebase Summary'!T99</f>
        <v>-6222623.6402570484</v>
      </c>
      <c r="U99" s="720">
        <f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>'[52]Ratebase Summary'!F100</f>
        <v>0</v>
      </c>
      <c r="G100" s="720">
        <f>'[52]Ratebase Summary'!G100</f>
        <v>0</v>
      </c>
      <c r="H100" s="720">
        <f>'[52]Ratebase Summary'!H100</f>
        <v>0</v>
      </c>
      <c r="I100" s="720">
        <f>'[52]Ratebase Summary'!I100</f>
        <v>0</v>
      </c>
      <c r="J100" s="720">
        <f>'[52]Ratebase Summary'!J100</f>
        <v>0</v>
      </c>
      <c r="K100" s="720">
        <f>'[52]Ratebase Summary'!K100</f>
        <v>-14546761.500330182</v>
      </c>
      <c r="L100" s="720">
        <f>'[52]Ratebase Summary'!L100</f>
        <v>-1954966.5945714284</v>
      </c>
      <c r="M100" s="720">
        <f>'[52]Ratebase Summary'!M100</f>
        <v>-25142.857142857145</v>
      </c>
      <c r="N100" s="873">
        <f>'[52]Ratebase Summary'!N100</f>
        <v>0</v>
      </c>
      <c r="O100" s="720">
        <f>'[52]Ratebase Summary'!O100</f>
        <v>0</v>
      </c>
      <c r="P100" s="719"/>
      <c r="Q100" s="720">
        <f>'[52]Ratebase Summary'!Q100</f>
        <v>0</v>
      </c>
      <c r="R100" s="720">
        <f>'[52]Ratebase Summary'!R100</f>
        <v>0</v>
      </c>
      <c r="S100" s="720">
        <f>'[52]Ratebase Summary'!S100</f>
        <v>0</v>
      </c>
      <c r="T100" s="720">
        <f>'[52]Ratebase Summary'!T100</f>
        <v>0</v>
      </c>
      <c r="U100" s="720">
        <f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>'[52]Ratebase Summary'!F101</f>
        <v>-184592940.76400334</v>
      </c>
      <c r="G101" s="720">
        <f>'[52]Ratebase Summary'!G101</f>
        <v>-32892203.765319232</v>
      </c>
      <c r="H101" s="720">
        <f>'[52]Ratebase Summary'!H101</f>
        <v>-30694312.544480834</v>
      </c>
      <c r="I101" s="720">
        <f>'[52]Ratebase Summary'!I101</f>
        <v>-13326619.640014224</v>
      </c>
      <c r="J101" s="720">
        <f>'[52]Ratebase Summary'!J101</f>
        <v>-12578302.963216398</v>
      </c>
      <c r="K101" s="720">
        <f>'[52]Ratebase Summary'!K101</f>
        <v>0</v>
      </c>
      <c r="L101" s="720">
        <f>'[52]Ratebase Summary'!L101</f>
        <v>0</v>
      </c>
      <c r="M101" s="720">
        <f>'[52]Ratebase Summary'!M101</f>
        <v>0</v>
      </c>
      <c r="N101" s="873">
        <f>'[52]Ratebase Summary'!N101</f>
        <v>-126487.55169428916</v>
      </c>
      <c r="O101" s="720">
        <f>'[52]Ratebase Summary'!O101</f>
        <v>-75076.482295965165</v>
      </c>
      <c r="P101" s="719"/>
      <c r="Q101" s="720">
        <f>'[52]Ratebase Summary'!Q101</f>
        <v>-9505607.5138858818</v>
      </c>
      <c r="R101" s="720">
        <f>'[52]Ratebase Summary'!R101</f>
        <v>-112886.73968415053</v>
      </c>
      <c r="S101" s="720">
        <f>'[52]Ratebase Summary'!S101</f>
        <v>-2959808.7096463661</v>
      </c>
      <c r="T101" s="720">
        <f>'[52]Ratebase Summary'!T101</f>
        <v>-12578302.963216398</v>
      </c>
      <c r="U101" s="720">
        <f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>'[52]Ratebase Summary'!F102</f>
        <v>-260563843.14718542</v>
      </c>
      <c r="G102" s="720">
        <f>'[52]Ratebase Summary'!G102</f>
        <v>-46429289.154827751</v>
      </c>
      <c r="H102" s="720">
        <f>'[52]Ratebase Summary'!H102</f>
        <v>-43326835.827247471</v>
      </c>
      <c r="I102" s="720">
        <f>'[52]Ratebase Summary'!I102</f>
        <v>-18811311.0674274</v>
      </c>
      <c r="J102" s="720">
        <f>'[52]Ratebase Summary'!J102</f>
        <v>-17755017.86146535</v>
      </c>
      <c r="K102" s="720">
        <f>'[52]Ratebase Summary'!K102</f>
        <v>0</v>
      </c>
      <c r="L102" s="720">
        <f>'[52]Ratebase Summary'!L102</f>
        <v>0</v>
      </c>
      <c r="M102" s="720">
        <f>'[52]Ratebase Summary'!M102</f>
        <v>0</v>
      </c>
      <c r="N102" s="873">
        <f>'[52]Ratebase Summary'!N102</f>
        <v>-178544.65313426155</v>
      </c>
      <c r="O102" s="720">
        <f>'[52]Ratebase Summary'!O102</f>
        <v>-105974.89089259393</v>
      </c>
      <c r="P102" s="719"/>
      <c r="Q102" s="720">
        <f>'[52]Ratebase Summary'!Q102</f>
        <v>-13417726.674788753</v>
      </c>
      <c r="R102" s="720">
        <f>'[52]Ratebase Summary'!R102</f>
        <v>-159346.30333487858</v>
      </c>
      <c r="S102" s="720">
        <f>'[52]Ratebase Summary'!S102</f>
        <v>-4177944.8833417199</v>
      </c>
      <c r="T102" s="720">
        <f>'[52]Ratebase Summary'!T102</f>
        <v>-17755017.86146535</v>
      </c>
      <c r="U102" s="720">
        <f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>'[52]Ratebase Summary'!F103</f>
        <v>0</v>
      </c>
      <c r="G103" s="720">
        <f>'[52]Ratebase Summary'!G103</f>
        <v>0</v>
      </c>
      <c r="H103" s="720">
        <f>'[52]Ratebase Summary'!H103</f>
        <v>0</v>
      </c>
      <c r="I103" s="720">
        <f>'[52]Ratebase Summary'!I103</f>
        <v>0</v>
      </c>
      <c r="J103" s="720">
        <f>'[52]Ratebase Summary'!J103</f>
        <v>-435842.82964406698</v>
      </c>
      <c r="K103" s="720">
        <f>'[52]Ratebase Summary'!K103</f>
        <v>-800130.57324986497</v>
      </c>
      <c r="L103" s="720">
        <f>'[52]Ratebase Summary'!L103</f>
        <v>0</v>
      </c>
      <c r="M103" s="720">
        <f>'[52]Ratebase Summary'!M103</f>
        <v>0</v>
      </c>
      <c r="N103" s="873">
        <f>'[52]Ratebase Summary'!N103</f>
        <v>0</v>
      </c>
      <c r="O103" s="720">
        <f>'[52]Ratebase Summary'!O103</f>
        <v>-9698.5971060680858</v>
      </c>
      <c r="P103" s="719"/>
      <c r="Q103" s="720">
        <f>'[52]Ratebase Summary'!Q103</f>
        <v>-412218.0095138941</v>
      </c>
      <c r="R103" s="720">
        <f>'[52]Ratebase Summary'!R103</f>
        <v>0</v>
      </c>
      <c r="S103" s="720">
        <f>'[52]Ratebase Summary'!S103</f>
        <v>-23624.820130172873</v>
      </c>
      <c r="T103" s="720">
        <f>'[52]Ratebase Summary'!T103</f>
        <v>-435842.82964406698</v>
      </c>
      <c r="U103" s="720">
        <f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>'[52]Ratebase Summary'!F104</f>
        <v>-54471763.488865152</v>
      </c>
      <c r="G104" s="720">
        <f>'[52]Ratebase Summary'!G104</f>
        <v>-8921362.3803448081</v>
      </c>
      <c r="H104" s="720">
        <f>'[52]Ratebase Summary'!H104</f>
        <v>-1304252.6428713268</v>
      </c>
      <c r="I104" s="720">
        <f>'[52]Ratebase Summary'!I104</f>
        <v>-14707.255189992533</v>
      </c>
      <c r="J104" s="720">
        <f>'[52]Ratebase Summary'!J104</f>
        <v>0</v>
      </c>
      <c r="K104" s="720">
        <f>'[52]Ratebase Summary'!K104</f>
        <v>0</v>
      </c>
      <c r="L104" s="720">
        <f>'[52]Ratebase Summary'!L104</f>
        <v>0</v>
      </c>
      <c r="M104" s="720">
        <f>'[52]Ratebase Summary'!M104</f>
        <v>0</v>
      </c>
      <c r="N104" s="873">
        <f>'[52]Ratebase Summary'!N104</f>
        <v>-8242480.2998524411</v>
      </c>
      <c r="O104" s="720">
        <f>'[52]Ratebase Summary'!O104</f>
        <v>0</v>
      </c>
      <c r="P104" s="719"/>
      <c r="Q104" s="720">
        <f>'[52]Ratebase Summary'!Q104</f>
        <v>0</v>
      </c>
      <c r="R104" s="720">
        <f>'[52]Ratebase Summary'!R104</f>
        <v>0</v>
      </c>
      <c r="S104" s="720">
        <f>'[52]Ratebase Summary'!S104</f>
        <v>0</v>
      </c>
      <c r="T104" s="720">
        <f>'[52]Ratebase Summary'!T104</f>
        <v>0</v>
      </c>
      <c r="U104" s="720">
        <f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>'[52]Ratebase Summary'!F105</f>
        <v>-107817200.16035898</v>
      </c>
      <c r="G105" s="720">
        <f>'[52]Ratebase Summary'!G105</f>
        <v>-16667975.048270775</v>
      </c>
      <c r="H105" s="720">
        <f>'[52]Ratebase Summary'!H105</f>
        <v>-7944274.4123820299</v>
      </c>
      <c r="I105" s="720">
        <f>'[52]Ratebase Summary'!I105</f>
        <v>-2195175.1860408979</v>
      </c>
      <c r="J105" s="720">
        <f>'[52]Ratebase Summary'!J105</f>
        <v>0</v>
      </c>
      <c r="K105" s="720">
        <f>'[52]Ratebase Summary'!K105</f>
        <v>0</v>
      </c>
      <c r="L105" s="720">
        <f>'[52]Ratebase Summary'!L105</f>
        <v>0</v>
      </c>
      <c r="M105" s="720">
        <f>'[52]Ratebase Summary'!M105</f>
        <v>0</v>
      </c>
      <c r="N105" s="873">
        <f>'[52]Ratebase Summary'!N105</f>
        <v>-336234.46331225522</v>
      </c>
      <c r="O105" s="720">
        <f>'[52]Ratebase Summary'!O105</f>
        <v>0</v>
      </c>
      <c r="P105" s="719"/>
      <c r="Q105" s="720">
        <f>'[52]Ratebase Summary'!Q105</f>
        <v>0</v>
      </c>
      <c r="R105" s="720">
        <f>'[52]Ratebase Summary'!R105</f>
        <v>0</v>
      </c>
      <c r="S105" s="720">
        <f>'[52]Ratebase Summary'!S105</f>
        <v>0</v>
      </c>
      <c r="T105" s="720">
        <f>'[52]Ratebase Summary'!T105</f>
        <v>0</v>
      </c>
      <c r="U105" s="720">
        <f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>'[52]Ratebase Summary'!F106</f>
        <v>-28570731.161835331</v>
      </c>
      <c r="G106" s="720">
        <f>'[52]Ratebase Summary'!G106</f>
        <v>-4365306.1039201962</v>
      </c>
      <c r="H106" s="720">
        <f>'[52]Ratebase Summary'!H106</f>
        <v>-167252.18184545738</v>
      </c>
      <c r="I106" s="720">
        <f>'[52]Ratebase Summary'!I106</f>
        <v>-3623.6630635751485</v>
      </c>
      <c r="J106" s="720">
        <f>'[52]Ratebase Summary'!J106</f>
        <v>0</v>
      </c>
      <c r="K106" s="720">
        <f>'[52]Ratebase Summary'!K106</f>
        <v>0</v>
      </c>
      <c r="L106" s="720">
        <f>'[52]Ratebase Summary'!L106</f>
        <v>0</v>
      </c>
      <c r="M106" s="720">
        <f>'[52]Ratebase Summary'!M106</f>
        <v>0</v>
      </c>
      <c r="N106" s="873">
        <f>'[52]Ratebase Summary'!N106</f>
        <v>0</v>
      </c>
      <c r="O106" s="720">
        <f>'[52]Ratebase Summary'!O106</f>
        <v>0</v>
      </c>
      <c r="P106" s="719"/>
      <c r="Q106" s="720">
        <f>'[52]Ratebase Summary'!Q106</f>
        <v>0</v>
      </c>
      <c r="R106" s="720">
        <f>'[52]Ratebase Summary'!R106</f>
        <v>0</v>
      </c>
      <c r="S106" s="720">
        <f>'[52]Ratebase Summary'!S106</f>
        <v>0</v>
      </c>
      <c r="T106" s="720">
        <f>'[52]Ratebase Summary'!T106</f>
        <v>0</v>
      </c>
      <c r="U106" s="720">
        <f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>'[52]Ratebase Summary'!F107</f>
        <v>-93641215.226628304</v>
      </c>
      <c r="G107" s="720">
        <f>'[52]Ratebase Summary'!G107</f>
        <v>0</v>
      </c>
      <c r="H107" s="720">
        <f>'[52]Ratebase Summary'!H107</f>
        <v>0</v>
      </c>
      <c r="I107" s="720">
        <f>'[52]Ratebase Summary'!I107</f>
        <v>0</v>
      </c>
      <c r="J107" s="720">
        <f>'[52]Ratebase Summary'!J107</f>
        <v>0</v>
      </c>
      <c r="K107" s="720">
        <f>'[52]Ratebase Summary'!K107</f>
        <v>0</v>
      </c>
      <c r="L107" s="720">
        <f>'[52]Ratebase Summary'!L107</f>
        <v>0</v>
      </c>
      <c r="M107" s="720">
        <f>'[52]Ratebase Summary'!M107</f>
        <v>0</v>
      </c>
      <c r="N107" s="873">
        <f>'[52]Ratebase Summary'!N107</f>
        <v>0</v>
      </c>
      <c r="O107" s="720">
        <f>'[52]Ratebase Summary'!O107</f>
        <v>0</v>
      </c>
      <c r="P107" s="719"/>
      <c r="Q107" s="720">
        <f>'[52]Ratebase Summary'!Q107</f>
        <v>0</v>
      </c>
      <c r="R107" s="720">
        <f>'[52]Ratebase Summary'!R107</f>
        <v>0</v>
      </c>
      <c r="S107" s="720">
        <f>'[52]Ratebase Summary'!S107</f>
        <v>0</v>
      </c>
      <c r="T107" s="720">
        <f>'[52]Ratebase Summary'!T107</f>
        <v>0</v>
      </c>
      <c r="U107" s="720">
        <f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>'[52]Ratebase Summary'!F108</f>
        <v>-25458658.24115362</v>
      </c>
      <c r="G108" s="720">
        <f>'[52]Ratebase Summary'!G108</f>
        <v>-7145874.7784302495</v>
      </c>
      <c r="H108" s="720">
        <f>'[52]Ratebase Summary'!H108</f>
        <v>-2111863.9488710072</v>
      </c>
      <c r="I108" s="720">
        <f>'[52]Ratebase Summary'!I108</f>
        <v>-237355.39323898061</v>
      </c>
      <c r="J108" s="720">
        <f>'[52]Ratebase Summary'!J108</f>
        <v>-3771017.7206631023</v>
      </c>
      <c r="K108" s="720">
        <f>'[52]Ratebase Summary'!K108</f>
        <v>-185829.47368523726</v>
      </c>
      <c r="L108" s="720">
        <f>'[52]Ratebase Summary'!L108</f>
        <v>-115399.66048185888</v>
      </c>
      <c r="M108" s="720">
        <f>'[52]Ratebase Summary'!M108</f>
        <v>-185792.45871956355</v>
      </c>
      <c r="N108" s="873">
        <f>'[52]Ratebase Summary'!N108</f>
        <v>0</v>
      </c>
      <c r="O108" s="720">
        <f>'[52]Ratebase Summary'!O108</f>
        <v>-2071.5640438791515</v>
      </c>
      <c r="P108" s="719"/>
      <c r="Q108" s="720">
        <f>'[52]Ratebase Summary'!Q108</f>
        <v>-2842995.6880319864</v>
      </c>
      <c r="R108" s="720">
        <f>'[52]Ratebase Summary'!R108</f>
        <v>-9217.8877958739613</v>
      </c>
      <c r="S108" s="720">
        <f>'[52]Ratebase Summary'!S108</f>
        <v>-918804.14483524207</v>
      </c>
      <c r="T108" s="720">
        <f>'[52]Ratebase Summary'!T108</f>
        <v>-3771017.7206631023</v>
      </c>
      <c r="U108" s="720">
        <f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>'[52]Ratebase Summary'!F109</f>
        <v>0</v>
      </c>
      <c r="G109" s="720">
        <f>'[52]Ratebase Summary'!G109</f>
        <v>0</v>
      </c>
      <c r="H109" s="720">
        <f>'[52]Ratebase Summary'!H109</f>
        <v>0</v>
      </c>
      <c r="I109" s="720">
        <f>'[52]Ratebase Summary'!I109</f>
        <v>0</v>
      </c>
      <c r="J109" s="720">
        <f>'[52]Ratebase Summary'!J109</f>
        <v>0</v>
      </c>
      <c r="K109" s="720">
        <f>'[52]Ratebase Summary'!K109</f>
        <v>0</v>
      </c>
      <c r="L109" s="720">
        <f>'[52]Ratebase Summary'!L109</f>
        <v>0</v>
      </c>
      <c r="M109" s="720">
        <f>'[52]Ratebase Summary'!M109</f>
        <v>0</v>
      </c>
      <c r="N109" s="873">
        <f>'[52]Ratebase Summary'!N109</f>
        <v>-20006963.143007282</v>
      </c>
      <c r="O109" s="720">
        <f>'[52]Ratebase Summary'!O109</f>
        <v>0</v>
      </c>
      <c r="P109" s="719"/>
      <c r="Q109" s="720">
        <f>'[52]Ratebase Summary'!Q109</f>
        <v>0</v>
      </c>
      <c r="R109" s="720">
        <f>'[52]Ratebase Summary'!R109</f>
        <v>0</v>
      </c>
      <c r="S109" s="720">
        <f>'[52]Ratebase Summary'!S109</f>
        <v>0</v>
      </c>
      <c r="T109" s="720">
        <f>'[52]Ratebase Summary'!T109</f>
        <v>0</v>
      </c>
      <c r="U109" s="720">
        <f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>'[52]Ratebase Summary'!F110</f>
        <v>-297848.20035241888</v>
      </c>
      <c r="G110" s="720">
        <f>'[52]Ratebase Summary'!G110</f>
        <v>-53526.943492957435</v>
      </c>
      <c r="H110" s="720">
        <f>'[52]Ratebase Summary'!H110</f>
        <v>-47097.551984116624</v>
      </c>
      <c r="I110" s="720">
        <f>'[52]Ratebase Summary'!I110</f>
        <v>-19898.99030976159</v>
      </c>
      <c r="J110" s="720">
        <f>'[52]Ratebase Summary'!J110</f>
        <v>-20290.564468086432</v>
      </c>
      <c r="K110" s="720">
        <f>'[52]Ratebase Summary'!K110</f>
        <v>-3991.7044895898052</v>
      </c>
      <c r="L110" s="720">
        <f>'[52]Ratebase Summary'!L110</f>
        <v>-966.013265071604</v>
      </c>
      <c r="M110" s="720">
        <f>'[52]Ratebase Summary'!M110</f>
        <v>-5.8051893053770316</v>
      </c>
      <c r="N110" s="873">
        <f>'[52]Ratebase Summary'!N110</f>
        <v>-223.49545310550741</v>
      </c>
      <c r="O110" s="720">
        <f>'[52]Ratebase Summary'!O110</f>
        <v>-180.73099558673977</v>
      </c>
      <c r="P110" s="719"/>
      <c r="Q110" s="720">
        <f>'[52]Ratebase Summary'!Q110</f>
        <v>-15448.335230700945</v>
      </c>
      <c r="R110" s="720">
        <f>'[52]Ratebase Summary'!R110</f>
        <v>-252.90775445017812</v>
      </c>
      <c r="S110" s="720">
        <f>'[52]Ratebase Summary'!S110</f>
        <v>-4589.3214829353092</v>
      </c>
      <c r="T110" s="720">
        <f>'[52]Ratebase Summary'!T110</f>
        <v>-20290.564468086432</v>
      </c>
      <c r="U110" s="720">
        <f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>'[52]Ratebase Summary'!F111</f>
        <v>-1022590409.9608288</v>
      </c>
      <c r="G111" s="724">
        <f>'[52]Ratebase Summary'!G111</f>
        <v>-169759893.99285582</v>
      </c>
      <c r="H111" s="724">
        <f>'[52]Ratebase Summary'!H111</f>
        <v>-132881503.87587054</v>
      </c>
      <c r="I111" s="724">
        <f>'[52]Ratebase Summary'!I111</f>
        <v>-56057055.934821069</v>
      </c>
      <c r="J111" s="724">
        <f>'[52]Ratebase Summary'!J111</f>
        <v>-58875736.895537138</v>
      </c>
      <c r="K111" s="724">
        <f>'[52]Ratebase Summary'!K111</f>
        <v>-18772561.41136691</v>
      </c>
      <c r="L111" s="724">
        <f>'[52]Ratebase Summary'!L111</f>
        <v>-6549368.4234639583</v>
      </c>
      <c r="M111" s="724">
        <f>'[52]Ratebase Summary'!M111</f>
        <v>-3675794.866051726</v>
      </c>
      <c r="N111" s="874">
        <f>'[52]Ratebase Summary'!N111</f>
        <v>-29167042.775251456</v>
      </c>
      <c r="O111" s="724">
        <f>'[52]Ratebase Summary'!O111</f>
        <v>-422575.66122044518</v>
      </c>
      <c r="P111" s="719"/>
      <c r="Q111" s="724">
        <f>'[52]Ratebase Summary'!Q111</f>
        <v>-46417829.459692053</v>
      </c>
      <c r="R111" s="724">
        <f>'[52]Ratebase Summary'!R111</f>
        <v>-570226.67840667663</v>
      </c>
      <c r="S111" s="724">
        <f>'[52]Ratebase Summary'!S111</f>
        <v>-11887680.757438408</v>
      </c>
      <c r="T111" s="724">
        <f>'[52]Ratebase Summary'!T111</f>
        <v>-58875736.895537138</v>
      </c>
      <c r="U111" s="724">
        <f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>'[52]Ratebase Summary'!F114</f>
        <v>-112689512.36564121</v>
      </c>
      <c r="G114" s="720">
        <f>'[52]Ratebase Summary'!G114</f>
        <v>-22398241.139949314</v>
      </c>
      <c r="H114" s="720">
        <f>'[52]Ratebase Summary'!H114</f>
        <v>-20330580.676056139</v>
      </c>
      <c r="I114" s="720">
        <f>'[52]Ratebase Summary'!I114</f>
        <v>-11564600.022052985</v>
      </c>
      <c r="J114" s="720">
        <f>'[52]Ratebase Summary'!J114</f>
        <v>-9773811.4713919461</v>
      </c>
      <c r="K114" s="720">
        <f>'[52]Ratebase Summary'!K114</f>
        <v>-1127715.5167841092</v>
      </c>
      <c r="L114" s="720">
        <f>'[52]Ratebase Summary'!L114</f>
        <v>-2895007.1293158168</v>
      </c>
      <c r="M114" s="720">
        <f>'[52]Ratebase Summary'!M114</f>
        <v>-1728120.8251912792</v>
      </c>
      <c r="N114" s="873">
        <f>'[52]Ratebase Summary'!N114</f>
        <v>-2538899.5190339158</v>
      </c>
      <c r="O114" s="720">
        <f>'[52]Ratebase Summary'!O114</f>
        <v>-53002.894281390916</v>
      </c>
      <c r="P114" s="719"/>
      <c r="Q114" s="720">
        <f>'[52]Ratebase Summary'!Q114</f>
        <v>-8639076.3326249998</v>
      </c>
      <c r="R114" s="720">
        <f>'[52]Ratebase Summary'!R114</f>
        <v>-45318.997012517422</v>
      </c>
      <c r="S114" s="720">
        <f>'[52]Ratebase Summary'!S114</f>
        <v>-1089416.1417544289</v>
      </c>
      <c r="T114" s="720">
        <f>'[52]Ratebase Summary'!T114</f>
        <v>-9773811.4713919461</v>
      </c>
      <c r="U114" s="720">
        <f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>'[52]Ratebase Summary'!F115</f>
        <v>8616968.9868640639</v>
      </c>
      <c r="G115" s="720">
        <f>'[52]Ratebase Summary'!G115</f>
        <v>1854504.3995283952</v>
      </c>
      <c r="H115" s="720">
        <f>'[52]Ratebase Summary'!H115</f>
        <v>1816209.3162344138</v>
      </c>
      <c r="I115" s="720">
        <f>'[52]Ratebase Summary'!I115</f>
        <v>1028817.974123708</v>
      </c>
      <c r="J115" s="720">
        <f>'[52]Ratebase Summary'!J115</f>
        <v>863903.08225453552</v>
      </c>
      <c r="K115" s="720">
        <f>'[52]Ratebase Summary'!K115</f>
        <v>100575.3991600202</v>
      </c>
      <c r="L115" s="720">
        <f>'[52]Ratebase Summary'!L115</f>
        <v>259226.98975265338</v>
      </c>
      <c r="M115" s="720">
        <f>'[52]Ratebase Summary'!M115</f>
        <v>162276.39054763564</v>
      </c>
      <c r="N115" s="873">
        <f>'[52]Ratebase Summary'!N115</f>
        <v>151373.68408203934</v>
      </c>
      <c r="O115" s="720">
        <f>'[52]Ratebase Summary'!O115</f>
        <v>4761.8679765381485</v>
      </c>
      <c r="P115" s="719"/>
      <c r="Q115" s="720">
        <f>'[52]Ratebase Summary'!Q115</f>
        <v>762741.69108537096</v>
      </c>
      <c r="R115" s="720">
        <f>'[52]Ratebase Summary'!R115</f>
        <v>4052.0093285872963</v>
      </c>
      <c r="S115" s="720">
        <f>'[52]Ratebase Summary'!S115</f>
        <v>97109.381840577174</v>
      </c>
      <c r="T115" s="720">
        <f>'[52]Ratebase Summary'!T115</f>
        <v>863903.08225453552</v>
      </c>
      <c r="U115" s="720">
        <f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>'[52]Ratebase Summary'!F116</f>
        <v>-104072543.37877715</v>
      </c>
      <c r="G116" s="724">
        <f>'[52]Ratebase Summary'!G116</f>
        <v>-20543736.740420919</v>
      </c>
      <c r="H116" s="724">
        <f>'[52]Ratebase Summary'!H116</f>
        <v>-18514371.359821726</v>
      </c>
      <c r="I116" s="724">
        <f>'[52]Ratebase Summary'!I116</f>
        <v>-10535782.047929276</v>
      </c>
      <c r="J116" s="724">
        <f>'[52]Ratebase Summary'!J116</f>
        <v>-8909908.3891374096</v>
      </c>
      <c r="K116" s="724">
        <f>'[52]Ratebase Summary'!K116</f>
        <v>-1027140.117624089</v>
      </c>
      <c r="L116" s="724">
        <f>'[52]Ratebase Summary'!L116</f>
        <v>-2635780.1395631633</v>
      </c>
      <c r="M116" s="724">
        <f>'[52]Ratebase Summary'!M116</f>
        <v>-1565844.4346436434</v>
      </c>
      <c r="N116" s="874">
        <f>'[52]Ratebase Summary'!N116</f>
        <v>-2387525.8349518767</v>
      </c>
      <c r="O116" s="724">
        <f>'[52]Ratebase Summary'!O116</f>
        <v>-48241.02630485277</v>
      </c>
      <c r="P116" s="719"/>
      <c r="Q116" s="724">
        <f>'[52]Ratebase Summary'!Q116</f>
        <v>-7876334.6415396286</v>
      </c>
      <c r="R116" s="724">
        <f>'[52]Ratebase Summary'!R116</f>
        <v>-41266.987683930129</v>
      </c>
      <c r="S116" s="724">
        <f>'[52]Ratebase Summary'!S116</f>
        <v>-992306.75991385174</v>
      </c>
      <c r="T116" s="724">
        <f>'[52]Ratebase Summary'!T116</f>
        <v>-8909908.3891374096</v>
      </c>
      <c r="U116" s="724">
        <f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>'[52]Ratebase Summary'!F116</f>
        <v>-104072543.37877715</v>
      </c>
      <c r="G118" s="727">
        <f>'[52]Ratebase Summary'!G116</f>
        <v>-20543736.740420919</v>
      </c>
      <c r="H118" s="727">
        <f>'[52]Ratebase Summary'!H116</f>
        <v>-18514371.359821726</v>
      </c>
      <c r="I118" s="727">
        <f>'[52]Ratebase Summary'!I116</f>
        <v>-10535782.047929276</v>
      </c>
      <c r="J118" s="727">
        <f>'[52]Ratebase Summary'!J116</f>
        <v>-8909908.3891374096</v>
      </c>
      <c r="K118" s="727">
        <f>'[52]Ratebase Summary'!K116</f>
        <v>-1027140.117624089</v>
      </c>
      <c r="L118" s="727">
        <f>'[52]Ratebase Summary'!L116</f>
        <v>-2635780.1395631633</v>
      </c>
      <c r="M118" s="727">
        <f>'[52]Ratebase Summary'!M116</f>
        <v>-1565844.4346436434</v>
      </c>
      <c r="N118" s="876">
        <f>'[52]Ratebase Summary'!N116</f>
        <v>-2387525.8349518767</v>
      </c>
      <c r="O118" s="727">
        <f>'[52]Ratebase Summary'!O116</f>
        <v>-48241.02630485277</v>
      </c>
      <c r="P118" s="725"/>
      <c r="Q118" s="727">
        <f>'[52]Ratebase Summary'!Q116</f>
        <v>-7876334.6415396286</v>
      </c>
      <c r="R118" s="727">
        <f>'[52]Ratebase Summary'!R116</f>
        <v>-41266.987683930129</v>
      </c>
      <c r="S118" s="727">
        <f>'[52]Ratebase Summary'!S116</f>
        <v>-992306.75991385174</v>
      </c>
      <c r="T118" s="727">
        <f>'[52]Ratebase Summary'!T116</f>
        <v>-8909908.3891374096</v>
      </c>
      <c r="U118" s="727">
        <f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>'[52]Ratebase Summary'!F122</f>
        <v>79781378.670227051</v>
      </c>
      <c r="G122" s="720">
        <f>'[52]Ratebase Summary'!G122</f>
        <v>17134603.458289959</v>
      </c>
      <c r="H122" s="720">
        <f>'[52]Ratebase Summary'!H122</f>
        <v>16750054.409043005</v>
      </c>
      <c r="I122" s="720">
        <f>'[52]Ratebase Summary'!I122</f>
        <v>9490723.3300346974</v>
      </c>
      <c r="J122" s="720">
        <f>'[52]Ratebase Summary'!J122</f>
        <v>7969548.1594735421</v>
      </c>
      <c r="K122" s="720">
        <f>'[52]Ratebase Summary'!K122</f>
        <v>923770.37810957758</v>
      </c>
      <c r="L122" s="720">
        <f>'[52]Ratebase Summary'!L122</f>
        <v>2391541.3137846538</v>
      </c>
      <c r="M122" s="720">
        <f>'[52]Ratebase Summary'!M122</f>
        <v>1477479.0317500923</v>
      </c>
      <c r="N122" s="873">
        <f>'[52]Ratebase Summary'!N122</f>
        <v>1412213.3616707711</v>
      </c>
      <c r="O122" s="720">
        <f>'[52]Ratebase Summary'!O122</f>
        <v>43903.843386790082</v>
      </c>
      <c r="P122" s="719"/>
      <c r="Q122" s="720">
        <f>'[52]Ratebase Summary'!Q122</f>
        <v>7036948.4649346992</v>
      </c>
      <c r="R122" s="720">
        <f>'[52]Ratebase Summary'!R122</f>
        <v>37348.518980995956</v>
      </c>
      <c r="S122" s="720">
        <f>'[52]Ratebase Summary'!S122</f>
        <v>895251.17555784702</v>
      </c>
      <c r="T122" s="720">
        <f>'[52]Ratebase Summary'!T122</f>
        <v>7969548.1594735421</v>
      </c>
      <c r="U122" s="720">
        <f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>'[52]Ratebase Summary'!F123</f>
        <v>79781378.670227051</v>
      </c>
      <c r="G123" s="724">
        <f>'[52]Ratebase Summary'!G123</f>
        <v>17134603.458289959</v>
      </c>
      <c r="H123" s="724">
        <f>'[52]Ratebase Summary'!H123</f>
        <v>16750054.409043005</v>
      </c>
      <c r="I123" s="724">
        <f>'[52]Ratebase Summary'!I123</f>
        <v>9490723.3300346974</v>
      </c>
      <c r="J123" s="724">
        <f>'[52]Ratebase Summary'!J123</f>
        <v>7969548.1594735421</v>
      </c>
      <c r="K123" s="724">
        <f>'[52]Ratebase Summary'!K123</f>
        <v>923770.37810957758</v>
      </c>
      <c r="L123" s="724">
        <f>'[52]Ratebase Summary'!L123</f>
        <v>2391541.3137846538</v>
      </c>
      <c r="M123" s="724">
        <f>'[52]Ratebase Summary'!M123</f>
        <v>1477479.0317500923</v>
      </c>
      <c r="N123" s="874">
        <f>'[52]Ratebase Summary'!N123</f>
        <v>1412213.3616707711</v>
      </c>
      <c r="O123" s="724">
        <f>'[52]Ratebase Summary'!O123</f>
        <v>43903.843386790082</v>
      </c>
      <c r="P123" s="719"/>
      <c r="Q123" s="724">
        <f>'[52]Ratebase Summary'!Q123</f>
        <v>7036948.4649346992</v>
      </c>
      <c r="R123" s="724">
        <f>'[52]Ratebase Summary'!R123</f>
        <v>37348.518980995956</v>
      </c>
      <c r="S123" s="724">
        <f>'[52]Ratebase Summary'!S123</f>
        <v>895251.17555784702</v>
      </c>
      <c r="T123" s="724">
        <f>'[52]Ratebase Summary'!T123</f>
        <v>7969548.1594735421</v>
      </c>
      <c r="U123" s="724">
        <f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>'[52]Ratebase Summary'!F126</f>
        <v>100039134.12724411</v>
      </c>
      <c r="G126" s="720">
        <f>'[52]Ratebase Summary'!G126</f>
        <v>25135396.155381601</v>
      </c>
      <c r="H126" s="720">
        <f>'[52]Ratebase Summary'!H126</f>
        <v>27836621.243245341</v>
      </c>
      <c r="I126" s="720">
        <f>'[52]Ratebase Summary'!I126</f>
        <v>17608413.999574654</v>
      </c>
      <c r="J126" s="720">
        <f>'[52]Ratebase Summary'!J126</f>
        <v>13275885.272348478</v>
      </c>
      <c r="K126" s="720">
        <f>'[52]Ratebase Summary'!K126</f>
        <v>0</v>
      </c>
      <c r="L126" s="720">
        <f>'[52]Ratebase Summary'!L126</f>
        <v>5207152.5347288325</v>
      </c>
      <c r="M126" s="720">
        <f>'[52]Ratebase Summary'!M126</f>
        <v>0</v>
      </c>
      <c r="N126" s="873">
        <f>'[52]Ratebase Summary'!N126</f>
        <v>625290.07421604008</v>
      </c>
      <c r="O126" s="720">
        <f>'[52]Ratebase Summary'!O126</f>
        <v>64640.085098350646</v>
      </c>
      <c r="P126" s="719"/>
      <c r="Q126" s="720">
        <f>'[52]Ratebase Summary'!Q126</f>
        <v>12267599.611651348</v>
      </c>
      <c r="R126" s="720">
        <f>'[52]Ratebase Summary'!R126</f>
        <v>35291.711615347922</v>
      </c>
      <c r="S126" s="720">
        <f>'[52]Ratebase Summary'!S126</f>
        <v>972993.94908178167</v>
      </c>
      <c r="T126" s="720">
        <f>'[52]Ratebase Summary'!T126</f>
        <v>13275885.272348478</v>
      </c>
      <c r="U126" s="720">
        <f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>'[52]Ratebase Summary'!F127</f>
        <v>149131.6423142562</v>
      </c>
      <c r="G127" s="720">
        <f>'[52]Ratebase Summary'!G127</f>
        <v>37470.165466482758</v>
      </c>
      <c r="H127" s="720">
        <f>'[52]Ratebase Summary'!H127</f>
        <v>41496.970947437869</v>
      </c>
      <c r="I127" s="720">
        <f>'[52]Ratebase Summary'!I127</f>
        <v>26249.444492050694</v>
      </c>
      <c r="J127" s="720">
        <f>'[52]Ratebase Summary'!J127</f>
        <v>19790.800781249385</v>
      </c>
      <c r="K127" s="720">
        <f>'[52]Ratebase Summary'!K127</f>
        <v>0</v>
      </c>
      <c r="L127" s="720">
        <f>'[52]Ratebase Summary'!L127</f>
        <v>7762.4743162733048</v>
      </c>
      <c r="M127" s="720">
        <f>'[52]Ratebase Summary'!M127</f>
        <v>0</v>
      </c>
      <c r="N127" s="873">
        <f>'[52]Ratebase Summary'!N127</f>
        <v>932.14057182893839</v>
      </c>
      <c r="O127" s="720">
        <f>'[52]Ratebase Summary'!O127</f>
        <v>96.361110420937123</v>
      </c>
      <c r="P127" s="719"/>
      <c r="Q127" s="720">
        <f>'[52]Ratebase Summary'!Q127</f>
        <v>18287.71603532966</v>
      </c>
      <c r="R127" s="720">
        <f>'[52]Ratebase Summary'!R127</f>
        <v>52.610520464756995</v>
      </c>
      <c r="S127" s="720">
        <f>'[52]Ratebase Summary'!S127</f>
        <v>1450.4742254549658</v>
      </c>
      <c r="T127" s="720">
        <f>'[52]Ratebase Summary'!T127</f>
        <v>19790.800781249385</v>
      </c>
      <c r="U127" s="720">
        <f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>'[52]Ratebase Summary'!F128</f>
        <v>-2446656.6075007757</v>
      </c>
      <c r="G128" s="720">
        <f>'[52]Ratebase Summary'!G128</f>
        <v>-436178.36362836417</v>
      </c>
      <c r="H128" s="720">
        <f>'[52]Ratebase Summary'!H128</f>
        <v>-346299.53992125602</v>
      </c>
      <c r="I128" s="720">
        <f>'[52]Ratebase Summary'!I128</f>
        <v>-147465.10479993484</v>
      </c>
      <c r="J128" s="720">
        <f>'[52]Ratebase Summary'!J128</f>
        <v>-163572.21991398971</v>
      </c>
      <c r="K128" s="720">
        <f>'[52]Ratebase Summary'!K128</f>
        <v>-44243.364519890485</v>
      </c>
      <c r="L128" s="720">
        <f>'[52]Ratebase Summary'!L128</f>
        <v>-16861.288629307564</v>
      </c>
      <c r="M128" s="720">
        <f>'[52]Ratebase Summary'!M128</f>
        <v>-5825.648419958784</v>
      </c>
      <c r="N128" s="873">
        <f>'[52]Ratebase Summary'!N128</f>
        <v>-71436.067965629263</v>
      </c>
      <c r="O128" s="720">
        <f>'[52]Ratebase Summary'!O128</f>
        <v>-1129.1249060231639</v>
      </c>
      <c r="P128" s="719"/>
      <c r="Q128" s="720">
        <f>'[52]Ratebase Summary'!Q128</f>
        <v>-129945.24515702781</v>
      </c>
      <c r="R128" s="720">
        <f>'[52]Ratebase Summary'!R128</f>
        <v>-1481.8297137822483</v>
      </c>
      <c r="S128" s="720">
        <f>'[52]Ratebase Summary'!S128</f>
        <v>-32145.145043179658</v>
      </c>
      <c r="T128" s="720">
        <f>'[52]Ratebase Summary'!T128</f>
        <v>-163572.21991398971</v>
      </c>
      <c r="U128" s="720">
        <f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>'[52]Ratebase Summary'!F129</f>
        <v>41709268.719850264</v>
      </c>
      <c r="G129" s="720">
        <f>'[52]Ratebase Summary'!G129</f>
        <v>8290161.5150035135</v>
      </c>
      <c r="H129" s="720">
        <f>'[52]Ratebase Summary'!H129</f>
        <v>7524867.5306786224</v>
      </c>
      <c r="I129" s="720">
        <f>'[52]Ratebase Summary'!I129</f>
        <v>4280354.0438822778</v>
      </c>
      <c r="J129" s="720">
        <f>'[52]Ratebase Summary'!J129</f>
        <v>3617537.4311206625</v>
      </c>
      <c r="K129" s="720">
        <f>'[52]Ratebase Summary'!K129</f>
        <v>417396.33566321526</v>
      </c>
      <c r="L129" s="720">
        <f>'[52]Ratebase Summary'!L129</f>
        <v>1071516.1310728302</v>
      </c>
      <c r="M129" s="720">
        <f>'[52]Ratebase Summary'!M129</f>
        <v>639621.68586194969</v>
      </c>
      <c r="N129" s="873">
        <f>'[52]Ratebase Summary'!N129</f>
        <v>939711.60287291766</v>
      </c>
      <c r="O129" s="720">
        <f>'[52]Ratebase Summary'!O129</f>
        <v>19617.725856682206</v>
      </c>
      <c r="P129" s="719"/>
      <c r="Q129" s="720">
        <f>'[52]Ratebase Summary'!Q129</f>
        <v>3197542.9539494431</v>
      </c>
      <c r="R129" s="720">
        <f>'[52]Ratebase Summary'!R129</f>
        <v>16773.71908732747</v>
      </c>
      <c r="S129" s="720">
        <f>'[52]Ratebase Summary'!S129</f>
        <v>403220.75808389194</v>
      </c>
      <c r="T129" s="720">
        <f>'[52]Ratebase Summary'!T129</f>
        <v>3617537.4311206625</v>
      </c>
      <c r="U129" s="720">
        <f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>'[52]Ratebase Summary'!F130</f>
        <v>-7674244.1650848594</v>
      </c>
      <c r="G130" s="720">
        <f>'[52]Ratebase Summary'!G130</f>
        <v>-1928197.0897227272</v>
      </c>
      <c r="H130" s="720">
        <f>'[52]Ratebase Summary'!H130</f>
        <v>-2135414.6056475644</v>
      </c>
      <c r="I130" s="720">
        <f>'[52]Ratebase Summary'!I130</f>
        <v>-1350784.0663710164</v>
      </c>
      <c r="J130" s="720">
        <f>'[52]Ratebase Summary'!J130</f>
        <v>-1018425.2990241568</v>
      </c>
      <c r="K130" s="720">
        <f>'[52]Ratebase Summary'!K130</f>
        <v>0</v>
      </c>
      <c r="L130" s="720">
        <f>'[52]Ratebase Summary'!L130</f>
        <v>-399453.27700978995</v>
      </c>
      <c r="M130" s="720">
        <f>'[52]Ratebase Summary'!M130</f>
        <v>0</v>
      </c>
      <c r="N130" s="873">
        <f>'[52]Ratebase Summary'!N130</f>
        <v>-47967.515366879728</v>
      </c>
      <c r="O130" s="720">
        <f>'[52]Ratebase Summary'!O130</f>
        <v>-4958.6974160096306</v>
      </c>
      <c r="P130" s="719"/>
      <c r="Q130" s="720">
        <f>'[52]Ratebase Summary'!Q130</f>
        <v>-941077.26501876849</v>
      </c>
      <c r="R130" s="720">
        <f>'[52]Ratebase Summary'!R130</f>
        <v>-2707.3126362274561</v>
      </c>
      <c r="S130" s="720">
        <f>'[52]Ratebase Summary'!S130</f>
        <v>-74640.721369160834</v>
      </c>
      <c r="T130" s="720">
        <f>'[52]Ratebase Summary'!T130</f>
        <v>-1018425.2990241568</v>
      </c>
      <c r="U130" s="720">
        <f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>'[52]Ratebase Summary'!F131</f>
        <v>5376485.6684601344</v>
      </c>
      <c r="G131" s="720">
        <f>'[52]Ratebase Summary'!G131</f>
        <v>1350872.3199121912</v>
      </c>
      <c r="H131" s="720">
        <f>'[52]Ratebase Summary'!H131</f>
        <v>1496046.4869907647</v>
      </c>
      <c r="I131" s="720">
        <f>'[52]Ratebase Summary'!I131</f>
        <v>946343.51185616292</v>
      </c>
      <c r="J131" s="720">
        <f>'[52]Ratebase Summary'!J131</f>
        <v>713496.84826454287</v>
      </c>
      <c r="K131" s="720">
        <f>'[52]Ratebase Summary'!K131</f>
        <v>0</v>
      </c>
      <c r="L131" s="720">
        <f>'[52]Ratebase Summary'!L131</f>
        <v>279852.2920125025</v>
      </c>
      <c r="M131" s="720">
        <f>'[52]Ratebase Summary'!M131</f>
        <v>0</v>
      </c>
      <c r="N131" s="873">
        <f>'[52]Ratebase Summary'!N131</f>
        <v>33605.480015218985</v>
      </c>
      <c r="O131" s="720">
        <f>'[52]Ratebase Summary'!O131</f>
        <v>3474.0053897035832</v>
      </c>
      <c r="P131" s="719"/>
      <c r="Q131" s="720">
        <f>'[52]Ratebase Summary'!Q131</f>
        <v>659307.72066217149</v>
      </c>
      <c r="R131" s="720">
        <f>'[52]Ratebase Summary'!R131</f>
        <v>1896.7115556398235</v>
      </c>
      <c r="S131" s="720">
        <f>'[52]Ratebase Summary'!S131</f>
        <v>52292.416046731531</v>
      </c>
      <c r="T131" s="720">
        <f>'[52]Ratebase Summary'!T131</f>
        <v>713496.84826454287</v>
      </c>
      <c r="U131" s="720">
        <f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>'[52]Ratebase Summary'!F132</f>
        <v>-802086570.46115088</v>
      </c>
      <c r="G132" s="720">
        <f>'[52]Ratebase Summary'!G132</f>
        <v>-173388467.98337024</v>
      </c>
      <c r="H132" s="720">
        <f>'[52]Ratebase Summary'!H132</f>
        <v>-170472061.37878209</v>
      </c>
      <c r="I132" s="720">
        <f>'[52]Ratebase Summary'!I132</f>
        <v>-96546481.691470146</v>
      </c>
      <c r="J132" s="720">
        <f>'[52]Ratebase Summary'!J132</f>
        <v>-81044467.451555312</v>
      </c>
      <c r="K132" s="720">
        <f>'[52]Ratebase Summary'!K132</f>
        <v>-9439377.0122897048</v>
      </c>
      <c r="L132" s="720">
        <f>'[52]Ratebase Summary'!L132</f>
        <v>-24334224.984202579</v>
      </c>
      <c r="M132" s="720">
        <f>'[52]Ratebase Summary'!M132</f>
        <v>-15268067.075518638</v>
      </c>
      <c r="N132" s="873">
        <f>'[52]Ratebase Summary'!N132</f>
        <v>-13858827.190928433</v>
      </c>
      <c r="O132" s="720">
        <f>'[52]Ratebase Summary'!O132</f>
        <v>-447080.5252759888</v>
      </c>
      <c r="P132" s="719"/>
      <c r="Q132" s="720">
        <f>'[52]Ratebase Summary'!Q132</f>
        <v>-71550278.688460931</v>
      </c>
      <c r="R132" s="720">
        <f>'[52]Ratebase Summary'!R132</f>
        <v>-380343.67215952178</v>
      </c>
      <c r="S132" s="720">
        <f>'[52]Ratebase Summary'!S132</f>
        <v>-9113845.0909348559</v>
      </c>
      <c r="T132" s="720">
        <f>'[52]Ratebase Summary'!T132</f>
        <v>-81044467.451555312</v>
      </c>
      <c r="U132" s="720">
        <f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>'[52]Ratebase Summary'!F133</f>
        <v>-23095250.799047243</v>
      </c>
      <c r="G133" s="720">
        <f>'[52]Ratebase Summary'!G133</f>
        <v>-1864887.860734801</v>
      </c>
      <c r="H133" s="720">
        <f>'[52]Ratebase Summary'!H133</f>
        <v>-638245.470833336</v>
      </c>
      <c r="I133" s="720">
        <f>'[52]Ratebase Summary'!I133</f>
        <v>-169525.96587746224</v>
      </c>
      <c r="J133" s="720">
        <f>'[52]Ratebase Summary'!J133</f>
        <v>-57586.220566097596</v>
      </c>
      <c r="K133" s="720">
        <f>'[52]Ratebase Summary'!K133</f>
        <v>0</v>
      </c>
      <c r="L133" s="720">
        <f>'[52]Ratebase Summary'!L133</f>
        <v>0</v>
      </c>
      <c r="M133" s="720">
        <f>'[52]Ratebase Summary'!M133</f>
        <v>0</v>
      </c>
      <c r="N133" s="873">
        <f>'[52]Ratebase Summary'!N133</f>
        <v>-11115.0674160617</v>
      </c>
      <c r="O133" s="720">
        <f>'[52]Ratebase Summary'!O133</f>
        <v>0</v>
      </c>
      <c r="P133" s="719"/>
      <c r="Q133" s="720">
        <f>'[52]Ratebase Summary'!Q133</f>
        <v>-57586.220566097596</v>
      </c>
      <c r="R133" s="720">
        <f>'[52]Ratebase Summary'!R133</f>
        <v>0</v>
      </c>
      <c r="S133" s="720">
        <f>'[52]Ratebase Summary'!S133</f>
        <v>0</v>
      </c>
      <c r="T133" s="720">
        <f>'[52]Ratebase Summary'!T133</f>
        <v>-57586.220566097596</v>
      </c>
      <c r="U133" s="720">
        <f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>'[52]Ratebase Summary'!F134</f>
        <v>-1578995.6136774495</v>
      </c>
      <c r="G134" s="720">
        <f>'[52]Ratebase Summary'!G134</f>
        <v>-396731.54534615244</v>
      </c>
      <c r="H134" s="720">
        <f>'[52]Ratebase Summary'!H134</f>
        <v>-439367.08595236362</v>
      </c>
      <c r="I134" s="720">
        <f>'[52]Ratebase Summary'!I134</f>
        <v>-277927.32026029291</v>
      </c>
      <c r="J134" s="720">
        <f>'[52]Ratebase Summary'!J134</f>
        <v>-209543.6430513293</v>
      </c>
      <c r="K134" s="720">
        <f>'[52]Ratebase Summary'!K134</f>
        <v>0</v>
      </c>
      <c r="L134" s="720">
        <f>'[52]Ratebase Summary'!L134</f>
        <v>-82188.546350553472</v>
      </c>
      <c r="M134" s="720">
        <f>'[52]Ratebase Summary'!M134</f>
        <v>0</v>
      </c>
      <c r="N134" s="873">
        <f>'[52]Ratebase Summary'!N134</f>
        <v>-9869.4405252183205</v>
      </c>
      <c r="O134" s="720">
        <f>'[52]Ratebase Summary'!O134</f>
        <v>-1020.2648366409294</v>
      </c>
      <c r="P134" s="719"/>
      <c r="Q134" s="720">
        <f>'[52]Ratebase Summary'!Q134</f>
        <v>-193629.08471909101</v>
      </c>
      <c r="R134" s="720">
        <f>'[52]Ratebase Summary'!R134</f>
        <v>-557.03658699128914</v>
      </c>
      <c r="S134" s="720">
        <f>'[52]Ratebase Summary'!S134</f>
        <v>-15357.521745246999</v>
      </c>
      <c r="T134" s="720">
        <f>'[52]Ratebase Summary'!T134</f>
        <v>-209543.6430513293</v>
      </c>
      <c r="U134" s="720">
        <f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>'[52]Ratebase Summary'!F135</f>
        <v>-33974849.983845964</v>
      </c>
      <c r="G135" s="720">
        <f>'[52]Ratebase Summary'!G135</f>
        <v>-42161069.125409625</v>
      </c>
      <c r="H135" s="720">
        <f>'[52]Ratebase Summary'!H135</f>
        <v>-2830663.0729111028</v>
      </c>
      <c r="I135" s="720">
        <f>'[52]Ratebase Summary'!I135</f>
        <v>-291942.46783331066</v>
      </c>
      <c r="J135" s="720">
        <f>'[52]Ratebase Summary'!J135</f>
        <v>0</v>
      </c>
      <c r="K135" s="720">
        <f>'[52]Ratebase Summary'!K135</f>
        <v>0</v>
      </c>
      <c r="L135" s="720">
        <f>'[52]Ratebase Summary'!L135</f>
        <v>0</v>
      </c>
      <c r="M135" s="720">
        <f>'[52]Ratebase Summary'!M135</f>
        <v>0</v>
      </c>
      <c r="N135" s="873">
        <f>'[52]Ratebase Summary'!N135</f>
        <v>0</v>
      </c>
      <c r="O135" s="720">
        <f>'[52]Ratebase Summary'!O135</f>
        <v>0</v>
      </c>
      <c r="P135" s="719"/>
      <c r="Q135" s="720">
        <f>'[52]Ratebase Summary'!Q135</f>
        <v>0</v>
      </c>
      <c r="R135" s="720">
        <f>'[52]Ratebase Summary'!R135</f>
        <v>0</v>
      </c>
      <c r="S135" s="720">
        <f>'[52]Ratebase Summary'!S135</f>
        <v>0</v>
      </c>
      <c r="T135" s="720">
        <f>'[52]Ratebase Summary'!T135</f>
        <v>0</v>
      </c>
      <c r="U135" s="720">
        <f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>'[52]Ratebase Summary'!F136</f>
        <v>-1301520.7657706658</v>
      </c>
      <c r="G136" s="720">
        <f>'[52]Ratebase Summary'!G136</f>
        <v>-257574.15583191678</v>
      </c>
      <c r="H136" s="720">
        <f>'[52]Ratebase Summary'!H136</f>
        <v>-232750.88747887744</v>
      </c>
      <c r="I136" s="720">
        <f>'[52]Ratebase Summary'!I136</f>
        <v>-132452.71481773359</v>
      </c>
      <c r="J136" s="720">
        <f>'[52]Ratebase Summary'!J136</f>
        <v>-111969.18453176366</v>
      </c>
      <c r="K136" s="720">
        <f>'[52]Ratebase Summary'!K136</f>
        <v>-12921.152596222011</v>
      </c>
      <c r="L136" s="720">
        <f>'[52]Ratebase Summary'!L136</f>
        <v>-33153.175362110313</v>
      </c>
      <c r="M136" s="720">
        <f>'[52]Ratebase Summary'!M136</f>
        <v>-19853.826724017094</v>
      </c>
      <c r="N136" s="873">
        <f>'[52]Ratebase Summary'!N136</f>
        <v>-29659.639831462275</v>
      </c>
      <c r="O136" s="720">
        <f>'[52]Ratebase Summary'!O136</f>
        <v>-606.4720632313348</v>
      </c>
      <c r="P136" s="719"/>
      <c r="Q136" s="720">
        <f>'[52]Ratebase Summary'!Q136</f>
        <v>-98983.38526709209</v>
      </c>
      <c r="R136" s="720">
        <f>'[52]Ratebase Summary'!R136</f>
        <v>-518.46649140624163</v>
      </c>
      <c r="S136" s="720">
        <f>'[52]Ratebase Summary'!S136</f>
        <v>-12467.332773265322</v>
      </c>
      <c r="T136" s="720">
        <f>'[52]Ratebase Summary'!T136</f>
        <v>-111969.18453176366</v>
      </c>
      <c r="U136" s="720">
        <f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>'[52]Ratebase Summary'!F137</f>
        <v>200793481.24872646</v>
      </c>
      <c r="G137" s="720">
        <f>'[52]Ratebase Summary'!G137</f>
        <v>50450493.605686329</v>
      </c>
      <c r="H137" s="720">
        <f>'[52]Ratebase Summary'!H137</f>
        <v>55872255.736680686</v>
      </c>
      <c r="I137" s="720">
        <f>'[52]Ratebase Summary'!I137</f>
        <v>35342716.398827009</v>
      </c>
      <c r="J137" s="720">
        <f>'[52]Ratebase Summary'!J137</f>
        <v>26646684.257611763</v>
      </c>
      <c r="K137" s="720">
        <f>'[52]Ratebase Summary'!K137</f>
        <v>0</v>
      </c>
      <c r="L137" s="720">
        <f>'[52]Ratebase Summary'!L137</f>
        <v>10451532.732294904</v>
      </c>
      <c r="M137" s="720">
        <f>'[52]Ratebase Summary'!M137</f>
        <v>0</v>
      </c>
      <c r="N137" s="873">
        <f>'[52]Ratebase Summary'!N137</f>
        <v>1255050.5548400232</v>
      </c>
      <c r="O137" s="720">
        <f>'[52]Ratebase Summary'!O137</f>
        <v>129742.30363292436</v>
      </c>
      <c r="P137" s="719"/>
      <c r="Q137" s="720">
        <f>'[52]Ratebase Summary'!Q137</f>
        <v>24622904.367163744</v>
      </c>
      <c r="R137" s="720">
        <f>'[52]Ratebase Summary'!R137</f>
        <v>70835.735397893324</v>
      </c>
      <c r="S137" s="720">
        <f>'[52]Ratebase Summary'!S137</f>
        <v>1952944.1550501261</v>
      </c>
      <c r="T137" s="720">
        <f>'[52]Ratebase Summary'!T137</f>
        <v>26646684.257611763</v>
      </c>
      <c r="U137" s="720">
        <f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>'[52]Ratebase Summary'!F138</f>
        <v>498724.84909580101</v>
      </c>
      <c r="G138" s="720">
        <f>'[52]Ratebase Summary'!G138</f>
        <v>125307.42857701299</v>
      </c>
      <c r="H138" s="720">
        <f>'[52]Ratebase Summary'!H138</f>
        <v>138773.83935786915</v>
      </c>
      <c r="I138" s="720">
        <f>'[52]Ratebase Summary'!I138</f>
        <v>87783.182965022119</v>
      </c>
      <c r="J138" s="720">
        <f>'[52]Ratebase Summary'!J138</f>
        <v>66184.238166671916</v>
      </c>
      <c r="K138" s="720">
        <f>'[52]Ratebase Summary'!K138</f>
        <v>0</v>
      </c>
      <c r="L138" s="720">
        <f>'[52]Ratebase Summary'!L138</f>
        <v>25959.204712810675</v>
      </c>
      <c r="M138" s="720">
        <f>'[52]Ratebase Summary'!M138</f>
        <v>0</v>
      </c>
      <c r="N138" s="873">
        <f>'[52]Ratebase Summary'!N138</f>
        <v>3117.2570676975693</v>
      </c>
      <c r="O138" s="720">
        <f>'[52]Ratebase Summary'!O138</f>
        <v>322.25005711475109</v>
      </c>
      <c r="P138" s="719"/>
      <c r="Q138" s="720">
        <f>'[52]Ratebase Summary'!Q138</f>
        <v>61157.634144519645</v>
      </c>
      <c r="R138" s="720">
        <f>'[52]Ratebase Summary'!R138</f>
        <v>175.93968303753638</v>
      </c>
      <c r="S138" s="720">
        <f>'[52]Ratebase Summary'!S138</f>
        <v>4850.6643391147363</v>
      </c>
      <c r="T138" s="720">
        <f>'[52]Ratebase Summary'!T138</f>
        <v>66184.238166671916</v>
      </c>
      <c r="U138" s="720">
        <f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>'[52]Ratebase Summary'!F139</f>
        <v>201041.60420285759</v>
      </c>
      <c r="G139" s="720">
        <f>'[52]Ratebase Summary'!G139</f>
        <v>35840.745968841838</v>
      </c>
      <c r="H139" s="720">
        <f>'[52]Ratebase Summary'!H139</f>
        <v>28455.409241755944</v>
      </c>
      <c r="I139" s="720">
        <f>'[52]Ratebase Summary'!I139</f>
        <v>12117.19746123466</v>
      </c>
      <c r="J139" s="720">
        <f>'[52]Ratebase Summary'!J139</f>
        <v>13440.717996025796</v>
      </c>
      <c r="K139" s="720">
        <f>'[52]Ratebase Summary'!K139</f>
        <v>3635.4742022814721</v>
      </c>
      <c r="L139" s="720">
        <f>'[52]Ratebase Summary'!L139</f>
        <v>1385.4909203731893</v>
      </c>
      <c r="M139" s="720">
        <f>'[52]Ratebase Summary'!M139</f>
        <v>478.693127707332</v>
      </c>
      <c r="N139" s="873">
        <f>'[52]Ratebase Summary'!N139</f>
        <v>5869.8967634958226</v>
      </c>
      <c r="O139" s="720">
        <f>'[52]Ratebase Summary'!O139</f>
        <v>92.780115426241224</v>
      </c>
      <c r="P139" s="719"/>
      <c r="Q139" s="720">
        <f>'[52]Ratebase Summary'!Q139</f>
        <v>10677.591806227429</v>
      </c>
      <c r="R139" s="720">
        <f>'[52]Ratebase Summary'!R139</f>
        <v>121.76184508317847</v>
      </c>
      <c r="S139" s="720">
        <f>'[52]Ratebase Summary'!S139</f>
        <v>2641.364344715189</v>
      </c>
      <c r="T139" s="720">
        <f>'[52]Ratebase Summary'!T139</f>
        <v>13440.717996025796</v>
      </c>
      <c r="U139" s="720">
        <f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>'[52]Ratebase Summary'!F140</f>
        <v>-72123975.0826267</v>
      </c>
      <c r="G140" s="720">
        <f>'[52]Ratebase Summary'!G140</f>
        <v>-18121555.147576872</v>
      </c>
      <c r="H140" s="720">
        <f>'[52]Ratebase Summary'!H140</f>
        <v>-20069023.931961257</v>
      </c>
      <c r="I140" s="720">
        <f>'[52]Ratebase Summary'!I140</f>
        <v>-12694920.079321597</v>
      </c>
      <c r="J140" s="720">
        <f>'[52]Ratebase Summary'!J140</f>
        <v>-9571350.5213347264</v>
      </c>
      <c r="K140" s="720">
        <f>'[52]Ratebase Summary'!K140</f>
        <v>0</v>
      </c>
      <c r="L140" s="720">
        <f>'[52]Ratebase Summary'!L140</f>
        <v>-3754136.2482058979</v>
      </c>
      <c r="M140" s="720">
        <f>'[52]Ratebase Summary'!M140</f>
        <v>0</v>
      </c>
      <c r="N140" s="873">
        <f>'[52]Ratebase Summary'!N140</f>
        <v>-450807.63768715615</v>
      </c>
      <c r="O140" s="720">
        <f>'[52]Ratebase Summary'!O140</f>
        <v>-46602.761285822256</v>
      </c>
      <c r="P140" s="719"/>
      <c r="Q140" s="720">
        <f>'[52]Ratebase Summary'!Q140</f>
        <v>-8844419.3008406349</v>
      </c>
      <c r="R140" s="720">
        <f>'[52]Ratebase Summary'!R140</f>
        <v>-25443.828071632684</v>
      </c>
      <c r="S140" s="720">
        <f>'[52]Ratebase Summary'!S140</f>
        <v>-701487.39242245769</v>
      </c>
      <c r="T140" s="720">
        <f>'[52]Ratebase Summary'!T140</f>
        <v>-9571350.5213347264</v>
      </c>
      <c r="U140" s="720">
        <f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>'[52]Ratebase Summary'!F141</f>
        <v>-501369.16453276435</v>
      </c>
      <c r="G141" s="720">
        <f>'[52]Ratebase Summary'!G141</f>
        <v>-125971.82773088136</v>
      </c>
      <c r="H141" s="720">
        <f>'[52]Ratebase Summary'!H141</f>
        <v>-139509.63948157665</v>
      </c>
      <c r="I141" s="720">
        <f>'[52]Ratebase Summary'!I141</f>
        <v>-88248.622828788764</v>
      </c>
      <c r="J141" s="720">
        <f>'[52]Ratebase Summary'!J141</f>
        <v>-66535.157121251963</v>
      </c>
      <c r="K141" s="720">
        <f>'[52]Ratebase Summary'!K141</f>
        <v>0</v>
      </c>
      <c r="L141" s="720">
        <f>'[52]Ratebase Summary'!L141</f>
        <v>-26096.844387027493</v>
      </c>
      <c r="M141" s="720">
        <f>'[52]Ratebase Summary'!M141</f>
        <v>0</v>
      </c>
      <c r="N141" s="873">
        <f>'[52]Ratebase Summary'!N141</f>
        <v>-3133.7852414992967</v>
      </c>
      <c r="O141" s="720">
        <f>'[52]Ratebase Summary'!O141</f>
        <v>-323.95867621030203</v>
      </c>
      <c r="P141" s="719"/>
      <c r="Q141" s="720">
        <f>'[52]Ratebase Summary'!Q141</f>
        <v>-61481.901275683675</v>
      </c>
      <c r="R141" s="720">
        <f>'[52]Ratebase Summary'!R141</f>
        <v>-176.87254214947774</v>
      </c>
      <c r="S141" s="720">
        <f>'[52]Ratebase Summary'!S141</f>
        <v>-4876.3833034188083</v>
      </c>
      <c r="T141" s="720">
        <f>'[52]Ratebase Summary'!T141</f>
        <v>-66535.157121251963</v>
      </c>
      <c r="U141" s="720">
        <f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>'[52]Ratebase Summary'!F142</f>
        <v>-201041.60420285759</v>
      </c>
      <c r="G142" s="720">
        <f>'[52]Ratebase Summary'!G142</f>
        <v>-35840.745968841838</v>
      </c>
      <c r="H142" s="720">
        <f>'[52]Ratebase Summary'!H142</f>
        <v>-28455.409241755944</v>
      </c>
      <c r="I142" s="720">
        <f>'[52]Ratebase Summary'!I142</f>
        <v>-12117.19746123466</v>
      </c>
      <c r="J142" s="720">
        <f>'[52]Ratebase Summary'!J142</f>
        <v>-13440.717996025796</v>
      </c>
      <c r="K142" s="720">
        <f>'[52]Ratebase Summary'!K142</f>
        <v>-3635.4742022814721</v>
      </c>
      <c r="L142" s="720">
        <f>'[52]Ratebase Summary'!L142</f>
        <v>-1385.4909203731893</v>
      </c>
      <c r="M142" s="720">
        <f>'[52]Ratebase Summary'!M142</f>
        <v>-478.693127707332</v>
      </c>
      <c r="N142" s="873">
        <f>'[52]Ratebase Summary'!N142</f>
        <v>-5869.8967634958226</v>
      </c>
      <c r="O142" s="720">
        <f>'[52]Ratebase Summary'!O142</f>
        <v>-92.780115426241224</v>
      </c>
      <c r="P142" s="719"/>
      <c r="Q142" s="720">
        <f>'[52]Ratebase Summary'!Q142</f>
        <v>-10677.591806227429</v>
      </c>
      <c r="R142" s="720">
        <f>'[52]Ratebase Summary'!R142</f>
        <v>-121.76184508317847</v>
      </c>
      <c r="S142" s="720">
        <f>'[52]Ratebase Summary'!S142</f>
        <v>-2641.364344715189</v>
      </c>
      <c r="T142" s="720">
        <f>'[52]Ratebase Summary'!T142</f>
        <v>-13440.717996025796</v>
      </c>
      <c r="U142" s="720">
        <f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>'[52]Ratebase Summary'!F143</f>
        <v>-81569881.449563235</v>
      </c>
      <c r="G143" s="720">
        <f>'[52]Ratebase Summary'!G143</f>
        <v>-20494892.348572612</v>
      </c>
      <c r="H143" s="720">
        <f>'[52]Ratebase Summary'!H143</f>
        <v>-22697416.511820298</v>
      </c>
      <c r="I143" s="720">
        <f>'[52]Ratebase Summary'!I143</f>
        <v>-14357543.725170804</v>
      </c>
      <c r="J143" s="720">
        <f>'[52]Ratebase Summary'!J143</f>
        <v>-10824887.652726628</v>
      </c>
      <c r="K143" s="720">
        <f>'[52]Ratebase Summary'!K143</f>
        <v>0</v>
      </c>
      <c r="L143" s="720">
        <f>'[52]Ratebase Summary'!L143</f>
        <v>-4245806.5901227184</v>
      </c>
      <c r="M143" s="720">
        <f>'[52]Ratebase Summary'!M143</f>
        <v>0</v>
      </c>
      <c r="N143" s="873">
        <f>'[52]Ratebase Summary'!N143</f>
        <v>-509848.84735723247</v>
      </c>
      <c r="O143" s="720">
        <f>'[52]Ratebase Summary'!O143</f>
        <v>-52706.214666508269</v>
      </c>
      <c r="P143" s="719"/>
      <c r="Q143" s="720">
        <f>'[52]Ratebase Summary'!Q143</f>
        <v>-10002751.970247135</v>
      </c>
      <c r="R143" s="720">
        <f>'[52]Ratebase Summary'!R143</f>
        <v>-28776.146032556706</v>
      </c>
      <c r="S143" s="720">
        <f>'[52]Ratebase Summary'!S143</f>
        <v>-793359.53644693643</v>
      </c>
      <c r="T143" s="720">
        <f>'[52]Ratebase Summary'!T143</f>
        <v>-10824887.652726628</v>
      </c>
      <c r="U143" s="720">
        <f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>'[52]Ratebase Summary'!F144</f>
        <v>-2388862.1684239395</v>
      </c>
      <c r="G144" s="720">
        <f>'[52]Ratebase Summary'!G144</f>
        <v>-600215.08070597448</v>
      </c>
      <c r="H144" s="720">
        <f>'[52]Ratebase Summary'!H144</f>
        <v>-664718.38210987963</v>
      </c>
      <c r="I144" s="720">
        <f>'[52]Ratebase Summary'!I144</f>
        <v>-420476.19080776162</v>
      </c>
      <c r="J144" s="720">
        <f>'[52]Ratebase Summary'!J144</f>
        <v>-317018.5383563104</v>
      </c>
      <c r="K144" s="720">
        <f>'[52]Ratebase Summary'!K144</f>
        <v>0</v>
      </c>
      <c r="L144" s="720">
        <f>'[52]Ratebase Summary'!L144</f>
        <v>-124343.03639218438</v>
      </c>
      <c r="M144" s="720">
        <f>'[52]Ratebase Summary'!M144</f>
        <v>0</v>
      </c>
      <c r="N144" s="873">
        <f>'[52]Ratebase Summary'!N144</f>
        <v>-14931.474723539221</v>
      </c>
      <c r="O144" s="720">
        <f>'[52]Ratebase Summary'!O144</f>
        <v>-1543.5584804117273</v>
      </c>
      <c r="P144" s="719"/>
      <c r="Q144" s="720">
        <f>'[52]Ratebase Summary'!Q144</f>
        <v>-292941.40603387309</v>
      </c>
      <c r="R144" s="720">
        <f>'[52]Ratebase Summary'!R144</f>
        <v>-842.74054820984929</v>
      </c>
      <c r="S144" s="720">
        <f>'[52]Ratebase Summary'!S144</f>
        <v>-23234.391774227443</v>
      </c>
      <c r="T144" s="720">
        <f>'[52]Ratebase Summary'!T144</f>
        <v>-317018.5383563104</v>
      </c>
      <c r="U144" s="720">
        <f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>'[52]Ratebase Summary'!F145</f>
        <v>-5886113.0652070474</v>
      </c>
      <c r="G145" s="720">
        <f>'[52]Ratebase Summary'!G145</f>
        <v>-1049348.3871184119</v>
      </c>
      <c r="H145" s="720">
        <f>'[52]Ratebase Summary'!H145</f>
        <v>-833119.87475342839</v>
      </c>
      <c r="I145" s="720">
        <f>'[52]Ratebase Summary'!I145</f>
        <v>-354768.33053072711</v>
      </c>
      <c r="J145" s="720">
        <f>'[52]Ratebase Summary'!J145</f>
        <v>-393518.47651565052</v>
      </c>
      <c r="K145" s="720">
        <f>'[52]Ratebase Summary'!K145</f>
        <v>-106439.72069920426</v>
      </c>
      <c r="L145" s="720">
        <f>'[52]Ratebase Summary'!L145</f>
        <v>-40564.520167206509</v>
      </c>
      <c r="M145" s="720">
        <f>'[52]Ratebase Summary'!M145</f>
        <v>-14015.217817202945</v>
      </c>
      <c r="N145" s="873">
        <f>'[52]Ratebase Summary'!N145</f>
        <v>-171859.33313666933</v>
      </c>
      <c r="O145" s="720">
        <f>'[52]Ratebase Summary'!O145</f>
        <v>-2716.4240544497898</v>
      </c>
      <c r="P145" s="719"/>
      <c r="Q145" s="720">
        <f>'[52]Ratebase Summary'!Q145</f>
        <v>-312619.43459307932</v>
      </c>
      <c r="R145" s="720">
        <f>'[52]Ratebase Summary'!R145</f>
        <v>-3564.9535827650648</v>
      </c>
      <c r="S145" s="720">
        <f>'[52]Ratebase Summary'!S145</f>
        <v>-77334.088339806127</v>
      </c>
      <c r="T145" s="720">
        <f>'[52]Ratebase Summary'!T145</f>
        <v>-393518.47651565052</v>
      </c>
      <c r="U145" s="720">
        <f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>'[52]Ratebase Summary'!F146</f>
        <v>-277519.21182538226</v>
      </c>
      <c r="G146" s="720">
        <f>'[52]Ratebase Summary'!G146</f>
        <v>-55159.899949383514</v>
      </c>
      <c r="H146" s="720">
        <f>'[52]Ratebase Summary'!H146</f>
        <v>-50067.895465414389</v>
      </c>
      <c r="I146" s="720">
        <f>'[52]Ratebase Summary'!I146</f>
        <v>-28480.012166371584</v>
      </c>
      <c r="J146" s="720">
        <f>'[52]Ratebase Summary'!J146</f>
        <v>-24069.857071256469</v>
      </c>
      <c r="K146" s="720">
        <f>'[52]Ratebase Summary'!K146</f>
        <v>-2777.212491307233</v>
      </c>
      <c r="L146" s="720">
        <f>'[52]Ratebase Summary'!L146</f>
        <v>-7129.5019375871298</v>
      </c>
      <c r="M146" s="720">
        <f>'[52]Ratebase Summary'!M146</f>
        <v>-4255.8239828921114</v>
      </c>
      <c r="N146" s="873">
        <f>'[52]Ratebase Summary'!N146</f>
        <v>-6252.5196767198322</v>
      </c>
      <c r="O146" s="720">
        <f>'[52]Ratebase Summary'!O146</f>
        <v>-130.52963968562267</v>
      </c>
      <c r="P146" s="719"/>
      <c r="Q146" s="720">
        <f>'[52]Ratebase Summary'!Q146</f>
        <v>-21275.357434774021</v>
      </c>
      <c r="R146" s="720">
        <f>'[52]Ratebase Summary'!R146</f>
        <v>-111.60659113354507</v>
      </c>
      <c r="S146" s="720">
        <f>'[52]Ratebase Summary'!S146</f>
        <v>-2682.8930453489029</v>
      </c>
      <c r="T146" s="720">
        <f>'[52]Ratebase Summary'!T146</f>
        <v>-24069.857071256469</v>
      </c>
      <c r="U146" s="720">
        <f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>'[52]Ratebase Summary'!F147</f>
        <v>-686339582.28256583</v>
      </c>
      <c r="G147" s="724">
        <f>'[52]Ratebase Summary'!G147</f>
        <v>-175490547.62567079</v>
      </c>
      <c r="H147" s="724">
        <f>'[52]Ratebase Summary'!H147</f>
        <v>-128638596.46921776</v>
      </c>
      <c r="I147" s="724">
        <f>'[52]Ratebase Summary'!I147</f>
        <v>-68569155.710658744</v>
      </c>
      <c r="J147" s="724">
        <f>'[52]Ratebase Summary'!J147</f>
        <v>-59463365.373475097</v>
      </c>
      <c r="K147" s="724">
        <f>'[52]Ratebase Summary'!K147</f>
        <v>-9188362.1269331146</v>
      </c>
      <c r="L147" s="724">
        <f>'[52]Ratebase Summary'!L147</f>
        <v>-16020182.64362881</v>
      </c>
      <c r="M147" s="724">
        <f>'[52]Ratebase Summary'!M147</f>
        <v>-14672395.906600758</v>
      </c>
      <c r="N147" s="874">
        <f>'[52]Ratebase Summary'!N147</f>
        <v>-12328001.410272777</v>
      </c>
      <c r="O147" s="724">
        <f>'[52]Ratebase Summary'!O147</f>
        <v>-340925.80015578534</v>
      </c>
      <c r="P147" s="719"/>
      <c r="Q147" s="724">
        <f>'[52]Ratebase Summary'!Q147</f>
        <v>-51680189.256007634</v>
      </c>
      <c r="R147" s="724">
        <f>'[52]Ratebase Summary'!R147</f>
        <v>-319498.03709666553</v>
      </c>
      <c r="S147" s="724">
        <f>'[52]Ratebase Summary'!S147</f>
        <v>-7463678.0803708043</v>
      </c>
      <c r="T147" s="724">
        <f>'[52]Ratebase Summary'!T147</f>
        <v>-59463365.373475097</v>
      </c>
      <c r="U147" s="724">
        <f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>'[52]Ratebase Summary'!F149</f>
        <v>-606558203.61233878</v>
      </c>
      <c r="G149" s="724">
        <f>'[52]Ratebase Summary'!G149</f>
        <v>-158355944.16738084</v>
      </c>
      <c r="H149" s="724">
        <f>'[52]Ratebase Summary'!H149</f>
        <v>-111888542.06017476</v>
      </c>
      <c r="I149" s="724">
        <f>'[52]Ratebase Summary'!I149</f>
        <v>-59078432.380624048</v>
      </c>
      <c r="J149" s="724">
        <f>'[52]Ratebase Summary'!J149</f>
        <v>-51493817.214001551</v>
      </c>
      <c r="K149" s="724">
        <f>'[52]Ratebase Summary'!K149</f>
        <v>-8264591.7488235366</v>
      </c>
      <c r="L149" s="724">
        <f>'[52]Ratebase Summary'!L149</f>
        <v>-13628641.329844156</v>
      </c>
      <c r="M149" s="724">
        <f>'[52]Ratebase Summary'!M149</f>
        <v>-13194916.874850666</v>
      </c>
      <c r="N149" s="874">
        <f>'[52]Ratebase Summary'!N149</f>
        <v>-10915788.048602005</v>
      </c>
      <c r="O149" s="724">
        <f>'[52]Ratebase Summary'!O149</f>
        <v>-297021.95676899527</v>
      </c>
      <c r="P149" s="719"/>
      <c r="Q149" s="724">
        <f>'[52]Ratebase Summary'!Q149</f>
        <v>-44643240.791072935</v>
      </c>
      <c r="R149" s="724">
        <f>'[52]Ratebase Summary'!R149</f>
        <v>-282149.51811566961</v>
      </c>
      <c r="S149" s="724">
        <f>'[52]Ratebase Summary'!S149</f>
        <v>-6568426.9048129572</v>
      </c>
      <c r="T149" s="724">
        <f>'[52]Ratebase Summary'!T149</f>
        <v>-51493817.214001551</v>
      </c>
      <c r="U149" s="724">
        <f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2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>'[52]Ratebase Summary'!F151</f>
        <v>3132494086.5214758</v>
      </c>
      <c r="G151" s="731">
        <f>'[52]Ratebase Summary'!G151</f>
        <v>651816597.56747317</v>
      </c>
      <c r="H151" s="731">
        <f>'[52]Ratebase Summary'!H151</f>
        <v>674855961.99169278</v>
      </c>
      <c r="I151" s="731">
        <f>'[52]Ratebase Summary'!I151</f>
        <v>382703985.38603908</v>
      </c>
      <c r="J151" s="731">
        <f>'[52]Ratebase Summary'!J151</f>
        <v>326614879.16367531</v>
      </c>
      <c r="K151" s="731">
        <f>'[52]Ratebase Summary'!K151</f>
        <v>38170413.940989546</v>
      </c>
      <c r="L151" s="731">
        <f>'[52]Ratebase Summary'!L151</f>
        <v>95596765.271569595</v>
      </c>
      <c r="M151" s="731">
        <f>'[52]Ratebase Summary'!M151</f>
        <v>66882387.323842227</v>
      </c>
      <c r="N151" s="877">
        <f>'[52]Ratebase Summary'!N151</f>
        <v>57656670.988567725</v>
      </c>
      <c r="O151" s="731">
        <f>'[52]Ratebase Summary'!O151</f>
        <v>1796331.5138146919</v>
      </c>
      <c r="P151" s="719"/>
      <c r="Q151" s="731">
        <f>'[52]Ratebase Summary'!Q151</f>
        <v>287888864.88398844</v>
      </c>
      <c r="R151" s="731">
        <f>'[52]Ratebase Summary'!R151</f>
        <v>1536160.026270024</v>
      </c>
      <c r="S151" s="731">
        <f>'[52]Ratebase Summary'!S151</f>
        <v>37189854.253416836</v>
      </c>
      <c r="T151" s="731">
        <f>'[52]Ratebase Summary'!T151</f>
        <v>326614879.16367531</v>
      </c>
      <c r="U151" s="731">
        <f>'[52]Ratebase Summary'!U151</f>
        <v>289425024.91025847</v>
      </c>
    </row>
    <row r="152" spans="1:21" s="2" customFormat="1" ht="12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40625" defaultRowHeight="11.25"/>
  <cols>
    <col min="1" max="1" width="9.140625" style="341"/>
    <col min="2" max="2" width="9.5703125" style="282" bestFit="1" customWidth="1"/>
    <col min="3" max="3" width="53.42578125" style="463" customWidth="1"/>
    <col min="4" max="4" width="10.7109375" style="282" bestFit="1" customWidth="1"/>
    <col min="5" max="5" width="29.7109375" style="282" bestFit="1" customWidth="1"/>
    <col min="6" max="6" width="9.140625" style="282"/>
    <col min="7" max="7" width="10.5703125" style="282" bestFit="1" customWidth="1"/>
    <col min="8" max="16384" width="9.140625" style="282"/>
  </cols>
  <sheetData>
    <row r="1" spans="1:4">
      <c r="A1" s="1100" t="str">
        <f>'Energy Charge'!A1:H1</f>
        <v>Puget Sound Energy</v>
      </c>
      <c r="B1" s="1100"/>
      <c r="C1" s="1100"/>
      <c r="D1" s="1100"/>
    </row>
    <row r="2" spans="1:4">
      <c r="A2" s="1100" t="s">
        <v>596</v>
      </c>
      <c r="B2" s="1100"/>
      <c r="C2" s="1100"/>
      <c r="D2" s="1100"/>
    </row>
    <row r="3" spans="1:4">
      <c r="A3" s="1101" t="str">
        <f>'Energy Charge'!A3:H3</f>
        <v>2019 Greneral Rate Case (GRC)</v>
      </c>
      <c r="B3" s="1101"/>
      <c r="C3" s="1101"/>
      <c r="D3" s="1101"/>
    </row>
    <row r="4" spans="1:4">
      <c r="A4" s="1101" t="str">
        <f>'Energy Charge'!A4:H4</f>
        <v>Test Year Ending December 31, 2018</v>
      </c>
      <c r="B4" s="1101"/>
      <c r="C4" s="1101"/>
      <c r="D4" s="1101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>'WP4 Facilities Charge (51 &amp; 52)'!C40</f>
        <v>0</v>
      </c>
    </row>
    <row r="17" spans="1:4" ht="12" thickBot="1">
      <c r="A17" s="341">
        <f t="shared" si="0"/>
        <v>9</v>
      </c>
      <c r="B17" s="463"/>
      <c r="C17" s="979" t="s">
        <v>386</v>
      </c>
      <c r="D17" s="962">
        <f>D15-D16</f>
        <v>9177554.1307645738</v>
      </c>
    </row>
    <row r="18" spans="1:4" ht="12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>D17/D19</f>
        <v>0.14112659701211913</v>
      </c>
    </row>
    <row r="21" spans="1:4" ht="12" thickBot="1">
      <c r="A21" s="341">
        <f t="shared" ref="A21:A54" si="1">A20+1</f>
        <v>13</v>
      </c>
      <c r="B21" s="463"/>
      <c r="C21" s="463" t="s">
        <v>388</v>
      </c>
      <c r="D21" s="1067">
        <f>(D20/12)</f>
        <v>1.1760549751009928E-2</v>
      </c>
    </row>
    <row r="22" spans="1:4" ht="12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>D24/D25</f>
        <v>6.0407799832389954E-2</v>
      </c>
    </row>
    <row r="27" spans="1:4" ht="12" thickBot="1">
      <c r="A27" s="341">
        <f t="shared" si="1"/>
        <v>19</v>
      </c>
      <c r="B27" s="463"/>
      <c r="C27" s="463" t="s">
        <v>208</v>
      </c>
      <c r="D27" s="1068">
        <f>D26/12</f>
        <v>5.0339833193658295E-3</v>
      </c>
    </row>
    <row r="28" spans="1:4" ht="12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>D31</f>
        <v>0.16193868645730644</v>
      </c>
    </row>
    <row r="35" spans="1:5" ht="12" thickBot="1">
      <c r="A35" s="341">
        <f t="shared" si="1"/>
        <v>27</v>
      </c>
      <c r="B35" s="463"/>
      <c r="C35" s="463" t="s">
        <v>415</v>
      </c>
      <c r="D35" s="1069">
        <f>D34/12</f>
        <v>1.3494890538108871E-2</v>
      </c>
    </row>
    <row r="36" spans="1:5" ht="12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>D41/D43</f>
        <v>20.264687046919519</v>
      </c>
    </row>
    <row r="45" spans="1:5" ht="12" thickBot="1">
      <c r="A45" s="341">
        <f t="shared" si="1"/>
        <v>37</v>
      </c>
      <c r="B45" s="463"/>
      <c r="C45" s="463" t="s">
        <v>201</v>
      </c>
      <c r="D45" s="1068">
        <f>D44/12</f>
        <v>1.6887239205766267</v>
      </c>
      <c r="E45" s="469"/>
    </row>
    <row r="46" spans="1:5" ht="12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>D49</f>
        <v>1.6307634544546819E-2</v>
      </c>
    </row>
    <row r="54" spans="1:4" ht="12" thickBot="1">
      <c r="A54" s="341">
        <f t="shared" si="1"/>
        <v>46</v>
      </c>
      <c r="B54" s="463"/>
      <c r="C54" s="463" t="s">
        <v>413</v>
      </c>
      <c r="D54" s="1070">
        <f>D53/12</f>
        <v>1.3589695453789016E-3</v>
      </c>
    </row>
    <row r="55" spans="1:4" ht="12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>D58</f>
        <v>1.6307634544546819E-2</v>
      </c>
    </row>
    <row r="63" spans="1:4" ht="12" thickBot="1">
      <c r="A63" s="341">
        <f t="shared" si="2"/>
        <v>54</v>
      </c>
      <c r="B63" s="463"/>
      <c r="C63" s="463" t="s">
        <v>413</v>
      </c>
      <c r="D63" s="1070">
        <f>D62/12</f>
        <v>1.3589695453789016E-3</v>
      </c>
    </row>
    <row r="64" spans="1:4" ht="12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2" thickBot="1">
      <c r="A74" s="341">
        <f t="shared" si="3"/>
        <v>57</v>
      </c>
      <c r="B74" s="463"/>
      <c r="C74" s="463" t="s">
        <v>583</v>
      </c>
      <c r="D74" s="1067">
        <f>D71/D73</f>
        <v>2.3347618049905056E-2</v>
      </c>
      <c r="E74" s="285"/>
      <c r="G74" s="469"/>
    </row>
    <row r="75" spans="1:7" ht="12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>D82/D84</f>
        <v>1.7396040097362911E-2</v>
      </c>
    </row>
    <row r="86" spans="1:7" ht="12" thickBot="1">
      <c r="A86" s="341">
        <f t="shared" si="3"/>
        <v>69</v>
      </c>
      <c r="B86" s="463"/>
      <c r="C86" s="463" t="s">
        <v>586</v>
      </c>
      <c r="D86" s="1068">
        <f>D85/12</f>
        <v>1.4496700081135759E-3</v>
      </c>
    </row>
    <row r="87" spans="1:7" ht="12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>D93/D94</f>
        <v>77.418077182636267</v>
      </c>
    </row>
    <row r="96" spans="1:7" ht="12" thickBot="1">
      <c r="A96" s="341">
        <f t="shared" si="3"/>
        <v>79</v>
      </c>
      <c r="B96" s="463"/>
      <c r="C96" s="463" t="s">
        <v>204</v>
      </c>
      <c r="D96" s="1068">
        <f>D95/12</f>
        <v>6.4515064318863553</v>
      </c>
    </row>
    <row r="97" spans="1:7" ht="12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>D103/D104</f>
        <v>80.91240252306757</v>
      </c>
    </row>
    <row r="106" spans="1:7" ht="12" thickBot="1">
      <c r="A106" s="341">
        <f t="shared" si="4"/>
        <v>89</v>
      </c>
      <c r="B106" s="463"/>
      <c r="C106" s="463" t="s">
        <v>204</v>
      </c>
      <c r="D106" s="1068">
        <f>D105/12</f>
        <v>6.7427002102556308</v>
      </c>
    </row>
    <row r="107" spans="1:7" ht="12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>D113/D114</f>
        <v>82.817875345969171</v>
      </c>
    </row>
    <row r="116" spans="1:4" ht="12" thickBot="1">
      <c r="A116" s="341">
        <f t="shared" si="4"/>
        <v>99</v>
      </c>
      <c r="B116" s="463"/>
      <c r="C116" s="463" t="s">
        <v>204</v>
      </c>
      <c r="D116" s="1068">
        <f>D115/12</f>
        <v>6.9014896121640978</v>
      </c>
    </row>
    <row r="117" spans="1:4" ht="12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2" thickBot="1">
      <c r="A123" s="341">
        <f t="shared" si="4"/>
        <v>106</v>
      </c>
      <c r="B123" s="463"/>
      <c r="C123" s="463" t="s">
        <v>205</v>
      </c>
      <c r="D123" s="1067">
        <f>D121/D122</f>
        <v>5.3996051821243667E-2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1.25"/>
  <cols>
    <col min="1" max="1" width="7.7109375" style="2" customWidth="1"/>
    <col min="2" max="2" width="29.140625" style="2" customWidth="1"/>
    <col min="3" max="3" width="11.85546875" style="2" customWidth="1"/>
    <col min="4" max="4" width="0.85546875" style="2" customWidth="1"/>
    <col min="5" max="7" width="11.28515625" style="2" customWidth="1"/>
    <col min="8" max="10" width="11.28515625" style="2" hidden="1" customWidth="1"/>
    <col min="11" max="11" width="11.28515625" style="2" customWidth="1"/>
    <col min="12" max="12" width="0.7109375" style="2" customWidth="1"/>
    <col min="13" max="15" width="11.28515625" style="2" customWidth="1"/>
    <col min="16" max="18" width="11.28515625" style="2" hidden="1" customWidth="1"/>
    <col min="19" max="19" width="11.28515625" style="2" customWidth="1"/>
    <col min="20" max="20" width="0.7109375" style="2" customWidth="1"/>
    <col min="21" max="23" width="11.28515625" style="2" customWidth="1"/>
    <col min="24" max="26" width="11.28515625" style="2" hidden="1" customWidth="1"/>
    <col min="27" max="27" width="11.28515625" style="2" customWidth="1"/>
    <col min="28" max="28" width="0.7109375" style="2" customWidth="1"/>
    <col min="29" max="31" width="11.28515625" style="2" customWidth="1"/>
    <col min="32" max="34" width="11.28515625" style="2" hidden="1" customWidth="1"/>
    <col min="35" max="35" width="11.28515625" style="2" customWidth="1"/>
    <col min="36" max="36" width="1" style="2" customWidth="1"/>
    <col min="37" max="39" width="11.28515625" style="2" customWidth="1"/>
    <col min="40" max="42" width="11.28515625" style="2" hidden="1" customWidth="1"/>
    <col min="43" max="43" width="11.28515625" style="2" customWidth="1"/>
    <col min="44" max="44" width="1" style="2" customWidth="1"/>
    <col min="45" max="47" width="11.28515625" style="2" customWidth="1"/>
    <col min="48" max="50" width="11.28515625" style="2" hidden="1" customWidth="1"/>
    <col min="51" max="51" width="11.28515625" style="2" customWidth="1"/>
    <col min="52" max="52" width="1" style="2" customWidth="1"/>
    <col min="53" max="55" width="11.28515625" style="2" customWidth="1"/>
    <col min="56" max="58" width="11.28515625" style="2" hidden="1" customWidth="1"/>
    <col min="59" max="59" width="11.28515625" style="2" customWidth="1"/>
    <col min="60" max="60" width="1" style="2" customWidth="1"/>
    <col min="61" max="63" width="11.28515625" style="2" customWidth="1"/>
    <col min="64" max="66" width="11.28515625" style="2" hidden="1" customWidth="1"/>
    <col min="67" max="67" width="11.28515625" style="2" customWidth="1"/>
    <col min="68" max="68" width="1" style="2" customWidth="1"/>
    <col min="69" max="71" width="11.28515625" style="2" customWidth="1"/>
    <col min="72" max="74" width="11.28515625" style="2" hidden="1" customWidth="1"/>
    <col min="75" max="75" width="11.28515625" style="2" customWidth="1"/>
    <col min="76" max="76" width="1" style="2" customWidth="1"/>
    <col min="77" max="79" width="11.28515625" style="2" customWidth="1"/>
    <col min="80" max="82" width="11.28515625" style="2" hidden="1" customWidth="1"/>
    <col min="83" max="83" width="11.28515625" style="2" customWidth="1"/>
    <col min="84" max="84" width="1" style="2" customWidth="1"/>
    <col min="85" max="87" width="11.28515625" style="2" customWidth="1"/>
    <col min="88" max="90" width="11.28515625" style="2" hidden="1" customWidth="1"/>
    <col min="91" max="91" width="11.28515625" style="2" customWidth="1"/>
    <col min="92" max="92" width="0.5703125" style="2" customWidth="1"/>
    <col min="93" max="95" width="11.28515625" style="2" customWidth="1"/>
    <col min="96" max="98" width="11.28515625" style="2" hidden="1" customWidth="1"/>
    <col min="99" max="99" width="11.28515625" style="2" customWidth="1"/>
    <col min="100" max="100" width="0.7109375" style="2" customWidth="1"/>
    <col min="101" max="107" width="11.28515625" style="2" hidden="1" customWidth="1"/>
    <col min="108" max="163" width="2.140625" style="2" hidden="1" customWidth="1"/>
    <col min="164" max="164" width="0" style="2" hidden="1" customWidth="1"/>
    <col min="165" max="256" width="9.140625" style="2"/>
    <col min="257" max="257" width="12.5703125" style="2" customWidth="1"/>
    <col min="258" max="258" width="40" style="2" customWidth="1"/>
    <col min="259" max="259" width="16.5703125" style="2" bestFit="1" customWidth="1"/>
    <col min="260" max="260" width="6" style="2" bestFit="1" customWidth="1"/>
    <col min="261" max="261" width="16.28515625" style="2" bestFit="1" customWidth="1"/>
    <col min="262" max="262" width="16.140625" style="2" bestFit="1" customWidth="1"/>
    <col min="263" max="263" width="15.42578125" style="2" bestFit="1" customWidth="1"/>
    <col min="264" max="266" width="0" style="2" hidden="1" customWidth="1"/>
    <col min="267" max="267" width="16.7109375" style="2" bestFit="1" customWidth="1"/>
    <col min="268" max="268" width="3" style="2" bestFit="1" customWidth="1"/>
    <col min="269" max="269" width="15.28515625" style="2" bestFit="1" customWidth="1"/>
    <col min="270" max="270" width="15.140625" style="2" bestFit="1" customWidth="1"/>
    <col min="271" max="271" width="14.5703125" style="2" bestFit="1" customWidth="1"/>
    <col min="272" max="274" width="0" style="2" hidden="1" customWidth="1"/>
    <col min="275" max="275" width="14.85546875" style="2" bestFit="1" customWidth="1"/>
    <col min="276" max="276" width="3" style="2" bestFit="1" customWidth="1"/>
    <col min="277" max="277" width="14.42578125" style="2" bestFit="1" customWidth="1"/>
    <col min="278" max="278" width="15.140625" style="2" bestFit="1" customWidth="1"/>
    <col min="279" max="279" width="14" style="2" bestFit="1" customWidth="1"/>
    <col min="280" max="282" width="0" style="2" hidden="1" customWidth="1"/>
    <col min="283" max="283" width="15.140625" style="2" bestFit="1" customWidth="1"/>
    <col min="284" max="284" width="3" style="2" bestFit="1" customWidth="1"/>
    <col min="285" max="286" width="14.42578125" style="2" bestFit="1" customWidth="1"/>
    <col min="287" max="287" width="12.7109375" style="2" bestFit="1" customWidth="1"/>
    <col min="288" max="290" width="0" style="2" hidden="1" customWidth="1"/>
    <col min="291" max="291" width="14.42578125" style="2" bestFit="1" customWidth="1"/>
    <col min="292" max="292" width="3" style="2" bestFit="1" customWidth="1"/>
    <col min="293" max="294" width="14" style="2" bestFit="1" customWidth="1"/>
    <col min="295" max="295" width="13.28515625" style="2" bestFit="1" customWidth="1"/>
    <col min="296" max="298" width="0" style="2" hidden="1" customWidth="1"/>
    <col min="299" max="299" width="14.85546875" style="2" bestFit="1" customWidth="1"/>
    <col min="300" max="300" width="3" style="2" bestFit="1" customWidth="1"/>
    <col min="301" max="301" width="11.5703125" style="2" bestFit="1" customWidth="1"/>
    <col min="302" max="302" width="10.5703125" style="2" bestFit="1" customWidth="1"/>
    <col min="303" max="303" width="9.42578125" style="2" bestFit="1" customWidth="1"/>
    <col min="304" max="306" width="0" style="2" hidden="1" customWidth="1"/>
    <col min="307" max="307" width="11.5703125" style="2" bestFit="1" customWidth="1"/>
    <col min="308" max="308" width="3" style="2" bestFit="1" customWidth="1"/>
    <col min="309" max="309" width="13.7109375" style="2" bestFit="1" customWidth="1"/>
    <col min="310" max="310" width="13.28515625" style="2" bestFit="1" customWidth="1"/>
    <col min="311" max="311" width="12.710937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2578125" style="2" bestFit="1" customWidth="1"/>
    <col min="319" max="319" width="12.7109375" style="2" bestFit="1" customWidth="1"/>
    <col min="320" max="322" width="0" style="2" hidden="1" customWidth="1"/>
    <col min="323" max="323" width="13.7109375" style="2" bestFit="1" customWidth="1"/>
    <col min="324" max="324" width="3" style="2" bestFit="1" customWidth="1"/>
    <col min="325" max="325" width="12.7109375" style="2" bestFit="1" customWidth="1"/>
    <col min="326" max="326" width="14.42578125" style="2" bestFit="1" customWidth="1"/>
    <col min="327" max="327" width="11.425781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703125" style="2" bestFit="1" customWidth="1"/>
    <col min="335" max="335" width="9.85546875" style="2" bestFit="1" customWidth="1"/>
    <col min="336" max="338" width="0" style="2" hidden="1" customWidth="1"/>
    <col min="339" max="339" width="12.7109375" style="2" bestFit="1" customWidth="1"/>
    <col min="340" max="340" width="3" style="2" bestFit="1" customWidth="1"/>
    <col min="341" max="341" width="13.28515625" style="2" bestFit="1" customWidth="1"/>
    <col min="342" max="342" width="13.7109375" style="2" bestFit="1" customWidth="1"/>
    <col min="343" max="343" width="10.5703125" style="2" bestFit="1" customWidth="1"/>
    <col min="344" max="346" width="0" style="2" hidden="1" customWidth="1"/>
    <col min="347" max="347" width="13.7109375" style="2" bestFit="1" customWidth="1"/>
    <col min="348" max="348" width="3" style="2" bestFit="1" customWidth="1"/>
    <col min="349" max="349" width="12.7109375" style="2" bestFit="1" customWidth="1"/>
    <col min="350" max="350" width="13.285156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5546875" style="2" bestFit="1" customWidth="1"/>
    <col min="360" max="362" width="0" style="2" hidden="1" customWidth="1"/>
    <col min="363" max="363" width="12.28515625" style="2" bestFit="1" customWidth="1"/>
    <col min="364" max="364" width="3" style="2" bestFit="1" customWidth="1"/>
    <col min="365" max="365" width="11.5703125" style="2" bestFit="1" customWidth="1"/>
    <col min="366" max="366" width="11.42578125" style="2" bestFit="1" customWidth="1"/>
    <col min="367" max="367" width="10.5703125" style="2" bestFit="1" customWidth="1"/>
    <col min="368" max="370" width="0" style="2" hidden="1" customWidth="1"/>
    <col min="371" max="371" width="12.285156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40625" style="2"/>
    <col min="513" max="513" width="12.5703125" style="2" customWidth="1"/>
    <col min="514" max="514" width="40" style="2" customWidth="1"/>
    <col min="515" max="515" width="16.5703125" style="2" bestFit="1" customWidth="1"/>
    <col min="516" max="516" width="6" style="2" bestFit="1" customWidth="1"/>
    <col min="517" max="517" width="16.28515625" style="2" bestFit="1" customWidth="1"/>
    <col min="518" max="518" width="16.140625" style="2" bestFit="1" customWidth="1"/>
    <col min="519" max="519" width="15.42578125" style="2" bestFit="1" customWidth="1"/>
    <col min="520" max="522" width="0" style="2" hidden="1" customWidth="1"/>
    <col min="523" max="523" width="16.7109375" style="2" bestFit="1" customWidth="1"/>
    <col min="524" max="524" width="3" style="2" bestFit="1" customWidth="1"/>
    <col min="525" max="525" width="15.28515625" style="2" bestFit="1" customWidth="1"/>
    <col min="526" max="526" width="15.140625" style="2" bestFit="1" customWidth="1"/>
    <col min="527" max="527" width="14.5703125" style="2" bestFit="1" customWidth="1"/>
    <col min="528" max="530" width="0" style="2" hidden="1" customWidth="1"/>
    <col min="531" max="531" width="14.85546875" style="2" bestFit="1" customWidth="1"/>
    <col min="532" max="532" width="3" style="2" bestFit="1" customWidth="1"/>
    <col min="533" max="533" width="14.42578125" style="2" bestFit="1" customWidth="1"/>
    <col min="534" max="534" width="15.140625" style="2" bestFit="1" customWidth="1"/>
    <col min="535" max="535" width="14" style="2" bestFit="1" customWidth="1"/>
    <col min="536" max="538" width="0" style="2" hidden="1" customWidth="1"/>
    <col min="539" max="539" width="15.140625" style="2" bestFit="1" customWidth="1"/>
    <col min="540" max="540" width="3" style="2" bestFit="1" customWidth="1"/>
    <col min="541" max="542" width="14.42578125" style="2" bestFit="1" customWidth="1"/>
    <col min="543" max="543" width="12.7109375" style="2" bestFit="1" customWidth="1"/>
    <col min="544" max="546" width="0" style="2" hidden="1" customWidth="1"/>
    <col min="547" max="547" width="14.42578125" style="2" bestFit="1" customWidth="1"/>
    <col min="548" max="548" width="3" style="2" bestFit="1" customWidth="1"/>
    <col min="549" max="550" width="14" style="2" bestFit="1" customWidth="1"/>
    <col min="551" max="551" width="13.28515625" style="2" bestFit="1" customWidth="1"/>
    <col min="552" max="554" width="0" style="2" hidden="1" customWidth="1"/>
    <col min="555" max="555" width="14.85546875" style="2" bestFit="1" customWidth="1"/>
    <col min="556" max="556" width="3" style="2" bestFit="1" customWidth="1"/>
    <col min="557" max="557" width="11.5703125" style="2" bestFit="1" customWidth="1"/>
    <col min="558" max="558" width="10.5703125" style="2" bestFit="1" customWidth="1"/>
    <col min="559" max="559" width="9.42578125" style="2" bestFit="1" customWidth="1"/>
    <col min="560" max="562" width="0" style="2" hidden="1" customWidth="1"/>
    <col min="563" max="563" width="11.5703125" style="2" bestFit="1" customWidth="1"/>
    <col min="564" max="564" width="3" style="2" bestFit="1" customWidth="1"/>
    <col min="565" max="565" width="13.7109375" style="2" bestFit="1" customWidth="1"/>
    <col min="566" max="566" width="13.28515625" style="2" bestFit="1" customWidth="1"/>
    <col min="567" max="567" width="12.710937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2578125" style="2" bestFit="1" customWidth="1"/>
    <col min="575" max="575" width="12.7109375" style="2" bestFit="1" customWidth="1"/>
    <col min="576" max="578" width="0" style="2" hidden="1" customWidth="1"/>
    <col min="579" max="579" width="13.7109375" style="2" bestFit="1" customWidth="1"/>
    <col min="580" max="580" width="3" style="2" bestFit="1" customWidth="1"/>
    <col min="581" max="581" width="12.7109375" style="2" bestFit="1" customWidth="1"/>
    <col min="582" max="582" width="14.42578125" style="2" bestFit="1" customWidth="1"/>
    <col min="583" max="583" width="11.425781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703125" style="2" bestFit="1" customWidth="1"/>
    <col min="591" max="591" width="9.85546875" style="2" bestFit="1" customWidth="1"/>
    <col min="592" max="594" width="0" style="2" hidden="1" customWidth="1"/>
    <col min="595" max="595" width="12.7109375" style="2" bestFit="1" customWidth="1"/>
    <col min="596" max="596" width="3" style="2" bestFit="1" customWidth="1"/>
    <col min="597" max="597" width="13.28515625" style="2" bestFit="1" customWidth="1"/>
    <col min="598" max="598" width="13.7109375" style="2" bestFit="1" customWidth="1"/>
    <col min="599" max="599" width="10.5703125" style="2" bestFit="1" customWidth="1"/>
    <col min="600" max="602" width="0" style="2" hidden="1" customWidth="1"/>
    <col min="603" max="603" width="13.7109375" style="2" bestFit="1" customWidth="1"/>
    <col min="604" max="604" width="3" style="2" bestFit="1" customWidth="1"/>
    <col min="605" max="605" width="12.7109375" style="2" bestFit="1" customWidth="1"/>
    <col min="606" max="606" width="13.285156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5546875" style="2" bestFit="1" customWidth="1"/>
    <col min="616" max="618" width="0" style="2" hidden="1" customWidth="1"/>
    <col min="619" max="619" width="12.28515625" style="2" bestFit="1" customWidth="1"/>
    <col min="620" max="620" width="3" style="2" bestFit="1" customWidth="1"/>
    <col min="621" max="621" width="11.5703125" style="2" bestFit="1" customWidth="1"/>
    <col min="622" max="622" width="11.42578125" style="2" bestFit="1" customWidth="1"/>
    <col min="623" max="623" width="10.5703125" style="2" bestFit="1" customWidth="1"/>
    <col min="624" max="626" width="0" style="2" hidden="1" customWidth="1"/>
    <col min="627" max="627" width="12.285156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40625" style="2"/>
    <col min="769" max="769" width="12.5703125" style="2" customWidth="1"/>
    <col min="770" max="770" width="40" style="2" customWidth="1"/>
    <col min="771" max="771" width="16.5703125" style="2" bestFit="1" customWidth="1"/>
    <col min="772" max="772" width="6" style="2" bestFit="1" customWidth="1"/>
    <col min="773" max="773" width="16.28515625" style="2" bestFit="1" customWidth="1"/>
    <col min="774" max="774" width="16.140625" style="2" bestFit="1" customWidth="1"/>
    <col min="775" max="775" width="15.42578125" style="2" bestFit="1" customWidth="1"/>
    <col min="776" max="778" width="0" style="2" hidden="1" customWidth="1"/>
    <col min="779" max="779" width="16.7109375" style="2" bestFit="1" customWidth="1"/>
    <col min="780" max="780" width="3" style="2" bestFit="1" customWidth="1"/>
    <col min="781" max="781" width="15.28515625" style="2" bestFit="1" customWidth="1"/>
    <col min="782" max="782" width="15.140625" style="2" bestFit="1" customWidth="1"/>
    <col min="783" max="783" width="14.5703125" style="2" bestFit="1" customWidth="1"/>
    <col min="784" max="786" width="0" style="2" hidden="1" customWidth="1"/>
    <col min="787" max="787" width="14.85546875" style="2" bestFit="1" customWidth="1"/>
    <col min="788" max="788" width="3" style="2" bestFit="1" customWidth="1"/>
    <col min="789" max="789" width="14.42578125" style="2" bestFit="1" customWidth="1"/>
    <col min="790" max="790" width="15.140625" style="2" bestFit="1" customWidth="1"/>
    <col min="791" max="791" width="14" style="2" bestFit="1" customWidth="1"/>
    <col min="792" max="794" width="0" style="2" hidden="1" customWidth="1"/>
    <col min="795" max="795" width="15.140625" style="2" bestFit="1" customWidth="1"/>
    <col min="796" max="796" width="3" style="2" bestFit="1" customWidth="1"/>
    <col min="797" max="798" width="14.42578125" style="2" bestFit="1" customWidth="1"/>
    <col min="799" max="799" width="12.7109375" style="2" bestFit="1" customWidth="1"/>
    <col min="800" max="802" width="0" style="2" hidden="1" customWidth="1"/>
    <col min="803" max="803" width="14.42578125" style="2" bestFit="1" customWidth="1"/>
    <col min="804" max="804" width="3" style="2" bestFit="1" customWidth="1"/>
    <col min="805" max="806" width="14" style="2" bestFit="1" customWidth="1"/>
    <col min="807" max="807" width="13.28515625" style="2" bestFit="1" customWidth="1"/>
    <col min="808" max="810" width="0" style="2" hidden="1" customWidth="1"/>
    <col min="811" max="811" width="14.85546875" style="2" bestFit="1" customWidth="1"/>
    <col min="812" max="812" width="3" style="2" bestFit="1" customWidth="1"/>
    <col min="813" max="813" width="11.5703125" style="2" bestFit="1" customWidth="1"/>
    <col min="814" max="814" width="10.5703125" style="2" bestFit="1" customWidth="1"/>
    <col min="815" max="815" width="9.42578125" style="2" bestFit="1" customWidth="1"/>
    <col min="816" max="818" width="0" style="2" hidden="1" customWidth="1"/>
    <col min="819" max="819" width="11.5703125" style="2" bestFit="1" customWidth="1"/>
    <col min="820" max="820" width="3" style="2" bestFit="1" customWidth="1"/>
    <col min="821" max="821" width="13.7109375" style="2" bestFit="1" customWidth="1"/>
    <col min="822" max="822" width="13.28515625" style="2" bestFit="1" customWidth="1"/>
    <col min="823" max="823" width="12.710937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2578125" style="2" bestFit="1" customWidth="1"/>
    <col min="831" max="831" width="12.7109375" style="2" bestFit="1" customWidth="1"/>
    <col min="832" max="834" width="0" style="2" hidden="1" customWidth="1"/>
    <col min="835" max="835" width="13.7109375" style="2" bestFit="1" customWidth="1"/>
    <col min="836" max="836" width="3" style="2" bestFit="1" customWidth="1"/>
    <col min="837" max="837" width="12.7109375" style="2" bestFit="1" customWidth="1"/>
    <col min="838" max="838" width="14.42578125" style="2" bestFit="1" customWidth="1"/>
    <col min="839" max="839" width="11.425781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703125" style="2" bestFit="1" customWidth="1"/>
    <col min="847" max="847" width="9.85546875" style="2" bestFit="1" customWidth="1"/>
    <col min="848" max="850" width="0" style="2" hidden="1" customWidth="1"/>
    <col min="851" max="851" width="12.7109375" style="2" bestFit="1" customWidth="1"/>
    <col min="852" max="852" width="3" style="2" bestFit="1" customWidth="1"/>
    <col min="853" max="853" width="13.28515625" style="2" bestFit="1" customWidth="1"/>
    <col min="854" max="854" width="13.7109375" style="2" bestFit="1" customWidth="1"/>
    <col min="855" max="855" width="10.5703125" style="2" bestFit="1" customWidth="1"/>
    <col min="856" max="858" width="0" style="2" hidden="1" customWidth="1"/>
    <col min="859" max="859" width="13.7109375" style="2" bestFit="1" customWidth="1"/>
    <col min="860" max="860" width="3" style="2" bestFit="1" customWidth="1"/>
    <col min="861" max="861" width="12.7109375" style="2" bestFit="1" customWidth="1"/>
    <col min="862" max="862" width="13.285156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5546875" style="2" bestFit="1" customWidth="1"/>
    <col min="872" max="874" width="0" style="2" hidden="1" customWidth="1"/>
    <col min="875" max="875" width="12.28515625" style="2" bestFit="1" customWidth="1"/>
    <col min="876" max="876" width="3" style="2" bestFit="1" customWidth="1"/>
    <col min="877" max="877" width="11.5703125" style="2" bestFit="1" customWidth="1"/>
    <col min="878" max="878" width="11.42578125" style="2" bestFit="1" customWidth="1"/>
    <col min="879" max="879" width="10.5703125" style="2" bestFit="1" customWidth="1"/>
    <col min="880" max="882" width="0" style="2" hidden="1" customWidth="1"/>
    <col min="883" max="883" width="12.285156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40625" style="2"/>
    <col min="1025" max="1025" width="12.5703125" style="2" customWidth="1"/>
    <col min="1026" max="1026" width="40" style="2" customWidth="1"/>
    <col min="1027" max="1027" width="16.5703125" style="2" bestFit="1" customWidth="1"/>
    <col min="1028" max="1028" width="6" style="2" bestFit="1" customWidth="1"/>
    <col min="1029" max="1029" width="16.28515625" style="2" bestFit="1" customWidth="1"/>
    <col min="1030" max="1030" width="16.140625" style="2" bestFit="1" customWidth="1"/>
    <col min="1031" max="1031" width="15.42578125" style="2" bestFit="1" customWidth="1"/>
    <col min="1032" max="1034" width="0" style="2" hidden="1" customWidth="1"/>
    <col min="1035" max="1035" width="16.7109375" style="2" bestFit="1" customWidth="1"/>
    <col min="1036" max="1036" width="3" style="2" bestFit="1" customWidth="1"/>
    <col min="1037" max="1037" width="15.28515625" style="2" bestFit="1" customWidth="1"/>
    <col min="1038" max="1038" width="15.140625" style="2" bestFit="1" customWidth="1"/>
    <col min="1039" max="1039" width="14.5703125" style="2" bestFit="1" customWidth="1"/>
    <col min="1040" max="1042" width="0" style="2" hidden="1" customWidth="1"/>
    <col min="1043" max="1043" width="14.85546875" style="2" bestFit="1" customWidth="1"/>
    <col min="1044" max="1044" width="3" style="2" bestFit="1" customWidth="1"/>
    <col min="1045" max="1045" width="14.42578125" style="2" bestFit="1" customWidth="1"/>
    <col min="1046" max="1046" width="15.140625" style="2" bestFit="1" customWidth="1"/>
    <col min="1047" max="1047" width="14" style="2" bestFit="1" customWidth="1"/>
    <col min="1048" max="1050" width="0" style="2" hidden="1" customWidth="1"/>
    <col min="1051" max="1051" width="15.140625" style="2" bestFit="1" customWidth="1"/>
    <col min="1052" max="1052" width="3" style="2" bestFit="1" customWidth="1"/>
    <col min="1053" max="1054" width="14.42578125" style="2" bestFit="1" customWidth="1"/>
    <col min="1055" max="1055" width="12.7109375" style="2" bestFit="1" customWidth="1"/>
    <col min="1056" max="1058" width="0" style="2" hidden="1" customWidth="1"/>
    <col min="1059" max="1059" width="14.42578125" style="2" bestFit="1" customWidth="1"/>
    <col min="1060" max="1060" width="3" style="2" bestFit="1" customWidth="1"/>
    <col min="1061" max="1062" width="14" style="2" bestFit="1" customWidth="1"/>
    <col min="1063" max="1063" width="13.28515625" style="2" bestFit="1" customWidth="1"/>
    <col min="1064" max="1066" width="0" style="2" hidden="1" customWidth="1"/>
    <col min="1067" max="1067" width="14.85546875" style="2" bestFit="1" customWidth="1"/>
    <col min="1068" max="1068" width="3" style="2" bestFit="1" customWidth="1"/>
    <col min="1069" max="1069" width="11.5703125" style="2" bestFit="1" customWidth="1"/>
    <col min="1070" max="1070" width="10.5703125" style="2" bestFit="1" customWidth="1"/>
    <col min="1071" max="1071" width="9.42578125" style="2" bestFit="1" customWidth="1"/>
    <col min="1072" max="1074" width="0" style="2" hidden="1" customWidth="1"/>
    <col min="1075" max="1075" width="11.5703125" style="2" bestFit="1" customWidth="1"/>
    <col min="1076" max="1076" width="3" style="2" bestFit="1" customWidth="1"/>
    <col min="1077" max="1077" width="13.7109375" style="2" bestFit="1" customWidth="1"/>
    <col min="1078" max="1078" width="13.28515625" style="2" bestFit="1" customWidth="1"/>
    <col min="1079" max="1079" width="12.710937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2578125" style="2" bestFit="1" customWidth="1"/>
    <col min="1087" max="1087" width="12.7109375" style="2" bestFit="1" customWidth="1"/>
    <col min="1088" max="1090" width="0" style="2" hidden="1" customWidth="1"/>
    <col min="1091" max="1091" width="13.7109375" style="2" bestFit="1" customWidth="1"/>
    <col min="1092" max="1092" width="3" style="2" bestFit="1" customWidth="1"/>
    <col min="1093" max="1093" width="12.7109375" style="2" bestFit="1" customWidth="1"/>
    <col min="1094" max="1094" width="14.42578125" style="2" bestFit="1" customWidth="1"/>
    <col min="1095" max="1095" width="11.425781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703125" style="2" bestFit="1" customWidth="1"/>
    <col min="1103" max="1103" width="9.85546875" style="2" bestFit="1" customWidth="1"/>
    <col min="1104" max="1106" width="0" style="2" hidden="1" customWidth="1"/>
    <col min="1107" max="1107" width="12.7109375" style="2" bestFit="1" customWidth="1"/>
    <col min="1108" max="1108" width="3" style="2" bestFit="1" customWidth="1"/>
    <col min="1109" max="1109" width="13.28515625" style="2" bestFit="1" customWidth="1"/>
    <col min="1110" max="1110" width="13.7109375" style="2" bestFit="1" customWidth="1"/>
    <col min="1111" max="1111" width="10.5703125" style="2" bestFit="1" customWidth="1"/>
    <col min="1112" max="1114" width="0" style="2" hidden="1" customWidth="1"/>
    <col min="1115" max="1115" width="13.7109375" style="2" bestFit="1" customWidth="1"/>
    <col min="1116" max="1116" width="3" style="2" bestFit="1" customWidth="1"/>
    <col min="1117" max="1117" width="12.7109375" style="2" bestFit="1" customWidth="1"/>
    <col min="1118" max="1118" width="13.285156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5546875" style="2" bestFit="1" customWidth="1"/>
    <col min="1128" max="1130" width="0" style="2" hidden="1" customWidth="1"/>
    <col min="1131" max="1131" width="12.28515625" style="2" bestFit="1" customWidth="1"/>
    <col min="1132" max="1132" width="3" style="2" bestFit="1" customWidth="1"/>
    <col min="1133" max="1133" width="11.5703125" style="2" bestFit="1" customWidth="1"/>
    <col min="1134" max="1134" width="11.42578125" style="2" bestFit="1" customWidth="1"/>
    <col min="1135" max="1135" width="10.5703125" style="2" bestFit="1" customWidth="1"/>
    <col min="1136" max="1138" width="0" style="2" hidden="1" customWidth="1"/>
    <col min="1139" max="1139" width="12.285156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40625" style="2"/>
    <col min="1281" max="1281" width="12.5703125" style="2" customWidth="1"/>
    <col min="1282" max="1282" width="40" style="2" customWidth="1"/>
    <col min="1283" max="1283" width="16.5703125" style="2" bestFit="1" customWidth="1"/>
    <col min="1284" max="1284" width="6" style="2" bestFit="1" customWidth="1"/>
    <col min="1285" max="1285" width="16.28515625" style="2" bestFit="1" customWidth="1"/>
    <col min="1286" max="1286" width="16.140625" style="2" bestFit="1" customWidth="1"/>
    <col min="1287" max="1287" width="15.42578125" style="2" bestFit="1" customWidth="1"/>
    <col min="1288" max="1290" width="0" style="2" hidden="1" customWidth="1"/>
    <col min="1291" max="1291" width="16.7109375" style="2" bestFit="1" customWidth="1"/>
    <col min="1292" max="1292" width="3" style="2" bestFit="1" customWidth="1"/>
    <col min="1293" max="1293" width="15.28515625" style="2" bestFit="1" customWidth="1"/>
    <col min="1294" max="1294" width="15.140625" style="2" bestFit="1" customWidth="1"/>
    <col min="1295" max="1295" width="14.5703125" style="2" bestFit="1" customWidth="1"/>
    <col min="1296" max="1298" width="0" style="2" hidden="1" customWidth="1"/>
    <col min="1299" max="1299" width="14.85546875" style="2" bestFit="1" customWidth="1"/>
    <col min="1300" max="1300" width="3" style="2" bestFit="1" customWidth="1"/>
    <col min="1301" max="1301" width="14.42578125" style="2" bestFit="1" customWidth="1"/>
    <col min="1302" max="1302" width="15.140625" style="2" bestFit="1" customWidth="1"/>
    <col min="1303" max="1303" width="14" style="2" bestFit="1" customWidth="1"/>
    <col min="1304" max="1306" width="0" style="2" hidden="1" customWidth="1"/>
    <col min="1307" max="1307" width="15.140625" style="2" bestFit="1" customWidth="1"/>
    <col min="1308" max="1308" width="3" style="2" bestFit="1" customWidth="1"/>
    <col min="1309" max="1310" width="14.42578125" style="2" bestFit="1" customWidth="1"/>
    <col min="1311" max="1311" width="12.7109375" style="2" bestFit="1" customWidth="1"/>
    <col min="1312" max="1314" width="0" style="2" hidden="1" customWidth="1"/>
    <col min="1315" max="1315" width="14.42578125" style="2" bestFit="1" customWidth="1"/>
    <col min="1316" max="1316" width="3" style="2" bestFit="1" customWidth="1"/>
    <col min="1317" max="1318" width="14" style="2" bestFit="1" customWidth="1"/>
    <col min="1319" max="1319" width="13.28515625" style="2" bestFit="1" customWidth="1"/>
    <col min="1320" max="1322" width="0" style="2" hidden="1" customWidth="1"/>
    <col min="1323" max="1323" width="14.85546875" style="2" bestFit="1" customWidth="1"/>
    <col min="1324" max="1324" width="3" style="2" bestFit="1" customWidth="1"/>
    <col min="1325" max="1325" width="11.5703125" style="2" bestFit="1" customWidth="1"/>
    <col min="1326" max="1326" width="10.5703125" style="2" bestFit="1" customWidth="1"/>
    <col min="1327" max="1327" width="9.42578125" style="2" bestFit="1" customWidth="1"/>
    <col min="1328" max="1330" width="0" style="2" hidden="1" customWidth="1"/>
    <col min="1331" max="1331" width="11.5703125" style="2" bestFit="1" customWidth="1"/>
    <col min="1332" max="1332" width="3" style="2" bestFit="1" customWidth="1"/>
    <col min="1333" max="1333" width="13.7109375" style="2" bestFit="1" customWidth="1"/>
    <col min="1334" max="1334" width="13.28515625" style="2" bestFit="1" customWidth="1"/>
    <col min="1335" max="1335" width="12.710937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2578125" style="2" bestFit="1" customWidth="1"/>
    <col min="1343" max="1343" width="12.7109375" style="2" bestFit="1" customWidth="1"/>
    <col min="1344" max="1346" width="0" style="2" hidden="1" customWidth="1"/>
    <col min="1347" max="1347" width="13.7109375" style="2" bestFit="1" customWidth="1"/>
    <col min="1348" max="1348" width="3" style="2" bestFit="1" customWidth="1"/>
    <col min="1349" max="1349" width="12.7109375" style="2" bestFit="1" customWidth="1"/>
    <col min="1350" max="1350" width="14.42578125" style="2" bestFit="1" customWidth="1"/>
    <col min="1351" max="1351" width="11.425781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703125" style="2" bestFit="1" customWidth="1"/>
    <col min="1359" max="1359" width="9.85546875" style="2" bestFit="1" customWidth="1"/>
    <col min="1360" max="1362" width="0" style="2" hidden="1" customWidth="1"/>
    <col min="1363" max="1363" width="12.7109375" style="2" bestFit="1" customWidth="1"/>
    <col min="1364" max="1364" width="3" style="2" bestFit="1" customWidth="1"/>
    <col min="1365" max="1365" width="13.28515625" style="2" bestFit="1" customWidth="1"/>
    <col min="1366" max="1366" width="13.7109375" style="2" bestFit="1" customWidth="1"/>
    <col min="1367" max="1367" width="10.5703125" style="2" bestFit="1" customWidth="1"/>
    <col min="1368" max="1370" width="0" style="2" hidden="1" customWidth="1"/>
    <col min="1371" max="1371" width="13.7109375" style="2" bestFit="1" customWidth="1"/>
    <col min="1372" max="1372" width="3" style="2" bestFit="1" customWidth="1"/>
    <col min="1373" max="1373" width="12.7109375" style="2" bestFit="1" customWidth="1"/>
    <col min="1374" max="1374" width="13.285156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5546875" style="2" bestFit="1" customWidth="1"/>
    <col min="1384" max="1386" width="0" style="2" hidden="1" customWidth="1"/>
    <col min="1387" max="1387" width="12.28515625" style="2" bestFit="1" customWidth="1"/>
    <col min="1388" max="1388" width="3" style="2" bestFit="1" customWidth="1"/>
    <col min="1389" max="1389" width="11.5703125" style="2" bestFit="1" customWidth="1"/>
    <col min="1390" max="1390" width="11.42578125" style="2" bestFit="1" customWidth="1"/>
    <col min="1391" max="1391" width="10.5703125" style="2" bestFit="1" customWidth="1"/>
    <col min="1392" max="1394" width="0" style="2" hidden="1" customWidth="1"/>
    <col min="1395" max="1395" width="12.285156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40625" style="2"/>
    <col min="1537" max="1537" width="12.5703125" style="2" customWidth="1"/>
    <col min="1538" max="1538" width="40" style="2" customWidth="1"/>
    <col min="1539" max="1539" width="16.5703125" style="2" bestFit="1" customWidth="1"/>
    <col min="1540" max="1540" width="6" style="2" bestFit="1" customWidth="1"/>
    <col min="1541" max="1541" width="16.28515625" style="2" bestFit="1" customWidth="1"/>
    <col min="1542" max="1542" width="16.140625" style="2" bestFit="1" customWidth="1"/>
    <col min="1543" max="1543" width="15.42578125" style="2" bestFit="1" customWidth="1"/>
    <col min="1544" max="1546" width="0" style="2" hidden="1" customWidth="1"/>
    <col min="1547" max="1547" width="16.7109375" style="2" bestFit="1" customWidth="1"/>
    <col min="1548" max="1548" width="3" style="2" bestFit="1" customWidth="1"/>
    <col min="1549" max="1549" width="15.28515625" style="2" bestFit="1" customWidth="1"/>
    <col min="1550" max="1550" width="15.140625" style="2" bestFit="1" customWidth="1"/>
    <col min="1551" max="1551" width="14.5703125" style="2" bestFit="1" customWidth="1"/>
    <col min="1552" max="1554" width="0" style="2" hidden="1" customWidth="1"/>
    <col min="1555" max="1555" width="14.85546875" style="2" bestFit="1" customWidth="1"/>
    <col min="1556" max="1556" width="3" style="2" bestFit="1" customWidth="1"/>
    <col min="1557" max="1557" width="14.42578125" style="2" bestFit="1" customWidth="1"/>
    <col min="1558" max="1558" width="15.140625" style="2" bestFit="1" customWidth="1"/>
    <col min="1559" max="1559" width="14" style="2" bestFit="1" customWidth="1"/>
    <col min="1560" max="1562" width="0" style="2" hidden="1" customWidth="1"/>
    <col min="1563" max="1563" width="15.140625" style="2" bestFit="1" customWidth="1"/>
    <col min="1564" max="1564" width="3" style="2" bestFit="1" customWidth="1"/>
    <col min="1565" max="1566" width="14.42578125" style="2" bestFit="1" customWidth="1"/>
    <col min="1567" max="1567" width="12.7109375" style="2" bestFit="1" customWidth="1"/>
    <col min="1568" max="1570" width="0" style="2" hidden="1" customWidth="1"/>
    <col min="1571" max="1571" width="14.42578125" style="2" bestFit="1" customWidth="1"/>
    <col min="1572" max="1572" width="3" style="2" bestFit="1" customWidth="1"/>
    <col min="1573" max="1574" width="14" style="2" bestFit="1" customWidth="1"/>
    <col min="1575" max="1575" width="13.28515625" style="2" bestFit="1" customWidth="1"/>
    <col min="1576" max="1578" width="0" style="2" hidden="1" customWidth="1"/>
    <col min="1579" max="1579" width="14.85546875" style="2" bestFit="1" customWidth="1"/>
    <col min="1580" max="1580" width="3" style="2" bestFit="1" customWidth="1"/>
    <col min="1581" max="1581" width="11.5703125" style="2" bestFit="1" customWidth="1"/>
    <col min="1582" max="1582" width="10.5703125" style="2" bestFit="1" customWidth="1"/>
    <col min="1583" max="1583" width="9.42578125" style="2" bestFit="1" customWidth="1"/>
    <col min="1584" max="1586" width="0" style="2" hidden="1" customWidth="1"/>
    <col min="1587" max="1587" width="11.5703125" style="2" bestFit="1" customWidth="1"/>
    <col min="1588" max="1588" width="3" style="2" bestFit="1" customWidth="1"/>
    <col min="1589" max="1589" width="13.7109375" style="2" bestFit="1" customWidth="1"/>
    <col min="1590" max="1590" width="13.28515625" style="2" bestFit="1" customWidth="1"/>
    <col min="1591" max="1591" width="12.710937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2578125" style="2" bestFit="1" customWidth="1"/>
    <col min="1599" max="1599" width="12.7109375" style="2" bestFit="1" customWidth="1"/>
    <col min="1600" max="1602" width="0" style="2" hidden="1" customWidth="1"/>
    <col min="1603" max="1603" width="13.7109375" style="2" bestFit="1" customWidth="1"/>
    <col min="1604" max="1604" width="3" style="2" bestFit="1" customWidth="1"/>
    <col min="1605" max="1605" width="12.7109375" style="2" bestFit="1" customWidth="1"/>
    <col min="1606" max="1606" width="14.42578125" style="2" bestFit="1" customWidth="1"/>
    <col min="1607" max="1607" width="11.425781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703125" style="2" bestFit="1" customWidth="1"/>
    <col min="1615" max="1615" width="9.85546875" style="2" bestFit="1" customWidth="1"/>
    <col min="1616" max="1618" width="0" style="2" hidden="1" customWidth="1"/>
    <col min="1619" max="1619" width="12.7109375" style="2" bestFit="1" customWidth="1"/>
    <col min="1620" max="1620" width="3" style="2" bestFit="1" customWidth="1"/>
    <col min="1621" max="1621" width="13.28515625" style="2" bestFit="1" customWidth="1"/>
    <col min="1622" max="1622" width="13.7109375" style="2" bestFit="1" customWidth="1"/>
    <col min="1623" max="1623" width="10.5703125" style="2" bestFit="1" customWidth="1"/>
    <col min="1624" max="1626" width="0" style="2" hidden="1" customWidth="1"/>
    <col min="1627" max="1627" width="13.7109375" style="2" bestFit="1" customWidth="1"/>
    <col min="1628" max="1628" width="3" style="2" bestFit="1" customWidth="1"/>
    <col min="1629" max="1629" width="12.7109375" style="2" bestFit="1" customWidth="1"/>
    <col min="1630" max="1630" width="13.285156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5546875" style="2" bestFit="1" customWidth="1"/>
    <col min="1640" max="1642" width="0" style="2" hidden="1" customWidth="1"/>
    <col min="1643" max="1643" width="12.28515625" style="2" bestFit="1" customWidth="1"/>
    <col min="1644" max="1644" width="3" style="2" bestFit="1" customWidth="1"/>
    <col min="1645" max="1645" width="11.5703125" style="2" bestFit="1" customWidth="1"/>
    <col min="1646" max="1646" width="11.42578125" style="2" bestFit="1" customWidth="1"/>
    <col min="1647" max="1647" width="10.5703125" style="2" bestFit="1" customWidth="1"/>
    <col min="1648" max="1650" width="0" style="2" hidden="1" customWidth="1"/>
    <col min="1651" max="1651" width="12.285156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40625" style="2"/>
    <col min="1793" max="1793" width="12.5703125" style="2" customWidth="1"/>
    <col min="1794" max="1794" width="40" style="2" customWidth="1"/>
    <col min="1795" max="1795" width="16.5703125" style="2" bestFit="1" customWidth="1"/>
    <col min="1796" max="1796" width="6" style="2" bestFit="1" customWidth="1"/>
    <col min="1797" max="1797" width="16.28515625" style="2" bestFit="1" customWidth="1"/>
    <col min="1798" max="1798" width="16.140625" style="2" bestFit="1" customWidth="1"/>
    <col min="1799" max="1799" width="15.42578125" style="2" bestFit="1" customWidth="1"/>
    <col min="1800" max="1802" width="0" style="2" hidden="1" customWidth="1"/>
    <col min="1803" max="1803" width="16.7109375" style="2" bestFit="1" customWidth="1"/>
    <col min="1804" max="1804" width="3" style="2" bestFit="1" customWidth="1"/>
    <col min="1805" max="1805" width="15.28515625" style="2" bestFit="1" customWidth="1"/>
    <col min="1806" max="1806" width="15.140625" style="2" bestFit="1" customWidth="1"/>
    <col min="1807" max="1807" width="14.5703125" style="2" bestFit="1" customWidth="1"/>
    <col min="1808" max="1810" width="0" style="2" hidden="1" customWidth="1"/>
    <col min="1811" max="1811" width="14.85546875" style="2" bestFit="1" customWidth="1"/>
    <col min="1812" max="1812" width="3" style="2" bestFit="1" customWidth="1"/>
    <col min="1813" max="1813" width="14.42578125" style="2" bestFit="1" customWidth="1"/>
    <col min="1814" max="1814" width="15.140625" style="2" bestFit="1" customWidth="1"/>
    <col min="1815" max="1815" width="14" style="2" bestFit="1" customWidth="1"/>
    <col min="1816" max="1818" width="0" style="2" hidden="1" customWidth="1"/>
    <col min="1819" max="1819" width="15.140625" style="2" bestFit="1" customWidth="1"/>
    <col min="1820" max="1820" width="3" style="2" bestFit="1" customWidth="1"/>
    <col min="1821" max="1822" width="14.42578125" style="2" bestFit="1" customWidth="1"/>
    <col min="1823" max="1823" width="12.7109375" style="2" bestFit="1" customWidth="1"/>
    <col min="1824" max="1826" width="0" style="2" hidden="1" customWidth="1"/>
    <col min="1827" max="1827" width="14.42578125" style="2" bestFit="1" customWidth="1"/>
    <col min="1828" max="1828" width="3" style="2" bestFit="1" customWidth="1"/>
    <col min="1829" max="1830" width="14" style="2" bestFit="1" customWidth="1"/>
    <col min="1831" max="1831" width="13.28515625" style="2" bestFit="1" customWidth="1"/>
    <col min="1832" max="1834" width="0" style="2" hidden="1" customWidth="1"/>
    <col min="1835" max="1835" width="14.85546875" style="2" bestFit="1" customWidth="1"/>
    <col min="1836" max="1836" width="3" style="2" bestFit="1" customWidth="1"/>
    <col min="1837" max="1837" width="11.5703125" style="2" bestFit="1" customWidth="1"/>
    <col min="1838" max="1838" width="10.5703125" style="2" bestFit="1" customWidth="1"/>
    <col min="1839" max="1839" width="9.42578125" style="2" bestFit="1" customWidth="1"/>
    <col min="1840" max="1842" width="0" style="2" hidden="1" customWidth="1"/>
    <col min="1843" max="1843" width="11.5703125" style="2" bestFit="1" customWidth="1"/>
    <col min="1844" max="1844" width="3" style="2" bestFit="1" customWidth="1"/>
    <col min="1845" max="1845" width="13.7109375" style="2" bestFit="1" customWidth="1"/>
    <col min="1846" max="1846" width="13.28515625" style="2" bestFit="1" customWidth="1"/>
    <col min="1847" max="1847" width="12.710937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2578125" style="2" bestFit="1" customWidth="1"/>
    <col min="1855" max="1855" width="12.7109375" style="2" bestFit="1" customWidth="1"/>
    <col min="1856" max="1858" width="0" style="2" hidden="1" customWidth="1"/>
    <col min="1859" max="1859" width="13.7109375" style="2" bestFit="1" customWidth="1"/>
    <col min="1860" max="1860" width="3" style="2" bestFit="1" customWidth="1"/>
    <col min="1861" max="1861" width="12.7109375" style="2" bestFit="1" customWidth="1"/>
    <col min="1862" max="1862" width="14.42578125" style="2" bestFit="1" customWidth="1"/>
    <col min="1863" max="1863" width="11.425781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703125" style="2" bestFit="1" customWidth="1"/>
    <col min="1871" max="1871" width="9.85546875" style="2" bestFit="1" customWidth="1"/>
    <col min="1872" max="1874" width="0" style="2" hidden="1" customWidth="1"/>
    <col min="1875" max="1875" width="12.7109375" style="2" bestFit="1" customWidth="1"/>
    <col min="1876" max="1876" width="3" style="2" bestFit="1" customWidth="1"/>
    <col min="1877" max="1877" width="13.28515625" style="2" bestFit="1" customWidth="1"/>
    <col min="1878" max="1878" width="13.7109375" style="2" bestFit="1" customWidth="1"/>
    <col min="1879" max="1879" width="10.5703125" style="2" bestFit="1" customWidth="1"/>
    <col min="1880" max="1882" width="0" style="2" hidden="1" customWidth="1"/>
    <col min="1883" max="1883" width="13.7109375" style="2" bestFit="1" customWidth="1"/>
    <col min="1884" max="1884" width="3" style="2" bestFit="1" customWidth="1"/>
    <col min="1885" max="1885" width="12.7109375" style="2" bestFit="1" customWidth="1"/>
    <col min="1886" max="1886" width="13.285156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5546875" style="2" bestFit="1" customWidth="1"/>
    <col min="1896" max="1898" width="0" style="2" hidden="1" customWidth="1"/>
    <col min="1899" max="1899" width="12.28515625" style="2" bestFit="1" customWidth="1"/>
    <col min="1900" max="1900" width="3" style="2" bestFit="1" customWidth="1"/>
    <col min="1901" max="1901" width="11.5703125" style="2" bestFit="1" customWidth="1"/>
    <col min="1902" max="1902" width="11.42578125" style="2" bestFit="1" customWidth="1"/>
    <col min="1903" max="1903" width="10.5703125" style="2" bestFit="1" customWidth="1"/>
    <col min="1904" max="1906" width="0" style="2" hidden="1" customWidth="1"/>
    <col min="1907" max="1907" width="12.285156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40625" style="2"/>
    <col min="2049" max="2049" width="12.5703125" style="2" customWidth="1"/>
    <col min="2050" max="2050" width="40" style="2" customWidth="1"/>
    <col min="2051" max="2051" width="16.5703125" style="2" bestFit="1" customWidth="1"/>
    <col min="2052" max="2052" width="6" style="2" bestFit="1" customWidth="1"/>
    <col min="2053" max="2053" width="16.28515625" style="2" bestFit="1" customWidth="1"/>
    <col min="2054" max="2054" width="16.140625" style="2" bestFit="1" customWidth="1"/>
    <col min="2055" max="2055" width="15.42578125" style="2" bestFit="1" customWidth="1"/>
    <col min="2056" max="2058" width="0" style="2" hidden="1" customWidth="1"/>
    <col min="2059" max="2059" width="16.7109375" style="2" bestFit="1" customWidth="1"/>
    <col min="2060" max="2060" width="3" style="2" bestFit="1" customWidth="1"/>
    <col min="2061" max="2061" width="15.28515625" style="2" bestFit="1" customWidth="1"/>
    <col min="2062" max="2062" width="15.140625" style="2" bestFit="1" customWidth="1"/>
    <col min="2063" max="2063" width="14.5703125" style="2" bestFit="1" customWidth="1"/>
    <col min="2064" max="2066" width="0" style="2" hidden="1" customWidth="1"/>
    <col min="2067" max="2067" width="14.85546875" style="2" bestFit="1" customWidth="1"/>
    <col min="2068" max="2068" width="3" style="2" bestFit="1" customWidth="1"/>
    <col min="2069" max="2069" width="14.42578125" style="2" bestFit="1" customWidth="1"/>
    <col min="2070" max="2070" width="15.140625" style="2" bestFit="1" customWidth="1"/>
    <col min="2071" max="2071" width="14" style="2" bestFit="1" customWidth="1"/>
    <col min="2072" max="2074" width="0" style="2" hidden="1" customWidth="1"/>
    <col min="2075" max="2075" width="15.140625" style="2" bestFit="1" customWidth="1"/>
    <col min="2076" max="2076" width="3" style="2" bestFit="1" customWidth="1"/>
    <col min="2077" max="2078" width="14.42578125" style="2" bestFit="1" customWidth="1"/>
    <col min="2079" max="2079" width="12.7109375" style="2" bestFit="1" customWidth="1"/>
    <col min="2080" max="2082" width="0" style="2" hidden="1" customWidth="1"/>
    <col min="2083" max="2083" width="14.42578125" style="2" bestFit="1" customWidth="1"/>
    <col min="2084" max="2084" width="3" style="2" bestFit="1" customWidth="1"/>
    <col min="2085" max="2086" width="14" style="2" bestFit="1" customWidth="1"/>
    <col min="2087" max="2087" width="13.28515625" style="2" bestFit="1" customWidth="1"/>
    <col min="2088" max="2090" width="0" style="2" hidden="1" customWidth="1"/>
    <col min="2091" max="2091" width="14.85546875" style="2" bestFit="1" customWidth="1"/>
    <col min="2092" max="2092" width="3" style="2" bestFit="1" customWidth="1"/>
    <col min="2093" max="2093" width="11.5703125" style="2" bestFit="1" customWidth="1"/>
    <col min="2094" max="2094" width="10.5703125" style="2" bestFit="1" customWidth="1"/>
    <col min="2095" max="2095" width="9.42578125" style="2" bestFit="1" customWidth="1"/>
    <col min="2096" max="2098" width="0" style="2" hidden="1" customWidth="1"/>
    <col min="2099" max="2099" width="11.5703125" style="2" bestFit="1" customWidth="1"/>
    <col min="2100" max="2100" width="3" style="2" bestFit="1" customWidth="1"/>
    <col min="2101" max="2101" width="13.7109375" style="2" bestFit="1" customWidth="1"/>
    <col min="2102" max="2102" width="13.28515625" style="2" bestFit="1" customWidth="1"/>
    <col min="2103" max="2103" width="12.710937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2578125" style="2" bestFit="1" customWidth="1"/>
    <col min="2111" max="2111" width="12.7109375" style="2" bestFit="1" customWidth="1"/>
    <col min="2112" max="2114" width="0" style="2" hidden="1" customWidth="1"/>
    <col min="2115" max="2115" width="13.7109375" style="2" bestFit="1" customWidth="1"/>
    <col min="2116" max="2116" width="3" style="2" bestFit="1" customWidth="1"/>
    <col min="2117" max="2117" width="12.7109375" style="2" bestFit="1" customWidth="1"/>
    <col min="2118" max="2118" width="14.42578125" style="2" bestFit="1" customWidth="1"/>
    <col min="2119" max="2119" width="11.425781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703125" style="2" bestFit="1" customWidth="1"/>
    <col min="2127" max="2127" width="9.85546875" style="2" bestFit="1" customWidth="1"/>
    <col min="2128" max="2130" width="0" style="2" hidden="1" customWidth="1"/>
    <col min="2131" max="2131" width="12.7109375" style="2" bestFit="1" customWidth="1"/>
    <col min="2132" max="2132" width="3" style="2" bestFit="1" customWidth="1"/>
    <col min="2133" max="2133" width="13.28515625" style="2" bestFit="1" customWidth="1"/>
    <col min="2134" max="2134" width="13.7109375" style="2" bestFit="1" customWidth="1"/>
    <col min="2135" max="2135" width="10.5703125" style="2" bestFit="1" customWidth="1"/>
    <col min="2136" max="2138" width="0" style="2" hidden="1" customWidth="1"/>
    <col min="2139" max="2139" width="13.7109375" style="2" bestFit="1" customWidth="1"/>
    <col min="2140" max="2140" width="3" style="2" bestFit="1" customWidth="1"/>
    <col min="2141" max="2141" width="12.7109375" style="2" bestFit="1" customWidth="1"/>
    <col min="2142" max="2142" width="13.285156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5546875" style="2" bestFit="1" customWidth="1"/>
    <col min="2152" max="2154" width="0" style="2" hidden="1" customWidth="1"/>
    <col min="2155" max="2155" width="12.28515625" style="2" bestFit="1" customWidth="1"/>
    <col min="2156" max="2156" width="3" style="2" bestFit="1" customWidth="1"/>
    <col min="2157" max="2157" width="11.5703125" style="2" bestFit="1" customWidth="1"/>
    <col min="2158" max="2158" width="11.42578125" style="2" bestFit="1" customWidth="1"/>
    <col min="2159" max="2159" width="10.5703125" style="2" bestFit="1" customWidth="1"/>
    <col min="2160" max="2162" width="0" style="2" hidden="1" customWidth="1"/>
    <col min="2163" max="2163" width="12.285156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40625" style="2"/>
    <col min="2305" max="2305" width="12.5703125" style="2" customWidth="1"/>
    <col min="2306" max="2306" width="40" style="2" customWidth="1"/>
    <col min="2307" max="2307" width="16.5703125" style="2" bestFit="1" customWidth="1"/>
    <col min="2308" max="2308" width="6" style="2" bestFit="1" customWidth="1"/>
    <col min="2309" max="2309" width="16.28515625" style="2" bestFit="1" customWidth="1"/>
    <col min="2310" max="2310" width="16.140625" style="2" bestFit="1" customWidth="1"/>
    <col min="2311" max="2311" width="15.42578125" style="2" bestFit="1" customWidth="1"/>
    <col min="2312" max="2314" width="0" style="2" hidden="1" customWidth="1"/>
    <col min="2315" max="2315" width="16.7109375" style="2" bestFit="1" customWidth="1"/>
    <col min="2316" max="2316" width="3" style="2" bestFit="1" customWidth="1"/>
    <col min="2317" max="2317" width="15.28515625" style="2" bestFit="1" customWidth="1"/>
    <col min="2318" max="2318" width="15.140625" style="2" bestFit="1" customWidth="1"/>
    <col min="2319" max="2319" width="14.5703125" style="2" bestFit="1" customWidth="1"/>
    <col min="2320" max="2322" width="0" style="2" hidden="1" customWidth="1"/>
    <col min="2323" max="2323" width="14.85546875" style="2" bestFit="1" customWidth="1"/>
    <col min="2324" max="2324" width="3" style="2" bestFit="1" customWidth="1"/>
    <col min="2325" max="2325" width="14.42578125" style="2" bestFit="1" customWidth="1"/>
    <col min="2326" max="2326" width="15.140625" style="2" bestFit="1" customWidth="1"/>
    <col min="2327" max="2327" width="14" style="2" bestFit="1" customWidth="1"/>
    <col min="2328" max="2330" width="0" style="2" hidden="1" customWidth="1"/>
    <col min="2331" max="2331" width="15.140625" style="2" bestFit="1" customWidth="1"/>
    <col min="2332" max="2332" width="3" style="2" bestFit="1" customWidth="1"/>
    <col min="2333" max="2334" width="14.42578125" style="2" bestFit="1" customWidth="1"/>
    <col min="2335" max="2335" width="12.7109375" style="2" bestFit="1" customWidth="1"/>
    <col min="2336" max="2338" width="0" style="2" hidden="1" customWidth="1"/>
    <col min="2339" max="2339" width="14.42578125" style="2" bestFit="1" customWidth="1"/>
    <col min="2340" max="2340" width="3" style="2" bestFit="1" customWidth="1"/>
    <col min="2341" max="2342" width="14" style="2" bestFit="1" customWidth="1"/>
    <col min="2343" max="2343" width="13.28515625" style="2" bestFit="1" customWidth="1"/>
    <col min="2344" max="2346" width="0" style="2" hidden="1" customWidth="1"/>
    <col min="2347" max="2347" width="14.85546875" style="2" bestFit="1" customWidth="1"/>
    <col min="2348" max="2348" width="3" style="2" bestFit="1" customWidth="1"/>
    <col min="2349" max="2349" width="11.5703125" style="2" bestFit="1" customWidth="1"/>
    <col min="2350" max="2350" width="10.5703125" style="2" bestFit="1" customWidth="1"/>
    <col min="2351" max="2351" width="9.42578125" style="2" bestFit="1" customWidth="1"/>
    <col min="2352" max="2354" width="0" style="2" hidden="1" customWidth="1"/>
    <col min="2355" max="2355" width="11.5703125" style="2" bestFit="1" customWidth="1"/>
    <col min="2356" max="2356" width="3" style="2" bestFit="1" customWidth="1"/>
    <col min="2357" max="2357" width="13.7109375" style="2" bestFit="1" customWidth="1"/>
    <col min="2358" max="2358" width="13.28515625" style="2" bestFit="1" customWidth="1"/>
    <col min="2359" max="2359" width="12.710937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2578125" style="2" bestFit="1" customWidth="1"/>
    <col min="2367" max="2367" width="12.7109375" style="2" bestFit="1" customWidth="1"/>
    <col min="2368" max="2370" width="0" style="2" hidden="1" customWidth="1"/>
    <col min="2371" max="2371" width="13.7109375" style="2" bestFit="1" customWidth="1"/>
    <col min="2372" max="2372" width="3" style="2" bestFit="1" customWidth="1"/>
    <col min="2373" max="2373" width="12.7109375" style="2" bestFit="1" customWidth="1"/>
    <col min="2374" max="2374" width="14.42578125" style="2" bestFit="1" customWidth="1"/>
    <col min="2375" max="2375" width="11.425781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703125" style="2" bestFit="1" customWidth="1"/>
    <col min="2383" max="2383" width="9.85546875" style="2" bestFit="1" customWidth="1"/>
    <col min="2384" max="2386" width="0" style="2" hidden="1" customWidth="1"/>
    <col min="2387" max="2387" width="12.7109375" style="2" bestFit="1" customWidth="1"/>
    <col min="2388" max="2388" width="3" style="2" bestFit="1" customWidth="1"/>
    <col min="2389" max="2389" width="13.28515625" style="2" bestFit="1" customWidth="1"/>
    <col min="2390" max="2390" width="13.7109375" style="2" bestFit="1" customWidth="1"/>
    <col min="2391" max="2391" width="10.5703125" style="2" bestFit="1" customWidth="1"/>
    <col min="2392" max="2394" width="0" style="2" hidden="1" customWidth="1"/>
    <col min="2395" max="2395" width="13.7109375" style="2" bestFit="1" customWidth="1"/>
    <col min="2396" max="2396" width="3" style="2" bestFit="1" customWidth="1"/>
    <col min="2397" max="2397" width="12.7109375" style="2" bestFit="1" customWidth="1"/>
    <col min="2398" max="2398" width="13.285156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5546875" style="2" bestFit="1" customWidth="1"/>
    <col min="2408" max="2410" width="0" style="2" hidden="1" customWidth="1"/>
    <col min="2411" max="2411" width="12.28515625" style="2" bestFit="1" customWidth="1"/>
    <col min="2412" max="2412" width="3" style="2" bestFit="1" customWidth="1"/>
    <col min="2413" max="2413" width="11.5703125" style="2" bestFit="1" customWidth="1"/>
    <col min="2414" max="2414" width="11.42578125" style="2" bestFit="1" customWidth="1"/>
    <col min="2415" max="2415" width="10.5703125" style="2" bestFit="1" customWidth="1"/>
    <col min="2416" max="2418" width="0" style="2" hidden="1" customWidth="1"/>
    <col min="2419" max="2419" width="12.285156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40625" style="2"/>
    <col min="2561" max="2561" width="12.5703125" style="2" customWidth="1"/>
    <col min="2562" max="2562" width="40" style="2" customWidth="1"/>
    <col min="2563" max="2563" width="16.5703125" style="2" bestFit="1" customWidth="1"/>
    <col min="2564" max="2564" width="6" style="2" bestFit="1" customWidth="1"/>
    <col min="2565" max="2565" width="16.28515625" style="2" bestFit="1" customWidth="1"/>
    <col min="2566" max="2566" width="16.140625" style="2" bestFit="1" customWidth="1"/>
    <col min="2567" max="2567" width="15.42578125" style="2" bestFit="1" customWidth="1"/>
    <col min="2568" max="2570" width="0" style="2" hidden="1" customWidth="1"/>
    <col min="2571" max="2571" width="16.7109375" style="2" bestFit="1" customWidth="1"/>
    <col min="2572" max="2572" width="3" style="2" bestFit="1" customWidth="1"/>
    <col min="2573" max="2573" width="15.28515625" style="2" bestFit="1" customWidth="1"/>
    <col min="2574" max="2574" width="15.140625" style="2" bestFit="1" customWidth="1"/>
    <col min="2575" max="2575" width="14.5703125" style="2" bestFit="1" customWidth="1"/>
    <col min="2576" max="2578" width="0" style="2" hidden="1" customWidth="1"/>
    <col min="2579" max="2579" width="14.85546875" style="2" bestFit="1" customWidth="1"/>
    <col min="2580" max="2580" width="3" style="2" bestFit="1" customWidth="1"/>
    <col min="2581" max="2581" width="14.42578125" style="2" bestFit="1" customWidth="1"/>
    <col min="2582" max="2582" width="15.140625" style="2" bestFit="1" customWidth="1"/>
    <col min="2583" max="2583" width="14" style="2" bestFit="1" customWidth="1"/>
    <col min="2584" max="2586" width="0" style="2" hidden="1" customWidth="1"/>
    <col min="2587" max="2587" width="15.140625" style="2" bestFit="1" customWidth="1"/>
    <col min="2588" max="2588" width="3" style="2" bestFit="1" customWidth="1"/>
    <col min="2589" max="2590" width="14.42578125" style="2" bestFit="1" customWidth="1"/>
    <col min="2591" max="2591" width="12.7109375" style="2" bestFit="1" customWidth="1"/>
    <col min="2592" max="2594" width="0" style="2" hidden="1" customWidth="1"/>
    <col min="2595" max="2595" width="14.42578125" style="2" bestFit="1" customWidth="1"/>
    <col min="2596" max="2596" width="3" style="2" bestFit="1" customWidth="1"/>
    <col min="2597" max="2598" width="14" style="2" bestFit="1" customWidth="1"/>
    <col min="2599" max="2599" width="13.28515625" style="2" bestFit="1" customWidth="1"/>
    <col min="2600" max="2602" width="0" style="2" hidden="1" customWidth="1"/>
    <col min="2603" max="2603" width="14.85546875" style="2" bestFit="1" customWidth="1"/>
    <col min="2604" max="2604" width="3" style="2" bestFit="1" customWidth="1"/>
    <col min="2605" max="2605" width="11.5703125" style="2" bestFit="1" customWidth="1"/>
    <col min="2606" max="2606" width="10.5703125" style="2" bestFit="1" customWidth="1"/>
    <col min="2607" max="2607" width="9.42578125" style="2" bestFit="1" customWidth="1"/>
    <col min="2608" max="2610" width="0" style="2" hidden="1" customWidth="1"/>
    <col min="2611" max="2611" width="11.5703125" style="2" bestFit="1" customWidth="1"/>
    <col min="2612" max="2612" width="3" style="2" bestFit="1" customWidth="1"/>
    <col min="2613" max="2613" width="13.7109375" style="2" bestFit="1" customWidth="1"/>
    <col min="2614" max="2614" width="13.28515625" style="2" bestFit="1" customWidth="1"/>
    <col min="2615" max="2615" width="12.710937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2578125" style="2" bestFit="1" customWidth="1"/>
    <col min="2623" max="2623" width="12.7109375" style="2" bestFit="1" customWidth="1"/>
    <col min="2624" max="2626" width="0" style="2" hidden="1" customWidth="1"/>
    <col min="2627" max="2627" width="13.7109375" style="2" bestFit="1" customWidth="1"/>
    <col min="2628" max="2628" width="3" style="2" bestFit="1" customWidth="1"/>
    <col min="2629" max="2629" width="12.7109375" style="2" bestFit="1" customWidth="1"/>
    <col min="2630" max="2630" width="14.42578125" style="2" bestFit="1" customWidth="1"/>
    <col min="2631" max="2631" width="11.425781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703125" style="2" bestFit="1" customWidth="1"/>
    <col min="2639" max="2639" width="9.85546875" style="2" bestFit="1" customWidth="1"/>
    <col min="2640" max="2642" width="0" style="2" hidden="1" customWidth="1"/>
    <col min="2643" max="2643" width="12.7109375" style="2" bestFit="1" customWidth="1"/>
    <col min="2644" max="2644" width="3" style="2" bestFit="1" customWidth="1"/>
    <col min="2645" max="2645" width="13.28515625" style="2" bestFit="1" customWidth="1"/>
    <col min="2646" max="2646" width="13.7109375" style="2" bestFit="1" customWidth="1"/>
    <col min="2647" max="2647" width="10.5703125" style="2" bestFit="1" customWidth="1"/>
    <col min="2648" max="2650" width="0" style="2" hidden="1" customWidth="1"/>
    <col min="2651" max="2651" width="13.7109375" style="2" bestFit="1" customWidth="1"/>
    <col min="2652" max="2652" width="3" style="2" bestFit="1" customWidth="1"/>
    <col min="2653" max="2653" width="12.7109375" style="2" bestFit="1" customWidth="1"/>
    <col min="2654" max="2654" width="13.285156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5546875" style="2" bestFit="1" customWidth="1"/>
    <col min="2664" max="2666" width="0" style="2" hidden="1" customWidth="1"/>
    <col min="2667" max="2667" width="12.28515625" style="2" bestFit="1" customWidth="1"/>
    <col min="2668" max="2668" width="3" style="2" bestFit="1" customWidth="1"/>
    <col min="2669" max="2669" width="11.5703125" style="2" bestFit="1" customWidth="1"/>
    <col min="2670" max="2670" width="11.42578125" style="2" bestFit="1" customWidth="1"/>
    <col min="2671" max="2671" width="10.5703125" style="2" bestFit="1" customWidth="1"/>
    <col min="2672" max="2674" width="0" style="2" hidden="1" customWidth="1"/>
    <col min="2675" max="2675" width="12.285156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40625" style="2"/>
    <col min="2817" max="2817" width="12.5703125" style="2" customWidth="1"/>
    <col min="2818" max="2818" width="40" style="2" customWidth="1"/>
    <col min="2819" max="2819" width="16.5703125" style="2" bestFit="1" customWidth="1"/>
    <col min="2820" max="2820" width="6" style="2" bestFit="1" customWidth="1"/>
    <col min="2821" max="2821" width="16.28515625" style="2" bestFit="1" customWidth="1"/>
    <col min="2822" max="2822" width="16.140625" style="2" bestFit="1" customWidth="1"/>
    <col min="2823" max="2823" width="15.42578125" style="2" bestFit="1" customWidth="1"/>
    <col min="2824" max="2826" width="0" style="2" hidden="1" customWidth="1"/>
    <col min="2827" max="2827" width="16.7109375" style="2" bestFit="1" customWidth="1"/>
    <col min="2828" max="2828" width="3" style="2" bestFit="1" customWidth="1"/>
    <col min="2829" max="2829" width="15.28515625" style="2" bestFit="1" customWidth="1"/>
    <col min="2830" max="2830" width="15.140625" style="2" bestFit="1" customWidth="1"/>
    <col min="2831" max="2831" width="14.5703125" style="2" bestFit="1" customWidth="1"/>
    <col min="2832" max="2834" width="0" style="2" hidden="1" customWidth="1"/>
    <col min="2835" max="2835" width="14.85546875" style="2" bestFit="1" customWidth="1"/>
    <col min="2836" max="2836" width="3" style="2" bestFit="1" customWidth="1"/>
    <col min="2837" max="2837" width="14.42578125" style="2" bestFit="1" customWidth="1"/>
    <col min="2838" max="2838" width="15.140625" style="2" bestFit="1" customWidth="1"/>
    <col min="2839" max="2839" width="14" style="2" bestFit="1" customWidth="1"/>
    <col min="2840" max="2842" width="0" style="2" hidden="1" customWidth="1"/>
    <col min="2843" max="2843" width="15.140625" style="2" bestFit="1" customWidth="1"/>
    <col min="2844" max="2844" width="3" style="2" bestFit="1" customWidth="1"/>
    <col min="2845" max="2846" width="14.42578125" style="2" bestFit="1" customWidth="1"/>
    <col min="2847" max="2847" width="12.7109375" style="2" bestFit="1" customWidth="1"/>
    <col min="2848" max="2850" width="0" style="2" hidden="1" customWidth="1"/>
    <col min="2851" max="2851" width="14.42578125" style="2" bestFit="1" customWidth="1"/>
    <col min="2852" max="2852" width="3" style="2" bestFit="1" customWidth="1"/>
    <col min="2853" max="2854" width="14" style="2" bestFit="1" customWidth="1"/>
    <col min="2855" max="2855" width="13.28515625" style="2" bestFit="1" customWidth="1"/>
    <col min="2856" max="2858" width="0" style="2" hidden="1" customWidth="1"/>
    <col min="2859" max="2859" width="14.85546875" style="2" bestFit="1" customWidth="1"/>
    <col min="2860" max="2860" width="3" style="2" bestFit="1" customWidth="1"/>
    <col min="2861" max="2861" width="11.5703125" style="2" bestFit="1" customWidth="1"/>
    <col min="2862" max="2862" width="10.5703125" style="2" bestFit="1" customWidth="1"/>
    <col min="2863" max="2863" width="9.42578125" style="2" bestFit="1" customWidth="1"/>
    <col min="2864" max="2866" width="0" style="2" hidden="1" customWidth="1"/>
    <col min="2867" max="2867" width="11.5703125" style="2" bestFit="1" customWidth="1"/>
    <col min="2868" max="2868" width="3" style="2" bestFit="1" customWidth="1"/>
    <col min="2869" max="2869" width="13.7109375" style="2" bestFit="1" customWidth="1"/>
    <col min="2870" max="2870" width="13.28515625" style="2" bestFit="1" customWidth="1"/>
    <col min="2871" max="2871" width="12.710937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2578125" style="2" bestFit="1" customWidth="1"/>
    <col min="2879" max="2879" width="12.7109375" style="2" bestFit="1" customWidth="1"/>
    <col min="2880" max="2882" width="0" style="2" hidden="1" customWidth="1"/>
    <col min="2883" max="2883" width="13.7109375" style="2" bestFit="1" customWidth="1"/>
    <col min="2884" max="2884" width="3" style="2" bestFit="1" customWidth="1"/>
    <col min="2885" max="2885" width="12.7109375" style="2" bestFit="1" customWidth="1"/>
    <col min="2886" max="2886" width="14.42578125" style="2" bestFit="1" customWidth="1"/>
    <col min="2887" max="2887" width="11.425781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703125" style="2" bestFit="1" customWidth="1"/>
    <col min="2895" max="2895" width="9.85546875" style="2" bestFit="1" customWidth="1"/>
    <col min="2896" max="2898" width="0" style="2" hidden="1" customWidth="1"/>
    <col min="2899" max="2899" width="12.7109375" style="2" bestFit="1" customWidth="1"/>
    <col min="2900" max="2900" width="3" style="2" bestFit="1" customWidth="1"/>
    <col min="2901" max="2901" width="13.28515625" style="2" bestFit="1" customWidth="1"/>
    <col min="2902" max="2902" width="13.7109375" style="2" bestFit="1" customWidth="1"/>
    <col min="2903" max="2903" width="10.5703125" style="2" bestFit="1" customWidth="1"/>
    <col min="2904" max="2906" width="0" style="2" hidden="1" customWidth="1"/>
    <col min="2907" max="2907" width="13.7109375" style="2" bestFit="1" customWidth="1"/>
    <col min="2908" max="2908" width="3" style="2" bestFit="1" customWidth="1"/>
    <col min="2909" max="2909" width="12.7109375" style="2" bestFit="1" customWidth="1"/>
    <col min="2910" max="2910" width="13.285156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5546875" style="2" bestFit="1" customWidth="1"/>
    <col min="2920" max="2922" width="0" style="2" hidden="1" customWidth="1"/>
    <col min="2923" max="2923" width="12.28515625" style="2" bestFit="1" customWidth="1"/>
    <col min="2924" max="2924" width="3" style="2" bestFit="1" customWidth="1"/>
    <col min="2925" max="2925" width="11.5703125" style="2" bestFit="1" customWidth="1"/>
    <col min="2926" max="2926" width="11.42578125" style="2" bestFit="1" customWidth="1"/>
    <col min="2927" max="2927" width="10.5703125" style="2" bestFit="1" customWidth="1"/>
    <col min="2928" max="2930" width="0" style="2" hidden="1" customWidth="1"/>
    <col min="2931" max="2931" width="12.285156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40625" style="2"/>
    <col min="3073" max="3073" width="12.5703125" style="2" customWidth="1"/>
    <col min="3074" max="3074" width="40" style="2" customWidth="1"/>
    <col min="3075" max="3075" width="16.5703125" style="2" bestFit="1" customWidth="1"/>
    <col min="3076" max="3076" width="6" style="2" bestFit="1" customWidth="1"/>
    <col min="3077" max="3077" width="16.28515625" style="2" bestFit="1" customWidth="1"/>
    <col min="3078" max="3078" width="16.140625" style="2" bestFit="1" customWidth="1"/>
    <col min="3079" max="3079" width="15.42578125" style="2" bestFit="1" customWidth="1"/>
    <col min="3080" max="3082" width="0" style="2" hidden="1" customWidth="1"/>
    <col min="3083" max="3083" width="16.7109375" style="2" bestFit="1" customWidth="1"/>
    <col min="3084" max="3084" width="3" style="2" bestFit="1" customWidth="1"/>
    <col min="3085" max="3085" width="15.28515625" style="2" bestFit="1" customWidth="1"/>
    <col min="3086" max="3086" width="15.140625" style="2" bestFit="1" customWidth="1"/>
    <col min="3087" max="3087" width="14.5703125" style="2" bestFit="1" customWidth="1"/>
    <col min="3088" max="3090" width="0" style="2" hidden="1" customWidth="1"/>
    <col min="3091" max="3091" width="14.85546875" style="2" bestFit="1" customWidth="1"/>
    <col min="3092" max="3092" width="3" style="2" bestFit="1" customWidth="1"/>
    <col min="3093" max="3093" width="14.42578125" style="2" bestFit="1" customWidth="1"/>
    <col min="3094" max="3094" width="15.140625" style="2" bestFit="1" customWidth="1"/>
    <col min="3095" max="3095" width="14" style="2" bestFit="1" customWidth="1"/>
    <col min="3096" max="3098" width="0" style="2" hidden="1" customWidth="1"/>
    <col min="3099" max="3099" width="15.140625" style="2" bestFit="1" customWidth="1"/>
    <col min="3100" max="3100" width="3" style="2" bestFit="1" customWidth="1"/>
    <col min="3101" max="3102" width="14.42578125" style="2" bestFit="1" customWidth="1"/>
    <col min="3103" max="3103" width="12.7109375" style="2" bestFit="1" customWidth="1"/>
    <col min="3104" max="3106" width="0" style="2" hidden="1" customWidth="1"/>
    <col min="3107" max="3107" width="14.42578125" style="2" bestFit="1" customWidth="1"/>
    <col min="3108" max="3108" width="3" style="2" bestFit="1" customWidth="1"/>
    <col min="3109" max="3110" width="14" style="2" bestFit="1" customWidth="1"/>
    <col min="3111" max="3111" width="13.28515625" style="2" bestFit="1" customWidth="1"/>
    <col min="3112" max="3114" width="0" style="2" hidden="1" customWidth="1"/>
    <col min="3115" max="3115" width="14.85546875" style="2" bestFit="1" customWidth="1"/>
    <col min="3116" max="3116" width="3" style="2" bestFit="1" customWidth="1"/>
    <col min="3117" max="3117" width="11.5703125" style="2" bestFit="1" customWidth="1"/>
    <col min="3118" max="3118" width="10.5703125" style="2" bestFit="1" customWidth="1"/>
    <col min="3119" max="3119" width="9.42578125" style="2" bestFit="1" customWidth="1"/>
    <col min="3120" max="3122" width="0" style="2" hidden="1" customWidth="1"/>
    <col min="3123" max="3123" width="11.5703125" style="2" bestFit="1" customWidth="1"/>
    <col min="3124" max="3124" width="3" style="2" bestFit="1" customWidth="1"/>
    <col min="3125" max="3125" width="13.7109375" style="2" bestFit="1" customWidth="1"/>
    <col min="3126" max="3126" width="13.28515625" style="2" bestFit="1" customWidth="1"/>
    <col min="3127" max="3127" width="12.710937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2578125" style="2" bestFit="1" customWidth="1"/>
    <col min="3135" max="3135" width="12.7109375" style="2" bestFit="1" customWidth="1"/>
    <col min="3136" max="3138" width="0" style="2" hidden="1" customWidth="1"/>
    <col min="3139" max="3139" width="13.7109375" style="2" bestFit="1" customWidth="1"/>
    <col min="3140" max="3140" width="3" style="2" bestFit="1" customWidth="1"/>
    <col min="3141" max="3141" width="12.7109375" style="2" bestFit="1" customWidth="1"/>
    <col min="3142" max="3142" width="14.42578125" style="2" bestFit="1" customWidth="1"/>
    <col min="3143" max="3143" width="11.425781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703125" style="2" bestFit="1" customWidth="1"/>
    <col min="3151" max="3151" width="9.85546875" style="2" bestFit="1" customWidth="1"/>
    <col min="3152" max="3154" width="0" style="2" hidden="1" customWidth="1"/>
    <col min="3155" max="3155" width="12.7109375" style="2" bestFit="1" customWidth="1"/>
    <col min="3156" max="3156" width="3" style="2" bestFit="1" customWidth="1"/>
    <col min="3157" max="3157" width="13.28515625" style="2" bestFit="1" customWidth="1"/>
    <col min="3158" max="3158" width="13.7109375" style="2" bestFit="1" customWidth="1"/>
    <col min="3159" max="3159" width="10.5703125" style="2" bestFit="1" customWidth="1"/>
    <col min="3160" max="3162" width="0" style="2" hidden="1" customWidth="1"/>
    <col min="3163" max="3163" width="13.7109375" style="2" bestFit="1" customWidth="1"/>
    <col min="3164" max="3164" width="3" style="2" bestFit="1" customWidth="1"/>
    <col min="3165" max="3165" width="12.7109375" style="2" bestFit="1" customWidth="1"/>
    <col min="3166" max="3166" width="13.285156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5546875" style="2" bestFit="1" customWidth="1"/>
    <col min="3176" max="3178" width="0" style="2" hidden="1" customWidth="1"/>
    <col min="3179" max="3179" width="12.28515625" style="2" bestFit="1" customWidth="1"/>
    <col min="3180" max="3180" width="3" style="2" bestFit="1" customWidth="1"/>
    <col min="3181" max="3181" width="11.5703125" style="2" bestFit="1" customWidth="1"/>
    <col min="3182" max="3182" width="11.42578125" style="2" bestFit="1" customWidth="1"/>
    <col min="3183" max="3183" width="10.5703125" style="2" bestFit="1" customWidth="1"/>
    <col min="3184" max="3186" width="0" style="2" hidden="1" customWidth="1"/>
    <col min="3187" max="3187" width="12.285156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40625" style="2"/>
    <col min="3329" max="3329" width="12.5703125" style="2" customWidth="1"/>
    <col min="3330" max="3330" width="40" style="2" customWidth="1"/>
    <col min="3331" max="3331" width="16.5703125" style="2" bestFit="1" customWidth="1"/>
    <col min="3332" max="3332" width="6" style="2" bestFit="1" customWidth="1"/>
    <col min="3333" max="3333" width="16.28515625" style="2" bestFit="1" customWidth="1"/>
    <col min="3334" max="3334" width="16.140625" style="2" bestFit="1" customWidth="1"/>
    <col min="3335" max="3335" width="15.42578125" style="2" bestFit="1" customWidth="1"/>
    <col min="3336" max="3338" width="0" style="2" hidden="1" customWidth="1"/>
    <col min="3339" max="3339" width="16.7109375" style="2" bestFit="1" customWidth="1"/>
    <col min="3340" max="3340" width="3" style="2" bestFit="1" customWidth="1"/>
    <col min="3341" max="3341" width="15.28515625" style="2" bestFit="1" customWidth="1"/>
    <col min="3342" max="3342" width="15.140625" style="2" bestFit="1" customWidth="1"/>
    <col min="3343" max="3343" width="14.5703125" style="2" bestFit="1" customWidth="1"/>
    <col min="3344" max="3346" width="0" style="2" hidden="1" customWidth="1"/>
    <col min="3347" max="3347" width="14.85546875" style="2" bestFit="1" customWidth="1"/>
    <col min="3348" max="3348" width="3" style="2" bestFit="1" customWidth="1"/>
    <col min="3349" max="3349" width="14.42578125" style="2" bestFit="1" customWidth="1"/>
    <col min="3350" max="3350" width="15.140625" style="2" bestFit="1" customWidth="1"/>
    <col min="3351" max="3351" width="14" style="2" bestFit="1" customWidth="1"/>
    <col min="3352" max="3354" width="0" style="2" hidden="1" customWidth="1"/>
    <col min="3355" max="3355" width="15.140625" style="2" bestFit="1" customWidth="1"/>
    <col min="3356" max="3356" width="3" style="2" bestFit="1" customWidth="1"/>
    <col min="3357" max="3358" width="14.42578125" style="2" bestFit="1" customWidth="1"/>
    <col min="3359" max="3359" width="12.7109375" style="2" bestFit="1" customWidth="1"/>
    <col min="3360" max="3362" width="0" style="2" hidden="1" customWidth="1"/>
    <col min="3363" max="3363" width="14.42578125" style="2" bestFit="1" customWidth="1"/>
    <col min="3364" max="3364" width="3" style="2" bestFit="1" customWidth="1"/>
    <col min="3365" max="3366" width="14" style="2" bestFit="1" customWidth="1"/>
    <col min="3367" max="3367" width="13.28515625" style="2" bestFit="1" customWidth="1"/>
    <col min="3368" max="3370" width="0" style="2" hidden="1" customWidth="1"/>
    <col min="3371" max="3371" width="14.85546875" style="2" bestFit="1" customWidth="1"/>
    <col min="3372" max="3372" width="3" style="2" bestFit="1" customWidth="1"/>
    <col min="3373" max="3373" width="11.5703125" style="2" bestFit="1" customWidth="1"/>
    <col min="3374" max="3374" width="10.5703125" style="2" bestFit="1" customWidth="1"/>
    <col min="3375" max="3375" width="9.42578125" style="2" bestFit="1" customWidth="1"/>
    <col min="3376" max="3378" width="0" style="2" hidden="1" customWidth="1"/>
    <col min="3379" max="3379" width="11.5703125" style="2" bestFit="1" customWidth="1"/>
    <col min="3380" max="3380" width="3" style="2" bestFit="1" customWidth="1"/>
    <col min="3381" max="3381" width="13.7109375" style="2" bestFit="1" customWidth="1"/>
    <col min="3382" max="3382" width="13.28515625" style="2" bestFit="1" customWidth="1"/>
    <col min="3383" max="3383" width="12.710937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2578125" style="2" bestFit="1" customWidth="1"/>
    <col min="3391" max="3391" width="12.7109375" style="2" bestFit="1" customWidth="1"/>
    <col min="3392" max="3394" width="0" style="2" hidden="1" customWidth="1"/>
    <col min="3395" max="3395" width="13.7109375" style="2" bestFit="1" customWidth="1"/>
    <col min="3396" max="3396" width="3" style="2" bestFit="1" customWidth="1"/>
    <col min="3397" max="3397" width="12.7109375" style="2" bestFit="1" customWidth="1"/>
    <col min="3398" max="3398" width="14.42578125" style="2" bestFit="1" customWidth="1"/>
    <col min="3399" max="3399" width="11.425781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703125" style="2" bestFit="1" customWidth="1"/>
    <col min="3407" max="3407" width="9.85546875" style="2" bestFit="1" customWidth="1"/>
    <col min="3408" max="3410" width="0" style="2" hidden="1" customWidth="1"/>
    <col min="3411" max="3411" width="12.7109375" style="2" bestFit="1" customWidth="1"/>
    <col min="3412" max="3412" width="3" style="2" bestFit="1" customWidth="1"/>
    <col min="3413" max="3413" width="13.28515625" style="2" bestFit="1" customWidth="1"/>
    <col min="3414" max="3414" width="13.7109375" style="2" bestFit="1" customWidth="1"/>
    <col min="3415" max="3415" width="10.5703125" style="2" bestFit="1" customWidth="1"/>
    <col min="3416" max="3418" width="0" style="2" hidden="1" customWidth="1"/>
    <col min="3419" max="3419" width="13.7109375" style="2" bestFit="1" customWidth="1"/>
    <col min="3420" max="3420" width="3" style="2" bestFit="1" customWidth="1"/>
    <col min="3421" max="3421" width="12.7109375" style="2" bestFit="1" customWidth="1"/>
    <col min="3422" max="3422" width="13.285156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5546875" style="2" bestFit="1" customWidth="1"/>
    <col min="3432" max="3434" width="0" style="2" hidden="1" customWidth="1"/>
    <col min="3435" max="3435" width="12.28515625" style="2" bestFit="1" customWidth="1"/>
    <col min="3436" max="3436" width="3" style="2" bestFit="1" customWidth="1"/>
    <col min="3437" max="3437" width="11.5703125" style="2" bestFit="1" customWidth="1"/>
    <col min="3438" max="3438" width="11.42578125" style="2" bestFit="1" customWidth="1"/>
    <col min="3439" max="3439" width="10.5703125" style="2" bestFit="1" customWidth="1"/>
    <col min="3440" max="3442" width="0" style="2" hidden="1" customWidth="1"/>
    <col min="3443" max="3443" width="12.285156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40625" style="2"/>
    <col min="3585" max="3585" width="12.5703125" style="2" customWidth="1"/>
    <col min="3586" max="3586" width="40" style="2" customWidth="1"/>
    <col min="3587" max="3587" width="16.5703125" style="2" bestFit="1" customWidth="1"/>
    <col min="3588" max="3588" width="6" style="2" bestFit="1" customWidth="1"/>
    <col min="3589" max="3589" width="16.28515625" style="2" bestFit="1" customWidth="1"/>
    <col min="3590" max="3590" width="16.140625" style="2" bestFit="1" customWidth="1"/>
    <col min="3591" max="3591" width="15.42578125" style="2" bestFit="1" customWidth="1"/>
    <col min="3592" max="3594" width="0" style="2" hidden="1" customWidth="1"/>
    <col min="3595" max="3595" width="16.7109375" style="2" bestFit="1" customWidth="1"/>
    <col min="3596" max="3596" width="3" style="2" bestFit="1" customWidth="1"/>
    <col min="3597" max="3597" width="15.28515625" style="2" bestFit="1" customWidth="1"/>
    <col min="3598" max="3598" width="15.140625" style="2" bestFit="1" customWidth="1"/>
    <col min="3599" max="3599" width="14.5703125" style="2" bestFit="1" customWidth="1"/>
    <col min="3600" max="3602" width="0" style="2" hidden="1" customWidth="1"/>
    <col min="3603" max="3603" width="14.85546875" style="2" bestFit="1" customWidth="1"/>
    <col min="3604" max="3604" width="3" style="2" bestFit="1" customWidth="1"/>
    <col min="3605" max="3605" width="14.42578125" style="2" bestFit="1" customWidth="1"/>
    <col min="3606" max="3606" width="15.140625" style="2" bestFit="1" customWidth="1"/>
    <col min="3607" max="3607" width="14" style="2" bestFit="1" customWidth="1"/>
    <col min="3608" max="3610" width="0" style="2" hidden="1" customWidth="1"/>
    <col min="3611" max="3611" width="15.140625" style="2" bestFit="1" customWidth="1"/>
    <col min="3612" max="3612" width="3" style="2" bestFit="1" customWidth="1"/>
    <col min="3613" max="3614" width="14.42578125" style="2" bestFit="1" customWidth="1"/>
    <col min="3615" max="3615" width="12.7109375" style="2" bestFit="1" customWidth="1"/>
    <col min="3616" max="3618" width="0" style="2" hidden="1" customWidth="1"/>
    <col min="3619" max="3619" width="14.42578125" style="2" bestFit="1" customWidth="1"/>
    <col min="3620" max="3620" width="3" style="2" bestFit="1" customWidth="1"/>
    <col min="3621" max="3622" width="14" style="2" bestFit="1" customWidth="1"/>
    <col min="3623" max="3623" width="13.28515625" style="2" bestFit="1" customWidth="1"/>
    <col min="3624" max="3626" width="0" style="2" hidden="1" customWidth="1"/>
    <col min="3627" max="3627" width="14.85546875" style="2" bestFit="1" customWidth="1"/>
    <col min="3628" max="3628" width="3" style="2" bestFit="1" customWidth="1"/>
    <col min="3629" max="3629" width="11.5703125" style="2" bestFit="1" customWidth="1"/>
    <col min="3630" max="3630" width="10.5703125" style="2" bestFit="1" customWidth="1"/>
    <col min="3631" max="3631" width="9.42578125" style="2" bestFit="1" customWidth="1"/>
    <col min="3632" max="3634" width="0" style="2" hidden="1" customWidth="1"/>
    <col min="3635" max="3635" width="11.5703125" style="2" bestFit="1" customWidth="1"/>
    <col min="3636" max="3636" width="3" style="2" bestFit="1" customWidth="1"/>
    <col min="3637" max="3637" width="13.7109375" style="2" bestFit="1" customWidth="1"/>
    <col min="3638" max="3638" width="13.28515625" style="2" bestFit="1" customWidth="1"/>
    <col min="3639" max="3639" width="12.710937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2578125" style="2" bestFit="1" customWidth="1"/>
    <col min="3647" max="3647" width="12.7109375" style="2" bestFit="1" customWidth="1"/>
    <col min="3648" max="3650" width="0" style="2" hidden="1" customWidth="1"/>
    <col min="3651" max="3651" width="13.7109375" style="2" bestFit="1" customWidth="1"/>
    <col min="3652" max="3652" width="3" style="2" bestFit="1" customWidth="1"/>
    <col min="3653" max="3653" width="12.7109375" style="2" bestFit="1" customWidth="1"/>
    <col min="3654" max="3654" width="14.42578125" style="2" bestFit="1" customWidth="1"/>
    <col min="3655" max="3655" width="11.425781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703125" style="2" bestFit="1" customWidth="1"/>
    <col min="3663" max="3663" width="9.85546875" style="2" bestFit="1" customWidth="1"/>
    <col min="3664" max="3666" width="0" style="2" hidden="1" customWidth="1"/>
    <col min="3667" max="3667" width="12.7109375" style="2" bestFit="1" customWidth="1"/>
    <col min="3668" max="3668" width="3" style="2" bestFit="1" customWidth="1"/>
    <col min="3669" max="3669" width="13.28515625" style="2" bestFit="1" customWidth="1"/>
    <col min="3670" max="3670" width="13.7109375" style="2" bestFit="1" customWidth="1"/>
    <col min="3671" max="3671" width="10.5703125" style="2" bestFit="1" customWidth="1"/>
    <col min="3672" max="3674" width="0" style="2" hidden="1" customWidth="1"/>
    <col min="3675" max="3675" width="13.7109375" style="2" bestFit="1" customWidth="1"/>
    <col min="3676" max="3676" width="3" style="2" bestFit="1" customWidth="1"/>
    <col min="3677" max="3677" width="12.7109375" style="2" bestFit="1" customWidth="1"/>
    <col min="3678" max="3678" width="13.285156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5546875" style="2" bestFit="1" customWidth="1"/>
    <col min="3688" max="3690" width="0" style="2" hidden="1" customWidth="1"/>
    <col min="3691" max="3691" width="12.28515625" style="2" bestFit="1" customWidth="1"/>
    <col min="3692" max="3692" width="3" style="2" bestFit="1" customWidth="1"/>
    <col min="3693" max="3693" width="11.5703125" style="2" bestFit="1" customWidth="1"/>
    <col min="3694" max="3694" width="11.42578125" style="2" bestFit="1" customWidth="1"/>
    <col min="3695" max="3695" width="10.5703125" style="2" bestFit="1" customWidth="1"/>
    <col min="3696" max="3698" width="0" style="2" hidden="1" customWidth="1"/>
    <col min="3699" max="3699" width="12.285156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40625" style="2"/>
    <col min="3841" max="3841" width="12.5703125" style="2" customWidth="1"/>
    <col min="3842" max="3842" width="40" style="2" customWidth="1"/>
    <col min="3843" max="3843" width="16.5703125" style="2" bestFit="1" customWidth="1"/>
    <col min="3844" max="3844" width="6" style="2" bestFit="1" customWidth="1"/>
    <col min="3845" max="3845" width="16.28515625" style="2" bestFit="1" customWidth="1"/>
    <col min="3846" max="3846" width="16.140625" style="2" bestFit="1" customWidth="1"/>
    <col min="3847" max="3847" width="15.42578125" style="2" bestFit="1" customWidth="1"/>
    <col min="3848" max="3850" width="0" style="2" hidden="1" customWidth="1"/>
    <col min="3851" max="3851" width="16.7109375" style="2" bestFit="1" customWidth="1"/>
    <col min="3852" max="3852" width="3" style="2" bestFit="1" customWidth="1"/>
    <col min="3853" max="3853" width="15.28515625" style="2" bestFit="1" customWidth="1"/>
    <col min="3854" max="3854" width="15.140625" style="2" bestFit="1" customWidth="1"/>
    <col min="3855" max="3855" width="14.5703125" style="2" bestFit="1" customWidth="1"/>
    <col min="3856" max="3858" width="0" style="2" hidden="1" customWidth="1"/>
    <col min="3859" max="3859" width="14.85546875" style="2" bestFit="1" customWidth="1"/>
    <col min="3860" max="3860" width="3" style="2" bestFit="1" customWidth="1"/>
    <col min="3861" max="3861" width="14.42578125" style="2" bestFit="1" customWidth="1"/>
    <col min="3862" max="3862" width="15.140625" style="2" bestFit="1" customWidth="1"/>
    <col min="3863" max="3863" width="14" style="2" bestFit="1" customWidth="1"/>
    <col min="3864" max="3866" width="0" style="2" hidden="1" customWidth="1"/>
    <col min="3867" max="3867" width="15.140625" style="2" bestFit="1" customWidth="1"/>
    <col min="3868" max="3868" width="3" style="2" bestFit="1" customWidth="1"/>
    <col min="3869" max="3870" width="14.42578125" style="2" bestFit="1" customWidth="1"/>
    <col min="3871" max="3871" width="12.7109375" style="2" bestFit="1" customWidth="1"/>
    <col min="3872" max="3874" width="0" style="2" hidden="1" customWidth="1"/>
    <col min="3875" max="3875" width="14.42578125" style="2" bestFit="1" customWidth="1"/>
    <col min="3876" max="3876" width="3" style="2" bestFit="1" customWidth="1"/>
    <col min="3877" max="3878" width="14" style="2" bestFit="1" customWidth="1"/>
    <col min="3879" max="3879" width="13.28515625" style="2" bestFit="1" customWidth="1"/>
    <col min="3880" max="3882" width="0" style="2" hidden="1" customWidth="1"/>
    <col min="3883" max="3883" width="14.85546875" style="2" bestFit="1" customWidth="1"/>
    <col min="3884" max="3884" width="3" style="2" bestFit="1" customWidth="1"/>
    <col min="3885" max="3885" width="11.5703125" style="2" bestFit="1" customWidth="1"/>
    <col min="3886" max="3886" width="10.5703125" style="2" bestFit="1" customWidth="1"/>
    <col min="3887" max="3887" width="9.42578125" style="2" bestFit="1" customWidth="1"/>
    <col min="3888" max="3890" width="0" style="2" hidden="1" customWidth="1"/>
    <col min="3891" max="3891" width="11.5703125" style="2" bestFit="1" customWidth="1"/>
    <col min="3892" max="3892" width="3" style="2" bestFit="1" customWidth="1"/>
    <col min="3893" max="3893" width="13.7109375" style="2" bestFit="1" customWidth="1"/>
    <col min="3894" max="3894" width="13.28515625" style="2" bestFit="1" customWidth="1"/>
    <col min="3895" max="3895" width="12.710937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2578125" style="2" bestFit="1" customWidth="1"/>
    <col min="3903" max="3903" width="12.7109375" style="2" bestFit="1" customWidth="1"/>
    <col min="3904" max="3906" width="0" style="2" hidden="1" customWidth="1"/>
    <col min="3907" max="3907" width="13.7109375" style="2" bestFit="1" customWidth="1"/>
    <col min="3908" max="3908" width="3" style="2" bestFit="1" customWidth="1"/>
    <col min="3909" max="3909" width="12.7109375" style="2" bestFit="1" customWidth="1"/>
    <col min="3910" max="3910" width="14.42578125" style="2" bestFit="1" customWidth="1"/>
    <col min="3911" max="3911" width="11.425781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703125" style="2" bestFit="1" customWidth="1"/>
    <col min="3919" max="3919" width="9.85546875" style="2" bestFit="1" customWidth="1"/>
    <col min="3920" max="3922" width="0" style="2" hidden="1" customWidth="1"/>
    <col min="3923" max="3923" width="12.7109375" style="2" bestFit="1" customWidth="1"/>
    <col min="3924" max="3924" width="3" style="2" bestFit="1" customWidth="1"/>
    <col min="3925" max="3925" width="13.28515625" style="2" bestFit="1" customWidth="1"/>
    <col min="3926" max="3926" width="13.7109375" style="2" bestFit="1" customWidth="1"/>
    <col min="3927" max="3927" width="10.5703125" style="2" bestFit="1" customWidth="1"/>
    <col min="3928" max="3930" width="0" style="2" hidden="1" customWidth="1"/>
    <col min="3931" max="3931" width="13.7109375" style="2" bestFit="1" customWidth="1"/>
    <col min="3932" max="3932" width="3" style="2" bestFit="1" customWidth="1"/>
    <col min="3933" max="3933" width="12.7109375" style="2" bestFit="1" customWidth="1"/>
    <col min="3934" max="3934" width="13.285156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5546875" style="2" bestFit="1" customWidth="1"/>
    <col min="3944" max="3946" width="0" style="2" hidden="1" customWidth="1"/>
    <col min="3947" max="3947" width="12.28515625" style="2" bestFit="1" customWidth="1"/>
    <col min="3948" max="3948" width="3" style="2" bestFit="1" customWidth="1"/>
    <col min="3949" max="3949" width="11.5703125" style="2" bestFit="1" customWidth="1"/>
    <col min="3950" max="3950" width="11.42578125" style="2" bestFit="1" customWidth="1"/>
    <col min="3951" max="3951" width="10.5703125" style="2" bestFit="1" customWidth="1"/>
    <col min="3952" max="3954" width="0" style="2" hidden="1" customWidth="1"/>
    <col min="3955" max="3955" width="12.285156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40625" style="2"/>
    <col min="4097" max="4097" width="12.5703125" style="2" customWidth="1"/>
    <col min="4098" max="4098" width="40" style="2" customWidth="1"/>
    <col min="4099" max="4099" width="16.5703125" style="2" bestFit="1" customWidth="1"/>
    <col min="4100" max="4100" width="6" style="2" bestFit="1" customWidth="1"/>
    <col min="4101" max="4101" width="16.28515625" style="2" bestFit="1" customWidth="1"/>
    <col min="4102" max="4102" width="16.140625" style="2" bestFit="1" customWidth="1"/>
    <col min="4103" max="4103" width="15.42578125" style="2" bestFit="1" customWidth="1"/>
    <col min="4104" max="4106" width="0" style="2" hidden="1" customWidth="1"/>
    <col min="4107" max="4107" width="16.7109375" style="2" bestFit="1" customWidth="1"/>
    <col min="4108" max="4108" width="3" style="2" bestFit="1" customWidth="1"/>
    <col min="4109" max="4109" width="15.28515625" style="2" bestFit="1" customWidth="1"/>
    <col min="4110" max="4110" width="15.140625" style="2" bestFit="1" customWidth="1"/>
    <col min="4111" max="4111" width="14.5703125" style="2" bestFit="1" customWidth="1"/>
    <col min="4112" max="4114" width="0" style="2" hidden="1" customWidth="1"/>
    <col min="4115" max="4115" width="14.85546875" style="2" bestFit="1" customWidth="1"/>
    <col min="4116" max="4116" width="3" style="2" bestFit="1" customWidth="1"/>
    <col min="4117" max="4117" width="14.42578125" style="2" bestFit="1" customWidth="1"/>
    <col min="4118" max="4118" width="15.140625" style="2" bestFit="1" customWidth="1"/>
    <col min="4119" max="4119" width="14" style="2" bestFit="1" customWidth="1"/>
    <col min="4120" max="4122" width="0" style="2" hidden="1" customWidth="1"/>
    <col min="4123" max="4123" width="15.140625" style="2" bestFit="1" customWidth="1"/>
    <col min="4124" max="4124" width="3" style="2" bestFit="1" customWidth="1"/>
    <col min="4125" max="4126" width="14.42578125" style="2" bestFit="1" customWidth="1"/>
    <col min="4127" max="4127" width="12.7109375" style="2" bestFit="1" customWidth="1"/>
    <col min="4128" max="4130" width="0" style="2" hidden="1" customWidth="1"/>
    <col min="4131" max="4131" width="14.42578125" style="2" bestFit="1" customWidth="1"/>
    <col min="4132" max="4132" width="3" style="2" bestFit="1" customWidth="1"/>
    <col min="4133" max="4134" width="14" style="2" bestFit="1" customWidth="1"/>
    <col min="4135" max="4135" width="13.28515625" style="2" bestFit="1" customWidth="1"/>
    <col min="4136" max="4138" width="0" style="2" hidden="1" customWidth="1"/>
    <col min="4139" max="4139" width="14.85546875" style="2" bestFit="1" customWidth="1"/>
    <col min="4140" max="4140" width="3" style="2" bestFit="1" customWidth="1"/>
    <col min="4141" max="4141" width="11.5703125" style="2" bestFit="1" customWidth="1"/>
    <col min="4142" max="4142" width="10.5703125" style="2" bestFit="1" customWidth="1"/>
    <col min="4143" max="4143" width="9.42578125" style="2" bestFit="1" customWidth="1"/>
    <col min="4144" max="4146" width="0" style="2" hidden="1" customWidth="1"/>
    <col min="4147" max="4147" width="11.5703125" style="2" bestFit="1" customWidth="1"/>
    <col min="4148" max="4148" width="3" style="2" bestFit="1" customWidth="1"/>
    <col min="4149" max="4149" width="13.7109375" style="2" bestFit="1" customWidth="1"/>
    <col min="4150" max="4150" width="13.28515625" style="2" bestFit="1" customWidth="1"/>
    <col min="4151" max="4151" width="12.710937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2578125" style="2" bestFit="1" customWidth="1"/>
    <col min="4159" max="4159" width="12.7109375" style="2" bestFit="1" customWidth="1"/>
    <col min="4160" max="4162" width="0" style="2" hidden="1" customWidth="1"/>
    <col min="4163" max="4163" width="13.7109375" style="2" bestFit="1" customWidth="1"/>
    <col min="4164" max="4164" width="3" style="2" bestFit="1" customWidth="1"/>
    <col min="4165" max="4165" width="12.7109375" style="2" bestFit="1" customWidth="1"/>
    <col min="4166" max="4166" width="14.42578125" style="2" bestFit="1" customWidth="1"/>
    <col min="4167" max="4167" width="11.425781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703125" style="2" bestFit="1" customWidth="1"/>
    <col min="4175" max="4175" width="9.85546875" style="2" bestFit="1" customWidth="1"/>
    <col min="4176" max="4178" width="0" style="2" hidden="1" customWidth="1"/>
    <col min="4179" max="4179" width="12.7109375" style="2" bestFit="1" customWidth="1"/>
    <col min="4180" max="4180" width="3" style="2" bestFit="1" customWidth="1"/>
    <col min="4181" max="4181" width="13.28515625" style="2" bestFit="1" customWidth="1"/>
    <col min="4182" max="4182" width="13.7109375" style="2" bestFit="1" customWidth="1"/>
    <col min="4183" max="4183" width="10.5703125" style="2" bestFit="1" customWidth="1"/>
    <col min="4184" max="4186" width="0" style="2" hidden="1" customWidth="1"/>
    <col min="4187" max="4187" width="13.7109375" style="2" bestFit="1" customWidth="1"/>
    <col min="4188" max="4188" width="3" style="2" bestFit="1" customWidth="1"/>
    <col min="4189" max="4189" width="12.7109375" style="2" bestFit="1" customWidth="1"/>
    <col min="4190" max="4190" width="13.285156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5546875" style="2" bestFit="1" customWidth="1"/>
    <col min="4200" max="4202" width="0" style="2" hidden="1" customWidth="1"/>
    <col min="4203" max="4203" width="12.28515625" style="2" bestFit="1" customWidth="1"/>
    <col min="4204" max="4204" width="3" style="2" bestFit="1" customWidth="1"/>
    <col min="4205" max="4205" width="11.5703125" style="2" bestFit="1" customWidth="1"/>
    <col min="4206" max="4206" width="11.42578125" style="2" bestFit="1" customWidth="1"/>
    <col min="4207" max="4207" width="10.5703125" style="2" bestFit="1" customWidth="1"/>
    <col min="4208" max="4210" width="0" style="2" hidden="1" customWidth="1"/>
    <col min="4211" max="4211" width="12.285156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40625" style="2"/>
    <col min="4353" max="4353" width="12.5703125" style="2" customWidth="1"/>
    <col min="4354" max="4354" width="40" style="2" customWidth="1"/>
    <col min="4355" max="4355" width="16.5703125" style="2" bestFit="1" customWidth="1"/>
    <col min="4356" max="4356" width="6" style="2" bestFit="1" customWidth="1"/>
    <col min="4357" max="4357" width="16.28515625" style="2" bestFit="1" customWidth="1"/>
    <col min="4358" max="4358" width="16.140625" style="2" bestFit="1" customWidth="1"/>
    <col min="4359" max="4359" width="15.42578125" style="2" bestFit="1" customWidth="1"/>
    <col min="4360" max="4362" width="0" style="2" hidden="1" customWidth="1"/>
    <col min="4363" max="4363" width="16.7109375" style="2" bestFit="1" customWidth="1"/>
    <col min="4364" max="4364" width="3" style="2" bestFit="1" customWidth="1"/>
    <col min="4365" max="4365" width="15.28515625" style="2" bestFit="1" customWidth="1"/>
    <col min="4366" max="4366" width="15.140625" style="2" bestFit="1" customWidth="1"/>
    <col min="4367" max="4367" width="14.5703125" style="2" bestFit="1" customWidth="1"/>
    <col min="4368" max="4370" width="0" style="2" hidden="1" customWidth="1"/>
    <col min="4371" max="4371" width="14.85546875" style="2" bestFit="1" customWidth="1"/>
    <col min="4372" max="4372" width="3" style="2" bestFit="1" customWidth="1"/>
    <col min="4373" max="4373" width="14.42578125" style="2" bestFit="1" customWidth="1"/>
    <col min="4374" max="4374" width="15.140625" style="2" bestFit="1" customWidth="1"/>
    <col min="4375" max="4375" width="14" style="2" bestFit="1" customWidth="1"/>
    <col min="4376" max="4378" width="0" style="2" hidden="1" customWidth="1"/>
    <col min="4379" max="4379" width="15.140625" style="2" bestFit="1" customWidth="1"/>
    <col min="4380" max="4380" width="3" style="2" bestFit="1" customWidth="1"/>
    <col min="4381" max="4382" width="14.42578125" style="2" bestFit="1" customWidth="1"/>
    <col min="4383" max="4383" width="12.7109375" style="2" bestFit="1" customWidth="1"/>
    <col min="4384" max="4386" width="0" style="2" hidden="1" customWidth="1"/>
    <col min="4387" max="4387" width="14.42578125" style="2" bestFit="1" customWidth="1"/>
    <col min="4388" max="4388" width="3" style="2" bestFit="1" customWidth="1"/>
    <col min="4389" max="4390" width="14" style="2" bestFit="1" customWidth="1"/>
    <col min="4391" max="4391" width="13.28515625" style="2" bestFit="1" customWidth="1"/>
    <col min="4392" max="4394" width="0" style="2" hidden="1" customWidth="1"/>
    <col min="4395" max="4395" width="14.85546875" style="2" bestFit="1" customWidth="1"/>
    <col min="4396" max="4396" width="3" style="2" bestFit="1" customWidth="1"/>
    <col min="4397" max="4397" width="11.5703125" style="2" bestFit="1" customWidth="1"/>
    <col min="4398" max="4398" width="10.5703125" style="2" bestFit="1" customWidth="1"/>
    <col min="4399" max="4399" width="9.42578125" style="2" bestFit="1" customWidth="1"/>
    <col min="4400" max="4402" width="0" style="2" hidden="1" customWidth="1"/>
    <col min="4403" max="4403" width="11.5703125" style="2" bestFit="1" customWidth="1"/>
    <col min="4404" max="4404" width="3" style="2" bestFit="1" customWidth="1"/>
    <col min="4405" max="4405" width="13.7109375" style="2" bestFit="1" customWidth="1"/>
    <col min="4406" max="4406" width="13.28515625" style="2" bestFit="1" customWidth="1"/>
    <col min="4407" max="4407" width="12.710937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2578125" style="2" bestFit="1" customWidth="1"/>
    <col min="4415" max="4415" width="12.7109375" style="2" bestFit="1" customWidth="1"/>
    <col min="4416" max="4418" width="0" style="2" hidden="1" customWidth="1"/>
    <col min="4419" max="4419" width="13.7109375" style="2" bestFit="1" customWidth="1"/>
    <col min="4420" max="4420" width="3" style="2" bestFit="1" customWidth="1"/>
    <col min="4421" max="4421" width="12.7109375" style="2" bestFit="1" customWidth="1"/>
    <col min="4422" max="4422" width="14.42578125" style="2" bestFit="1" customWidth="1"/>
    <col min="4423" max="4423" width="11.425781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703125" style="2" bestFit="1" customWidth="1"/>
    <col min="4431" max="4431" width="9.85546875" style="2" bestFit="1" customWidth="1"/>
    <col min="4432" max="4434" width="0" style="2" hidden="1" customWidth="1"/>
    <col min="4435" max="4435" width="12.7109375" style="2" bestFit="1" customWidth="1"/>
    <col min="4436" max="4436" width="3" style="2" bestFit="1" customWidth="1"/>
    <col min="4437" max="4437" width="13.28515625" style="2" bestFit="1" customWidth="1"/>
    <col min="4438" max="4438" width="13.7109375" style="2" bestFit="1" customWidth="1"/>
    <col min="4439" max="4439" width="10.5703125" style="2" bestFit="1" customWidth="1"/>
    <col min="4440" max="4442" width="0" style="2" hidden="1" customWidth="1"/>
    <col min="4443" max="4443" width="13.7109375" style="2" bestFit="1" customWidth="1"/>
    <col min="4444" max="4444" width="3" style="2" bestFit="1" customWidth="1"/>
    <col min="4445" max="4445" width="12.7109375" style="2" bestFit="1" customWidth="1"/>
    <col min="4446" max="4446" width="13.285156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5546875" style="2" bestFit="1" customWidth="1"/>
    <col min="4456" max="4458" width="0" style="2" hidden="1" customWidth="1"/>
    <col min="4459" max="4459" width="12.28515625" style="2" bestFit="1" customWidth="1"/>
    <col min="4460" max="4460" width="3" style="2" bestFit="1" customWidth="1"/>
    <col min="4461" max="4461" width="11.5703125" style="2" bestFit="1" customWidth="1"/>
    <col min="4462" max="4462" width="11.42578125" style="2" bestFit="1" customWidth="1"/>
    <col min="4463" max="4463" width="10.5703125" style="2" bestFit="1" customWidth="1"/>
    <col min="4464" max="4466" width="0" style="2" hidden="1" customWidth="1"/>
    <col min="4467" max="4467" width="12.285156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40625" style="2"/>
    <col min="4609" max="4609" width="12.5703125" style="2" customWidth="1"/>
    <col min="4610" max="4610" width="40" style="2" customWidth="1"/>
    <col min="4611" max="4611" width="16.5703125" style="2" bestFit="1" customWidth="1"/>
    <col min="4612" max="4612" width="6" style="2" bestFit="1" customWidth="1"/>
    <col min="4613" max="4613" width="16.28515625" style="2" bestFit="1" customWidth="1"/>
    <col min="4614" max="4614" width="16.140625" style="2" bestFit="1" customWidth="1"/>
    <col min="4615" max="4615" width="15.42578125" style="2" bestFit="1" customWidth="1"/>
    <col min="4616" max="4618" width="0" style="2" hidden="1" customWidth="1"/>
    <col min="4619" max="4619" width="16.7109375" style="2" bestFit="1" customWidth="1"/>
    <col min="4620" max="4620" width="3" style="2" bestFit="1" customWidth="1"/>
    <col min="4621" max="4621" width="15.28515625" style="2" bestFit="1" customWidth="1"/>
    <col min="4622" max="4622" width="15.140625" style="2" bestFit="1" customWidth="1"/>
    <col min="4623" max="4623" width="14.5703125" style="2" bestFit="1" customWidth="1"/>
    <col min="4624" max="4626" width="0" style="2" hidden="1" customWidth="1"/>
    <col min="4627" max="4627" width="14.85546875" style="2" bestFit="1" customWidth="1"/>
    <col min="4628" max="4628" width="3" style="2" bestFit="1" customWidth="1"/>
    <col min="4629" max="4629" width="14.42578125" style="2" bestFit="1" customWidth="1"/>
    <col min="4630" max="4630" width="15.140625" style="2" bestFit="1" customWidth="1"/>
    <col min="4631" max="4631" width="14" style="2" bestFit="1" customWidth="1"/>
    <col min="4632" max="4634" width="0" style="2" hidden="1" customWidth="1"/>
    <col min="4635" max="4635" width="15.140625" style="2" bestFit="1" customWidth="1"/>
    <col min="4636" max="4636" width="3" style="2" bestFit="1" customWidth="1"/>
    <col min="4637" max="4638" width="14.42578125" style="2" bestFit="1" customWidth="1"/>
    <col min="4639" max="4639" width="12.7109375" style="2" bestFit="1" customWidth="1"/>
    <col min="4640" max="4642" width="0" style="2" hidden="1" customWidth="1"/>
    <col min="4643" max="4643" width="14.42578125" style="2" bestFit="1" customWidth="1"/>
    <col min="4644" max="4644" width="3" style="2" bestFit="1" customWidth="1"/>
    <col min="4645" max="4646" width="14" style="2" bestFit="1" customWidth="1"/>
    <col min="4647" max="4647" width="13.28515625" style="2" bestFit="1" customWidth="1"/>
    <col min="4648" max="4650" width="0" style="2" hidden="1" customWidth="1"/>
    <col min="4651" max="4651" width="14.85546875" style="2" bestFit="1" customWidth="1"/>
    <col min="4652" max="4652" width="3" style="2" bestFit="1" customWidth="1"/>
    <col min="4653" max="4653" width="11.5703125" style="2" bestFit="1" customWidth="1"/>
    <col min="4654" max="4654" width="10.5703125" style="2" bestFit="1" customWidth="1"/>
    <col min="4655" max="4655" width="9.42578125" style="2" bestFit="1" customWidth="1"/>
    <col min="4656" max="4658" width="0" style="2" hidden="1" customWidth="1"/>
    <col min="4659" max="4659" width="11.5703125" style="2" bestFit="1" customWidth="1"/>
    <col min="4660" max="4660" width="3" style="2" bestFit="1" customWidth="1"/>
    <col min="4661" max="4661" width="13.7109375" style="2" bestFit="1" customWidth="1"/>
    <col min="4662" max="4662" width="13.28515625" style="2" bestFit="1" customWidth="1"/>
    <col min="4663" max="4663" width="12.710937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2578125" style="2" bestFit="1" customWidth="1"/>
    <col min="4671" max="4671" width="12.7109375" style="2" bestFit="1" customWidth="1"/>
    <col min="4672" max="4674" width="0" style="2" hidden="1" customWidth="1"/>
    <col min="4675" max="4675" width="13.7109375" style="2" bestFit="1" customWidth="1"/>
    <col min="4676" max="4676" width="3" style="2" bestFit="1" customWidth="1"/>
    <col min="4677" max="4677" width="12.7109375" style="2" bestFit="1" customWidth="1"/>
    <col min="4678" max="4678" width="14.42578125" style="2" bestFit="1" customWidth="1"/>
    <col min="4679" max="4679" width="11.425781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703125" style="2" bestFit="1" customWidth="1"/>
    <col min="4687" max="4687" width="9.85546875" style="2" bestFit="1" customWidth="1"/>
    <col min="4688" max="4690" width="0" style="2" hidden="1" customWidth="1"/>
    <col min="4691" max="4691" width="12.7109375" style="2" bestFit="1" customWidth="1"/>
    <col min="4692" max="4692" width="3" style="2" bestFit="1" customWidth="1"/>
    <col min="4693" max="4693" width="13.28515625" style="2" bestFit="1" customWidth="1"/>
    <col min="4694" max="4694" width="13.7109375" style="2" bestFit="1" customWidth="1"/>
    <col min="4695" max="4695" width="10.5703125" style="2" bestFit="1" customWidth="1"/>
    <col min="4696" max="4698" width="0" style="2" hidden="1" customWidth="1"/>
    <col min="4699" max="4699" width="13.7109375" style="2" bestFit="1" customWidth="1"/>
    <col min="4700" max="4700" width="3" style="2" bestFit="1" customWidth="1"/>
    <col min="4701" max="4701" width="12.7109375" style="2" bestFit="1" customWidth="1"/>
    <col min="4702" max="4702" width="13.285156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5546875" style="2" bestFit="1" customWidth="1"/>
    <col min="4712" max="4714" width="0" style="2" hidden="1" customWidth="1"/>
    <col min="4715" max="4715" width="12.28515625" style="2" bestFit="1" customWidth="1"/>
    <col min="4716" max="4716" width="3" style="2" bestFit="1" customWidth="1"/>
    <col min="4717" max="4717" width="11.5703125" style="2" bestFit="1" customWidth="1"/>
    <col min="4718" max="4718" width="11.42578125" style="2" bestFit="1" customWidth="1"/>
    <col min="4719" max="4719" width="10.5703125" style="2" bestFit="1" customWidth="1"/>
    <col min="4720" max="4722" width="0" style="2" hidden="1" customWidth="1"/>
    <col min="4723" max="4723" width="12.285156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40625" style="2"/>
    <col min="4865" max="4865" width="12.5703125" style="2" customWidth="1"/>
    <col min="4866" max="4866" width="40" style="2" customWidth="1"/>
    <col min="4867" max="4867" width="16.5703125" style="2" bestFit="1" customWidth="1"/>
    <col min="4868" max="4868" width="6" style="2" bestFit="1" customWidth="1"/>
    <col min="4869" max="4869" width="16.28515625" style="2" bestFit="1" customWidth="1"/>
    <col min="4870" max="4870" width="16.140625" style="2" bestFit="1" customWidth="1"/>
    <col min="4871" max="4871" width="15.42578125" style="2" bestFit="1" customWidth="1"/>
    <col min="4872" max="4874" width="0" style="2" hidden="1" customWidth="1"/>
    <col min="4875" max="4875" width="16.7109375" style="2" bestFit="1" customWidth="1"/>
    <col min="4876" max="4876" width="3" style="2" bestFit="1" customWidth="1"/>
    <col min="4877" max="4877" width="15.28515625" style="2" bestFit="1" customWidth="1"/>
    <col min="4878" max="4878" width="15.140625" style="2" bestFit="1" customWidth="1"/>
    <col min="4879" max="4879" width="14.5703125" style="2" bestFit="1" customWidth="1"/>
    <col min="4880" max="4882" width="0" style="2" hidden="1" customWidth="1"/>
    <col min="4883" max="4883" width="14.85546875" style="2" bestFit="1" customWidth="1"/>
    <col min="4884" max="4884" width="3" style="2" bestFit="1" customWidth="1"/>
    <col min="4885" max="4885" width="14.42578125" style="2" bestFit="1" customWidth="1"/>
    <col min="4886" max="4886" width="15.140625" style="2" bestFit="1" customWidth="1"/>
    <col min="4887" max="4887" width="14" style="2" bestFit="1" customWidth="1"/>
    <col min="4888" max="4890" width="0" style="2" hidden="1" customWidth="1"/>
    <col min="4891" max="4891" width="15.140625" style="2" bestFit="1" customWidth="1"/>
    <col min="4892" max="4892" width="3" style="2" bestFit="1" customWidth="1"/>
    <col min="4893" max="4894" width="14.42578125" style="2" bestFit="1" customWidth="1"/>
    <col min="4895" max="4895" width="12.7109375" style="2" bestFit="1" customWidth="1"/>
    <col min="4896" max="4898" width="0" style="2" hidden="1" customWidth="1"/>
    <col min="4899" max="4899" width="14.42578125" style="2" bestFit="1" customWidth="1"/>
    <col min="4900" max="4900" width="3" style="2" bestFit="1" customWidth="1"/>
    <col min="4901" max="4902" width="14" style="2" bestFit="1" customWidth="1"/>
    <col min="4903" max="4903" width="13.28515625" style="2" bestFit="1" customWidth="1"/>
    <col min="4904" max="4906" width="0" style="2" hidden="1" customWidth="1"/>
    <col min="4907" max="4907" width="14.85546875" style="2" bestFit="1" customWidth="1"/>
    <col min="4908" max="4908" width="3" style="2" bestFit="1" customWidth="1"/>
    <col min="4909" max="4909" width="11.5703125" style="2" bestFit="1" customWidth="1"/>
    <col min="4910" max="4910" width="10.5703125" style="2" bestFit="1" customWidth="1"/>
    <col min="4911" max="4911" width="9.42578125" style="2" bestFit="1" customWidth="1"/>
    <col min="4912" max="4914" width="0" style="2" hidden="1" customWidth="1"/>
    <col min="4915" max="4915" width="11.5703125" style="2" bestFit="1" customWidth="1"/>
    <col min="4916" max="4916" width="3" style="2" bestFit="1" customWidth="1"/>
    <col min="4917" max="4917" width="13.7109375" style="2" bestFit="1" customWidth="1"/>
    <col min="4918" max="4918" width="13.28515625" style="2" bestFit="1" customWidth="1"/>
    <col min="4919" max="4919" width="12.710937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2578125" style="2" bestFit="1" customWidth="1"/>
    <col min="4927" max="4927" width="12.7109375" style="2" bestFit="1" customWidth="1"/>
    <col min="4928" max="4930" width="0" style="2" hidden="1" customWidth="1"/>
    <col min="4931" max="4931" width="13.7109375" style="2" bestFit="1" customWidth="1"/>
    <col min="4932" max="4932" width="3" style="2" bestFit="1" customWidth="1"/>
    <col min="4933" max="4933" width="12.7109375" style="2" bestFit="1" customWidth="1"/>
    <col min="4934" max="4934" width="14.42578125" style="2" bestFit="1" customWidth="1"/>
    <col min="4935" max="4935" width="11.425781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703125" style="2" bestFit="1" customWidth="1"/>
    <col min="4943" max="4943" width="9.85546875" style="2" bestFit="1" customWidth="1"/>
    <col min="4944" max="4946" width="0" style="2" hidden="1" customWidth="1"/>
    <col min="4947" max="4947" width="12.7109375" style="2" bestFit="1" customWidth="1"/>
    <col min="4948" max="4948" width="3" style="2" bestFit="1" customWidth="1"/>
    <col min="4949" max="4949" width="13.28515625" style="2" bestFit="1" customWidth="1"/>
    <col min="4950" max="4950" width="13.7109375" style="2" bestFit="1" customWidth="1"/>
    <col min="4951" max="4951" width="10.5703125" style="2" bestFit="1" customWidth="1"/>
    <col min="4952" max="4954" width="0" style="2" hidden="1" customWidth="1"/>
    <col min="4955" max="4955" width="13.7109375" style="2" bestFit="1" customWidth="1"/>
    <col min="4956" max="4956" width="3" style="2" bestFit="1" customWidth="1"/>
    <col min="4957" max="4957" width="12.7109375" style="2" bestFit="1" customWidth="1"/>
    <col min="4958" max="4958" width="13.285156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5546875" style="2" bestFit="1" customWidth="1"/>
    <col min="4968" max="4970" width="0" style="2" hidden="1" customWidth="1"/>
    <col min="4971" max="4971" width="12.28515625" style="2" bestFit="1" customWidth="1"/>
    <col min="4972" max="4972" width="3" style="2" bestFit="1" customWidth="1"/>
    <col min="4973" max="4973" width="11.5703125" style="2" bestFit="1" customWidth="1"/>
    <col min="4974" max="4974" width="11.42578125" style="2" bestFit="1" customWidth="1"/>
    <col min="4975" max="4975" width="10.5703125" style="2" bestFit="1" customWidth="1"/>
    <col min="4976" max="4978" width="0" style="2" hidden="1" customWidth="1"/>
    <col min="4979" max="4979" width="12.285156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40625" style="2"/>
    <col min="5121" max="5121" width="12.5703125" style="2" customWidth="1"/>
    <col min="5122" max="5122" width="40" style="2" customWidth="1"/>
    <col min="5123" max="5123" width="16.5703125" style="2" bestFit="1" customWidth="1"/>
    <col min="5124" max="5124" width="6" style="2" bestFit="1" customWidth="1"/>
    <col min="5125" max="5125" width="16.28515625" style="2" bestFit="1" customWidth="1"/>
    <col min="5126" max="5126" width="16.140625" style="2" bestFit="1" customWidth="1"/>
    <col min="5127" max="5127" width="15.42578125" style="2" bestFit="1" customWidth="1"/>
    <col min="5128" max="5130" width="0" style="2" hidden="1" customWidth="1"/>
    <col min="5131" max="5131" width="16.7109375" style="2" bestFit="1" customWidth="1"/>
    <col min="5132" max="5132" width="3" style="2" bestFit="1" customWidth="1"/>
    <col min="5133" max="5133" width="15.28515625" style="2" bestFit="1" customWidth="1"/>
    <col min="5134" max="5134" width="15.140625" style="2" bestFit="1" customWidth="1"/>
    <col min="5135" max="5135" width="14.5703125" style="2" bestFit="1" customWidth="1"/>
    <col min="5136" max="5138" width="0" style="2" hidden="1" customWidth="1"/>
    <col min="5139" max="5139" width="14.85546875" style="2" bestFit="1" customWidth="1"/>
    <col min="5140" max="5140" width="3" style="2" bestFit="1" customWidth="1"/>
    <col min="5141" max="5141" width="14.42578125" style="2" bestFit="1" customWidth="1"/>
    <col min="5142" max="5142" width="15.140625" style="2" bestFit="1" customWidth="1"/>
    <col min="5143" max="5143" width="14" style="2" bestFit="1" customWidth="1"/>
    <col min="5144" max="5146" width="0" style="2" hidden="1" customWidth="1"/>
    <col min="5147" max="5147" width="15.140625" style="2" bestFit="1" customWidth="1"/>
    <col min="5148" max="5148" width="3" style="2" bestFit="1" customWidth="1"/>
    <col min="5149" max="5150" width="14.42578125" style="2" bestFit="1" customWidth="1"/>
    <col min="5151" max="5151" width="12.7109375" style="2" bestFit="1" customWidth="1"/>
    <col min="5152" max="5154" width="0" style="2" hidden="1" customWidth="1"/>
    <col min="5155" max="5155" width="14.42578125" style="2" bestFit="1" customWidth="1"/>
    <col min="5156" max="5156" width="3" style="2" bestFit="1" customWidth="1"/>
    <col min="5157" max="5158" width="14" style="2" bestFit="1" customWidth="1"/>
    <col min="5159" max="5159" width="13.28515625" style="2" bestFit="1" customWidth="1"/>
    <col min="5160" max="5162" width="0" style="2" hidden="1" customWidth="1"/>
    <col min="5163" max="5163" width="14.85546875" style="2" bestFit="1" customWidth="1"/>
    <col min="5164" max="5164" width="3" style="2" bestFit="1" customWidth="1"/>
    <col min="5165" max="5165" width="11.5703125" style="2" bestFit="1" customWidth="1"/>
    <col min="5166" max="5166" width="10.5703125" style="2" bestFit="1" customWidth="1"/>
    <col min="5167" max="5167" width="9.42578125" style="2" bestFit="1" customWidth="1"/>
    <col min="5168" max="5170" width="0" style="2" hidden="1" customWidth="1"/>
    <col min="5171" max="5171" width="11.5703125" style="2" bestFit="1" customWidth="1"/>
    <col min="5172" max="5172" width="3" style="2" bestFit="1" customWidth="1"/>
    <col min="5173" max="5173" width="13.7109375" style="2" bestFit="1" customWidth="1"/>
    <col min="5174" max="5174" width="13.28515625" style="2" bestFit="1" customWidth="1"/>
    <col min="5175" max="5175" width="12.710937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2578125" style="2" bestFit="1" customWidth="1"/>
    <col min="5183" max="5183" width="12.7109375" style="2" bestFit="1" customWidth="1"/>
    <col min="5184" max="5186" width="0" style="2" hidden="1" customWidth="1"/>
    <col min="5187" max="5187" width="13.7109375" style="2" bestFit="1" customWidth="1"/>
    <col min="5188" max="5188" width="3" style="2" bestFit="1" customWidth="1"/>
    <col min="5189" max="5189" width="12.7109375" style="2" bestFit="1" customWidth="1"/>
    <col min="5190" max="5190" width="14.42578125" style="2" bestFit="1" customWidth="1"/>
    <col min="5191" max="5191" width="11.425781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703125" style="2" bestFit="1" customWidth="1"/>
    <col min="5199" max="5199" width="9.85546875" style="2" bestFit="1" customWidth="1"/>
    <col min="5200" max="5202" width="0" style="2" hidden="1" customWidth="1"/>
    <col min="5203" max="5203" width="12.7109375" style="2" bestFit="1" customWidth="1"/>
    <col min="5204" max="5204" width="3" style="2" bestFit="1" customWidth="1"/>
    <col min="5205" max="5205" width="13.28515625" style="2" bestFit="1" customWidth="1"/>
    <col min="5206" max="5206" width="13.7109375" style="2" bestFit="1" customWidth="1"/>
    <col min="5207" max="5207" width="10.5703125" style="2" bestFit="1" customWidth="1"/>
    <col min="5208" max="5210" width="0" style="2" hidden="1" customWidth="1"/>
    <col min="5211" max="5211" width="13.7109375" style="2" bestFit="1" customWidth="1"/>
    <col min="5212" max="5212" width="3" style="2" bestFit="1" customWidth="1"/>
    <col min="5213" max="5213" width="12.7109375" style="2" bestFit="1" customWidth="1"/>
    <col min="5214" max="5214" width="13.285156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5546875" style="2" bestFit="1" customWidth="1"/>
    <col min="5224" max="5226" width="0" style="2" hidden="1" customWidth="1"/>
    <col min="5227" max="5227" width="12.28515625" style="2" bestFit="1" customWidth="1"/>
    <col min="5228" max="5228" width="3" style="2" bestFit="1" customWidth="1"/>
    <col min="5229" max="5229" width="11.5703125" style="2" bestFit="1" customWidth="1"/>
    <col min="5230" max="5230" width="11.42578125" style="2" bestFit="1" customWidth="1"/>
    <col min="5231" max="5231" width="10.5703125" style="2" bestFit="1" customWidth="1"/>
    <col min="5232" max="5234" width="0" style="2" hidden="1" customWidth="1"/>
    <col min="5235" max="5235" width="12.285156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40625" style="2"/>
    <col min="5377" max="5377" width="12.5703125" style="2" customWidth="1"/>
    <col min="5378" max="5378" width="40" style="2" customWidth="1"/>
    <col min="5379" max="5379" width="16.5703125" style="2" bestFit="1" customWidth="1"/>
    <col min="5380" max="5380" width="6" style="2" bestFit="1" customWidth="1"/>
    <col min="5381" max="5381" width="16.28515625" style="2" bestFit="1" customWidth="1"/>
    <col min="5382" max="5382" width="16.140625" style="2" bestFit="1" customWidth="1"/>
    <col min="5383" max="5383" width="15.42578125" style="2" bestFit="1" customWidth="1"/>
    <col min="5384" max="5386" width="0" style="2" hidden="1" customWidth="1"/>
    <col min="5387" max="5387" width="16.7109375" style="2" bestFit="1" customWidth="1"/>
    <col min="5388" max="5388" width="3" style="2" bestFit="1" customWidth="1"/>
    <col min="5389" max="5389" width="15.28515625" style="2" bestFit="1" customWidth="1"/>
    <col min="5390" max="5390" width="15.140625" style="2" bestFit="1" customWidth="1"/>
    <col min="5391" max="5391" width="14.5703125" style="2" bestFit="1" customWidth="1"/>
    <col min="5392" max="5394" width="0" style="2" hidden="1" customWidth="1"/>
    <col min="5395" max="5395" width="14.85546875" style="2" bestFit="1" customWidth="1"/>
    <col min="5396" max="5396" width="3" style="2" bestFit="1" customWidth="1"/>
    <col min="5397" max="5397" width="14.42578125" style="2" bestFit="1" customWidth="1"/>
    <col min="5398" max="5398" width="15.140625" style="2" bestFit="1" customWidth="1"/>
    <col min="5399" max="5399" width="14" style="2" bestFit="1" customWidth="1"/>
    <col min="5400" max="5402" width="0" style="2" hidden="1" customWidth="1"/>
    <col min="5403" max="5403" width="15.140625" style="2" bestFit="1" customWidth="1"/>
    <col min="5404" max="5404" width="3" style="2" bestFit="1" customWidth="1"/>
    <col min="5405" max="5406" width="14.42578125" style="2" bestFit="1" customWidth="1"/>
    <col min="5407" max="5407" width="12.7109375" style="2" bestFit="1" customWidth="1"/>
    <col min="5408" max="5410" width="0" style="2" hidden="1" customWidth="1"/>
    <col min="5411" max="5411" width="14.42578125" style="2" bestFit="1" customWidth="1"/>
    <col min="5412" max="5412" width="3" style="2" bestFit="1" customWidth="1"/>
    <col min="5413" max="5414" width="14" style="2" bestFit="1" customWidth="1"/>
    <col min="5415" max="5415" width="13.28515625" style="2" bestFit="1" customWidth="1"/>
    <col min="5416" max="5418" width="0" style="2" hidden="1" customWidth="1"/>
    <col min="5419" max="5419" width="14.85546875" style="2" bestFit="1" customWidth="1"/>
    <col min="5420" max="5420" width="3" style="2" bestFit="1" customWidth="1"/>
    <col min="5421" max="5421" width="11.5703125" style="2" bestFit="1" customWidth="1"/>
    <col min="5422" max="5422" width="10.5703125" style="2" bestFit="1" customWidth="1"/>
    <col min="5423" max="5423" width="9.42578125" style="2" bestFit="1" customWidth="1"/>
    <col min="5424" max="5426" width="0" style="2" hidden="1" customWidth="1"/>
    <col min="5427" max="5427" width="11.5703125" style="2" bestFit="1" customWidth="1"/>
    <col min="5428" max="5428" width="3" style="2" bestFit="1" customWidth="1"/>
    <col min="5429" max="5429" width="13.7109375" style="2" bestFit="1" customWidth="1"/>
    <col min="5430" max="5430" width="13.28515625" style="2" bestFit="1" customWidth="1"/>
    <col min="5431" max="5431" width="12.710937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2578125" style="2" bestFit="1" customWidth="1"/>
    <col min="5439" max="5439" width="12.7109375" style="2" bestFit="1" customWidth="1"/>
    <col min="5440" max="5442" width="0" style="2" hidden="1" customWidth="1"/>
    <col min="5443" max="5443" width="13.7109375" style="2" bestFit="1" customWidth="1"/>
    <col min="5444" max="5444" width="3" style="2" bestFit="1" customWidth="1"/>
    <col min="5445" max="5445" width="12.7109375" style="2" bestFit="1" customWidth="1"/>
    <col min="5446" max="5446" width="14.42578125" style="2" bestFit="1" customWidth="1"/>
    <col min="5447" max="5447" width="11.425781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703125" style="2" bestFit="1" customWidth="1"/>
    <col min="5455" max="5455" width="9.85546875" style="2" bestFit="1" customWidth="1"/>
    <col min="5456" max="5458" width="0" style="2" hidden="1" customWidth="1"/>
    <col min="5459" max="5459" width="12.7109375" style="2" bestFit="1" customWidth="1"/>
    <col min="5460" max="5460" width="3" style="2" bestFit="1" customWidth="1"/>
    <col min="5461" max="5461" width="13.28515625" style="2" bestFit="1" customWidth="1"/>
    <col min="5462" max="5462" width="13.7109375" style="2" bestFit="1" customWidth="1"/>
    <col min="5463" max="5463" width="10.5703125" style="2" bestFit="1" customWidth="1"/>
    <col min="5464" max="5466" width="0" style="2" hidden="1" customWidth="1"/>
    <col min="5467" max="5467" width="13.7109375" style="2" bestFit="1" customWidth="1"/>
    <col min="5468" max="5468" width="3" style="2" bestFit="1" customWidth="1"/>
    <col min="5469" max="5469" width="12.7109375" style="2" bestFit="1" customWidth="1"/>
    <col min="5470" max="5470" width="13.285156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5546875" style="2" bestFit="1" customWidth="1"/>
    <col min="5480" max="5482" width="0" style="2" hidden="1" customWidth="1"/>
    <col min="5483" max="5483" width="12.28515625" style="2" bestFit="1" customWidth="1"/>
    <col min="5484" max="5484" width="3" style="2" bestFit="1" customWidth="1"/>
    <col min="5485" max="5485" width="11.5703125" style="2" bestFit="1" customWidth="1"/>
    <col min="5486" max="5486" width="11.42578125" style="2" bestFit="1" customWidth="1"/>
    <col min="5487" max="5487" width="10.5703125" style="2" bestFit="1" customWidth="1"/>
    <col min="5488" max="5490" width="0" style="2" hidden="1" customWidth="1"/>
    <col min="5491" max="5491" width="12.285156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40625" style="2"/>
    <col min="5633" max="5633" width="12.5703125" style="2" customWidth="1"/>
    <col min="5634" max="5634" width="40" style="2" customWidth="1"/>
    <col min="5635" max="5635" width="16.5703125" style="2" bestFit="1" customWidth="1"/>
    <col min="5636" max="5636" width="6" style="2" bestFit="1" customWidth="1"/>
    <col min="5637" max="5637" width="16.28515625" style="2" bestFit="1" customWidth="1"/>
    <col min="5638" max="5638" width="16.140625" style="2" bestFit="1" customWidth="1"/>
    <col min="5639" max="5639" width="15.42578125" style="2" bestFit="1" customWidth="1"/>
    <col min="5640" max="5642" width="0" style="2" hidden="1" customWidth="1"/>
    <col min="5643" max="5643" width="16.7109375" style="2" bestFit="1" customWidth="1"/>
    <col min="5644" max="5644" width="3" style="2" bestFit="1" customWidth="1"/>
    <col min="5645" max="5645" width="15.28515625" style="2" bestFit="1" customWidth="1"/>
    <col min="5646" max="5646" width="15.140625" style="2" bestFit="1" customWidth="1"/>
    <col min="5647" max="5647" width="14.5703125" style="2" bestFit="1" customWidth="1"/>
    <col min="5648" max="5650" width="0" style="2" hidden="1" customWidth="1"/>
    <col min="5651" max="5651" width="14.85546875" style="2" bestFit="1" customWidth="1"/>
    <col min="5652" max="5652" width="3" style="2" bestFit="1" customWidth="1"/>
    <col min="5653" max="5653" width="14.42578125" style="2" bestFit="1" customWidth="1"/>
    <col min="5654" max="5654" width="15.140625" style="2" bestFit="1" customWidth="1"/>
    <col min="5655" max="5655" width="14" style="2" bestFit="1" customWidth="1"/>
    <col min="5656" max="5658" width="0" style="2" hidden="1" customWidth="1"/>
    <col min="5659" max="5659" width="15.140625" style="2" bestFit="1" customWidth="1"/>
    <col min="5660" max="5660" width="3" style="2" bestFit="1" customWidth="1"/>
    <col min="5661" max="5662" width="14.42578125" style="2" bestFit="1" customWidth="1"/>
    <col min="5663" max="5663" width="12.7109375" style="2" bestFit="1" customWidth="1"/>
    <col min="5664" max="5666" width="0" style="2" hidden="1" customWidth="1"/>
    <col min="5667" max="5667" width="14.42578125" style="2" bestFit="1" customWidth="1"/>
    <col min="5668" max="5668" width="3" style="2" bestFit="1" customWidth="1"/>
    <col min="5669" max="5670" width="14" style="2" bestFit="1" customWidth="1"/>
    <col min="5671" max="5671" width="13.28515625" style="2" bestFit="1" customWidth="1"/>
    <col min="5672" max="5674" width="0" style="2" hidden="1" customWidth="1"/>
    <col min="5675" max="5675" width="14.85546875" style="2" bestFit="1" customWidth="1"/>
    <col min="5676" max="5676" width="3" style="2" bestFit="1" customWidth="1"/>
    <col min="5677" max="5677" width="11.5703125" style="2" bestFit="1" customWidth="1"/>
    <col min="5678" max="5678" width="10.5703125" style="2" bestFit="1" customWidth="1"/>
    <col min="5679" max="5679" width="9.42578125" style="2" bestFit="1" customWidth="1"/>
    <col min="5680" max="5682" width="0" style="2" hidden="1" customWidth="1"/>
    <col min="5683" max="5683" width="11.5703125" style="2" bestFit="1" customWidth="1"/>
    <col min="5684" max="5684" width="3" style="2" bestFit="1" customWidth="1"/>
    <col min="5685" max="5685" width="13.7109375" style="2" bestFit="1" customWidth="1"/>
    <col min="5686" max="5686" width="13.28515625" style="2" bestFit="1" customWidth="1"/>
    <col min="5687" max="5687" width="12.710937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2578125" style="2" bestFit="1" customWidth="1"/>
    <col min="5695" max="5695" width="12.7109375" style="2" bestFit="1" customWidth="1"/>
    <col min="5696" max="5698" width="0" style="2" hidden="1" customWidth="1"/>
    <col min="5699" max="5699" width="13.7109375" style="2" bestFit="1" customWidth="1"/>
    <col min="5700" max="5700" width="3" style="2" bestFit="1" customWidth="1"/>
    <col min="5701" max="5701" width="12.7109375" style="2" bestFit="1" customWidth="1"/>
    <col min="5702" max="5702" width="14.42578125" style="2" bestFit="1" customWidth="1"/>
    <col min="5703" max="5703" width="11.425781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703125" style="2" bestFit="1" customWidth="1"/>
    <col min="5711" max="5711" width="9.85546875" style="2" bestFit="1" customWidth="1"/>
    <col min="5712" max="5714" width="0" style="2" hidden="1" customWidth="1"/>
    <col min="5715" max="5715" width="12.7109375" style="2" bestFit="1" customWidth="1"/>
    <col min="5716" max="5716" width="3" style="2" bestFit="1" customWidth="1"/>
    <col min="5717" max="5717" width="13.28515625" style="2" bestFit="1" customWidth="1"/>
    <col min="5718" max="5718" width="13.7109375" style="2" bestFit="1" customWidth="1"/>
    <col min="5719" max="5719" width="10.5703125" style="2" bestFit="1" customWidth="1"/>
    <col min="5720" max="5722" width="0" style="2" hidden="1" customWidth="1"/>
    <col min="5723" max="5723" width="13.7109375" style="2" bestFit="1" customWidth="1"/>
    <col min="5724" max="5724" width="3" style="2" bestFit="1" customWidth="1"/>
    <col min="5725" max="5725" width="12.7109375" style="2" bestFit="1" customWidth="1"/>
    <col min="5726" max="5726" width="13.285156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5546875" style="2" bestFit="1" customWidth="1"/>
    <col min="5736" max="5738" width="0" style="2" hidden="1" customWidth="1"/>
    <col min="5739" max="5739" width="12.28515625" style="2" bestFit="1" customWidth="1"/>
    <col min="5740" max="5740" width="3" style="2" bestFit="1" customWidth="1"/>
    <col min="5741" max="5741" width="11.5703125" style="2" bestFit="1" customWidth="1"/>
    <col min="5742" max="5742" width="11.42578125" style="2" bestFit="1" customWidth="1"/>
    <col min="5743" max="5743" width="10.5703125" style="2" bestFit="1" customWidth="1"/>
    <col min="5744" max="5746" width="0" style="2" hidden="1" customWidth="1"/>
    <col min="5747" max="5747" width="12.285156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40625" style="2"/>
    <col min="5889" max="5889" width="12.5703125" style="2" customWidth="1"/>
    <col min="5890" max="5890" width="40" style="2" customWidth="1"/>
    <col min="5891" max="5891" width="16.5703125" style="2" bestFit="1" customWidth="1"/>
    <col min="5892" max="5892" width="6" style="2" bestFit="1" customWidth="1"/>
    <col min="5893" max="5893" width="16.28515625" style="2" bestFit="1" customWidth="1"/>
    <col min="5894" max="5894" width="16.140625" style="2" bestFit="1" customWidth="1"/>
    <col min="5895" max="5895" width="15.42578125" style="2" bestFit="1" customWidth="1"/>
    <col min="5896" max="5898" width="0" style="2" hidden="1" customWidth="1"/>
    <col min="5899" max="5899" width="16.7109375" style="2" bestFit="1" customWidth="1"/>
    <col min="5900" max="5900" width="3" style="2" bestFit="1" customWidth="1"/>
    <col min="5901" max="5901" width="15.28515625" style="2" bestFit="1" customWidth="1"/>
    <col min="5902" max="5902" width="15.140625" style="2" bestFit="1" customWidth="1"/>
    <col min="5903" max="5903" width="14.5703125" style="2" bestFit="1" customWidth="1"/>
    <col min="5904" max="5906" width="0" style="2" hidden="1" customWidth="1"/>
    <col min="5907" max="5907" width="14.85546875" style="2" bestFit="1" customWidth="1"/>
    <col min="5908" max="5908" width="3" style="2" bestFit="1" customWidth="1"/>
    <col min="5909" max="5909" width="14.42578125" style="2" bestFit="1" customWidth="1"/>
    <col min="5910" max="5910" width="15.140625" style="2" bestFit="1" customWidth="1"/>
    <col min="5911" max="5911" width="14" style="2" bestFit="1" customWidth="1"/>
    <col min="5912" max="5914" width="0" style="2" hidden="1" customWidth="1"/>
    <col min="5915" max="5915" width="15.140625" style="2" bestFit="1" customWidth="1"/>
    <col min="5916" max="5916" width="3" style="2" bestFit="1" customWidth="1"/>
    <col min="5917" max="5918" width="14.42578125" style="2" bestFit="1" customWidth="1"/>
    <col min="5919" max="5919" width="12.7109375" style="2" bestFit="1" customWidth="1"/>
    <col min="5920" max="5922" width="0" style="2" hidden="1" customWidth="1"/>
    <col min="5923" max="5923" width="14.42578125" style="2" bestFit="1" customWidth="1"/>
    <col min="5924" max="5924" width="3" style="2" bestFit="1" customWidth="1"/>
    <col min="5925" max="5926" width="14" style="2" bestFit="1" customWidth="1"/>
    <col min="5927" max="5927" width="13.28515625" style="2" bestFit="1" customWidth="1"/>
    <col min="5928" max="5930" width="0" style="2" hidden="1" customWidth="1"/>
    <col min="5931" max="5931" width="14.85546875" style="2" bestFit="1" customWidth="1"/>
    <col min="5932" max="5932" width="3" style="2" bestFit="1" customWidth="1"/>
    <col min="5933" max="5933" width="11.5703125" style="2" bestFit="1" customWidth="1"/>
    <col min="5934" max="5934" width="10.5703125" style="2" bestFit="1" customWidth="1"/>
    <col min="5935" max="5935" width="9.42578125" style="2" bestFit="1" customWidth="1"/>
    <col min="5936" max="5938" width="0" style="2" hidden="1" customWidth="1"/>
    <col min="5939" max="5939" width="11.5703125" style="2" bestFit="1" customWidth="1"/>
    <col min="5940" max="5940" width="3" style="2" bestFit="1" customWidth="1"/>
    <col min="5941" max="5941" width="13.7109375" style="2" bestFit="1" customWidth="1"/>
    <col min="5942" max="5942" width="13.28515625" style="2" bestFit="1" customWidth="1"/>
    <col min="5943" max="5943" width="12.710937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2578125" style="2" bestFit="1" customWidth="1"/>
    <col min="5951" max="5951" width="12.7109375" style="2" bestFit="1" customWidth="1"/>
    <col min="5952" max="5954" width="0" style="2" hidden="1" customWidth="1"/>
    <col min="5955" max="5955" width="13.7109375" style="2" bestFit="1" customWidth="1"/>
    <col min="5956" max="5956" width="3" style="2" bestFit="1" customWidth="1"/>
    <col min="5957" max="5957" width="12.7109375" style="2" bestFit="1" customWidth="1"/>
    <col min="5958" max="5958" width="14.42578125" style="2" bestFit="1" customWidth="1"/>
    <col min="5959" max="5959" width="11.425781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703125" style="2" bestFit="1" customWidth="1"/>
    <col min="5967" max="5967" width="9.85546875" style="2" bestFit="1" customWidth="1"/>
    <col min="5968" max="5970" width="0" style="2" hidden="1" customWidth="1"/>
    <col min="5971" max="5971" width="12.7109375" style="2" bestFit="1" customWidth="1"/>
    <col min="5972" max="5972" width="3" style="2" bestFit="1" customWidth="1"/>
    <col min="5973" max="5973" width="13.28515625" style="2" bestFit="1" customWidth="1"/>
    <col min="5974" max="5974" width="13.7109375" style="2" bestFit="1" customWidth="1"/>
    <col min="5975" max="5975" width="10.5703125" style="2" bestFit="1" customWidth="1"/>
    <col min="5976" max="5978" width="0" style="2" hidden="1" customWidth="1"/>
    <col min="5979" max="5979" width="13.7109375" style="2" bestFit="1" customWidth="1"/>
    <col min="5980" max="5980" width="3" style="2" bestFit="1" customWidth="1"/>
    <col min="5981" max="5981" width="12.7109375" style="2" bestFit="1" customWidth="1"/>
    <col min="5982" max="5982" width="13.285156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5546875" style="2" bestFit="1" customWidth="1"/>
    <col min="5992" max="5994" width="0" style="2" hidden="1" customWidth="1"/>
    <col min="5995" max="5995" width="12.28515625" style="2" bestFit="1" customWidth="1"/>
    <col min="5996" max="5996" width="3" style="2" bestFit="1" customWidth="1"/>
    <col min="5997" max="5997" width="11.5703125" style="2" bestFit="1" customWidth="1"/>
    <col min="5998" max="5998" width="11.42578125" style="2" bestFit="1" customWidth="1"/>
    <col min="5999" max="5999" width="10.5703125" style="2" bestFit="1" customWidth="1"/>
    <col min="6000" max="6002" width="0" style="2" hidden="1" customWidth="1"/>
    <col min="6003" max="6003" width="12.285156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40625" style="2"/>
    <col min="6145" max="6145" width="12.5703125" style="2" customWidth="1"/>
    <col min="6146" max="6146" width="40" style="2" customWidth="1"/>
    <col min="6147" max="6147" width="16.5703125" style="2" bestFit="1" customWidth="1"/>
    <col min="6148" max="6148" width="6" style="2" bestFit="1" customWidth="1"/>
    <col min="6149" max="6149" width="16.28515625" style="2" bestFit="1" customWidth="1"/>
    <col min="6150" max="6150" width="16.140625" style="2" bestFit="1" customWidth="1"/>
    <col min="6151" max="6151" width="15.42578125" style="2" bestFit="1" customWidth="1"/>
    <col min="6152" max="6154" width="0" style="2" hidden="1" customWidth="1"/>
    <col min="6155" max="6155" width="16.7109375" style="2" bestFit="1" customWidth="1"/>
    <col min="6156" max="6156" width="3" style="2" bestFit="1" customWidth="1"/>
    <col min="6157" max="6157" width="15.28515625" style="2" bestFit="1" customWidth="1"/>
    <col min="6158" max="6158" width="15.140625" style="2" bestFit="1" customWidth="1"/>
    <col min="6159" max="6159" width="14.5703125" style="2" bestFit="1" customWidth="1"/>
    <col min="6160" max="6162" width="0" style="2" hidden="1" customWidth="1"/>
    <col min="6163" max="6163" width="14.85546875" style="2" bestFit="1" customWidth="1"/>
    <col min="6164" max="6164" width="3" style="2" bestFit="1" customWidth="1"/>
    <col min="6165" max="6165" width="14.42578125" style="2" bestFit="1" customWidth="1"/>
    <col min="6166" max="6166" width="15.140625" style="2" bestFit="1" customWidth="1"/>
    <col min="6167" max="6167" width="14" style="2" bestFit="1" customWidth="1"/>
    <col min="6168" max="6170" width="0" style="2" hidden="1" customWidth="1"/>
    <col min="6171" max="6171" width="15.140625" style="2" bestFit="1" customWidth="1"/>
    <col min="6172" max="6172" width="3" style="2" bestFit="1" customWidth="1"/>
    <col min="6173" max="6174" width="14.42578125" style="2" bestFit="1" customWidth="1"/>
    <col min="6175" max="6175" width="12.7109375" style="2" bestFit="1" customWidth="1"/>
    <col min="6176" max="6178" width="0" style="2" hidden="1" customWidth="1"/>
    <col min="6179" max="6179" width="14.42578125" style="2" bestFit="1" customWidth="1"/>
    <col min="6180" max="6180" width="3" style="2" bestFit="1" customWidth="1"/>
    <col min="6181" max="6182" width="14" style="2" bestFit="1" customWidth="1"/>
    <col min="6183" max="6183" width="13.28515625" style="2" bestFit="1" customWidth="1"/>
    <col min="6184" max="6186" width="0" style="2" hidden="1" customWidth="1"/>
    <col min="6187" max="6187" width="14.85546875" style="2" bestFit="1" customWidth="1"/>
    <col min="6188" max="6188" width="3" style="2" bestFit="1" customWidth="1"/>
    <col min="6189" max="6189" width="11.5703125" style="2" bestFit="1" customWidth="1"/>
    <col min="6190" max="6190" width="10.5703125" style="2" bestFit="1" customWidth="1"/>
    <col min="6191" max="6191" width="9.42578125" style="2" bestFit="1" customWidth="1"/>
    <col min="6192" max="6194" width="0" style="2" hidden="1" customWidth="1"/>
    <col min="6195" max="6195" width="11.5703125" style="2" bestFit="1" customWidth="1"/>
    <col min="6196" max="6196" width="3" style="2" bestFit="1" customWidth="1"/>
    <col min="6197" max="6197" width="13.7109375" style="2" bestFit="1" customWidth="1"/>
    <col min="6198" max="6198" width="13.28515625" style="2" bestFit="1" customWidth="1"/>
    <col min="6199" max="6199" width="12.710937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2578125" style="2" bestFit="1" customWidth="1"/>
    <col min="6207" max="6207" width="12.7109375" style="2" bestFit="1" customWidth="1"/>
    <col min="6208" max="6210" width="0" style="2" hidden="1" customWidth="1"/>
    <col min="6211" max="6211" width="13.7109375" style="2" bestFit="1" customWidth="1"/>
    <col min="6212" max="6212" width="3" style="2" bestFit="1" customWidth="1"/>
    <col min="6213" max="6213" width="12.7109375" style="2" bestFit="1" customWidth="1"/>
    <col min="6214" max="6214" width="14.42578125" style="2" bestFit="1" customWidth="1"/>
    <col min="6215" max="6215" width="11.425781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703125" style="2" bestFit="1" customWidth="1"/>
    <col min="6223" max="6223" width="9.85546875" style="2" bestFit="1" customWidth="1"/>
    <col min="6224" max="6226" width="0" style="2" hidden="1" customWidth="1"/>
    <col min="6227" max="6227" width="12.7109375" style="2" bestFit="1" customWidth="1"/>
    <col min="6228" max="6228" width="3" style="2" bestFit="1" customWidth="1"/>
    <col min="6229" max="6229" width="13.28515625" style="2" bestFit="1" customWidth="1"/>
    <col min="6230" max="6230" width="13.7109375" style="2" bestFit="1" customWidth="1"/>
    <col min="6231" max="6231" width="10.5703125" style="2" bestFit="1" customWidth="1"/>
    <col min="6232" max="6234" width="0" style="2" hidden="1" customWidth="1"/>
    <col min="6235" max="6235" width="13.7109375" style="2" bestFit="1" customWidth="1"/>
    <col min="6236" max="6236" width="3" style="2" bestFit="1" customWidth="1"/>
    <col min="6237" max="6237" width="12.7109375" style="2" bestFit="1" customWidth="1"/>
    <col min="6238" max="6238" width="13.285156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5546875" style="2" bestFit="1" customWidth="1"/>
    <col min="6248" max="6250" width="0" style="2" hidden="1" customWidth="1"/>
    <col min="6251" max="6251" width="12.28515625" style="2" bestFit="1" customWidth="1"/>
    <col min="6252" max="6252" width="3" style="2" bestFit="1" customWidth="1"/>
    <col min="6253" max="6253" width="11.5703125" style="2" bestFit="1" customWidth="1"/>
    <col min="6254" max="6254" width="11.42578125" style="2" bestFit="1" customWidth="1"/>
    <col min="6255" max="6255" width="10.5703125" style="2" bestFit="1" customWidth="1"/>
    <col min="6256" max="6258" width="0" style="2" hidden="1" customWidth="1"/>
    <col min="6259" max="6259" width="12.285156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40625" style="2"/>
    <col min="6401" max="6401" width="12.5703125" style="2" customWidth="1"/>
    <col min="6402" max="6402" width="40" style="2" customWidth="1"/>
    <col min="6403" max="6403" width="16.5703125" style="2" bestFit="1" customWidth="1"/>
    <col min="6404" max="6404" width="6" style="2" bestFit="1" customWidth="1"/>
    <col min="6405" max="6405" width="16.28515625" style="2" bestFit="1" customWidth="1"/>
    <col min="6406" max="6406" width="16.140625" style="2" bestFit="1" customWidth="1"/>
    <col min="6407" max="6407" width="15.42578125" style="2" bestFit="1" customWidth="1"/>
    <col min="6408" max="6410" width="0" style="2" hidden="1" customWidth="1"/>
    <col min="6411" max="6411" width="16.7109375" style="2" bestFit="1" customWidth="1"/>
    <col min="6412" max="6412" width="3" style="2" bestFit="1" customWidth="1"/>
    <col min="6413" max="6413" width="15.28515625" style="2" bestFit="1" customWidth="1"/>
    <col min="6414" max="6414" width="15.140625" style="2" bestFit="1" customWidth="1"/>
    <col min="6415" max="6415" width="14.5703125" style="2" bestFit="1" customWidth="1"/>
    <col min="6416" max="6418" width="0" style="2" hidden="1" customWidth="1"/>
    <col min="6419" max="6419" width="14.85546875" style="2" bestFit="1" customWidth="1"/>
    <col min="6420" max="6420" width="3" style="2" bestFit="1" customWidth="1"/>
    <col min="6421" max="6421" width="14.42578125" style="2" bestFit="1" customWidth="1"/>
    <col min="6422" max="6422" width="15.140625" style="2" bestFit="1" customWidth="1"/>
    <col min="6423" max="6423" width="14" style="2" bestFit="1" customWidth="1"/>
    <col min="6424" max="6426" width="0" style="2" hidden="1" customWidth="1"/>
    <col min="6427" max="6427" width="15.140625" style="2" bestFit="1" customWidth="1"/>
    <col min="6428" max="6428" width="3" style="2" bestFit="1" customWidth="1"/>
    <col min="6429" max="6430" width="14.42578125" style="2" bestFit="1" customWidth="1"/>
    <col min="6431" max="6431" width="12.7109375" style="2" bestFit="1" customWidth="1"/>
    <col min="6432" max="6434" width="0" style="2" hidden="1" customWidth="1"/>
    <col min="6435" max="6435" width="14.42578125" style="2" bestFit="1" customWidth="1"/>
    <col min="6436" max="6436" width="3" style="2" bestFit="1" customWidth="1"/>
    <col min="6437" max="6438" width="14" style="2" bestFit="1" customWidth="1"/>
    <col min="6439" max="6439" width="13.28515625" style="2" bestFit="1" customWidth="1"/>
    <col min="6440" max="6442" width="0" style="2" hidden="1" customWidth="1"/>
    <col min="6443" max="6443" width="14.85546875" style="2" bestFit="1" customWidth="1"/>
    <col min="6444" max="6444" width="3" style="2" bestFit="1" customWidth="1"/>
    <col min="6445" max="6445" width="11.5703125" style="2" bestFit="1" customWidth="1"/>
    <col min="6446" max="6446" width="10.5703125" style="2" bestFit="1" customWidth="1"/>
    <col min="6447" max="6447" width="9.42578125" style="2" bestFit="1" customWidth="1"/>
    <col min="6448" max="6450" width="0" style="2" hidden="1" customWidth="1"/>
    <col min="6451" max="6451" width="11.5703125" style="2" bestFit="1" customWidth="1"/>
    <col min="6452" max="6452" width="3" style="2" bestFit="1" customWidth="1"/>
    <col min="6453" max="6453" width="13.7109375" style="2" bestFit="1" customWidth="1"/>
    <col min="6454" max="6454" width="13.28515625" style="2" bestFit="1" customWidth="1"/>
    <col min="6455" max="6455" width="12.710937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2578125" style="2" bestFit="1" customWidth="1"/>
    <col min="6463" max="6463" width="12.7109375" style="2" bestFit="1" customWidth="1"/>
    <col min="6464" max="6466" width="0" style="2" hidden="1" customWidth="1"/>
    <col min="6467" max="6467" width="13.7109375" style="2" bestFit="1" customWidth="1"/>
    <col min="6468" max="6468" width="3" style="2" bestFit="1" customWidth="1"/>
    <col min="6469" max="6469" width="12.7109375" style="2" bestFit="1" customWidth="1"/>
    <col min="6470" max="6470" width="14.42578125" style="2" bestFit="1" customWidth="1"/>
    <col min="6471" max="6471" width="11.425781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703125" style="2" bestFit="1" customWidth="1"/>
    <col min="6479" max="6479" width="9.85546875" style="2" bestFit="1" customWidth="1"/>
    <col min="6480" max="6482" width="0" style="2" hidden="1" customWidth="1"/>
    <col min="6483" max="6483" width="12.7109375" style="2" bestFit="1" customWidth="1"/>
    <col min="6484" max="6484" width="3" style="2" bestFit="1" customWidth="1"/>
    <col min="6485" max="6485" width="13.28515625" style="2" bestFit="1" customWidth="1"/>
    <col min="6486" max="6486" width="13.7109375" style="2" bestFit="1" customWidth="1"/>
    <col min="6487" max="6487" width="10.5703125" style="2" bestFit="1" customWidth="1"/>
    <col min="6488" max="6490" width="0" style="2" hidden="1" customWidth="1"/>
    <col min="6491" max="6491" width="13.7109375" style="2" bestFit="1" customWidth="1"/>
    <col min="6492" max="6492" width="3" style="2" bestFit="1" customWidth="1"/>
    <col min="6493" max="6493" width="12.7109375" style="2" bestFit="1" customWidth="1"/>
    <col min="6494" max="6494" width="13.285156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5546875" style="2" bestFit="1" customWidth="1"/>
    <col min="6504" max="6506" width="0" style="2" hidden="1" customWidth="1"/>
    <col min="6507" max="6507" width="12.28515625" style="2" bestFit="1" customWidth="1"/>
    <col min="6508" max="6508" width="3" style="2" bestFit="1" customWidth="1"/>
    <col min="6509" max="6509" width="11.5703125" style="2" bestFit="1" customWidth="1"/>
    <col min="6510" max="6510" width="11.42578125" style="2" bestFit="1" customWidth="1"/>
    <col min="6511" max="6511" width="10.5703125" style="2" bestFit="1" customWidth="1"/>
    <col min="6512" max="6514" width="0" style="2" hidden="1" customWidth="1"/>
    <col min="6515" max="6515" width="12.285156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40625" style="2"/>
    <col min="6657" max="6657" width="12.5703125" style="2" customWidth="1"/>
    <col min="6658" max="6658" width="40" style="2" customWidth="1"/>
    <col min="6659" max="6659" width="16.5703125" style="2" bestFit="1" customWidth="1"/>
    <col min="6660" max="6660" width="6" style="2" bestFit="1" customWidth="1"/>
    <col min="6661" max="6661" width="16.28515625" style="2" bestFit="1" customWidth="1"/>
    <col min="6662" max="6662" width="16.140625" style="2" bestFit="1" customWidth="1"/>
    <col min="6663" max="6663" width="15.42578125" style="2" bestFit="1" customWidth="1"/>
    <col min="6664" max="6666" width="0" style="2" hidden="1" customWidth="1"/>
    <col min="6667" max="6667" width="16.7109375" style="2" bestFit="1" customWidth="1"/>
    <col min="6668" max="6668" width="3" style="2" bestFit="1" customWidth="1"/>
    <col min="6669" max="6669" width="15.28515625" style="2" bestFit="1" customWidth="1"/>
    <col min="6670" max="6670" width="15.140625" style="2" bestFit="1" customWidth="1"/>
    <col min="6671" max="6671" width="14.5703125" style="2" bestFit="1" customWidth="1"/>
    <col min="6672" max="6674" width="0" style="2" hidden="1" customWidth="1"/>
    <col min="6675" max="6675" width="14.85546875" style="2" bestFit="1" customWidth="1"/>
    <col min="6676" max="6676" width="3" style="2" bestFit="1" customWidth="1"/>
    <col min="6677" max="6677" width="14.42578125" style="2" bestFit="1" customWidth="1"/>
    <col min="6678" max="6678" width="15.140625" style="2" bestFit="1" customWidth="1"/>
    <col min="6679" max="6679" width="14" style="2" bestFit="1" customWidth="1"/>
    <col min="6680" max="6682" width="0" style="2" hidden="1" customWidth="1"/>
    <col min="6683" max="6683" width="15.140625" style="2" bestFit="1" customWidth="1"/>
    <col min="6684" max="6684" width="3" style="2" bestFit="1" customWidth="1"/>
    <col min="6685" max="6686" width="14.42578125" style="2" bestFit="1" customWidth="1"/>
    <col min="6687" max="6687" width="12.7109375" style="2" bestFit="1" customWidth="1"/>
    <col min="6688" max="6690" width="0" style="2" hidden="1" customWidth="1"/>
    <col min="6691" max="6691" width="14.42578125" style="2" bestFit="1" customWidth="1"/>
    <col min="6692" max="6692" width="3" style="2" bestFit="1" customWidth="1"/>
    <col min="6693" max="6694" width="14" style="2" bestFit="1" customWidth="1"/>
    <col min="6695" max="6695" width="13.28515625" style="2" bestFit="1" customWidth="1"/>
    <col min="6696" max="6698" width="0" style="2" hidden="1" customWidth="1"/>
    <col min="6699" max="6699" width="14.85546875" style="2" bestFit="1" customWidth="1"/>
    <col min="6700" max="6700" width="3" style="2" bestFit="1" customWidth="1"/>
    <col min="6701" max="6701" width="11.5703125" style="2" bestFit="1" customWidth="1"/>
    <col min="6702" max="6702" width="10.5703125" style="2" bestFit="1" customWidth="1"/>
    <col min="6703" max="6703" width="9.42578125" style="2" bestFit="1" customWidth="1"/>
    <col min="6704" max="6706" width="0" style="2" hidden="1" customWidth="1"/>
    <col min="6707" max="6707" width="11.5703125" style="2" bestFit="1" customWidth="1"/>
    <col min="6708" max="6708" width="3" style="2" bestFit="1" customWidth="1"/>
    <col min="6709" max="6709" width="13.7109375" style="2" bestFit="1" customWidth="1"/>
    <col min="6710" max="6710" width="13.28515625" style="2" bestFit="1" customWidth="1"/>
    <col min="6711" max="6711" width="12.710937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2578125" style="2" bestFit="1" customWidth="1"/>
    <col min="6719" max="6719" width="12.7109375" style="2" bestFit="1" customWidth="1"/>
    <col min="6720" max="6722" width="0" style="2" hidden="1" customWidth="1"/>
    <col min="6723" max="6723" width="13.7109375" style="2" bestFit="1" customWidth="1"/>
    <col min="6724" max="6724" width="3" style="2" bestFit="1" customWidth="1"/>
    <col min="6725" max="6725" width="12.7109375" style="2" bestFit="1" customWidth="1"/>
    <col min="6726" max="6726" width="14.42578125" style="2" bestFit="1" customWidth="1"/>
    <col min="6727" max="6727" width="11.425781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703125" style="2" bestFit="1" customWidth="1"/>
    <col min="6735" max="6735" width="9.85546875" style="2" bestFit="1" customWidth="1"/>
    <col min="6736" max="6738" width="0" style="2" hidden="1" customWidth="1"/>
    <col min="6739" max="6739" width="12.7109375" style="2" bestFit="1" customWidth="1"/>
    <col min="6740" max="6740" width="3" style="2" bestFit="1" customWidth="1"/>
    <col min="6741" max="6741" width="13.28515625" style="2" bestFit="1" customWidth="1"/>
    <col min="6742" max="6742" width="13.7109375" style="2" bestFit="1" customWidth="1"/>
    <col min="6743" max="6743" width="10.5703125" style="2" bestFit="1" customWidth="1"/>
    <col min="6744" max="6746" width="0" style="2" hidden="1" customWidth="1"/>
    <col min="6747" max="6747" width="13.7109375" style="2" bestFit="1" customWidth="1"/>
    <col min="6748" max="6748" width="3" style="2" bestFit="1" customWidth="1"/>
    <col min="6749" max="6749" width="12.7109375" style="2" bestFit="1" customWidth="1"/>
    <col min="6750" max="6750" width="13.285156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5546875" style="2" bestFit="1" customWidth="1"/>
    <col min="6760" max="6762" width="0" style="2" hidden="1" customWidth="1"/>
    <col min="6763" max="6763" width="12.28515625" style="2" bestFit="1" customWidth="1"/>
    <col min="6764" max="6764" width="3" style="2" bestFit="1" customWidth="1"/>
    <col min="6765" max="6765" width="11.5703125" style="2" bestFit="1" customWidth="1"/>
    <col min="6766" max="6766" width="11.42578125" style="2" bestFit="1" customWidth="1"/>
    <col min="6767" max="6767" width="10.5703125" style="2" bestFit="1" customWidth="1"/>
    <col min="6768" max="6770" width="0" style="2" hidden="1" customWidth="1"/>
    <col min="6771" max="6771" width="12.285156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40625" style="2"/>
    <col min="6913" max="6913" width="12.5703125" style="2" customWidth="1"/>
    <col min="6914" max="6914" width="40" style="2" customWidth="1"/>
    <col min="6915" max="6915" width="16.5703125" style="2" bestFit="1" customWidth="1"/>
    <col min="6916" max="6916" width="6" style="2" bestFit="1" customWidth="1"/>
    <col min="6917" max="6917" width="16.28515625" style="2" bestFit="1" customWidth="1"/>
    <col min="6918" max="6918" width="16.140625" style="2" bestFit="1" customWidth="1"/>
    <col min="6919" max="6919" width="15.42578125" style="2" bestFit="1" customWidth="1"/>
    <col min="6920" max="6922" width="0" style="2" hidden="1" customWidth="1"/>
    <col min="6923" max="6923" width="16.7109375" style="2" bestFit="1" customWidth="1"/>
    <col min="6924" max="6924" width="3" style="2" bestFit="1" customWidth="1"/>
    <col min="6925" max="6925" width="15.28515625" style="2" bestFit="1" customWidth="1"/>
    <col min="6926" max="6926" width="15.140625" style="2" bestFit="1" customWidth="1"/>
    <col min="6927" max="6927" width="14.5703125" style="2" bestFit="1" customWidth="1"/>
    <col min="6928" max="6930" width="0" style="2" hidden="1" customWidth="1"/>
    <col min="6931" max="6931" width="14.85546875" style="2" bestFit="1" customWidth="1"/>
    <col min="6932" max="6932" width="3" style="2" bestFit="1" customWidth="1"/>
    <col min="6933" max="6933" width="14.42578125" style="2" bestFit="1" customWidth="1"/>
    <col min="6934" max="6934" width="15.140625" style="2" bestFit="1" customWidth="1"/>
    <col min="6935" max="6935" width="14" style="2" bestFit="1" customWidth="1"/>
    <col min="6936" max="6938" width="0" style="2" hidden="1" customWidth="1"/>
    <col min="6939" max="6939" width="15.140625" style="2" bestFit="1" customWidth="1"/>
    <col min="6940" max="6940" width="3" style="2" bestFit="1" customWidth="1"/>
    <col min="6941" max="6942" width="14.42578125" style="2" bestFit="1" customWidth="1"/>
    <col min="6943" max="6943" width="12.7109375" style="2" bestFit="1" customWidth="1"/>
    <col min="6944" max="6946" width="0" style="2" hidden="1" customWidth="1"/>
    <col min="6947" max="6947" width="14.42578125" style="2" bestFit="1" customWidth="1"/>
    <col min="6948" max="6948" width="3" style="2" bestFit="1" customWidth="1"/>
    <col min="6949" max="6950" width="14" style="2" bestFit="1" customWidth="1"/>
    <col min="6951" max="6951" width="13.28515625" style="2" bestFit="1" customWidth="1"/>
    <col min="6952" max="6954" width="0" style="2" hidden="1" customWidth="1"/>
    <col min="6955" max="6955" width="14.85546875" style="2" bestFit="1" customWidth="1"/>
    <col min="6956" max="6956" width="3" style="2" bestFit="1" customWidth="1"/>
    <col min="6957" max="6957" width="11.5703125" style="2" bestFit="1" customWidth="1"/>
    <col min="6958" max="6958" width="10.5703125" style="2" bestFit="1" customWidth="1"/>
    <col min="6959" max="6959" width="9.42578125" style="2" bestFit="1" customWidth="1"/>
    <col min="6960" max="6962" width="0" style="2" hidden="1" customWidth="1"/>
    <col min="6963" max="6963" width="11.5703125" style="2" bestFit="1" customWidth="1"/>
    <col min="6964" max="6964" width="3" style="2" bestFit="1" customWidth="1"/>
    <col min="6965" max="6965" width="13.7109375" style="2" bestFit="1" customWidth="1"/>
    <col min="6966" max="6966" width="13.28515625" style="2" bestFit="1" customWidth="1"/>
    <col min="6967" max="6967" width="12.710937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2578125" style="2" bestFit="1" customWidth="1"/>
    <col min="6975" max="6975" width="12.7109375" style="2" bestFit="1" customWidth="1"/>
    <col min="6976" max="6978" width="0" style="2" hidden="1" customWidth="1"/>
    <col min="6979" max="6979" width="13.7109375" style="2" bestFit="1" customWidth="1"/>
    <col min="6980" max="6980" width="3" style="2" bestFit="1" customWidth="1"/>
    <col min="6981" max="6981" width="12.7109375" style="2" bestFit="1" customWidth="1"/>
    <col min="6982" max="6982" width="14.42578125" style="2" bestFit="1" customWidth="1"/>
    <col min="6983" max="6983" width="11.425781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703125" style="2" bestFit="1" customWidth="1"/>
    <col min="6991" max="6991" width="9.85546875" style="2" bestFit="1" customWidth="1"/>
    <col min="6992" max="6994" width="0" style="2" hidden="1" customWidth="1"/>
    <col min="6995" max="6995" width="12.7109375" style="2" bestFit="1" customWidth="1"/>
    <col min="6996" max="6996" width="3" style="2" bestFit="1" customWidth="1"/>
    <col min="6997" max="6997" width="13.28515625" style="2" bestFit="1" customWidth="1"/>
    <col min="6998" max="6998" width="13.7109375" style="2" bestFit="1" customWidth="1"/>
    <col min="6999" max="6999" width="10.5703125" style="2" bestFit="1" customWidth="1"/>
    <col min="7000" max="7002" width="0" style="2" hidden="1" customWidth="1"/>
    <col min="7003" max="7003" width="13.7109375" style="2" bestFit="1" customWidth="1"/>
    <col min="7004" max="7004" width="3" style="2" bestFit="1" customWidth="1"/>
    <col min="7005" max="7005" width="12.7109375" style="2" bestFit="1" customWidth="1"/>
    <col min="7006" max="7006" width="13.285156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5546875" style="2" bestFit="1" customWidth="1"/>
    <col min="7016" max="7018" width="0" style="2" hidden="1" customWidth="1"/>
    <col min="7019" max="7019" width="12.28515625" style="2" bestFit="1" customWidth="1"/>
    <col min="7020" max="7020" width="3" style="2" bestFit="1" customWidth="1"/>
    <col min="7021" max="7021" width="11.5703125" style="2" bestFit="1" customWidth="1"/>
    <col min="7022" max="7022" width="11.42578125" style="2" bestFit="1" customWidth="1"/>
    <col min="7023" max="7023" width="10.5703125" style="2" bestFit="1" customWidth="1"/>
    <col min="7024" max="7026" width="0" style="2" hidden="1" customWidth="1"/>
    <col min="7027" max="7027" width="12.285156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40625" style="2"/>
    <col min="7169" max="7169" width="12.5703125" style="2" customWidth="1"/>
    <col min="7170" max="7170" width="40" style="2" customWidth="1"/>
    <col min="7171" max="7171" width="16.5703125" style="2" bestFit="1" customWidth="1"/>
    <col min="7172" max="7172" width="6" style="2" bestFit="1" customWidth="1"/>
    <col min="7173" max="7173" width="16.28515625" style="2" bestFit="1" customWidth="1"/>
    <col min="7174" max="7174" width="16.140625" style="2" bestFit="1" customWidth="1"/>
    <col min="7175" max="7175" width="15.42578125" style="2" bestFit="1" customWidth="1"/>
    <col min="7176" max="7178" width="0" style="2" hidden="1" customWidth="1"/>
    <col min="7179" max="7179" width="16.7109375" style="2" bestFit="1" customWidth="1"/>
    <col min="7180" max="7180" width="3" style="2" bestFit="1" customWidth="1"/>
    <col min="7181" max="7181" width="15.28515625" style="2" bestFit="1" customWidth="1"/>
    <col min="7182" max="7182" width="15.140625" style="2" bestFit="1" customWidth="1"/>
    <col min="7183" max="7183" width="14.5703125" style="2" bestFit="1" customWidth="1"/>
    <col min="7184" max="7186" width="0" style="2" hidden="1" customWidth="1"/>
    <col min="7187" max="7187" width="14.85546875" style="2" bestFit="1" customWidth="1"/>
    <col min="7188" max="7188" width="3" style="2" bestFit="1" customWidth="1"/>
    <col min="7189" max="7189" width="14.42578125" style="2" bestFit="1" customWidth="1"/>
    <col min="7190" max="7190" width="15.140625" style="2" bestFit="1" customWidth="1"/>
    <col min="7191" max="7191" width="14" style="2" bestFit="1" customWidth="1"/>
    <col min="7192" max="7194" width="0" style="2" hidden="1" customWidth="1"/>
    <col min="7195" max="7195" width="15.140625" style="2" bestFit="1" customWidth="1"/>
    <col min="7196" max="7196" width="3" style="2" bestFit="1" customWidth="1"/>
    <col min="7197" max="7198" width="14.42578125" style="2" bestFit="1" customWidth="1"/>
    <col min="7199" max="7199" width="12.7109375" style="2" bestFit="1" customWidth="1"/>
    <col min="7200" max="7202" width="0" style="2" hidden="1" customWidth="1"/>
    <col min="7203" max="7203" width="14.42578125" style="2" bestFit="1" customWidth="1"/>
    <col min="7204" max="7204" width="3" style="2" bestFit="1" customWidth="1"/>
    <col min="7205" max="7206" width="14" style="2" bestFit="1" customWidth="1"/>
    <col min="7207" max="7207" width="13.28515625" style="2" bestFit="1" customWidth="1"/>
    <col min="7208" max="7210" width="0" style="2" hidden="1" customWidth="1"/>
    <col min="7211" max="7211" width="14.85546875" style="2" bestFit="1" customWidth="1"/>
    <col min="7212" max="7212" width="3" style="2" bestFit="1" customWidth="1"/>
    <col min="7213" max="7213" width="11.5703125" style="2" bestFit="1" customWidth="1"/>
    <col min="7214" max="7214" width="10.5703125" style="2" bestFit="1" customWidth="1"/>
    <col min="7215" max="7215" width="9.42578125" style="2" bestFit="1" customWidth="1"/>
    <col min="7216" max="7218" width="0" style="2" hidden="1" customWidth="1"/>
    <col min="7219" max="7219" width="11.5703125" style="2" bestFit="1" customWidth="1"/>
    <col min="7220" max="7220" width="3" style="2" bestFit="1" customWidth="1"/>
    <col min="7221" max="7221" width="13.7109375" style="2" bestFit="1" customWidth="1"/>
    <col min="7222" max="7222" width="13.28515625" style="2" bestFit="1" customWidth="1"/>
    <col min="7223" max="7223" width="12.710937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2578125" style="2" bestFit="1" customWidth="1"/>
    <col min="7231" max="7231" width="12.7109375" style="2" bestFit="1" customWidth="1"/>
    <col min="7232" max="7234" width="0" style="2" hidden="1" customWidth="1"/>
    <col min="7235" max="7235" width="13.7109375" style="2" bestFit="1" customWidth="1"/>
    <col min="7236" max="7236" width="3" style="2" bestFit="1" customWidth="1"/>
    <col min="7237" max="7237" width="12.7109375" style="2" bestFit="1" customWidth="1"/>
    <col min="7238" max="7238" width="14.42578125" style="2" bestFit="1" customWidth="1"/>
    <col min="7239" max="7239" width="11.425781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703125" style="2" bestFit="1" customWidth="1"/>
    <col min="7247" max="7247" width="9.85546875" style="2" bestFit="1" customWidth="1"/>
    <col min="7248" max="7250" width="0" style="2" hidden="1" customWidth="1"/>
    <col min="7251" max="7251" width="12.7109375" style="2" bestFit="1" customWidth="1"/>
    <col min="7252" max="7252" width="3" style="2" bestFit="1" customWidth="1"/>
    <col min="7253" max="7253" width="13.28515625" style="2" bestFit="1" customWidth="1"/>
    <col min="7254" max="7254" width="13.7109375" style="2" bestFit="1" customWidth="1"/>
    <col min="7255" max="7255" width="10.5703125" style="2" bestFit="1" customWidth="1"/>
    <col min="7256" max="7258" width="0" style="2" hidden="1" customWidth="1"/>
    <col min="7259" max="7259" width="13.7109375" style="2" bestFit="1" customWidth="1"/>
    <col min="7260" max="7260" width="3" style="2" bestFit="1" customWidth="1"/>
    <col min="7261" max="7261" width="12.7109375" style="2" bestFit="1" customWidth="1"/>
    <col min="7262" max="7262" width="13.285156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5546875" style="2" bestFit="1" customWidth="1"/>
    <col min="7272" max="7274" width="0" style="2" hidden="1" customWidth="1"/>
    <col min="7275" max="7275" width="12.28515625" style="2" bestFit="1" customWidth="1"/>
    <col min="7276" max="7276" width="3" style="2" bestFit="1" customWidth="1"/>
    <col min="7277" max="7277" width="11.5703125" style="2" bestFit="1" customWidth="1"/>
    <col min="7278" max="7278" width="11.42578125" style="2" bestFit="1" customWidth="1"/>
    <col min="7279" max="7279" width="10.5703125" style="2" bestFit="1" customWidth="1"/>
    <col min="7280" max="7282" width="0" style="2" hidden="1" customWidth="1"/>
    <col min="7283" max="7283" width="12.285156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40625" style="2"/>
    <col min="7425" max="7425" width="12.5703125" style="2" customWidth="1"/>
    <col min="7426" max="7426" width="40" style="2" customWidth="1"/>
    <col min="7427" max="7427" width="16.5703125" style="2" bestFit="1" customWidth="1"/>
    <col min="7428" max="7428" width="6" style="2" bestFit="1" customWidth="1"/>
    <col min="7429" max="7429" width="16.28515625" style="2" bestFit="1" customWidth="1"/>
    <col min="7430" max="7430" width="16.140625" style="2" bestFit="1" customWidth="1"/>
    <col min="7431" max="7431" width="15.42578125" style="2" bestFit="1" customWidth="1"/>
    <col min="7432" max="7434" width="0" style="2" hidden="1" customWidth="1"/>
    <col min="7435" max="7435" width="16.7109375" style="2" bestFit="1" customWidth="1"/>
    <col min="7436" max="7436" width="3" style="2" bestFit="1" customWidth="1"/>
    <col min="7437" max="7437" width="15.28515625" style="2" bestFit="1" customWidth="1"/>
    <col min="7438" max="7438" width="15.140625" style="2" bestFit="1" customWidth="1"/>
    <col min="7439" max="7439" width="14.5703125" style="2" bestFit="1" customWidth="1"/>
    <col min="7440" max="7442" width="0" style="2" hidden="1" customWidth="1"/>
    <col min="7443" max="7443" width="14.85546875" style="2" bestFit="1" customWidth="1"/>
    <col min="7444" max="7444" width="3" style="2" bestFit="1" customWidth="1"/>
    <col min="7445" max="7445" width="14.42578125" style="2" bestFit="1" customWidth="1"/>
    <col min="7446" max="7446" width="15.140625" style="2" bestFit="1" customWidth="1"/>
    <col min="7447" max="7447" width="14" style="2" bestFit="1" customWidth="1"/>
    <col min="7448" max="7450" width="0" style="2" hidden="1" customWidth="1"/>
    <col min="7451" max="7451" width="15.140625" style="2" bestFit="1" customWidth="1"/>
    <col min="7452" max="7452" width="3" style="2" bestFit="1" customWidth="1"/>
    <col min="7453" max="7454" width="14.42578125" style="2" bestFit="1" customWidth="1"/>
    <col min="7455" max="7455" width="12.7109375" style="2" bestFit="1" customWidth="1"/>
    <col min="7456" max="7458" width="0" style="2" hidden="1" customWidth="1"/>
    <col min="7459" max="7459" width="14.42578125" style="2" bestFit="1" customWidth="1"/>
    <col min="7460" max="7460" width="3" style="2" bestFit="1" customWidth="1"/>
    <col min="7461" max="7462" width="14" style="2" bestFit="1" customWidth="1"/>
    <col min="7463" max="7463" width="13.28515625" style="2" bestFit="1" customWidth="1"/>
    <col min="7464" max="7466" width="0" style="2" hidden="1" customWidth="1"/>
    <col min="7467" max="7467" width="14.85546875" style="2" bestFit="1" customWidth="1"/>
    <col min="7468" max="7468" width="3" style="2" bestFit="1" customWidth="1"/>
    <col min="7469" max="7469" width="11.5703125" style="2" bestFit="1" customWidth="1"/>
    <col min="7470" max="7470" width="10.5703125" style="2" bestFit="1" customWidth="1"/>
    <col min="7471" max="7471" width="9.42578125" style="2" bestFit="1" customWidth="1"/>
    <col min="7472" max="7474" width="0" style="2" hidden="1" customWidth="1"/>
    <col min="7475" max="7475" width="11.5703125" style="2" bestFit="1" customWidth="1"/>
    <col min="7476" max="7476" width="3" style="2" bestFit="1" customWidth="1"/>
    <col min="7477" max="7477" width="13.7109375" style="2" bestFit="1" customWidth="1"/>
    <col min="7478" max="7478" width="13.28515625" style="2" bestFit="1" customWidth="1"/>
    <col min="7479" max="7479" width="12.710937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2578125" style="2" bestFit="1" customWidth="1"/>
    <col min="7487" max="7487" width="12.7109375" style="2" bestFit="1" customWidth="1"/>
    <col min="7488" max="7490" width="0" style="2" hidden="1" customWidth="1"/>
    <col min="7491" max="7491" width="13.7109375" style="2" bestFit="1" customWidth="1"/>
    <col min="7492" max="7492" width="3" style="2" bestFit="1" customWidth="1"/>
    <col min="7493" max="7493" width="12.7109375" style="2" bestFit="1" customWidth="1"/>
    <col min="7494" max="7494" width="14.42578125" style="2" bestFit="1" customWidth="1"/>
    <col min="7495" max="7495" width="11.425781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703125" style="2" bestFit="1" customWidth="1"/>
    <col min="7503" max="7503" width="9.85546875" style="2" bestFit="1" customWidth="1"/>
    <col min="7504" max="7506" width="0" style="2" hidden="1" customWidth="1"/>
    <col min="7507" max="7507" width="12.7109375" style="2" bestFit="1" customWidth="1"/>
    <col min="7508" max="7508" width="3" style="2" bestFit="1" customWidth="1"/>
    <col min="7509" max="7509" width="13.28515625" style="2" bestFit="1" customWidth="1"/>
    <col min="7510" max="7510" width="13.7109375" style="2" bestFit="1" customWidth="1"/>
    <col min="7511" max="7511" width="10.5703125" style="2" bestFit="1" customWidth="1"/>
    <col min="7512" max="7514" width="0" style="2" hidden="1" customWidth="1"/>
    <col min="7515" max="7515" width="13.7109375" style="2" bestFit="1" customWidth="1"/>
    <col min="7516" max="7516" width="3" style="2" bestFit="1" customWidth="1"/>
    <col min="7517" max="7517" width="12.7109375" style="2" bestFit="1" customWidth="1"/>
    <col min="7518" max="7518" width="13.285156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5546875" style="2" bestFit="1" customWidth="1"/>
    <col min="7528" max="7530" width="0" style="2" hidden="1" customWidth="1"/>
    <col min="7531" max="7531" width="12.28515625" style="2" bestFit="1" customWidth="1"/>
    <col min="7532" max="7532" width="3" style="2" bestFit="1" customWidth="1"/>
    <col min="7533" max="7533" width="11.5703125" style="2" bestFit="1" customWidth="1"/>
    <col min="7534" max="7534" width="11.42578125" style="2" bestFit="1" customWidth="1"/>
    <col min="7535" max="7535" width="10.5703125" style="2" bestFit="1" customWidth="1"/>
    <col min="7536" max="7538" width="0" style="2" hidden="1" customWidth="1"/>
    <col min="7539" max="7539" width="12.285156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40625" style="2"/>
    <col min="7681" max="7681" width="12.5703125" style="2" customWidth="1"/>
    <col min="7682" max="7682" width="40" style="2" customWidth="1"/>
    <col min="7683" max="7683" width="16.5703125" style="2" bestFit="1" customWidth="1"/>
    <col min="7684" max="7684" width="6" style="2" bestFit="1" customWidth="1"/>
    <col min="7685" max="7685" width="16.28515625" style="2" bestFit="1" customWidth="1"/>
    <col min="7686" max="7686" width="16.140625" style="2" bestFit="1" customWidth="1"/>
    <col min="7687" max="7687" width="15.42578125" style="2" bestFit="1" customWidth="1"/>
    <col min="7688" max="7690" width="0" style="2" hidden="1" customWidth="1"/>
    <col min="7691" max="7691" width="16.7109375" style="2" bestFit="1" customWidth="1"/>
    <col min="7692" max="7692" width="3" style="2" bestFit="1" customWidth="1"/>
    <col min="7693" max="7693" width="15.28515625" style="2" bestFit="1" customWidth="1"/>
    <col min="7694" max="7694" width="15.140625" style="2" bestFit="1" customWidth="1"/>
    <col min="7695" max="7695" width="14.5703125" style="2" bestFit="1" customWidth="1"/>
    <col min="7696" max="7698" width="0" style="2" hidden="1" customWidth="1"/>
    <col min="7699" max="7699" width="14.85546875" style="2" bestFit="1" customWidth="1"/>
    <col min="7700" max="7700" width="3" style="2" bestFit="1" customWidth="1"/>
    <col min="7701" max="7701" width="14.42578125" style="2" bestFit="1" customWidth="1"/>
    <col min="7702" max="7702" width="15.140625" style="2" bestFit="1" customWidth="1"/>
    <col min="7703" max="7703" width="14" style="2" bestFit="1" customWidth="1"/>
    <col min="7704" max="7706" width="0" style="2" hidden="1" customWidth="1"/>
    <col min="7707" max="7707" width="15.140625" style="2" bestFit="1" customWidth="1"/>
    <col min="7708" max="7708" width="3" style="2" bestFit="1" customWidth="1"/>
    <col min="7709" max="7710" width="14.42578125" style="2" bestFit="1" customWidth="1"/>
    <col min="7711" max="7711" width="12.7109375" style="2" bestFit="1" customWidth="1"/>
    <col min="7712" max="7714" width="0" style="2" hidden="1" customWidth="1"/>
    <col min="7715" max="7715" width="14.42578125" style="2" bestFit="1" customWidth="1"/>
    <col min="7716" max="7716" width="3" style="2" bestFit="1" customWidth="1"/>
    <col min="7717" max="7718" width="14" style="2" bestFit="1" customWidth="1"/>
    <col min="7719" max="7719" width="13.28515625" style="2" bestFit="1" customWidth="1"/>
    <col min="7720" max="7722" width="0" style="2" hidden="1" customWidth="1"/>
    <col min="7723" max="7723" width="14.85546875" style="2" bestFit="1" customWidth="1"/>
    <col min="7724" max="7724" width="3" style="2" bestFit="1" customWidth="1"/>
    <col min="7725" max="7725" width="11.5703125" style="2" bestFit="1" customWidth="1"/>
    <col min="7726" max="7726" width="10.5703125" style="2" bestFit="1" customWidth="1"/>
    <col min="7727" max="7727" width="9.42578125" style="2" bestFit="1" customWidth="1"/>
    <col min="7728" max="7730" width="0" style="2" hidden="1" customWidth="1"/>
    <col min="7731" max="7731" width="11.5703125" style="2" bestFit="1" customWidth="1"/>
    <col min="7732" max="7732" width="3" style="2" bestFit="1" customWidth="1"/>
    <col min="7733" max="7733" width="13.7109375" style="2" bestFit="1" customWidth="1"/>
    <col min="7734" max="7734" width="13.28515625" style="2" bestFit="1" customWidth="1"/>
    <col min="7735" max="7735" width="12.710937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2578125" style="2" bestFit="1" customWidth="1"/>
    <col min="7743" max="7743" width="12.7109375" style="2" bestFit="1" customWidth="1"/>
    <col min="7744" max="7746" width="0" style="2" hidden="1" customWidth="1"/>
    <col min="7747" max="7747" width="13.7109375" style="2" bestFit="1" customWidth="1"/>
    <col min="7748" max="7748" width="3" style="2" bestFit="1" customWidth="1"/>
    <col min="7749" max="7749" width="12.7109375" style="2" bestFit="1" customWidth="1"/>
    <col min="7750" max="7750" width="14.42578125" style="2" bestFit="1" customWidth="1"/>
    <col min="7751" max="7751" width="11.425781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703125" style="2" bestFit="1" customWidth="1"/>
    <col min="7759" max="7759" width="9.85546875" style="2" bestFit="1" customWidth="1"/>
    <col min="7760" max="7762" width="0" style="2" hidden="1" customWidth="1"/>
    <col min="7763" max="7763" width="12.7109375" style="2" bestFit="1" customWidth="1"/>
    <col min="7764" max="7764" width="3" style="2" bestFit="1" customWidth="1"/>
    <col min="7765" max="7765" width="13.28515625" style="2" bestFit="1" customWidth="1"/>
    <col min="7766" max="7766" width="13.7109375" style="2" bestFit="1" customWidth="1"/>
    <col min="7767" max="7767" width="10.5703125" style="2" bestFit="1" customWidth="1"/>
    <col min="7768" max="7770" width="0" style="2" hidden="1" customWidth="1"/>
    <col min="7771" max="7771" width="13.7109375" style="2" bestFit="1" customWidth="1"/>
    <col min="7772" max="7772" width="3" style="2" bestFit="1" customWidth="1"/>
    <col min="7773" max="7773" width="12.7109375" style="2" bestFit="1" customWidth="1"/>
    <col min="7774" max="7774" width="13.285156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5546875" style="2" bestFit="1" customWidth="1"/>
    <col min="7784" max="7786" width="0" style="2" hidden="1" customWidth="1"/>
    <col min="7787" max="7787" width="12.28515625" style="2" bestFit="1" customWidth="1"/>
    <col min="7788" max="7788" width="3" style="2" bestFit="1" customWidth="1"/>
    <col min="7789" max="7789" width="11.5703125" style="2" bestFit="1" customWidth="1"/>
    <col min="7790" max="7790" width="11.42578125" style="2" bestFit="1" customWidth="1"/>
    <col min="7791" max="7791" width="10.5703125" style="2" bestFit="1" customWidth="1"/>
    <col min="7792" max="7794" width="0" style="2" hidden="1" customWidth="1"/>
    <col min="7795" max="7795" width="12.285156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40625" style="2"/>
    <col min="7937" max="7937" width="12.5703125" style="2" customWidth="1"/>
    <col min="7938" max="7938" width="40" style="2" customWidth="1"/>
    <col min="7939" max="7939" width="16.5703125" style="2" bestFit="1" customWidth="1"/>
    <col min="7940" max="7940" width="6" style="2" bestFit="1" customWidth="1"/>
    <col min="7941" max="7941" width="16.28515625" style="2" bestFit="1" customWidth="1"/>
    <col min="7942" max="7942" width="16.140625" style="2" bestFit="1" customWidth="1"/>
    <col min="7943" max="7943" width="15.42578125" style="2" bestFit="1" customWidth="1"/>
    <col min="7944" max="7946" width="0" style="2" hidden="1" customWidth="1"/>
    <col min="7947" max="7947" width="16.7109375" style="2" bestFit="1" customWidth="1"/>
    <col min="7948" max="7948" width="3" style="2" bestFit="1" customWidth="1"/>
    <col min="7949" max="7949" width="15.28515625" style="2" bestFit="1" customWidth="1"/>
    <col min="7950" max="7950" width="15.140625" style="2" bestFit="1" customWidth="1"/>
    <col min="7951" max="7951" width="14.5703125" style="2" bestFit="1" customWidth="1"/>
    <col min="7952" max="7954" width="0" style="2" hidden="1" customWidth="1"/>
    <col min="7955" max="7955" width="14.85546875" style="2" bestFit="1" customWidth="1"/>
    <col min="7956" max="7956" width="3" style="2" bestFit="1" customWidth="1"/>
    <col min="7957" max="7957" width="14.42578125" style="2" bestFit="1" customWidth="1"/>
    <col min="7958" max="7958" width="15.140625" style="2" bestFit="1" customWidth="1"/>
    <col min="7959" max="7959" width="14" style="2" bestFit="1" customWidth="1"/>
    <col min="7960" max="7962" width="0" style="2" hidden="1" customWidth="1"/>
    <col min="7963" max="7963" width="15.140625" style="2" bestFit="1" customWidth="1"/>
    <col min="7964" max="7964" width="3" style="2" bestFit="1" customWidth="1"/>
    <col min="7965" max="7966" width="14.42578125" style="2" bestFit="1" customWidth="1"/>
    <col min="7967" max="7967" width="12.7109375" style="2" bestFit="1" customWidth="1"/>
    <col min="7968" max="7970" width="0" style="2" hidden="1" customWidth="1"/>
    <col min="7971" max="7971" width="14.42578125" style="2" bestFit="1" customWidth="1"/>
    <col min="7972" max="7972" width="3" style="2" bestFit="1" customWidth="1"/>
    <col min="7973" max="7974" width="14" style="2" bestFit="1" customWidth="1"/>
    <col min="7975" max="7975" width="13.28515625" style="2" bestFit="1" customWidth="1"/>
    <col min="7976" max="7978" width="0" style="2" hidden="1" customWidth="1"/>
    <col min="7979" max="7979" width="14.85546875" style="2" bestFit="1" customWidth="1"/>
    <col min="7980" max="7980" width="3" style="2" bestFit="1" customWidth="1"/>
    <col min="7981" max="7981" width="11.5703125" style="2" bestFit="1" customWidth="1"/>
    <col min="7982" max="7982" width="10.5703125" style="2" bestFit="1" customWidth="1"/>
    <col min="7983" max="7983" width="9.42578125" style="2" bestFit="1" customWidth="1"/>
    <col min="7984" max="7986" width="0" style="2" hidden="1" customWidth="1"/>
    <col min="7987" max="7987" width="11.5703125" style="2" bestFit="1" customWidth="1"/>
    <col min="7988" max="7988" width="3" style="2" bestFit="1" customWidth="1"/>
    <col min="7989" max="7989" width="13.7109375" style="2" bestFit="1" customWidth="1"/>
    <col min="7990" max="7990" width="13.28515625" style="2" bestFit="1" customWidth="1"/>
    <col min="7991" max="7991" width="12.710937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2578125" style="2" bestFit="1" customWidth="1"/>
    <col min="7999" max="7999" width="12.7109375" style="2" bestFit="1" customWidth="1"/>
    <col min="8000" max="8002" width="0" style="2" hidden="1" customWidth="1"/>
    <col min="8003" max="8003" width="13.7109375" style="2" bestFit="1" customWidth="1"/>
    <col min="8004" max="8004" width="3" style="2" bestFit="1" customWidth="1"/>
    <col min="8005" max="8005" width="12.7109375" style="2" bestFit="1" customWidth="1"/>
    <col min="8006" max="8006" width="14.42578125" style="2" bestFit="1" customWidth="1"/>
    <col min="8007" max="8007" width="11.425781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703125" style="2" bestFit="1" customWidth="1"/>
    <col min="8015" max="8015" width="9.85546875" style="2" bestFit="1" customWidth="1"/>
    <col min="8016" max="8018" width="0" style="2" hidden="1" customWidth="1"/>
    <col min="8019" max="8019" width="12.7109375" style="2" bestFit="1" customWidth="1"/>
    <col min="8020" max="8020" width="3" style="2" bestFit="1" customWidth="1"/>
    <col min="8021" max="8021" width="13.28515625" style="2" bestFit="1" customWidth="1"/>
    <col min="8022" max="8022" width="13.7109375" style="2" bestFit="1" customWidth="1"/>
    <col min="8023" max="8023" width="10.5703125" style="2" bestFit="1" customWidth="1"/>
    <col min="8024" max="8026" width="0" style="2" hidden="1" customWidth="1"/>
    <col min="8027" max="8027" width="13.7109375" style="2" bestFit="1" customWidth="1"/>
    <col min="8028" max="8028" width="3" style="2" bestFit="1" customWidth="1"/>
    <col min="8029" max="8029" width="12.7109375" style="2" bestFit="1" customWidth="1"/>
    <col min="8030" max="8030" width="13.285156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5546875" style="2" bestFit="1" customWidth="1"/>
    <col min="8040" max="8042" width="0" style="2" hidden="1" customWidth="1"/>
    <col min="8043" max="8043" width="12.28515625" style="2" bestFit="1" customWidth="1"/>
    <col min="8044" max="8044" width="3" style="2" bestFit="1" customWidth="1"/>
    <col min="8045" max="8045" width="11.5703125" style="2" bestFit="1" customWidth="1"/>
    <col min="8046" max="8046" width="11.42578125" style="2" bestFit="1" customWidth="1"/>
    <col min="8047" max="8047" width="10.5703125" style="2" bestFit="1" customWidth="1"/>
    <col min="8048" max="8050" width="0" style="2" hidden="1" customWidth="1"/>
    <col min="8051" max="8051" width="12.285156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40625" style="2"/>
    <col min="8193" max="8193" width="12.5703125" style="2" customWidth="1"/>
    <col min="8194" max="8194" width="40" style="2" customWidth="1"/>
    <col min="8195" max="8195" width="16.5703125" style="2" bestFit="1" customWidth="1"/>
    <col min="8196" max="8196" width="6" style="2" bestFit="1" customWidth="1"/>
    <col min="8197" max="8197" width="16.28515625" style="2" bestFit="1" customWidth="1"/>
    <col min="8198" max="8198" width="16.140625" style="2" bestFit="1" customWidth="1"/>
    <col min="8199" max="8199" width="15.42578125" style="2" bestFit="1" customWidth="1"/>
    <col min="8200" max="8202" width="0" style="2" hidden="1" customWidth="1"/>
    <col min="8203" max="8203" width="16.7109375" style="2" bestFit="1" customWidth="1"/>
    <col min="8204" max="8204" width="3" style="2" bestFit="1" customWidth="1"/>
    <col min="8205" max="8205" width="15.28515625" style="2" bestFit="1" customWidth="1"/>
    <col min="8206" max="8206" width="15.140625" style="2" bestFit="1" customWidth="1"/>
    <col min="8207" max="8207" width="14.5703125" style="2" bestFit="1" customWidth="1"/>
    <col min="8208" max="8210" width="0" style="2" hidden="1" customWidth="1"/>
    <col min="8211" max="8211" width="14.85546875" style="2" bestFit="1" customWidth="1"/>
    <col min="8212" max="8212" width="3" style="2" bestFit="1" customWidth="1"/>
    <col min="8213" max="8213" width="14.42578125" style="2" bestFit="1" customWidth="1"/>
    <col min="8214" max="8214" width="15.140625" style="2" bestFit="1" customWidth="1"/>
    <col min="8215" max="8215" width="14" style="2" bestFit="1" customWidth="1"/>
    <col min="8216" max="8218" width="0" style="2" hidden="1" customWidth="1"/>
    <col min="8219" max="8219" width="15.140625" style="2" bestFit="1" customWidth="1"/>
    <col min="8220" max="8220" width="3" style="2" bestFit="1" customWidth="1"/>
    <col min="8221" max="8222" width="14.42578125" style="2" bestFit="1" customWidth="1"/>
    <col min="8223" max="8223" width="12.7109375" style="2" bestFit="1" customWidth="1"/>
    <col min="8224" max="8226" width="0" style="2" hidden="1" customWidth="1"/>
    <col min="8227" max="8227" width="14.42578125" style="2" bestFit="1" customWidth="1"/>
    <col min="8228" max="8228" width="3" style="2" bestFit="1" customWidth="1"/>
    <col min="8229" max="8230" width="14" style="2" bestFit="1" customWidth="1"/>
    <col min="8231" max="8231" width="13.28515625" style="2" bestFit="1" customWidth="1"/>
    <col min="8232" max="8234" width="0" style="2" hidden="1" customWidth="1"/>
    <col min="8235" max="8235" width="14.85546875" style="2" bestFit="1" customWidth="1"/>
    <col min="8236" max="8236" width="3" style="2" bestFit="1" customWidth="1"/>
    <col min="8237" max="8237" width="11.5703125" style="2" bestFit="1" customWidth="1"/>
    <col min="8238" max="8238" width="10.5703125" style="2" bestFit="1" customWidth="1"/>
    <col min="8239" max="8239" width="9.42578125" style="2" bestFit="1" customWidth="1"/>
    <col min="8240" max="8242" width="0" style="2" hidden="1" customWidth="1"/>
    <col min="8243" max="8243" width="11.5703125" style="2" bestFit="1" customWidth="1"/>
    <col min="8244" max="8244" width="3" style="2" bestFit="1" customWidth="1"/>
    <col min="8245" max="8245" width="13.7109375" style="2" bestFit="1" customWidth="1"/>
    <col min="8246" max="8246" width="13.28515625" style="2" bestFit="1" customWidth="1"/>
    <col min="8247" max="8247" width="12.710937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2578125" style="2" bestFit="1" customWidth="1"/>
    <col min="8255" max="8255" width="12.7109375" style="2" bestFit="1" customWidth="1"/>
    <col min="8256" max="8258" width="0" style="2" hidden="1" customWidth="1"/>
    <col min="8259" max="8259" width="13.7109375" style="2" bestFit="1" customWidth="1"/>
    <col min="8260" max="8260" width="3" style="2" bestFit="1" customWidth="1"/>
    <col min="8261" max="8261" width="12.7109375" style="2" bestFit="1" customWidth="1"/>
    <col min="8262" max="8262" width="14.42578125" style="2" bestFit="1" customWidth="1"/>
    <col min="8263" max="8263" width="11.425781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703125" style="2" bestFit="1" customWidth="1"/>
    <col min="8271" max="8271" width="9.85546875" style="2" bestFit="1" customWidth="1"/>
    <col min="8272" max="8274" width="0" style="2" hidden="1" customWidth="1"/>
    <col min="8275" max="8275" width="12.7109375" style="2" bestFit="1" customWidth="1"/>
    <col min="8276" max="8276" width="3" style="2" bestFit="1" customWidth="1"/>
    <col min="8277" max="8277" width="13.28515625" style="2" bestFit="1" customWidth="1"/>
    <col min="8278" max="8278" width="13.7109375" style="2" bestFit="1" customWidth="1"/>
    <col min="8279" max="8279" width="10.5703125" style="2" bestFit="1" customWidth="1"/>
    <col min="8280" max="8282" width="0" style="2" hidden="1" customWidth="1"/>
    <col min="8283" max="8283" width="13.7109375" style="2" bestFit="1" customWidth="1"/>
    <col min="8284" max="8284" width="3" style="2" bestFit="1" customWidth="1"/>
    <col min="8285" max="8285" width="12.7109375" style="2" bestFit="1" customWidth="1"/>
    <col min="8286" max="8286" width="13.285156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5546875" style="2" bestFit="1" customWidth="1"/>
    <col min="8296" max="8298" width="0" style="2" hidden="1" customWidth="1"/>
    <col min="8299" max="8299" width="12.28515625" style="2" bestFit="1" customWidth="1"/>
    <col min="8300" max="8300" width="3" style="2" bestFit="1" customWidth="1"/>
    <col min="8301" max="8301" width="11.5703125" style="2" bestFit="1" customWidth="1"/>
    <col min="8302" max="8302" width="11.42578125" style="2" bestFit="1" customWidth="1"/>
    <col min="8303" max="8303" width="10.5703125" style="2" bestFit="1" customWidth="1"/>
    <col min="8304" max="8306" width="0" style="2" hidden="1" customWidth="1"/>
    <col min="8307" max="8307" width="12.285156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40625" style="2"/>
    <col min="8449" max="8449" width="12.5703125" style="2" customWidth="1"/>
    <col min="8450" max="8450" width="40" style="2" customWidth="1"/>
    <col min="8451" max="8451" width="16.5703125" style="2" bestFit="1" customWidth="1"/>
    <col min="8452" max="8452" width="6" style="2" bestFit="1" customWidth="1"/>
    <col min="8453" max="8453" width="16.28515625" style="2" bestFit="1" customWidth="1"/>
    <col min="8454" max="8454" width="16.140625" style="2" bestFit="1" customWidth="1"/>
    <col min="8455" max="8455" width="15.42578125" style="2" bestFit="1" customWidth="1"/>
    <col min="8456" max="8458" width="0" style="2" hidden="1" customWidth="1"/>
    <col min="8459" max="8459" width="16.7109375" style="2" bestFit="1" customWidth="1"/>
    <col min="8460" max="8460" width="3" style="2" bestFit="1" customWidth="1"/>
    <col min="8461" max="8461" width="15.28515625" style="2" bestFit="1" customWidth="1"/>
    <col min="8462" max="8462" width="15.140625" style="2" bestFit="1" customWidth="1"/>
    <col min="8463" max="8463" width="14.5703125" style="2" bestFit="1" customWidth="1"/>
    <col min="8464" max="8466" width="0" style="2" hidden="1" customWidth="1"/>
    <col min="8467" max="8467" width="14.85546875" style="2" bestFit="1" customWidth="1"/>
    <col min="8468" max="8468" width="3" style="2" bestFit="1" customWidth="1"/>
    <col min="8469" max="8469" width="14.42578125" style="2" bestFit="1" customWidth="1"/>
    <col min="8470" max="8470" width="15.140625" style="2" bestFit="1" customWidth="1"/>
    <col min="8471" max="8471" width="14" style="2" bestFit="1" customWidth="1"/>
    <col min="8472" max="8474" width="0" style="2" hidden="1" customWidth="1"/>
    <col min="8475" max="8475" width="15.140625" style="2" bestFit="1" customWidth="1"/>
    <col min="8476" max="8476" width="3" style="2" bestFit="1" customWidth="1"/>
    <col min="8477" max="8478" width="14.42578125" style="2" bestFit="1" customWidth="1"/>
    <col min="8479" max="8479" width="12.7109375" style="2" bestFit="1" customWidth="1"/>
    <col min="8480" max="8482" width="0" style="2" hidden="1" customWidth="1"/>
    <col min="8483" max="8483" width="14.42578125" style="2" bestFit="1" customWidth="1"/>
    <col min="8484" max="8484" width="3" style="2" bestFit="1" customWidth="1"/>
    <col min="8485" max="8486" width="14" style="2" bestFit="1" customWidth="1"/>
    <col min="8487" max="8487" width="13.28515625" style="2" bestFit="1" customWidth="1"/>
    <col min="8488" max="8490" width="0" style="2" hidden="1" customWidth="1"/>
    <col min="8491" max="8491" width="14.85546875" style="2" bestFit="1" customWidth="1"/>
    <col min="8492" max="8492" width="3" style="2" bestFit="1" customWidth="1"/>
    <col min="8493" max="8493" width="11.5703125" style="2" bestFit="1" customWidth="1"/>
    <col min="8494" max="8494" width="10.5703125" style="2" bestFit="1" customWidth="1"/>
    <col min="8495" max="8495" width="9.42578125" style="2" bestFit="1" customWidth="1"/>
    <col min="8496" max="8498" width="0" style="2" hidden="1" customWidth="1"/>
    <col min="8499" max="8499" width="11.5703125" style="2" bestFit="1" customWidth="1"/>
    <col min="8500" max="8500" width="3" style="2" bestFit="1" customWidth="1"/>
    <col min="8501" max="8501" width="13.7109375" style="2" bestFit="1" customWidth="1"/>
    <col min="8502" max="8502" width="13.28515625" style="2" bestFit="1" customWidth="1"/>
    <col min="8503" max="8503" width="12.710937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2578125" style="2" bestFit="1" customWidth="1"/>
    <col min="8511" max="8511" width="12.7109375" style="2" bestFit="1" customWidth="1"/>
    <col min="8512" max="8514" width="0" style="2" hidden="1" customWidth="1"/>
    <col min="8515" max="8515" width="13.7109375" style="2" bestFit="1" customWidth="1"/>
    <col min="8516" max="8516" width="3" style="2" bestFit="1" customWidth="1"/>
    <col min="8517" max="8517" width="12.7109375" style="2" bestFit="1" customWidth="1"/>
    <col min="8518" max="8518" width="14.42578125" style="2" bestFit="1" customWidth="1"/>
    <col min="8519" max="8519" width="11.425781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703125" style="2" bestFit="1" customWidth="1"/>
    <col min="8527" max="8527" width="9.85546875" style="2" bestFit="1" customWidth="1"/>
    <col min="8528" max="8530" width="0" style="2" hidden="1" customWidth="1"/>
    <col min="8531" max="8531" width="12.7109375" style="2" bestFit="1" customWidth="1"/>
    <col min="8532" max="8532" width="3" style="2" bestFit="1" customWidth="1"/>
    <col min="8533" max="8533" width="13.28515625" style="2" bestFit="1" customWidth="1"/>
    <col min="8534" max="8534" width="13.7109375" style="2" bestFit="1" customWidth="1"/>
    <col min="8535" max="8535" width="10.5703125" style="2" bestFit="1" customWidth="1"/>
    <col min="8536" max="8538" width="0" style="2" hidden="1" customWidth="1"/>
    <col min="8539" max="8539" width="13.7109375" style="2" bestFit="1" customWidth="1"/>
    <col min="8540" max="8540" width="3" style="2" bestFit="1" customWidth="1"/>
    <col min="8541" max="8541" width="12.7109375" style="2" bestFit="1" customWidth="1"/>
    <col min="8542" max="8542" width="13.285156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5546875" style="2" bestFit="1" customWidth="1"/>
    <col min="8552" max="8554" width="0" style="2" hidden="1" customWidth="1"/>
    <col min="8555" max="8555" width="12.28515625" style="2" bestFit="1" customWidth="1"/>
    <col min="8556" max="8556" width="3" style="2" bestFit="1" customWidth="1"/>
    <col min="8557" max="8557" width="11.5703125" style="2" bestFit="1" customWidth="1"/>
    <col min="8558" max="8558" width="11.42578125" style="2" bestFit="1" customWidth="1"/>
    <col min="8559" max="8559" width="10.5703125" style="2" bestFit="1" customWidth="1"/>
    <col min="8560" max="8562" width="0" style="2" hidden="1" customWidth="1"/>
    <col min="8563" max="8563" width="12.285156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40625" style="2"/>
    <col min="8705" max="8705" width="12.5703125" style="2" customWidth="1"/>
    <col min="8706" max="8706" width="40" style="2" customWidth="1"/>
    <col min="8707" max="8707" width="16.5703125" style="2" bestFit="1" customWidth="1"/>
    <col min="8708" max="8708" width="6" style="2" bestFit="1" customWidth="1"/>
    <col min="8709" max="8709" width="16.28515625" style="2" bestFit="1" customWidth="1"/>
    <col min="8710" max="8710" width="16.140625" style="2" bestFit="1" customWidth="1"/>
    <col min="8711" max="8711" width="15.42578125" style="2" bestFit="1" customWidth="1"/>
    <col min="8712" max="8714" width="0" style="2" hidden="1" customWidth="1"/>
    <col min="8715" max="8715" width="16.7109375" style="2" bestFit="1" customWidth="1"/>
    <col min="8716" max="8716" width="3" style="2" bestFit="1" customWidth="1"/>
    <col min="8717" max="8717" width="15.28515625" style="2" bestFit="1" customWidth="1"/>
    <col min="8718" max="8718" width="15.140625" style="2" bestFit="1" customWidth="1"/>
    <col min="8719" max="8719" width="14.5703125" style="2" bestFit="1" customWidth="1"/>
    <col min="8720" max="8722" width="0" style="2" hidden="1" customWidth="1"/>
    <col min="8723" max="8723" width="14.85546875" style="2" bestFit="1" customWidth="1"/>
    <col min="8724" max="8724" width="3" style="2" bestFit="1" customWidth="1"/>
    <col min="8725" max="8725" width="14.42578125" style="2" bestFit="1" customWidth="1"/>
    <col min="8726" max="8726" width="15.140625" style="2" bestFit="1" customWidth="1"/>
    <col min="8727" max="8727" width="14" style="2" bestFit="1" customWidth="1"/>
    <col min="8728" max="8730" width="0" style="2" hidden="1" customWidth="1"/>
    <col min="8731" max="8731" width="15.140625" style="2" bestFit="1" customWidth="1"/>
    <col min="8732" max="8732" width="3" style="2" bestFit="1" customWidth="1"/>
    <col min="8733" max="8734" width="14.42578125" style="2" bestFit="1" customWidth="1"/>
    <col min="8735" max="8735" width="12.7109375" style="2" bestFit="1" customWidth="1"/>
    <col min="8736" max="8738" width="0" style="2" hidden="1" customWidth="1"/>
    <col min="8739" max="8739" width="14.42578125" style="2" bestFit="1" customWidth="1"/>
    <col min="8740" max="8740" width="3" style="2" bestFit="1" customWidth="1"/>
    <col min="8741" max="8742" width="14" style="2" bestFit="1" customWidth="1"/>
    <col min="8743" max="8743" width="13.28515625" style="2" bestFit="1" customWidth="1"/>
    <col min="8744" max="8746" width="0" style="2" hidden="1" customWidth="1"/>
    <col min="8747" max="8747" width="14.85546875" style="2" bestFit="1" customWidth="1"/>
    <col min="8748" max="8748" width="3" style="2" bestFit="1" customWidth="1"/>
    <col min="8749" max="8749" width="11.5703125" style="2" bestFit="1" customWidth="1"/>
    <col min="8750" max="8750" width="10.5703125" style="2" bestFit="1" customWidth="1"/>
    <col min="8751" max="8751" width="9.42578125" style="2" bestFit="1" customWidth="1"/>
    <col min="8752" max="8754" width="0" style="2" hidden="1" customWidth="1"/>
    <col min="8755" max="8755" width="11.5703125" style="2" bestFit="1" customWidth="1"/>
    <col min="8756" max="8756" width="3" style="2" bestFit="1" customWidth="1"/>
    <col min="8757" max="8757" width="13.7109375" style="2" bestFit="1" customWidth="1"/>
    <col min="8758" max="8758" width="13.28515625" style="2" bestFit="1" customWidth="1"/>
    <col min="8759" max="8759" width="12.710937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2578125" style="2" bestFit="1" customWidth="1"/>
    <col min="8767" max="8767" width="12.7109375" style="2" bestFit="1" customWidth="1"/>
    <col min="8768" max="8770" width="0" style="2" hidden="1" customWidth="1"/>
    <col min="8771" max="8771" width="13.7109375" style="2" bestFit="1" customWidth="1"/>
    <col min="8772" max="8772" width="3" style="2" bestFit="1" customWidth="1"/>
    <col min="8773" max="8773" width="12.7109375" style="2" bestFit="1" customWidth="1"/>
    <col min="8774" max="8774" width="14.42578125" style="2" bestFit="1" customWidth="1"/>
    <col min="8775" max="8775" width="11.425781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703125" style="2" bestFit="1" customWidth="1"/>
    <col min="8783" max="8783" width="9.85546875" style="2" bestFit="1" customWidth="1"/>
    <col min="8784" max="8786" width="0" style="2" hidden="1" customWidth="1"/>
    <col min="8787" max="8787" width="12.7109375" style="2" bestFit="1" customWidth="1"/>
    <col min="8788" max="8788" width="3" style="2" bestFit="1" customWidth="1"/>
    <col min="8789" max="8789" width="13.28515625" style="2" bestFit="1" customWidth="1"/>
    <col min="8790" max="8790" width="13.7109375" style="2" bestFit="1" customWidth="1"/>
    <col min="8791" max="8791" width="10.5703125" style="2" bestFit="1" customWidth="1"/>
    <col min="8792" max="8794" width="0" style="2" hidden="1" customWidth="1"/>
    <col min="8795" max="8795" width="13.7109375" style="2" bestFit="1" customWidth="1"/>
    <col min="8796" max="8796" width="3" style="2" bestFit="1" customWidth="1"/>
    <col min="8797" max="8797" width="12.7109375" style="2" bestFit="1" customWidth="1"/>
    <col min="8798" max="8798" width="13.285156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5546875" style="2" bestFit="1" customWidth="1"/>
    <col min="8808" max="8810" width="0" style="2" hidden="1" customWidth="1"/>
    <col min="8811" max="8811" width="12.28515625" style="2" bestFit="1" customWidth="1"/>
    <col min="8812" max="8812" width="3" style="2" bestFit="1" customWidth="1"/>
    <col min="8813" max="8813" width="11.5703125" style="2" bestFit="1" customWidth="1"/>
    <col min="8814" max="8814" width="11.42578125" style="2" bestFit="1" customWidth="1"/>
    <col min="8815" max="8815" width="10.5703125" style="2" bestFit="1" customWidth="1"/>
    <col min="8816" max="8818" width="0" style="2" hidden="1" customWidth="1"/>
    <col min="8819" max="8819" width="12.285156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40625" style="2"/>
    <col min="8961" max="8961" width="12.5703125" style="2" customWidth="1"/>
    <col min="8962" max="8962" width="40" style="2" customWidth="1"/>
    <col min="8963" max="8963" width="16.5703125" style="2" bestFit="1" customWidth="1"/>
    <col min="8964" max="8964" width="6" style="2" bestFit="1" customWidth="1"/>
    <col min="8965" max="8965" width="16.28515625" style="2" bestFit="1" customWidth="1"/>
    <col min="8966" max="8966" width="16.140625" style="2" bestFit="1" customWidth="1"/>
    <col min="8967" max="8967" width="15.42578125" style="2" bestFit="1" customWidth="1"/>
    <col min="8968" max="8970" width="0" style="2" hidden="1" customWidth="1"/>
    <col min="8971" max="8971" width="16.7109375" style="2" bestFit="1" customWidth="1"/>
    <col min="8972" max="8972" width="3" style="2" bestFit="1" customWidth="1"/>
    <col min="8973" max="8973" width="15.28515625" style="2" bestFit="1" customWidth="1"/>
    <col min="8974" max="8974" width="15.140625" style="2" bestFit="1" customWidth="1"/>
    <col min="8975" max="8975" width="14.5703125" style="2" bestFit="1" customWidth="1"/>
    <col min="8976" max="8978" width="0" style="2" hidden="1" customWidth="1"/>
    <col min="8979" max="8979" width="14.85546875" style="2" bestFit="1" customWidth="1"/>
    <col min="8980" max="8980" width="3" style="2" bestFit="1" customWidth="1"/>
    <col min="8981" max="8981" width="14.42578125" style="2" bestFit="1" customWidth="1"/>
    <col min="8982" max="8982" width="15.140625" style="2" bestFit="1" customWidth="1"/>
    <col min="8983" max="8983" width="14" style="2" bestFit="1" customWidth="1"/>
    <col min="8984" max="8986" width="0" style="2" hidden="1" customWidth="1"/>
    <col min="8987" max="8987" width="15.140625" style="2" bestFit="1" customWidth="1"/>
    <col min="8988" max="8988" width="3" style="2" bestFit="1" customWidth="1"/>
    <col min="8989" max="8990" width="14.42578125" style="2" bestFit="1" customWidth="1"/>
    <col min="8991" max="8991" width="12.7109375" style="2" bestFit="1" customWidth="1"/>
    <col min="8992" max="8994" width="0" style="2" hidden="1" customWidth="1"/>
    <col min="8995" max="8995" width="14.42578125" style="2" bestFit="1" customWidth="1"/>
    <col min="8996" max="8996" width="3" style="2" bestFit="1" customWidth="1"/>
    <col min="8997" max="8998" width="14" style="2" bestFit="1" customWidth="1"/>
    <col min="8999" max="8999" width="13.28515625" style="2" bestFit="1" customWidth="1"/>
    <col min="9000" max="9002" width="0" style="2" hidden="1" customWidth="1"/>
    <col min="9003" max="9003" width="14.85546875" style="2" bestFit="1" customWidth="1"/>
    <col min="9004" max="9004" width="3" style="2" bestFit="1" customWidth="1"/>
    <col min="9005" max="9005" width="11.5703125" style="2" bestFit="1" customWidth="1"/>
    <col min="9006" max="9006" width="10.5703125" style="2" bestFit="1" customWidth="1"/>
    <col min="9007" max="9007" width="9.42578125" style="2" bestFit="1" customWidth="1"/>
    <col min="9008" max="9010" width="0" style="2" hidden="1" customWidth="1"/>
    <col min="9011" max="9011" width="11.5703125" style="2" bestFit="1" customWidth="1"/>
    <col min="9012" max="9012" width="3" style="2" bestFit="1" customWidth="1"/>
    <col min="9013" max="9013" width="13.7109375" style="2" bestFit="1" customWidth="1"/>
    <col min="9014" max="9014" width="13.28515625" style="2" bestFit="1" customWidth="1"/>
    <col min="9015" max="9015" width="12.710937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2578125" style="2" bestFit="1" customWidth="1"/>
    <col min="9023" max="9023" width="12.7109375" style="2" bestFit="1" customWidth="1"/>
    <col min="9024" max="9026" width="0" style="2" hidden="1" customWidth="1"/>
    <col min="9027" max="9027" width="13.7109375" style="2" bestFit="1" customWidth="1"/>
    <col min="9028" max="9028" width="3" style="2" bestFit="1" customWidth="1"/>
    <col min="9029" max="9029" width="12.7109375" style="2" bestFit="1" customWidth="1"/>
    <col min="9030" max="9030" width="14.42578125" style="2" bestFit="1" customWidth="1"/>
    <col min="9031" max="9031" width="11.425781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703125" style="2" bestFit="1" customWidth="1"/>
    <col min="9039" max="9039" width="9.85546875" style="2" bestFit="1" customWidth="1"/>
    <col min="9040" max="9042" width="0" style="2" hidden="1" customWidth="1"/>
    <col min="9043" max="9043" width="12.7109375" style="2" bestFit="1" customWidth="1"/>
    <col min="9044" max="9044" width="3" style="2" bestFit="1" customWidth="1"/>
    <col min="9045" max="9045" width="13.28515625" style="2" bestFit="1" customWidth="1"/>
    <col min="9046" max="9046" width="13.7109375" style="2" bestFit="1" customWidth="1"/>
    <col min="9047" max="9047" width="10.5703125" style="2" bestFit="1" customWidth="1"/>
    <col min="9048" max="9050" width="0" style="2" hidden="1" customWidth="1"/>
    <col min="9051" max="9051" width="13.7109375" style="2" bestFit="1" customWidth="1"/>
    <col min="9052" max="9052" width="3" style="2" bestFit="1" customWidth="1"/>
    <col min="9053" max="9053" width="12.7109375" style="2" bestFit="1" customWidth="1"/>
    <col min="9054" max="9054" width="13.285156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5546875" style="2" bestFit="1" customWidth="1"/>
    <col min="9064" max="9066" width="0" style="2" hidden="1" customWidth="1"/>
    <col min="9067" max="9067" width="12.28515625" style="2" bestFit="1" customWidth="1"/>
    <col min="9068" max="9068" width="3" style="2" bestFit="1" customWidth="1"/>
    <col min="9069" max="9069" width="11.5703125" style="2" bestFit="1" customWidth="1"/>
    <col min="9070" max="9070" width="11.42578125" style="2" bestFit="1" customWidth="1"/>
    <col min="9071" max="9071" width="10.5703125" style="2" bestFit="1" customWidth="1"/>
    <col min="9072" max="9074" width="0" style="2" hidden="1" customWidth="1"/>
    <col min="9075" max="9075" width="12.285156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40625" style="2"/>
    <col min="9217" max="9217" width="12.5703125" style="2" customWidth="1"/>
    <col min="9218" max="9218" width="40" style="2" customWidth="1"/>
    <col min="9219" max="9219" width="16.5703125" style="2" bestFit="1" customWidth="1"/>
    <col min="9220" max="9220" width="6" style="2" bestFit="1" customWidth="1"/>
    <col min="9221" max="9221" width="16.28515625" style="2" bestFit="1" customWidth="1"/>
    <col min="9222" max="9222" width="16.140625" style="2" bestFit="1" customWidth="1"/>
    <col min="9223" max="9223" width="15.42578125" style="2" bestFit="1" customWidth="1"/>
    <col min="9224" max="9226" width="0" style="2" hidden="1" customWidth="1"/>
    <col min="9227" max="9227" width="16.7109375" style="2" bestFit="1" customWidth="1"/>
    <col min="9228" max="9228" width="3" style="2" bestFit="1" customWidth="1"/>
    <col min="9229" max="9229" width="15.28515625" style="2" bestFit="1" customWidth="1"/>
    <col min="9230" max="9230" width="15.140625" style="2" bestFit="1" customWidth="1"/>
    <col min="9231" max="9231" width="14.5703125" style="2" bestFit="1" customWidth="1"/>
    <col min="9232" max="9234" width="0" style="2" hidden="1" customWidth="1"/>
    <col min="9235" max="9235" width="14.85546875" style="2" bestFit="1" customWidth="1"/>
    <col min="9236" max="9236" width="3" style="2" bestFit="1" customWidth="1"/>
    <col min="9237" max="9237" width="14.42578125" style="2" bestFit="1" customWidth="1"/>
    <col min="9238" max="9238" width="15.140625" style="2" bestFit="1" customWidth="1"/>
    <col min="9239" max="9239" width="14" style="2" bestFit="1" customWidth="1"/>
    <col min="9240" max="9242" width="0" style="2" hidden="1" customWidth="1"/>
    <col min="9243" max="9243" width="15.140625" style="2" bestFit="1" customWidth="1"/>
    <col min="9244" max="9244" width="3" style="2" bestFit="1" customWidth="1"/>
    <col min="9245" max="9246" width="14.42578125" style="2" bestFit="1" customWidth="1"/>
    <col min="9247" max="9247" width="12.7109375" style="2" bestFit="1" customWidth="1"/>
    <col min="9248" max="9250" width="0" style="2" hidden="1" customWidth="1"/>
    <col min="9251" max="9251" width="14.42578125" style="2" bestFit="1" customWidth="1"/>
    <col min="9252" max="9252" width="3" style="2" bestFit="1" customWidth="1"/>
    <col min="9253" max="9254" width="14" style="2" bestFit="1" customWidth="1"/>
    <col min="9255" max="9255" width="13.28515625" style="2" bestFit="1" customWidth="1"/>
    <col min="9256" max="9258" width="0" style="2" hidden="1" customWidth="1"/>
    <col min="9259" max="9259" width="14.85546875" style="2" bestFit="1" customWidth="1"/>
    <col min="9260" max="9260" width="3" style="2" bestFit="1" customWidth="1"/>
    <col min="9261" max="9261" width="11.5703125" style="2" bestFit="1" customWidth="1"/>
    <col min="9262" max="9262" width="10.5703125" style="2" bestFit="1" customWidth="1"/>
    <col min="9263" max="9263" width="9.42578125" style="2" bestFit="1" customWidth="1"/>
    <col min="9264" max="9266" width="0" style="2" hidden="1" customWidth="1"/>
    <col min="9267" max="9267" width="11.5703125" style="2" bestFit="1" customWidth="1"/>
    <col min="9268" max="9268" width="3" style="2" bestFit="1" customWidth="1"/>
    <col min="9269" max="9269" width="13.7109375" style="2" bestFit="1" customWidth="1"/>
    <col min="9270" max="9270" width="13.28515625" style="2" bestFit="1" customWidth="1"/>
    <col min="9271" max="9271" width="12.710937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2578125" style="2" bestFit="1" customWidth="1"/>
    <col min="9279" max="9279" width="12.7109375" style="2" bestFit="1" customWidth="1"/>
    <col min="9280" max="9282" width="0" style="2" hidden="1" customWidth="1"/>
    <col min="9283" max="9283" width="13.7109375" style="2" bestFit="1" customWidth="1"/>
    <col min="9284" max="9284" width="3" style="2" bestFit="1" customWidth="1"/>
    <col min="9285" max="9285" width="12.7109375" style="2" bestFit="1" customWidth="1"/>
    <col min="9286" max="9286" width="14.42578125" style="2" bestFit="1" customWidth="1"/>
    <col min="9287" max="9287" width="11.425781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703125" style="2" bestFit="1" customWidth="1"/>
    <col min="9295" max="9295" width="9.85546875" style="2" bestFit="1" customWidth="1"/>
    <col min="9296" max="9298" width="0" style="2" hidden="1" customWidth="1"/>
    <col min="9299" max="9299" width="12.7109375" style="2" bestFit="1" customWidth="1"/>
    <col min="9300" max="9300" width="3" style="2" bestFit="1" customWidth="1"/>
    <col min="9301" max="9301" width="13.28515625" style="2" bestFit="1" customWidth="1"/>
    <col min="9302" max="9302" width="13.7109375" style="2" bestFit="1" customWidth="1"/>
    <col min="9303" max="9303" width="10.5703125" style="2" bestFit="1" customWidth="1"/>
    <col min="9304" max="9306" width="0" style="2" hidden="1" customWidth="1"/>
    <col min="9307" max="9307" width="13.7109375" style="2" bestFit="1" customWidth="1"/>
    <col min="9308" max="9308" width="3" style="2" bestFit="1" customWidth="1"/>
    <col min="9309" max="9309" width="12.7109375" style="2" bestFit="1" customWidth="1"/>
    <col min="9310" max="9310" width="13.285156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5546875" style="2" bestFit="1" customWidth="1"/>
    <col min="9320" max="9322" width="0" style="2" hidden="1" customWidth="1"/>
    <col min="9323" max="9323" width="12.28515625" style="2" bestFit="1" customWidth="1"/>
    <col min="9324" max="9324" width="3" style="2" bestFit="1" customWidth="1"/>
    <col min="9325" max="9325" width="11.5703125" style="2" bestFit="1" customWidth="1"/>
    <col min="9326" max="9326" width="11.42578125" style="2" bestFit="1" customWidth="1"/>
    <col min="9327" max="9327" width="10.5703125" style="2" bestFit="1" customWidth="1"/>
    <col min="9328" max="9330" width="0" style="2" hidden="1" customWidth="1"/>
    <col min="9331" max="9331" width="12.285156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40625" style="2"/>
    <col min="9473" max="9473" width="12.5703125" style="2" customWidth="1"/>
    <col min="9474" max="9474" width="40" style="2" customWidth="1"/>
    <col min="9475" max="9475" width="16.5703125" style="2" bestFit="1" customWidth="1"/>
    <col min="9476" max="9476" width="6" style="2" bestFit="1" customWidth="1"/>
    <col min="9477" max="9477" width="16.28515625" style="2" bestFit="1" customWidth="1"/>
    <col min="9478" max="9478" width="16.140625" style="2" bestFit="1" customWidth="1"/>
    <col min="9479" max="9479" width="15.42578125" style="2" bestFit="1" customWidth="1"/>
    <col min="9480" max="9482" width="0" style="2" hidden="1" customWidth="1"/>
    <col min="9483" max="9483" width="16.7109375" style="2" bestFit="1" customWidth="1"/>
    <col min="9484" max="9484" width="3" style="2" bestFit="1" customWidth="1"/>
    <col min="9485" max="9485" width="15.28515625" style="2" bestFit="1" customWidth="1"/>
    <col min="9486" max="9486" width="15.140625" style="2" bestFit="1" customWidth="1"/>
    <col min="9487" max="9487" width="14.5703125" style="2" bestFit="1" customWidth="1"/>
    <col min="9488" max="9490" width="0" style="2" hidden="1" customWidth="1"/>
    <col min="9491" max="9491" width="14.85546875" style="2" bestFit="1" customWidth="1"/>
    <col min="9492" max="9492" width="3" style="2" bestFit="1" customWidth="1"/>
    <col min="9493" max="9493" width="14.42578125" style="2" bestFit="1" customWidth="1"/>
    <col min="9494" max="9494" width="15.140625" style="2" bestFit="1" customWidth="1"/>
    <col min="9495" max="9495" width="14" style="2" bestFit="1" customWidth="1"/>
    <col min="9496" max="9498" width="0" style="2" hidden="1" customWidth="1"/>
    <col min="9499" max="9499" width="15.140625" style="2" bestFit="1" customWidth="1"/>
    <col min="9500" max="9500" width="3" style="2" bestFit="1" customWidth="1"/>
    <col min="9501" max="9502" width="14.42578125" style="2" bestFit="1" customWidth="1"/>
    <col min="9503" max="9503" width="12.7109375" style="2" bestFit="1" customWidth="1"/>
    <col min="9504" max="9506" width="0" style="2" hidden="1" customWidth="1"/>
    <col min="9507" max="9507" width="14.42578125" style="2" bestFit="1" customWidth="1"/>
    <col min="9508" max="9508" width="3" style="2" bestFit="1" customWidth="1"/>
    <col min="9509" max="9510" width="14" style="2" bestFit="1" customWidth="1"/>
    <col min="9511" max="9511" width="13.28515625" style="2" bestFit="1" customWidth="1"/>
    <col min="9512" max="9514" width="0" style="2" hidden="1" customWidth="1"/>
    <col min="9515" max="9515" width="14.85546875" style="2" bestFit="1" customWidth="1"/>
    <col min="9516" max="9516" width="3" style="2" bestFit="1" customWidth="1"/>
    <col min="9517" max="9517" width="11.5703125" style="2" bestFit="1" customWidth="1"/>
    <col min="9518" max="9518" width="10.5703125" style="2" bestFit="1" customWidth="1"/>
    <col min="9519" max="9519" width="9.42578125" style="2" bestFit="1" customWidth="1"/>
    <col min="9520" max="9522" width="0" style="2" hidden="1" customWidth="1"/>
    <col min="9523" max="9523" width="11.5703125" style="2" bestFit="1" customWidth="1"/>
    <col min="9524" max="9524" width="3" style="2" bestFit="1" customWidth="1"/>
    <col min="9525" max="9525" width="13.7109375" style="2" bestFit="1" customWidth="1"/>
    <col min="9526" max="9526" width="13.28515625" style="2" bestFit="1" customWidth="1"/>
    <col min="9527" max="9527" width="12.710937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2578125" style="2" bestFit="1" customWidth="1"/>
    <col min="9535" max="9535" width="12.7109375" style="2" bestFit="1" customWidth="1"/>
    <col min="9536" max="9538" width="0" style="2" hidden="1" customWidth="1"/>
    <col min="9539" max="9539" width="13.7109375" style="2" bestFit="1" customWidth="1"/>
    <col min="9540" max="9540" width="3" style="2" bestFit="1" customWidth="1"/>
    <col min="9541" max="9541" width="12.7109375" style="2" bestFit="1" customWidth="1"/>
    <col min="9542" max="9542" width="14.42578125" style="2" bestFit="1" customWidth="1"/>
    <col min="9543" max="9543" width="11.425781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703125" style="2" bestFit="1" customWidth="1"/>
    <col min="9551" max="9551" width="9.85546875" style="2" bestFit="1" customWidth="1"/>
    <col min="9552" max="9554" width="0" style="2" hidden="1" customWidth="1"/>
    <col min="9555" max="9555" width="12.7109375" style="2" bestFit="1" customWidth="1"/>
    <col min="9556" max="9556" width="3" style="2" bestFit="1" customWidth="1"/>
    <col min="9557" max="9557" width="13.28515625" style="2" bestFit="1" customWidth="1"/>
    <col min="9558" max="9558" width="13.7109375" style="2" bestFit="1" customWidth="1"/>
    <col min="9559" max="9559" width="10.5703125" style="2" bestFit="1" customWidth="1"/>
    <col min="9560" max="9562" width="0" style="2" hidden="1" customWidth="1"/>
    <col min="9563" max="9563" width="13.7109375" style="2" bestFit="1" customWidth="1"/>
    <col min="9564" max="9564" width="3" style="2" bestFit="1" customWidth="1"/>
    <col min="9565" max="9565" width="12.7109375" style="2" bestFit="1" customWidth="1"/>
    <col min="9566" max="9566" width="13.285156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5546875" style="2" bestFit="1" customWidth="1"/>
    <col min="9576" max="9578" width="0" style="2" hidden="1" customWidth="1"/>
    <col min="9579" max="9579" width="12.28515625" style="2" bestFit="1" customWidth="1"/>
    <col min="9580" max="9580" width="3" style="2" bestFit="1" customWidth="1"/>
    <col min="9581" max="9581" width="11.5703125" style="2" bestFit="1" customWidth="1"/>
    <col min="9582" max="9582" width="11.42578125" style="2" bestFit="1" customWidth="1"/>
    <col min="9583" max="9583" width="10.5703125" style="2" bestFit="1" customWidth="1"/>
    <col min="9584" max="9586" width="0" style="2" hidden="1" customWidth="1"/>
    <col min="9587" max="9587" width="12.285156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40625" style="2"/>
    <col min="9729" max="9729" width="12.5703125" style="2" customWidth="1"/>
    <col min="9730" max="9730" width="40" style="2" customWidth="1"/>
    <col min="9731" max="9731" width="16.5703125" style="2" bestFit="1" customWidth="1"/>
    <col min="9732" max="9732" width="6" style="2" bestFit="1" customWidth="1"/>
    <col min="9733" max="9733" width="16.28515625" style="2" bestFit="1" customWidth="1"/>
    <col min="9734" max="9734" width="16.140625" style="2" bestFit="1" customWidth="1"/>
    <col min="9735" max="9735" width="15.42578125" style="2" bestFit="1" customWidth="1"/>
    <col min="9736" max="9738" width="0" style="2" hidden="1" customWidth="1"/>
    <col min="9739" max="9739" width="16.7109375" style="2" bestFit="1" customWidth="1"/>
    <col min="9740" max="9740" width="3" style="2" bestFit="1" customWidth="1"/>
    <col min="9741" max="9741" width="15.28515625" style="2" bestFit="1" customWidth="1"/>
    <col min="9742" max="9742" width="15.140625" style="2" bestFit="1" customWidth="1"/>
    <col min="9743" max="9743" width="14.5703125" style="2" bestFit="1" customWidth="1"/>
    <col min="9744" max="9746" width="0" style="2" hidden="1" customWidth="1"/>
    <col min="9747" max="9747" width="14.85546875" style="2" bestFit="1" customWidth="1"/>
    <col min="9748" max="9748" width="3" style="2" bestFit="1" customWidth="1"/>
    <col min="9749" max="9749" width="14.42578125" style="2" bestFit="1" customWidth="1"/>
    <col min="9750" max="9750" width="15.140625" style="2" bestFit="1" customWidth="1"/>
    <col min="9751" max="9751" width="14" style="2" bestFit="1" customWidth="1"/>
    <col min="9752" max="9754" width="0" style="2" hidden="1" customWidth="1"/>
    <col min="9755" max="9755" width="15.140625" style="2" bestFit="1" customWidth="1"/>
    <col min="9756" max="9756" width="3" style="2" bestFit="1" customWidth="1"/>
    <col min="9757" max="9758" width="14.42578125" style="2" bestFit="1" customWidth="1"/>
    <col min="9759" max="9759" width="12.7109375" style="2" bestFit="1" customWidth="1"/>
    <col min="9760" max="9762" width="0" style="2" hidden="1" customWidth="1"/>
    <col min="9763" max="9763" width="14.42578125" style="2" bestFit="1" customWidth="1"/>
    <col min="9764" max="9764" width="3" style="2" bestFit="1" customWidth="1"/>
    <col min="9765" max="9766" width="14" style="2" bestFit="1" customWidth="1"/>
    <col min="9767" max="9767" width="13.28515625" style="2" bestFit="1" customWidth="1"/>
    <col min="9768" max="9770" width="0" style="2" hidden="1" customWidth="1"/>
    <col min="9771" max="9771" width="14.85546875" style="2" bestFit="1" customWidth="1"/>
    <col min="9772" max="9772" width="3" style="2" bestFit="1" customWidth="1"/>
    <col min="9773" max="9773" width="11.5703125" style="2" bestFit="1" customWidth="1"/>
    <col min="9774" max="9774" width="10.5703125" style="2" bestFit="1" customWidth="1"/>
    <col min="9775" max="9775" width="9.42578125" style="2" bestFit="1" customWidth="1"/>
    <col min="9776" max="9778" width="0" style="2" hidden="1" customWidth="1"/>
    <col min="9779" max="9779" width="11.5703125" style="2" bestFit="1" customWidth="1"/>
    <col min="9780" max="9780" width="3" style="2" bestFit="1" customWidth="1"/>
    <col min="9781" max="9781" width="13.7109375" style="2" bestFit="1" customWidth="1"/>
    <col min="9782" max="9782" width="13.28515625" style="2" bestFit="1" customWidth="1"/>
    <col min="9783" max="9783" width="12.710937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2578125" style="2" bestFit="1" customWidth="1"/>
    <col min="9791" max="9791" width="12.7109375" style="2" bestFit="1" customWidth="1"/>
    <col min="9792" max="9794" width="0" style="2" hidden="1" customWidth="1"/>
    <col min="9795" max="9795" width="13.7109375" style="2" bestFit="1" customWidth="1"/>
    <col min="9796" max="9796" width="3" style="2" bestFit="1" customWidth="1"/>
    <col min="9797" max="9797" width="12.7109375" style="2" bestFit="1" customWidth="1"/>
    <col min="9798" max="9798" width="14.42578125" style="2" bestFit="1" customWidth="1"/>
    <col min="9799" max="9799" width="11.425781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703125" style="2" bestFit="1" customWidth="1"/>
    <col min="9807" max="9807" width="9.85546875" style="2" bestFit="1" customWidth="1"/>
    <col min="9808" max="9810" width="0" style="2" hidden="1" customWidth="1"/>
    <col min="9811" max="9811" width="12.7109375" style="2" bestFit="1" customWidth="1"/>
    <col min="9812" max="9812" width="3" style="2" bestFit="1" customWidth="1"/>
    <col min="9813" max="9813" width="13.28515625" style="2" bestFit="1" customWidth="1"/>
    <col min="9814" max="9814" width="13.7109375" style="2" bestFit="1" customWidth="1"/>
    <col min="9815" max="9815" width="10.5703125" style="2" bestFit="1" customWidth="1"/>
    <col min="9816" max="9818" width="0" style="2" hidden="1" customWidth="1"/>
    <col min="9819" max="9819" width="13.7109375" style="2" bestFit="1" customWidth="1"/>
    <col min="9820" max="9820" width="3" style="2" bestFit="1" customWidth="1"/>
    <col min="9821" max="9821" width="12.7109375" style="2" bestFit="1" customWidth="1"/>
    <col min="9822" max="9822" width="13.285156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5546875" style="2" bestFit="1" customWidth="1"/>
    <col min="9832" max="9834" width="0" style="2" hidden="1" customWidth="1"/>
    <col min="9835" max="9835" width="12.28515625" style="2" bestFit="1" customWidth="1"/>
    <col min="9836" max="9836" width="3" style="2" bestFit="1" customWidth="1"/>
    <col min="9837" max="9837" width="11.5703125" style="2" bestFit="1" customWidth="1"/>
    <col min="9838" max="9838" width="11.42578125" style="2" bestFit="1" customWidth="1"/>
    <col min="9839" max="9839" width="10.5703125" style="2" bestFit="1" customWidth="1"/>
    <col min="9840" max="9842" width="0" style="2" hidden="1" customWidth="1"/>
    <col min="9843" max="9843" width="12.285156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40625" style="2"/>
    <col min="9985" max="9985" width="12.5703125" style="2" customWidth="1"/>
    <col min="9986" max="9986" width="40" style="2" customWidth="1"/>
    <col min="9987" max="9987" width="16.5703125" style="2" bestFit="1" customWidth="1"/>
    <col min="9988" max="9988" width="6" style="2" bestFit="1" customWidth="1"/>
    <col min="9989" max="9989" width="16.28515625" style="2" bestFit="1" customWidth="1"/>
    <col min="9990" max="9990" width="16.140625" style="2" bestFit="1" customWidth="1"/>
    <col min="9991" max="9991" width="15.42578125" style="2" bestFit="1" customWidth="1"/>
    <col min="9992" max="9994" width="0" style="2" hidden="1" customWidth="1"/>
    <col min="9995" max="9995" width="16.7109375" style="2" bestFit="1" customWidth="1"/>
    <col min="9996" max="9996" width="3" style="2" bestFit="1" customWidth="1"/>
    <col min="9997" max="9997" width="15.28515625" style="2" bestFit="1" customWidth="1"/>
    <col min="9998" max="9998" width="15.140625" style="2" bestFit="1" customWidth="1"/>
    <col min="9999" max="9999" width="14.5703125" style="2" bestFit="1" customWidth="1"/>
    <col min="10000" max="10002" width="0" style="2" hidden="1" customWidth="1"/>
    <col min="10003" max="10003" width="14.85546875" style="2" bestFit="1" customWidth="1"/>
    <col min="10004" max="10004" width="3" style="2" bestFit="1" customWidth="1"/>
    <col min="10005" max="10005" width="14.42578125" style="2" bestFit="1" customWidth="1"/>
    <col min="10006" max="10006" width="15.140625" style="2" bestFit="1" customWidth="1"/>
    <col min="10007" max="10007" width="14" style="2" bestFit="1" customWidth="1"/>
    <col min="10008" max="10010" width="0" style="2" hidden="1" customWidth="1"/>
    <col min="10011" max="10011" width="15.140625" style="2" bestFit="1" customWidth="1"/>
    <col min="10012" max="10012" width="3" style="2" bestFit="1" customWidth="1"/>
    <col min="10013" max="10014" width="14.42578125" style="2" bestFit="1" customWidth="1"/>
    <col min="10015" max="10015" width="12.7109375" style="2" bestFit="1" customWidth="1"/>
    <col min="10016" max="10018" width="0" style="2" hidden="1" customWidth="1"/>
    <col min="10019" max="10019" width="14.42578125" style="2" bestFit="1" customWidth="1"/>
    <col min="10020" max="10020" width="3" style="2" bestFit="1" customWidth="1"/>
    <col min="10021" max="10022" width="14" style="2" bestFit="1" customWidth="1"/>
    <col min="10023" max="10023" width="13.28515625" style="2" bestFit="1" customWidth="1"/>
    <col min="10024" max="10026" width="0" style="2" hidden="1" customWidth="1"/>
    <col min="10027" max="10027" width="14.85546875" style="2" bestFit="1" customWidth="1"/>
    <col min="10028" max="10028" width="3" style="2" bestFit="1" customWidth="1"/>
    <col min="10029" max="10029" width="11.5703125" style="2" bestFit="1" customWidth="1"/>
    <col min="10030" max="10030" width="10.5703125" style="2" bestFit="1" customWidth="1"/>
    <col min="10031" max="10031" width="9.42578125" style="2" bestFit="1" customWidth="1"/>
    <col min="10032" max="10034" width="0" style="2" hidden="1" customWidth="1"/>
    <col min="10035" max="10035" width="11.5703125" style="2" bestFit="1" customWidth="1"/>
    <col min="10036" max="10036" width="3" style="2" bestFit="1" customWidth="1"/>
    <col min="10037" max="10037" width="13.7109375" style="2" bestFit="1" customWidth="1"/>
    <col min="10038" max="10038" width="13.28515625" style="2" bestFit="1" customWidth="1"/>
    <col min="10039" max="10039" width="12.710937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2578125" style="2" bestFit="1" customWidth="1"/>
    <col min="10047" max="10047" width="12.7109375" style="2" bestFit="1" customWidth="1"/>
    <col min="10048" max="10050" width="0" style="2" hidden="1" customWidth="1"/>
    <col min="10051" max="10051" width="13.7109375" style="2" bestFit="1" customWidth="1"/>
    <col min="10052" max="10052" width="3" style="2" bestFit="1" customWidth="1"/>
    <col min="10053" max="10053" width="12.7109375" style="2" bestFit="1" customWidth="1"/>
    <col min="10054" max="10054" width="14.42578125" style="2" bestFit="1" customWidth="1"/>
    <col min="10055" max="10055" width="11.425781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703125" style="2" bestFit="1" customWidth="1"/>
    <col min="10063" max="10063" width="9.85546875" style="2" bestFit="1" customWidth="1"/>
    <col min="10064" max="10066" width="0" style="2" hidden="1" customWidth="1"/>
    <col min="10067" max="10067" width="12.7109375" style="2" bestFit="1" customWidth="1"/>
    <col min="10068" max="10068" width="3" style="2" bestFit="1" customWidth="1"/>
    <col min="10069" max="10069" width="13.28515625" style="2" bestFit="1" customWidth="1"/>
    <col min="10070" max="10070" width="13.7109375" style="2" bestFit="1" customWidth="1"/>
    <col min="10071" max="10071" width="10.5703125" style="2" bestFit="1" customWidth="1"/>
    <col min="10072" max="10074" width="0" style="2" hidden="1" customWidth="1"/>
    <col min="10075" max="10075" width="13.7109375" style="2" bestFit="1" customWidth="1"/>
    <col min="10076" max="10076" width="3" style="2" bestFit="1" customWidth="1"/>
    <col min="10077" max="10077" width="12.7109375" style="2" bestFit="1" customWidth="1"/>
    <col min="10078" max="10078" width="13.285156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5546875" style="2" bestFit="1" customWidth="1"/>
    <col min="10088" max="10090" width="0" style="2" hidden="1" customWidth="1"/>
    <col min="10091" max="10091" width="12.28515625" style="2" bestFit="1" customWidth="1"/>
    <col min="10092" max="10092" width="3" style="2" bestFit="1" customWidth="1"/>
    <col min="10093" max="10093" width="11.5703125" style="2" bestFit="1" customWidth="1"/>
    <col min="10094" max="10094" width="11.42578125" style="2" bestFit="1" customWidth="1"/>
    <col min="10095" max="10095" width="10.5703125" style="2" bestFit="1" customWidth="1"/>
    <col min="10096" max="10098" width="0" style="2" hidden="1" customWidth="1"/>
    <col min="10099" max="10099" width="12.285156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40625" style="2"/>
    <col min="10241" max="10241" width="12.5703125" style="2" customWidth="1"/>
    <col min="10242" max="10242" width="40" style="2" customWidth="1"/>
    <col min="10243" max="10243" width="16.5703125" style="2" bestFit="1" customWidth="1"/>
    <col min="10244" max="10244" width="6" style="2" bestFit="1" customWidth="1"/>
    <col min="10245" max="10245" width="16.28515625" style="2" bestFit="1" customWidth="1"/>
    <col min="10246" max="10246" width="16.140625" style="2" bestFit="1" customWidth="1"/>
    <col min="10247" max="10247" width="15.42578125" style="2" bestFit="1" customWidth="1"/>
    <col min="10248" max="10250" width="0" style="2" hidden="1" customWidth="1"/>
    <col min="10251" max="10251" width="16.7109375" style="2" bestFit="1" customWidth="1"/>
    <col min="10252" max="10252" width="3" style="2" bestFit="1" customWidth="1"/>
    <col min="10253" max="10253" width="15.28515625" style="2" bestFit="1" customWidth="1"/>
    <col min="10254" max="10254" width="15.140625" style="2" bestFit="1" customWidth="1"/>
    <col min="10255" max="10255" width="14.5703125" style="2" bestFit="1" customWidth="1"/>
    <col min="10256" max="10258" width="0" style="2" hidden="1" customWidth="1"/>
    <col min="10259" max="10259" width="14.85546875" style="2" bestFit="1" customWidth="1"/>
    <col min="10260" max="10260" width="3" style="2" bestFit="1" customWidth="1"/>
    <col min="10261" max="10261" width="14.42578125" style="2" bestFit="1" customWidth="1"/>
    <col min="10262" max="10262" width="15.140625" style="2" bestFit="1" customWidth="1"/>
    <col min="10263" max="10263" width="14" style="2" bestFit="1" customWidth="1"/>
    <col min="10264" max="10266" width="0" style="2" hidden="1" customWidth="1"/>
    <col min="10267" max="10267" width="15.140625" style="2" bestFit="1" customWidth="1"/>
    <col min="10268" max="10268" width="3" style="2" bestFit="1" customWidth="1"/>
    <col min="10269" max="10270" width="14.42578125" style="2" bestFit="1" customWidth="1"/>
    <col min="10271" max="10271" width="12.7109375" style="2" bestFit="1" customWidth="1"/>
    <col min="10272" max="10274" width="0" style="2" hidden="1" customWidth="1"/>
    <col min="10275" max="10275" width="14.42578125" style="2" bestFit="1" customWidth="1"/>
    <col min="10276" max="10276" width="3" style="2" bestFit="1" customWidth="1"/>
    <col min="10277" max="10278" width="14" style="2" bestFit="1" customWidth="1"/>
    <col min="10279" max="10279" width="13.28515625" style="2" bestFit="1" customWidth="1"/>
    <col min="10280" max="10282" width="0" style="2" hidden="1" customWidth="1"/>
    <col min="10283" max="10283" width="14.85546875" style="2" bestFit="1" customWidth="1"/>
    <col min="10284" max="10284" width="3" style="2" bestFit="1" customWidth="1"/>
    <col min="10285" max="10285" width="11.5703125" style="2" bestFit="1" customWidth="1"/>
    <col min="10286" max="10286" width="10.5703125" style="2" bestFit="1" customWidth="1"/>
    <col min="10287" max="10287" width="9.42578125" style="2" bestFit="1" customWidth="1"/>
    <col min="10288" max="10290" width="0" style="2" hidden="1" customWidth="1"/>
    <col min="10291" max="10291" width="11.5703125" style="2" bestFit="1" customWidth="1"/>
    <col min="10292" max="10292" width="3" style="2" bestFit="1" customWidth="1"/>
    <col min="10293" max="10293" width="13.7109375" style="2" bestFit="1" customWidth="1"/>
    <col min="10294" max="10294" width="13.28515625" style="2" bestFit="1" customWidth="1"/>
    <col min="10295" max="10295" width="12.710937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2578125" style="2" bestFit="1" customWidth="1"/>
    <col min="10303" max="10303" width="12.7109375" style="2" bestFit="1" customWidth="1"/>
    <col min="10304" max="10306" width="0" style="2" hidden="1" customWidth="1"/>
    <col min="10307" max="10307" width="13.7109375" style="2" bestFit="1" customWidth="1"/>
    <col min="10308" max="10308" width="3" style="2" bestFit="1" customWidth="1"/>
    <col min="10309" max="10309" width="12.7109375" style="2" bestFit="1" customWidth="1"/>
    <col min="10310" max="10310" width="14.42578125" style="2" bestFit="1" customWidth="1"/>
    <col min="10311" max="10311" width="11.425781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703125" style="2" bestFit="1" customWidth="1"/>
    <col min="10319" max="10319" width="9.85546875" style="2" bestFit="1" customWidth="1"/>
    <col min="10320" max="10322" width="0" style="2" hidden="1" customWidth="1"/>
    <col min="10323" max="10323" width="12.7109375" style="2" bestFit="1" customWidth="1"/>
    <col min="10324" max="10324" width="3" style="2" bestFit="1" customWidth="1"/>
    <col min="10325" max="10325" width="13.28515625" style="2" bestFit="1" customWidth="1"/>
    <col min="10326" max="10326" width="13.7109375" style="2" bestFit="1" customWidth="1"/>
    <col min="10327" max="10327" width="10.5703125" style="2" bestFit="1" customWidth="1"/>
    <col min="10328" max="10330" width="0" style="2" hidden="1" customWidth="1"/>
    <col min="10331" max="10331" width="13.7109375" style="2" bestFit="1" customWidth="1"/>
    <col min="10332" max="10332" width="3" style="2" bestFit="1" customWidth="1"/>
    <col min="10333" max="10333" width="12.7109375" style="2" bestFit="1" customWidth="1"/>
    <col min="10334" max="10334" width="13.285156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5546875" style="2" bestFit="1" customWidth="1"/>
    <col min="10344" max="10346" width="0" style="2" hidden="1" customWidth="1"/>
    <col min="10347" max="10347" width="12.28515625" style="2" bestFit="1" customWidth="1"/>
    <col min="10348" max="10348" width="3" style="2" bestFit="1" customWidth="1"/>
    <col min="10349" max="10349" width="11.5703125" style="2" bestFit="1" customWidth="1"/>
    <col min="10350" max="10350" width="11.42578125" style="2" bestFit="1" customWidth="1"/>
    <col min="10351" max="10351" width="10.5703125" style="2" bestFit="1" customWidth="1"/>
    <col min="10352" max="10354" width="0" style="2" hidden="1" customWidth="1"/>
    <col min="10355" max="10355" width="12.285156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40625" style="2"/>
    <col min="10497" max="10497" width="12.5703125" style="2" customWidth="1"/>
    <col min="10498" max="10498" width="40" style="2" customWidth="1"/>
    <col min="10499" max="10499" width="16.5703125" style="2" bestFit="1" customWidth="1"/>
    <col min="10500" max="10500" width="6" style="2" bestFit="1" customWidth="1"/>
    <col min="10501" max="10501" width="16.28515625" style="2" bestFit="1" customWidth="1"/>
    <col min="10502" max="10502" width="16.140625" style="2" bestFit="1" customWidth="1"/>
    <col min="10503" max="10503" width="15.42578125" style="2" bestFit="1" customWidth="1"/>
    <col min="10504" max="10506" width="0" style="2" hidden="1" customWidth="1"/>
    <col min="10507" max="10507" width="16.7109375" style="2" bestFit="1" customWidth="1"/>
    <col min="10508" max="10508" width="3" style="2" bestFit="1" customWidth="1"/>
    <col min="10509" max="10509" width="15.28515625" style="2" bestFit="1" customWidth="1"/>
    <col min="10510" max="10510" width="15.140625" style="2" bestFit="1" customWidth="1"/>
    <col min="10511" max="10511" width="14.5703125" style="2" bestFit="1" customWidth="1"/>
    <col min="10512" max="10514" width="0" style="2" hidden="1" customWidth="1"/>
    <col min="10515" max="10515" width="14.85546875" style="2" bestFit="1" customWidth="1"/>
    <col min="10516" max="10516" width="3" style="2" bestFit="1" customWidth="1"/>
    <col min="10517" max="10517" width="14.42578125" style="2" bestFit="1" customWidth="1"/>
    <col min="10518" max="10518" width="15.140625" style="2" bestFit="1" customWidth="1"/>
    <col min="10519" max="10519" width="14" style="2" bestFit="1" customWidth="1"/>
    <col min="10520" max="10522" width="0" style="2" hidden="1" customWidth="1"/>
    <col min="10523" max="10523" width="15.140625" style="2" bestFit="1" customWidth="1"/>
    <col min="10524" max="10524" width="3" style="2" bestFit="1" customWidth="1"/>
    <col min="10525" max="10526" width="14.42578125" style="2" bestFit="1" customWidth="1"/>
    <col min="10527" max="10527" width="12.7109375" style="2" bestFit="1" customWidth="1"/>
    <col min="10528" max="10530" width="0" style="2" hidden="1" customWidth="1"/>
    <col min="10531" max="10531" width="14.42578125" style="2" bestFit="1" customWidth="1"/>
    <col min="10532" max="10532" width="3" style="2" bestFit="1" customWidth="1"/>
    <col min="10533" max="10534" width="14" style="2" bestFit="1" customWidth="1"/>
    <col min="10535" max="10535" width="13.28515625" style="2" bestFit="1" customWidth="1"/>
    <col min="10536" max="10538" width="0" style="2" hidden="1" customWidth="1"/>
    <col min="10539" max="10539" width="14.85546875" style="2" bestFit="1" customWidth="1"/>
    <col min="10540" max="10540" width="3" style="2" bestFit="1" customWidth="1"/>
    <col min="10541" max="10541" width="11.5703125" style="2" bestFit="1" customWidth="1"/>
    <col min="10542" max="10542" width="10.5703125" style="2" bestFit="1" customWidth="1"/>
    <col min="10543" max="10543" width="9.42578125" style="2" bestFit="1" customWidth="1"/>
    <col min="10544" max="10546" width="0" style="2" hidden="1" customWidth="1"/>
    <col min="10547" max="10547" width="11.5703125" style="2" bestFit="1" customWidth="1"/>
    <col min="10548" max="10548" width="3" style="2" bestFit="1" customWidth="1"/>
    <col min="10549" max="10549" width="13.7109375" style="2" bestFit="1" customWidth="1"/>
    <col min="10550" max="10550" width="13.28515625" style="2" bestFit="1" customWidth="1"/>
    <col min="10551" max="10551" width="12.710937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2578125" style="2" bestFit="1" customWidth="1"/>
    <col min="10559" max="10559" width="12.7109375" style="2" bestFit="1" customWidth="1"/>
    <col min="10560" max="10562" width="0" style="2" hidden="1" customWidth="1"/>
    <col min="10563" max="10563" width="13.7109375" style="2" bestFit="1" customWidth="1"/>
    <col min="10564" max="10564" width="3" style="2" bestFit="1" customWidth="1"/>
    <col min="10565" max="10565" width="12.7109375" style="2" bestFit="1" customWidth="1"/>
    <col min="10566" max="10566" width="14.42578125" style="2" bestFit="1" customWidth="1"/>
    <col min="10567" max="10567" width="11.425781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703125" style="2" bestFit="1" customWidth="1"/>
    <col min="10575" max="10575" width="9.85546875" style="2" bestFit="1" customWidth="1"/>
    <col min="10576" max="10578" width="0" style="2" hidden="1" customWidth="1"/>
    <col min="10579" max="10579" width="12.7109375" style="2" bestFit="1" customWidth="1"/>
    <col min="10580" max="10580" width="3" style="2" bestFit="1" customWidth="1"/>
    <col min="10581" max="10581" width="13.28515625" style="2" bestFit="1" customWidth="1"/>
    <col min="10582" max="10582" width="13.7109375" style="2" bestFit="1" customWidth="1"/>
    <col min="10583" max="10583" width="10.5703125" style="2" bestFit="1" customWidth="1"/>
    <col min="10584" max="10586" width="0" style="2" hidden="1" customWidth="1"/>
    <col min="10587" max="10587" width="13.7109375" style="2" bestFit="1" customWidth="1"/>
    <col min="10588" max="10588" width="3" style="2" bestFit="1" customWidth="1"/>
    <col min="10589" max="10589" width="12.7109375" style="2" bestFit="1" customWidth="1"/>
    <col min="10590" max="10590" width="13.285156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5546875" style="2" bestFit="1" customWidth="1"/>
    <col min="10600" max="10602" width="0" style="2" hidden="1" customWidth="1"/>
    <col min="10603" max="10603" width="12.28515625" style="2" bestFit="1" customWidth="1"/>
    <col min="10604" max="10604" width="3" style="2" bestFit="1" customWidth="1"/>
    <col min="10605" max="10605" width="11.5703125" style="2" bestFit="1" customWidth="1"/>
    <col min="10606" max="10606" width="11.42578125" style="2" bestFit="1" customWidth="1"/>
    <col min="10607" max="10607" width="10.5703125" style="2" bestFit="1" customWidth="1"/>
    <col min="10608" max="10610" width="0" style="2" hidden="1" customWidth="1"/>
    <col min="10611" max="10611" width="12.285156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40625" style="2"/>
    <col min="10753" max="10753" width="12.5703125" style="2" customWidth="1"/>
    <col min="10754" max="10754" width="40" style="2" customWidth="1"/>
    <col min="10755" max="10755" width="16.5703125" style="2" bestFit="1" customWidth="1"/>
    <col min="10756" max="10756" width="6" style="2" bestFit="1" customWidth="1"/>
    <col min="10757" max="10757" width="16.28515625" style="2" bestFit="1" customWidth="1"/>
    <col min="10758" max="10758" width="16.140625" style="2" bestFit="1" customWidth="1"/>
    <col min="10759" max="10759" width="15.42578125" style="2" bestFit="1" customWidth="1"/>
    <col min="10760" max="10762" width="0" style="2" hidden="1" customWidth="1"/>
    <col min="10763" max="10763" width="16.7109375" style="2" bestFit="1" customWidth="1"/>
    <col min="10764" max="10764" width="3" style="2" bestFit="1" customWidth="1"/>
    <col min="10765" max="10765" width="15.28515625" style="2" bestFit="1" customWidth="1"/>
    <col min="10766" max="10766" width="15.140625" style="2" bestFit="1" customWidth="1"/>
    <col min="10767" max="10767" width="14.5703125" style="2" bestFit="1" customWidth="1"/>
    <col min="10768" max="10770" width="0" style="2" hidden="1" customWidth="1"/>
    <col min="10771" max="10771" width="14.85546875" style="2" bestFit="1" customWidth="1"/>
    <col min="10772" max="10772" width="3" style="2" bestFit="1" customWidth="1"/>
    <col min="10773" max="10773" width="14.42578125" style="2" bestFit="1" customWidth="1"/>
    <col min="10774" max="10774" width="15.140625" style="2" bestFit="1" customWidth="1"/>
    <col min="10775" max="10775" width="14" style="2" bestFit="1" customWidth="1"/>
    <col min="10776" max="10778" width="0" style="2" hidden="1" customWidth="1"/>
    <col min="10779" max="10779" width="15.140625" style="2" bestFit="1" customWidth="1"/>
    <col min="10780" max="10780" width="3" style="2" bestFit="1" customWidth="1"/>
    <col min="10781" max="10782" width="14.42578125" style="2" bestFit="1" customWidth="1"/>
    <col min="10783" max="10783" width="12.7109375" style="2" bestFit="1" customWidth="1"/>
    <col min="10784" max="10786" width="0" style="2" hidden="1" customWidth="1"/>
    <col min="10787" max="10787" width="14.42578125" style="2" bestFit="1" customWidth="1"/>
    <col min="10788" max="10788" width="3" style="2" bestFit="1" customWidth="1"/>
    <col min="10789" max="10790" width="14" style="2" bestFit="1" customWidth="1"/>
    <col min="10791" max="10791" width="13.28515625" style="2" bestFit="1" customWidth="1"/>
    <col min="10792" max="10794" width="0" style="2" hidden="1" customWidth="1"/>
    <col min="10795" max="10795" width="14.85546875" style="2" bestFit="1" customWidth="1"/>
    <col min="10796" max="10796" width="3" style="2" bestFit="1" customWidth="1"/>
    <col min="10797" max="10797" width="11.5703125" style="2" bestFit="1" customWidth="1"/>
    <col min="10798" max="10798" width="10.5703125" style="2" bestFit="1" customWidth="1"/>
    <col min="10799" max="10799" width="9.42578125" style="2" bestFit="1" customWidth="1"/>
    <col min="10800" max="10802" width="0" style="2" hidden="1" customWidth="1"/>
    <col min="10803" max="10803" width="11.5703125" style="2" bestFit="1" customWidth="1"/>
    <col min="10804" max="10804" width="3" style="2" bestFit="1" customWidth="1"/>
    <col min="10805" max="10805" width="13.7109375" style="2" bestFit="1" customWidth="1"/>
    <col min="10806" max="10806" width="13.28515625" style="2" bestFit="1" customWidth="1"/>
    <col min="10807" max="10807" width="12.710937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2578125" style="2" bestFit="1" customWidth="1"/>
    <col min="10815" max="10815" width="12.7109375" style="2" bestFit="1" customWidth="1"/>
    <col min="10816" max="10818" width="0" style="2" hidden="1" customWidth="1"/>
    <col min="10819" max="10819" width="13.7109375" style="2" bestFit="1" customWidth="1"/>
    <col min="10820" max="10820" width="3" style="2" bestFit="1" customWidth="1"/>
    <col min="10821" max="10821" width="12.7109375" style="2" bestFit="1" customWidth="1"/>
    <col min="10822" max="10822" width="14.42578125" style="2" bestFit="1" customWidth="1"/>
    <col min="10823" max="10823" width="11.425781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703125" style="2" bestFit="1" customWidth="1"/>
    <col min="10831" max="10831" width="9.85546875" style="2" bestFit="1" customWidth="1"/>
    <col min="10832" max="10834" width="0" style="2" hidden="1" customWidth="1"/>
    <col min="10835" max="10835" width="12.7109375" style="2" bestFit="1" customWidth="1"/>
    <col min="10836" max="10836" width="3" style="2" bestFit="1" customWidth="1"/>
    <col min="10837" max="10837" width="13.28515625" style="2" bestFit="1" customWidth="1"/>
    <col min="10838" max="10838" width="13.7109375" style="2" bestFit="1" customWidth="1"/>
    <col min="10839" max="10839" width="10.5703125" style="2" bestFit="1" customWidth="1"/>
    <col min="10840" max="10842" width="0" style="2" hidden="1" customWidth="1"/>
    <col min="10843" max="10843" width="13.7109375" style="2" bestFit="1" customWidth="1"/>
    <col min="10844" max="10844" width="3" style="2" bestFit="1" customWidth="1"/>
    <col min="10845" max="10845" width="12.7109375" style="2" bestFit="1" customWidth="1"/>
    <col min="10846" max="10846" width="13.285156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5546875" style="2" bestFit="1" customWidth="1"/>
    <col min="10856" max="10858" width="0" style="2" hidden="1" customWidth="1"/>
    <col min="10859" max="10859" width="12.28515625" style="2" bestFit="1" customWidth="1"/>
    <col min="10860" max="10860" width="3" style="2" bestFit="1" customWidth="1"/>
    <col min="10861" max="10861" width="11.5703125" style="2" bestFit="1" customWidth="1"/>
    <col min="10862" max="10862" width="11.42578125" style="2" bestFit="1" customWidth="1"/>
    <col min="10863" max="10863" width="10.5703125" style="2" bestFit="1" customWidth="1"/>
    <col min="10864" max="10866" width="0" style="2" hidden="1" customWidth="1"/>
    <col min="10867" max="10867" width="12.285156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40625" style="2"/>
    <col min="11009" max="11009" width="12.5703125" style="2" customWidth="1"/>
    <col min="11010" max="11010" width="40" style="2" customWidth="1"/>
    <col min="11011" max="11011" width="16.5703125" style="2" bestFit="1" customWidth="1"/>
    <col min="11012" max="11012" width="6" style="2" bestFit="1" customWidth="1"/>
    <col min="11013" max="11013" width="16.28515625" style="2" bestFit="1" customWidth="1"/>
    <col min="11014" max="11014" width="16.140625" style="2" bestFit="1" customWidth="1"/>
    <col min="11015" max="11015" width="15.42578125" style="2" bestFit="1" customWidth="1"/>
    <col min="11016" max="11018" width="0" style="2" hidden="1" customWidth="1"/>
    <col min="11019" max="11019" width="16.7109375" style="2" bestFit="1" customWidth="1"/>
    <col min="11020" max="11020" width="3" style="2" bestFit="1" customWidth="1"/>
    <col min="11021" max="11021" width="15.28515625" style="2" bestFit="1" customWidth="1"/>
    <col min="11022" max="11022" width="15.140625" style="2" bestFit="1" customWidth="1"/>
    <col min="11023" max="11023" width="14.5703125" style="2" bestFit="1" customWidth="1"/>
    <col min="11024" max="11026" width="0" style="2" hidden="1" customWidth="1"/>
    <col min="11027" max="11027" width="14.85546875" style="2" bestFit="1" customWidth="1"/>
    <col min="11028" max="11028" width="3" style="2" bestFit="1" customWidth="1"/>
    <col min="11029" max="11029" width="14.42578125" style="2" bestFit="1" customWidth="1"/>
    <col min="11030" max="11030" width="15.140625" style="2" bestFit="1" customWidth="1"/>
    <col min="11031" max="11031" width="14" style="2" bestFit="1" customWidth="1"/>
    <col min="11032" max="11034" width="0" style="2" hidden="1" customWidth="1"/>
    <col min="11035" max="11035" width="15.140625" style="2" bestFit="1" customWidth="1"/>
    <col min="11036" max="11036" width="3" style="2" bestFit="1" customWidth="1"/>
    <col min="11037" max="11038" width="14.42578125" style="2" bestFit="1" customWidth="1"/>
    <col min="11039" max="11039" width="12.7109375" style="2" bestFit="1" customWidth="1"/>
    <col min="11040" max="11042" width="0" style="2" hidden="1" customWidth="1"/>
    <col min="11043" max="11043" width="14.42578125" style="2" bestFit="1" customWidth="1"/>
    <col min="11044" max="11044" width="3" style="2" bestFit="1" customWidth="1"/>
    <col min="11045" max="11046" width="14" style="2" bestFit="1" customWidth="1"/>
    <col min="11047" max="11047" width="13.28515625" style="2" bestFit="1" customWidth="1"/>
    <col min="11048" max="11050" width="0" style="2" hidden="1" customWidth="1"/>
    <col min="11051" max="11051" width="14.85546875" style="2" bestFit="1" customWidth="1"/>
    <col min="11052" max="11052" width="3" style="2" bestFit="1" customWidth="1"/>
    <col min="11053" max="11053" width="11.5703125" style="2" bestFit="1" customWidth="1"/>
    <col min="11054" max="11054" width="10.5703125" style="2" bestFit="1" customWidth="1"/>
    <col min="11055" max="11055" width="9.42578125" style="2" bestFit="1" customWidth="1"/>
    <col min="11056" max="11058" width="0" style="2" hidden="1" customWidth="1"/>
    <col min="11059" max="11059" width="11.5703125" style="2" bestFit="1" customWidth="1"/>
    <col min="11060" max="11060" width="3" style="2" bestFit="1" customWidth="1"/>
    <col min="11061" max="11061" width="13.7109375" style="2" bestFit="1" customWidth="1"/>
    <col min="11062" max="11062" width="13.28515625" style="2" bestFit="1" customWidth="1"/>
    <col min="11063" max="11063" width="12.710937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2578125" style="2" bestFit="1" customWidth="1"/>
    <col min="11071" max="11071" width="12.7109375" style="2" bestFit="1" customWidth="1"/>
    <col min="11072" max="11074" width="0" style="2" hidden="1" customWidth="1"/>
    <col min="11075" max="11075" width="13.7109375" style="2" bestFit="1" customWidth="1"/>
    <col min="11076" max="11076" width="3" style="2" bestFit="1" customWidth="1"/>
    <col min="11077" max="11077" width="12.7109375" style="2" bestFit="1" customWidth="1"/>
    <col min="11078" max="11078" width="14.42578125" style="2" bestFit="1" customWidth="1"/>
    <col min="11079" max="11079" width="11.425781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703125" style="2" bestFit="1" customWidth="1"/>
    <col min="11087" max="11087" width="9.85546875" style="2" bestFit="1" customWidth="1"/>
    <col min="11088" max="11090" width="0" style="2" hidden="1" customWidth="1"/>
    <col min="11091" max="11091" width="12.7109375" style="2" bestFit="1" customWidth="1"/>
    <col min="11092" max="11092" width="3" style="2" bestFit="1" customWidth="1"/>
    <col min="11093" max="11093" width="13.28515625" style="2" bestFit="1" customWidth="1"/>
    <col min="11094" max="11094" width="13.7109375" style="2" bestFit="1" customWidth="1"/>
    <col min="11095" max="11095" width="10.5703125" style="2" bestFit="1" customWidth="1"/>
    <col min="11096" max="11098" width="0" style="2" hidden="1" customWidth="1"/>
    <col min="11099" max="11099" width="13.7109375" style="2" bestFit="1" customWidth="1"/>
    <col min="11100" max="11100" width="3" style="2" bestFit="1" customWidth="1"/>
    <col min="11101" max="11101" width="12.7109375" style="2" bestFit="1" customWidth="1"/>
    <col min="11102" max="11102" width="13.285156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5546875" style="2" bestFit="1" customWidth="1"/>
    <col min="11112" max="11114" width="0" style="2" hidden="1" customWidth="1"/>
    <col min="11115" max="11115" width="12.28515625" style="2" bestFit="1" customWidth="1"/>
    <col min="11116" max="11116" width="3" style="2" bestFit="1" customWidth="1"/>
    <col min="11117" max="11117" width="11.5703125" style="2" bestFit="1" customWidth="1"/>
    <col min="11118" max="11118" width="11.42578125" style="2" bestFit="1" customWidth="1"/>
    <col min="11119" max="11119" width="10.5703125" style="2" bestFit="1" customWidth="1"/>
    <col min="11120" max="11122" width="0" style="2" hidden="1" customWidth="1"/>
    <col min="11123" max="11123" width="12.285156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40625" style="2"/>
    <col min="11265" max="11265" width="12.5703125" style="2" customWidth="1"/>
    <col min="11266" max="11266" width="40" style="2" customWidth="1"/>
    <col min="11267" max="11267" width="16.5703125" style="2" bestFit="1" customWidth="1"/>
    <col min="11268" max="11268" width="6" style="2" bestFit="1" customWidth="1"/>
    <col min="11269" max="11269" width="16.28515625" style="2" bestFit="1" customWidth="1"/>
    <col min="11270" max="11270" width="16.140625" style="2" bestFit="1" customWidth="1"/>
    <col min="11271" max="11271" width="15.42578125" style="2" bestFit="1" customWidth="1"/>
    <col min="11272" max="11274" width="0" style="2" hidden="1" customWidth="1"/>
    <col min="11275" max="11275" width="16.7109375" style="2" bestFit="1" customWidth="1"/>
    <col min="11276" max="11276" width="3" style="2" bestFit="1" customWidth="1"/>
    <col min="11277" max="11277" width="15.28515625" style="2" bestFit="1" customWidth="1"/>
    <col min="11278" max="11278" width="15.140625" style="2" bestFit="1" customWidth="1"/>
    <col min="11279" max="11279" width="14.5703125" style="2" bestFit="1" customWidth="1"/>
    <col min="11280" max="11282" width="0" style="2" hidden="1" customWidth="1"/>
    <col min="11283" max="11283" width="14.85546875" style="2" bestFit="1" customWidth="1"/>
    <col min="11284" max="11284" width="3" style="2" bestFit="1" customWidth="1"/>
    <col min="11285" max="11285" width="14.42578125" style="2" bestFit="1" customWidth="1"/>
    <col min="11286" max="11286" width="15.140625" style="2" bestFit="1" customWidth="1"/>
    <col min="11287" max="11287" width="14" style="2" bestFit="1" customWidth="1"/>
    <col min="11288" max="11290" width="0" style="2" hidden="1" customWidth="1"/>
    <col min="11291" max="11291" width="15.140625" style="2" bestFit="1" customWidth="1"/>
    <col min="11292" max="11292" width="3" style="2" bestFit="1" customWidth="1"/>
    <col min="11293" max="11294" width="14.42578125" style="2" bestFit="1" customWidth="1"/>
    <col min="11295" max="11295" width="12.7109375" style="2" bestFit="1" customWidth="1"/>
    <col min="11296" max="11298" width="0" style="2" hidden="1" customWidth="1"/>
    <col min="11299" max="11299" width="14.42578125" style="2" bestFit="1" customWidth="1"/>
    <col min="11300" max="11300" width="3" style="2" bestFit="1" customWidth="1"/>
    <col min="11301" max="11302" width="14" style="2" bestFit="1" customWidth="1"/>
    <col min="11303" max="11303" width="13.28515625" style="2" bestFit="1" customWidth="1"/>
    <col min="11304" max="11306" width="0" style="2" hidden="1" customWidth="1"/>
    <col min="11307" max="11307" width="14.85546875" style="2" bestFit="1" customWidth="1"/>
    <col min="11308" max="11308" width="3" style="2" bestFit="1" customWidth="1"/>
    <col min="11309" max="11309" width="11.5703125" style="2" bestFit="1" customWidth="1"/>
    <col min="11310" max="11310" width="10.5703125" style="2" bestFit="1" customWidth="1"/>
    <col min="11311" max="11311" width="9.42578125" style="2" bestFit="1" customWidth="1"/>
    <col min="11312" max="11314" width="0" style="2" hidden="1" customWidth="1"/>
    <col min="11315" max="11315" width="11.5703125" style="2" bestFit="1" customWidth="1"/>
    <col min="11316" max="11316" width="3" style="2" bestFit="1" customWidth="1"/>
    <col min="11317" max="11317" width="13.7109375" style="2" bestFit="1" customWidth="1"/>
    <col min="11318" max="11318" width="13.28515625" style="2" bestFit="1" customWidth="1"/>
    <col min="11319" max="11319" width="12.710937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2578125" style="2" bestFit="1" customWidth="1"/>
    <col min="11327" max="11327" width="12.7109375" style="2" bestFit="1" customWidth="1"/>
    <col min="11328" max="11330" width="0" style="2" hidden="1" customWidth="1"/>
    <col min="11331" max="11331" width="13.7109375" style="2" bestFit="1" customWidth="1"/>
    <col min="11332" max="11332" width="3" style="2" bestFit="1" customWidth="1"/>
    <col min="11333" max="11333" width="12.7109375" style="2" bestFit="1" customWidth="1"/>
    <col min="11334" max="11334" width="14.42578125" style="2" bestFit="1" customWidth="1"/>
    <col min="11335" max="11335" width="11.425781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703125" style="2" bestFit="1" customWidth="1"/>
    <col min="11343" max="11343" width="9.85546875" style="2" bestFit="1" customWidth="1"/>
    <col min="11344" max="11346" width="0" style="2" hidden="1" customWidth="1"/>
    <col min="11347" max="11347" width="12.7109375" style="2" bestFit="1" customWidth="1"/>
    <col min="11348" max="11348" width="3" style="2" bestFit="1" customWidth="1"/>
    <col min="11349" max="11349" width="13.28515625" style="2" bestFit="1" customWidth="1"/>
    <col min="11350" max="11350" width="13.7109375" style="2" bestFit="1" customWidth="1"/>
    <col min="11351" max="11351" width="10.5703125" style="2" bestFit="1" customWidth="1"/>
    <col min="11352" max="11354" width="0" style="2" hidden="1" customWidth="1"/>
    <col min="11355" max="11355" width="13.7109375" style="2" bestFit="1" customWidth="1"/>
    <col min="11356" max="11356" width="3" style="2" bestFit="1" customWidth="1"/>
    <col min="11357" max="11357" width="12.7109375" style="2" bestFit="1" customWidth="1"/>
    <col min="11358" max="11358" width="13.285156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5546875" style="2" bestFit="1" customWidth="1"/>
    <col min="11368" max="11370" width="0" style="2" hidden="1" customWidth="1"/>
    <col min="11371" max="11371" width="12.28515625" style="2" bestFit="1" customWidth="1"/>
    <col min="11372" max="11372" width="3" style="2" bestFit="1" customWidth="1"/>
    <col min="11373" max="11373" width="11.5703125" style="2" bestFit="1" customWidth="1"/>
    <col min="11374" max="11374" width="11.42578125" style="2" bestFit="1" customWidth="1"/>
    <col min="11375" max="11375" width="10.5703125" style="2" bestFit="1" customWidth="1"/>
    <col min="11376" max="11378" width="0" style="2" hidden="1" customWidth="1"/>
    <col min="11379" max="11379" width="12.285156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40625" style="2"/>
    <col min="11521" max="11521" width="12.5703125" style="2" customWidth="1"/>
    <col min="11522" max="11522" width="40" style="2" customWidth="1"/>
    <col min="11523" max="11523" width="16.5703125" style="2" bestFit="1" customWidth="1"/>
    <col min="11524" max="11524" width="6" style="2" bestFit="1" customWidth="1"/>
    <col min="11525" max="11525" width="16.28515625" style="2" bestFit="1" customWidth="1"/>
    <col min="11526" max="11526" width="16.140625" style="2" bestFit="1" customWidth="1"/>
    <col min="11527" max="11527" width="15.42578125" style="2" bestFit="1" customWidth="1"/>
    <col min="11528" max="11530" width="0" style="2" hidden="1" customWidth="1"/>
    <col min="11531" max="11531" width="16.7109375" style="2" bestFit="1" customWidth="1"/>
    <col min="11532" max="11532" width="3" style="2" bestFit="1" customWidth="1"/>
    <col min="11533" max="11533" width="15.28515625" style="2" bestFit="1" customWidth="1"/>
    <col min="11534" max="11534" width="15.140625" style="2" bestFit="1" customWidth="1"/>
    <col min="11535" max="11535" width="14.5703125" style="2" bestFit="1" customWidth="1"/>
    <col min="11536" max="11538" width="0" style="2" hidden="1" customWidth="1"/>
    <col min="11539" max="11539" width="14.85546875" style="2" bestFit="1" customWidth="1"/>
    <col min="11540" max="11540" width="3" style="2" bestFit="1" customWidth="1"/>
    <col min="11541" max="11541" width="14.42578125" style="2" bestFit="1" customWidth="1"/>
    <col min="11542" max="11542" width="15.140625" style="2" bestFit="1" customWidth="1"/>
    <col min="11543" max="11543" width="14" style="2" bestFit="1" customWidth="1"/>
    <col min="11544" max="11546" width="0" style="2" hidden="1" customWidth="1"/>
    <col min="11547" max="11547" width="15.140625" style="2" bestFit="1" customWidth="1"/>
    <col min="11548" max="11548" width="3" style="2" bestFit="1" customWidth="1"/>
    <col min="11549" max="11550" width="14.42578125" style="2" bestFit="1" customWidth="1"/>
    <col min="11551" max="11551" width="12.7109375" style="2" bestFit="1" customWidth="1"/>
    <col min="11552" max="11554" width="0" style="2" hidden="1" customWidth="1"/>
    <col min="11555" max="11555" width="14.42578125" style="2" bestFit="1" customWidth="1"/>
    <col min="11556" max="11556" width="3" style="2" bestFit="1" customWidth="1"/>
    <col min="11557" max="11558" width="14" style="2" bestFit="1" customWidth="1"/>
    <col min="11559" max="11559" width="13.28515625" style="2" bestFit="1" customWidth="1"/>
    <col min="11560" max="11562" width="0" style="2" hidden="1" customWidth="1"/>
    <col min="11563" max="11563" width="14.85546875" style="2" bestFit="1" customWidth="1"/>
    <col min="11564" max="11564" width="3" style="2" bestFit="1" customWidth="1"/>
    <col min="11565" max="11565" width="11.5703125" style="2" bestFit="1" customWidth="1"/>
    <col min="11566" max="11566" width="10.5703125" style="2" bestFit="1" customWidth="1"/>
    <col min="11567" max="11567" width="9.42578125" style="2" bestFit="1" customWidth="1"/>
    <col min="11568" max="11570" width="0" style="2" hidden="1" customWidth="1"/>
    <col min="11571" max="11571" width="11.5703125" style="2" bestFit="1" customWidth="1"/>
    <col min="11572" max="11572" width="3" style="2" bestFit="1" customWidth="1"/>
    <col min="11573" max="11573" width="13.7109375" style="2" bestFit="1" customWidth="1"/>
    <col min="11574" max="11574" width="13.28515625" style="2" bestFit="1" customWidth="1"/>
    <col min="11575" max="11575" width="12.710937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2578125" style="2" bestFit="1" customWidth="1"/>
    <col min="11583" max="11583" width="12.7109375" style="2" bestFit="1" customWidth="1"/>
    <col min="11584" max="11586" width="0" style="2" hidden="1" customWidth="1"/>
    <col min="11587" max="11587" width="13.7109375" style="2" bestFit="1" customWidth="1"/>
    <col min="11588" max="11588" width="3" style="2" bestFit="1" customWidth="1"/>
    <col min="11589" max="11589" width="12.7109375" style="2" bestFit="1" customWidth="1"/>
    <col min="11590" max="11590" width="14.42578125" style="2" bestFit="1" customWidth="1"/>
    <col min="11591" max="11591" width="11.425781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703125" style="2" bestFit="1" customWidth="1"/>
    <col min="11599" max="11599" width="9.85546875" style="2" bestFit="1" customWidth="1"/>
    <col min="11600" max="11602" width="0" style="2" hidden="1" customWidth="1"/>
    <col min="11603" max="11603" width="12.7109375" style="2" bestFit="1" customWidth="1"/>
    <col min="11604" max="11604" width="3" style="2" bestFit="1" customWidth="1"/>
    <col min="11605" max="11605" width="13.28515625" style="2" bestFit="1" customWidth="1"/>
    <col min="11606" max="11606" width="13.7109375" style="2" bestFit="1" customWidth="1"/>
    <col min="11607" max="11607" width="10.5703125" style="2" bestFit="1" customWidth="1"/>
    <col min="11608" max="11610" width="0" style="2" hidden="1" customWidth="1"/>
    <col min="11611" max="11611" width="13.7109375" style="2" bestFit="1" customWidth="1"/>
    <col min="11612" max="11612" width="3" style="2" bestFit="1" customWidth="1"/>
    <col min="11613" max="11613" width="12.7109375" style="2" bestFit="1" customWidth="1"/>
    <col min="11614" max="11614" width="13.285156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5546875" style="2" bestFit="1" customWidth="1"/>
    <col min="11624" max="11626" width="0" style="2" hidden="1" customWidth="1"/>
    <col min="11627" max="11627" width="12.28515625" style="2" bestFit="1" customWidth="1"/>
    <col min="11628" max="11628" width="3" style="2" bestFit="1" customWidth="1"/>
    <col min="11629" max="11629" width="11.5703125" style="2" bestFit="1" customWidth="1"/>
    <col min="11630" max="11630" width="11.42578125" style="2" bestFit="1" customWidth="1"/>
    <col min="11631" max="11631" width="10.5703125" style="2" bestFit="1" customWidth="1"/>
    <col min="11632" max="11634" width="0" style="2" hidden="1" customWidth="1"/>
    <col min="11635" max="11635" width="12.285156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40625" style="2"/>
    <col min="11777" max="11777" width="12.5703125" style="2" customWidth="1"/>
    <col min="11778" max="11778" width="40" style="2" customWidth="1"/>
    <col min="11779" max="11779" width="16.5703125" style="2" bestFit="1" customWidth="1"/>
    <col min="11780" max="11780" width="6" style="2" bestFit="1" customWidth="1"/>
    <col min="11781" max="11781" width="16.28515625" style="2" bestFit="1" customWidth="1"/>
    <col min="11782" max="11782" width="16.140625" style="2" bestFit="1" customWidth="1"/>
    <col min="11783" max="11783" width="15.42578125" style="2" bestFit="1" customWidth="1"/>
    <col min="11784" max="11786" width="0" style="2" hidden="1" customWidth="1"/>
    <col min="11787" max="11787" width="16.7109375" style="2" bestFit="1" customWidth="1"/>
    <col min="11788" max="11788" width="3" style="2" bestFit="1" customWidth="1"/>
    <col min="11789" max="11789" width="15.28515625" style="2" bestFit="1" customWidth="1"/>
    <col min="11790" max="11790" width="15.140625" style="2" bestFit="1" customWidth="1"/>
    <col min="11791" max="11791" width="14.5703125" style="2" bestFit="1" customWidth="1"/>
    <col min="11792" max="11794" width="0" style="2" hidden="1" customWidth="1"/>
    <col min="11795" max="11795" width="14.85546875" style="2" bestFit="1" customWidth="1"/>
    <col min="11796" max="11796" width="3" style="2" bestFit="1" customWidth="1"/>
    <col min="11797" max="11797" width="14.42578125" style="2" bestFit="1" customWidth="1"/>
    <col min="11798" max="11798" width="15.140625" style="2" bestFit="1" customWidth="1"/>
    <col min="11799" max="11799" width="14" style="2" bestFit="1" customWidth="1"/>
    <col min="11800" max="11802" width="0" style="2" hidden="1" customWidth="1"/>
    <col min="11803" max="11803" width="15.140625" style="2" bestFit="1" customWidth="1"/>
    <col min="11804" max="11804" width="3" style="2" bestFit="1" customWidth="1"/>
    <col min="11805" max="11806" width="14.42578125" style="2" bestFit="1" customWidth="1"/>
    <col min="11807" max="11807" width="12.7109375" style="2" bestFit="1" customWidth="1"/>
    <col min="11808" max="11810" width="0" style="2" hidden="1" customWidth="1"/>
    <col min="11811" max="11811" width="14.42578125" style="2" bestFit="1" customWidth="1"/>
    <col min="11812" max="11812" width="3" style="2" bestFit="1" customWidth="1"/>
    <col min="11813" max="11814" width="14" style="2" bestFit="1" customWidth="1"/>
    <col min="11815" max="11815" width="13.28515625" style="2" bestFit="1" customWidth="1"/>
    <col min="11816" max="11818" width="0" style="2" hidden="1" customWidth="1"/>
    <col min="11819" max="11819" width="14.85546875" style="2" bestFit="1" customWidth="1"/>
    <col min="11820" max="11820" width="3" style="2" bestFit="1" customWidth="1"/>
    <col min="11821" max="11821" width="11.5703125" style="2" bestFit="1" customWidth="1"/>
    <col min="11822" max="11822" width="10.5703125" style="2" bestFit="1" customWidth="1"/>
    <col min="11823" max="11823" width="9.42578125" style="2" bestFit="1" customWidth="1"/>
    <col min="11824" max="11826" width="0" style="2" hidden="1" customWidth="1"/>
    <col min="11827" max="11827" width="11.5703125" style="2" bestFit="1" customWidth="1"/>
    <col min="11828" max="11828" width="3" style="2" bestFit="1" customWidth="1"/>
    <col min="11829" max="11829" width="13.7109375" style="2" bestFit="1" customWidth="1"/>
    <col min="11830" max="11830" width="13.28515625" style="2" bestFit="1" customWidth="1"/>
    <col min="11831" max="11831" width="12.710937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2578125" style="2" bestFit="1" customWidth="1"/>
    <col min="11839" max="11839" width="12.7109375" style="2" bestFit="1" customWidth="1"/>
    <col min="11840" max="11842" width="0" style="2" hidden="1" customWidth="1"/>
    <col min="11843" max="11843" width="13.7109375" style="2" bestFit="1" customWidth="1"/>
    <col min="11844" max="11844" width="3" style="2" bestFit="1" customWidth="1"/>
    <col min="11845" max="11845" width="12.7109375" style="2" bestFit="1" customWidth="1"/>
    <col min="11846" max="11846" width="14.42578125" style="2" bestFit="1" customWidth="1"/>
    <col min="11847" max="11847" width="11.425781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703125" style="2" bestFit="1" customWidth="1"/>
    <col min="11855" max="11855" width="9.85546875" style="2" bestFit="1" customWidth="1"/>
    <col min="11856" max="11858" width="0" style="2" hidden="1" customWidth="1"/>
    <col min="11859" max="11859" width="12.7109375" style="2" bestFit="1" customWidth="1"/>
    <col min="11860" max="11860" width="3" style="2" bestFit="1" customWidth="1"/>
    <col min="11861" max="11861" width="13.28515625" style="2" bestFit="1" customWidth="1"/>
    <col min="11862" max="11862" width="13.7109375" style="2" bestFit="1" customWidth="1"/>
    <col min="11863" max="11863" width="10.5703125" style="2" bestFit="1" customWidth="1"/>
    <col min="11864" max="11866" width="0" style="2" hidden="1" customWidth="1"/>
    <col min="11867" max="11867" width="13.7109375" style="2" bestFit="1" customWidth="1"/>
    <col min="11868" max="11868" width="3" style="2" bestFit="1" customWidth="1"/>
    <col min="11869" max="11869" width="12.7109375" style="2" bestFit="1" customWidth="1"/>
    <col min="11870" max="11870" width="13.285156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5546875" style="2" bestFit="1" customWidth="1"/>
    <col min="11880" max="11882" width="0" style="2" hidden="1" customWidth="1"/>
    <col min="11883" max="11883" width="12.28515625" style="2" bestFit="1" customWidth="1"/>
    <col min="11884" max="11884" width="3" style="2" bestFit="1" customWidth="1"/>
    <col min="11885" max="11885" width="11.5703125" style="2" bestFit="1" customWidth="1"/>
    <col min="11886" max="11886" width="11.42578125" style="2" bestFit="1" customWidth="1"/>
    <col min="11887" max="11887" width="10.5703125" style="2" bestFit="1" customWidth="1"/>
    <col min="11888" max="11890" width="0" style="2" hidden="1" customWidth="1"/>
    <col min="11891" max="11891" width="12.285156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40625" style="2"/>
    <col min="12033" max="12033" width="12.5703125" style="2" customWidth="1"/>
    <col min="12034" max="12034" width="40" style="2" customWidth="1"/>
    <col min="12035" max="12035" width="16.5703125" style="2" bestFit="1" customWidth="1"/>
    <col min="12036" max="12036" width="6" style="2" bestFit="1" customWidth="1"/>
    <col min="12037" max="12037" width="16.28515625" style="2" bestFit="1" customWidth="1"/>
    <col min="12038" max="12038" width="16.140625" style="2" bestFit="1" customWidth="1"/>
    <col min="12039" max="12039" width="15.42578125" style="2" bestFit="1" customWidth="1"/>
    <col min="12040" max="12042" width="0" style="2" hidden="1" customWidth="1"/>
    <col min="12043" max="12043" width="16.7109375" style="2" bestFit="1" customWidth="1"/>
    <col min="12044" max="12044" width="3" style="2" bestFit="1" customWidth="1"/>
    <col min="12045" max="12045" width="15.28515625" style="2" bestFit="1" customWidth="1"/>
    <col min="12046" max="12046" width="15.140625" style="2" bestFit="1" customWidth="1"/>
    <col min="12047" max="12047" width="14.5703125" style="2" bestFit="1" customWidth="1"/>
    <col min="12048" max="12050" width="0" style="2" hidden="1" customWidth="1"/>
    <col min="12051" max="12051" width="14.85546875" style="2" bestFit="1" customWidth="1"/>
    <col min="12052" max="12052" width="3" style="2" bestFit="1" customWidth="1"/>
    <col min="12053" max="12053" width="14.42578125" style="2" bestFit="1" customWidth="1"/>
    <col min="12054" max="12054" width="15.140625" style="2" bestFit="1" customWidth="1"/>
    <col min="12055" max="12055" width="14" style="2" bestFit="1" customWidth="1"/>
    <col min="12056" max="12058" width="0" style="2" hidden="1" customWidth="1"/>
    <col min="12059" max="12059" width="15.140625" style="2" bestFit="1" customWidth="1"/>
    <col min="12060" max="12060" width="3" style="2" bestFit="1" customWidth="1"/>
    <col min="12061" max="12062" width="14.42578125" style="2" bestFit="1" customWidth="1"/>
    <col min="12063" max="12063" width="12.7109375" style="2" bestFit="1" customWidth="1"/>
    <col min="12064" max="12066" width="0" style="2" hidden="1" customWidth="1"/>
    <col min="12067" max="12067" width="14.42578125" style="2" bestFit="1" customWidth="1"/>
    <col min="12068" max="12068" width="3" style="2" bestFit="1" customWidth="1"/>
    <col min="12069" max="12070" width="14" style="2" bestFit="1" customWidth="1"/>
    <col min="12071" max="12071" width="13.28515625" style="2" bestFit="1" customWidth="1"/>
    <col min="12072" max="12074" width="0" style="2" hidden="1" customWidth="1"/>
    <col min="12075" max="12075" width="14.85546875" style="2" bestFit="1" customWidth="1"/>
    <col min="12076" max="12076" width="3" style="2" bestFit="1" customWidth="1"/>
    <col min="12077" max="12077" width="11.5703125" style="2" bestFit="1" customWidth="1"/>
    <col min="12078" max="12078" width="10.5703125" style="2" bestFit="1" customWidth="1"/>
    <col min="12079" max="12079" width="9.42578125" style="2" bestFit="1" customWidth="1"/>
    <col min="12080" max="12082" width="0" style="2" hidden="1" customWidth="1"/>
    <col min="12083" max="12083" width="11.5703125" style="2" bestFit="1" customWidth="1"/>
    <col min="12084" max="12084" width="3" style="2" bestFit="1" customWidth="1"/>
    <col min="12085" max="12085" width="13.7109375" style="2" bestFit="1" customWidth="1"/>
    <col min="12086" max="12086" width="13.28515625" style="2" bestFit="1" customWidth="1"/>
    <col min="12087" max="12087" width="12.710937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2578125" style="2" bestFit="1" customWidth="1"/>
    <col min="12095" max="12095" width="12.7109375" style="2" bestFit="1" customWidth="1"/>
    <col min="12096" max="12098" width="0" style="2" hidden="1" customWidth="1"/>
    <col min="12099" max="12099" width="13.7109375" style="2" bestFit="1" customWidth="1"/>
    <col min="12100" max="12100" width="3" style="2" bestFit="1" customWidth="1"/>
    <col min="12101" max="12101" width="12.7109375" style="2" bestFit="1" customWidth="1"/>
    <col min="12102" max="12102" width="14.42578125" style="2" bestFit="1" customWidth="1"/>
    <col min="12103" max="12103" width="11.425781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703125" style="2" bestFit="1" customWidth="1"/>
    <col min="12111" max="12111" width="9.85546875" style="2" bestFit="1" customWidth="1"/>
    <col min="12112" max="12114" width="0" style="2" hidden="1" customWidth="1"/>
    <col min="12115" max="12115" width="12.7109375" style="2" bestFit="1" customWidth="1"/>
    <col min="12116" max="12116" width="3" style="2" bestFit="1" customWidth="1"/>
    <col min="12117" max="12117" width="13.28515625" style="2" bestFit="1" customWidth="1"/>
    <col min="12118" max="12118" width="13.7109375" style="2" bestFit="1" customWidth="1"/>
    <col min="12119" max="12119" width="10.5703125" style="2" bestFit="1" customWidth="1"/>
    <col min="12120" max="12122" width="0" style="2" hidden="1" customWidth="1"/>
    <col min="12123" max="12123" width="13.7109375" style="2" bestFit="1" customWidth="1"/>
    <col min="12124" max="12124" width="3" style="2" bestFit="1" customWidth="1"/>
    <col min="12125" max="12125" width="12.7109375" style="2" bestFit="1" customWidth="1"/>
    <col min="12126" max="12126" width="13.285156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5546875" style="2" bestFit="1" customWidth="1"/>
    <col min="12136" max="12138" width="0" style="2" hidden="1" customWidth="1"/>
    <col min="12139" max="12139" width="12.28515625" style="2" bestFit="1" customWidth="1"/>
    <col min="12140" max="12140" width="3" style="2" bestFit="1" customWidth="1"/>
    <col min="12141" max="12141" width="11.5703125" style="2" bestFit="1" customWidth="1"/>
    <col min="12142" max="12142" width="11.42578125" style="2" bestFit="1" customWidth="1"/>
    <col min="12143" max="12143" width="10.5703125" style="2" bestFit="1" customWidth="1"/>
    <col min="12144" max="12146" width="0" style="2" hidden="1" customWidth="1"/>
    <col min="12147" max="12147" width="12.285156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40625" style="2"/>
    <col min="12289" max="12289" width="12.5703125" style="2" customWidth="1"/>
    <col min="12290" max="12290" width="40" style="2" customWidth="1"/>
    <col min="12291" max="12291" width="16.5703125" style="2" bestFit="1" customWidth="1"/>
    <col min="12292" max="12292" width="6" style="2" bestFit="1" customWidth="1"/>
    <col min="12293" max="12293" width="16.28515625" style="2" bestFit="1" customWidth="1"/>
    <col min="12294" max="12294" width="16.140625" style="2" bestFit="1" customWidth="1"/>
    <col min="12295" max="12295" width="15.42578125" style="2" bestFit="1" customWidth="1"/>
    <col min="12296" max="12298" width="0" style="2" hidden="1" customWidth="1"/>
    <col min="12299" max="12299" width="16.7109375" style="2" bestFit="1" customWidth="1"/>
    <col min="12300" max="12300" width="3" style="2" bestFit="1" customWidth="1"/>
    <col min="12301" max="12301" width="15.28515625" style="2" bestFit="1" customWidth="1"/>
    <col min="12302" max="12302" width="15.140625" style="2" bestFit="1" customWidth="1"/>
    <col min="12303" max="12303" width="14.5703125" style="2" bestFit="1" customWidth="1"/>
    <col min="12304" max="12306" width="0" style="2" hidden="1" customWidth="1"/>
    <col min="12307" max="12307" width="14.85546875" style="2" bestFit="1" customWidth="1"/>
    <col min="12308" max="12308" width="3" style="2" bestFit="1" customWidth="1"/>
    <col min="12309" max="12309" width="14.42578125" style="2" bestFit="1" customWidth="1"/>
    <col min="12310" max="12310" width="15.140625" style="2" bestFit="1" customWidth="1"/>
    <col min="12311" max="12311" width="14" style="2" bestFit="1" customWidth="1"/>
    <col min="12312" max="12314" width="0" style="2" hidden="1" customWidth="1"/>
    <col min="12315" max="12315" width="15.140625" style="2" bestFit="1" customWidth="1"/>
    <col min="12316" max="12316" width="3" style="2" bestFit="1" customWidth="1"/>
    <col min="12317" max="12318" width="14.42578125" style="2" bestFit="1" customWidth="1"/>
    <col min="12319" max="12319" width="12.7109375" style="2" bestFit="1" customWidth="1"/>
    <col min="12320" max="12322" width="0" style="2" hidden="1" customWidth="1"/>
    <col min="12323" max="12323" width="14.42578125" style="2" bestFit="1" customWidth="1"/>
    <col min="12324" max="12324" width="3" style="2" bestFit="1" customWidth="1"/>
    <col min="12325" max="12326" width="14" style="2" bestFit="1" customWidth="1"/>
    <col min="12327" max="12327" width="13.28515625" style="2" bestFit="1" customWidth="1"/>
    <col min="12328" max="12330" width="0" style="2" hidden="1" customWidth="1"/>
    <col min="12331" max="12331" width="14.85546875" style="2" bestFit="1" customWidth="1"/>
    <col min="12332" max="12332" width="3" style="2" bestFit="1" customWidth="1"/>
    <col min="12333" max="12333" width="11.5703125" style="2" bestFit="1" customWidth="1"/>
    <col min="12334" max="12334" width="10.5703125" style="2" bestFit="1" customWidth="1"/>
    <col min="12335" max="12335" width="9.42578125" style="2" bestFit="1" customWidth="1"/>
    <col min="12336" max="12338" width="0" style="2" hidden="1" customWidth="1"/>
    <col min="12339" max="12339" width="11.5703125" style="2" bestFit="1" customWidth="1"/>
    <col min="12340" max="12340" width="3" style="2" bestFit="1" customWidth="1"/>
    <col min="12341" max="12341" width="13.7109375" style="2" bestFit="1" customWidth="1"/>
    <col min="12342" max="12342" width="13.28515625" style="2" bestFit="1" customWidth="1"/>
    <col min="12343" max="12343" width="12.710937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2578125" style="2" bestFit="1" customWidth="1"/>
    <col min="12351" max="12351" width="12.7109375" style="2" bestFit="1" customWidth="1"/>
    <col min="12352" max="12354" width="0" style="2" hidden="1" customWidth="1"/>
    <col min="12355" max="12355" width="13.7109375" style="2" bestFit="1" customWidth="1"/>
    <col min="12356" max="12356" width="3" style="2" bestFit="1" customWidth="1"/>
    <col min="12357" max="12357" width="12.7109375" style="2" bestFit="1" customWidth="1"/>
    <col min="12358" max="12358" width="14.42578125" style="2" bestFit="1" customWidth="1"/>
    <col min="12359" max="12359" width="11.425781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703125" style="2" bestFit="1" customWidth="1"/>
    <col min="12367" max="12367" width="9.85546875" style="2" bestFit="1" customWidth="1"/>
    <col min="12368" max="12370" width="0" style="2" hidden="1" customWidth="1"/>
    <col min="12371" max="12371" width="12.7109375" style="2" bestFit="1" customWidth="1"/>
    <col min="12372" max="12372" width="3" style="2" bestFit="1" customWidth="1"/>
    <col min="12373" max="12373" width="13.28515625" style="2" bestFit="1" customWidth="1"/>
    <col min="12374" max="12374" width="13.7109375" style="2" bestFit="1" customWidth="1"/>
    <col min="12375" max="12375" width="10.5703125" style="2" bestFit="1" customWidth="1"/>
    <col min="12376" max="12378" width="0" style="2" hidden="1" customWidth="1"/>
    <col min="12379" max="12379" width="13.7109375" style="2" bestFit="1" customWidth="1"/>
    <col min="12380" max="12380" width="3" style="2" bestFit="1" customWidth="1"/>
    <col min="12381" max="12381" width="12.7109375" style="2" bestFit="1" customWidth="1"/>
    <col min="12382" max="12382" width="13.285156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5546875" style="2" bestFit="1" customWidth="1"/>
    <col min="12392" max="12394" width="0" style="2" hidden="1" customWidth="1"/>
    <col min="12395" max="12395" width="12.28515625" style="2" bestFit="1" customWidth="1"/>
    <col min="12396" max="12396" width="3" style="2" bestFit="1" customWidth="1"/>
    <col min="12397" max="12397" width="11.5703125" style="2" bestFit="1" customWidth="1"/>
    <col min="12398" max="12398" width="11.42578125" style="2" bestFit="1" customWidth="1"/>
    <col min="12399" max="12399" width="10.5703125" style="2" bestFit="1" customWidth="1"/>
    <col min="12400" max="12402" width="0" style="2" hidden="1" customWidth="1"/>
    <col min="12403" max="12403" width="12.285156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40625" style="2"/>
    <col min="12545" max="12545" width="12.5703125" style="2" customWidth="1"/>
    <col min="12546" max="12546" width="40" style="2" customWidth="1"/>
    <col min="12547" max="12547" width="16.5703125" style="2" bestFit="1" customWidth="1"/>
    <col min="12548" max="12548" width="6" style="2" bestFit="1" customWidth="1"/>
    <col min="12549" max="12549" width="16.28515625" style="2" bestFit="1" customWidth="1"/>
    <col min="12550" max="12550" width="16.140625" style="2" bestFit="1" customWidth="1"/>
    <col min="12551" max="12551" width="15.42578125" style="2" bestFit="1" customWidth="1"/>
    <col min="12552" max="12554" width="0" style="2" hidden="1" customWidth="1"/>
    <col min="12555" max="12555" width="16.7109375" style="2" bestFit="1" customWidth="1"/>
    <col min="12556" max="12556" width="3" style="2" bestFit="1" customWidth="1"/>
    <col min="12557" max="12557" width="15.28515625" style="2" bestFit="1" customWidth="1"/>
    <col min="12558" max="12558" width="15.140625" style="2" bestFit="1" customWidth="1"/>
    <col min="12559" max="12559" width="14.5703125" style="2" bestFit="1" customWidth="1"/>
    <col min="12560" max="12562" width="0" style="2" hidden="1" customWidth="1"/>
    <col min="12563" max="12563" width="14.85546875" style="2" bestFit="1" customWidth="1"/>
    <col min="12564" max="12564" width="3" style="2" bestFit="1" customWidth="1"/>
    <col min="12565" max="12565" width="14.42578125" style="2" bestFit="1" customWidth="1"/>
    <col min="12566" max="12566" width="15.140625" style="2" bestFit="1" customWidth="1"/>
    <col min="12567" max="12567" width="14" style="2" bestFit="1" customWidth="1"/>
    <col min="12568" max="12570" width="0" style="2" hidden="1" customWidth="1"/>
    <col min="12571" max="12571" width="15.140625" style="2" bestFit="1" customWidth="1"/>
    <col min="12572" max="12572" width="3" style="2" bestFit="1" customWidth="1"/>
    <col min="12573" max="12574" width="14.42578125" style="2" bestFit="1" customWidth="1"/>
    <col min="12575" max="12575" width="12.7109375" style="2" bestFit="1" customWidth="1"/>
    <col min="12576" max="12578" width="0" style="2" hidden="1" customWidth="1"/>
    <col min="12579" max="12579" width="14.42578125" style="2" bestFit="1" customWidth="1"/>
    <col min="12580" max="12580" width="3" style="2" bestFit="1" customWidth="1"/>
    <col min="12581" max="12582" width="14" style="2" bestFit="1" customWidth="1"/>
    <col min="12583" max="12583" width="13.28515625" style="2" bestFit="1" customWidth="1"/>
    <col min="12584" max="12586" width="0" style="2" hidden="1" customWidth="1"/>
    <col min="12587" max="12587" width="14.85546875" style="2" bestFit="1" customWidth="1"/>
    <col min="12588" max="12588" width="3" style="2" bestFit="1" customWidth="1"/>
    <col min="12589" max="12589" width="11.5703125" style="2" bestFit="1" customWidth="1"/>
    <col min="12590" max="12590" width="10.5703125" style="2" bestFit="1" customWidth="1"/>
    <col min="12591" max="12591" width="9.42578125" style="2" bestFit="1" customWidth="1"/>
    <col min="12592" max="12594" width="0" style="2" hidden="1" customWidth="1"/>
    <col min="12595" max="12595" width="11.5703125" style="2" bestFit="1" customWidth="1"/>
    <col min="12596" max="12596" width="3" style="2" bestFit="1" customWidth="1"/>
    <col min="12597" max="12597" width="13.7109375" style="2" bestFit="1" customWidth="1"/>
    <col min="12598" max="12598" width="13.28515625" style="2" bestFit="1" customWidth="1"/>
    <col min="12599" max="12599" width="12.710937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2578125" style="2" bestFit="1" customWidth="1"/>
    <col min="12607" max="12607" width="12.7109375" style="2" bestFit="1" customWidth="1"/>
    <col min="12608" max="12610" width="0" style="2" hidden="1" customWidth="1"/>
    <col min="12611" max="12611" width="13.7109375" style="2" bestFit="1" customWidth="1"/>
    <col min="12612" max="12612" width="3" style="2" bestFit="1" customWidth="1"/>
    <col min="12613" max="12613" width="12.7109375" style="2" bestFit="1" customWidth="1"/>
    <col min="12614" max="12614" width="14.42578125" style="2" bestFit="1" customWidth="1"/>
    <col min="12615" max="12615" width="11.425781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703125" style="2" bestFit="1" customWidth="1"/>
    <col min="12623" max="12623" width="9.85546875" style="2" bestFit="1" customWidth="1"/>
    <col min="12624" max="12626" width="0" style="2" hidden="1" customWidth="1"/>
    <col min="12627" max="12627" width="12.7109375" style="2" bestFit="1" customWidth="1"/>
    <col min="12628" max="12628" width="3" style="2" bestFit="1" customWidth="1"/>
    <col min="12629" max="12629" width="13.28515625" style="2" bestFit="1" customWidth="1"/>
    <col min="12630" max="12630" width="13.7109375" style="2" bestFit="1" customWidth="1"/>
    <col min="12631" max="12631" width="10.5703125" style="2" bestFit="1" customWidth="1"/>
    <col min="12632" max="12634" width="0" style="2" hidden="1" customWidth="1"/>
    <col min="12635" max="12635" width="13.7109375" style="2" bestFit="1" customWidth="1"/>
    <col min="12636" max="12636" width="3" style="2" bestFit="1" customWidth="1"/>
    <col min="12637" max="12637" width="12.7109375" style="2" bestFit="1" customWidth="1"/>
    <col min="12638" max="12638" width="13.285156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5546875" style="2" bestFit="1" customWidth="1"/>
    <col min="12648" max="12650" width="0" style="2" hidden="1" customWidth="1"/>
    <col min="12651" max="12651" width="12.28515625" style="2" bestFit="1" customWidth="1"/>
    <col min="12652" max="12652" width="3" style="2" bestFit="1" customWidth="1"/>
    <col min="12653" max="12653" width="11.5703125" style="2" bestFit="1" customWidth="1"/>
    <col min="12654" max="12654" width="11.42578125" style="2" bestFit="1" customWidth="1"/>
    <col min="12655" max="12655" width="10.5703125" style="2" bestFit="1" customWidth="1"/>
    <col min="12656" max="12658" width="0" style="2" hidden="1" customWidth="1"/>
    <col min="12659" max="12659" width="12.285156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40625" style="2"/>
    <col min="12801" max="12801" width="12.5703125" style="2" customWidth="1"/>
    <col min="12802" max="12802" width="40" style="2" customWidth="1"/>
    <col min="12803" max="12803" width="16.5703125" style="2" bestFit="1" customWidth="1"/>
    <col min="12804" max="12804" width="6" style="2" bestFit="1" customWidth="1"/>
    <col min="12805" max="12805" width="16.28515625" style="2" bestFit="1" customWidth="1"/>
    <col min="12806" max="12806" width="16.140625" style="2" bestFit="1" customWidth="1"/>
    <col min="12807" max="12807" width="15.42578125" style="2" bestFit="1" customWidth="1"/>
    <col min="12808" max="12810" width="0" style="2" hidden="1" customWidth="1"/>
    <col min="12811" max="12811" width="16.7109375" style="2" bestFit="1" customWidth="1"/>
    <col min="12812" max="12812" width="3" style="2" bestFit="1" customWidth="1"/>
    <col min="12813" max="12813" width="15.28515625" style="2" bestFit="1" customWidth="1"/>
    <col min="12814" max="12814" width="15.140625" style="2" bestFit="1" customWidth="1"/>
    <col min="12815" max="12815" width="14.5703125" style="2" bestFit="1" customWidth="1"/>
    <col min="12816" max="12818" width="0" style="2" hidden="1" customWidth="1"/>
    <col min="12819" max="12819" width="14.85546875" style="2" bestFit="1" customWidth="1"/>
    <col min="12820" max="12820" width="3" style="2" bestFit="1" customWidth="1"/>
    <col min="12821" max="12821" width="14.42578125" style="2" bestFit="1" customWidth="1"/>
    <col min="12822" max="12822" width="15.140625" style="2" bestFit="1" customWidth="1"/>
    <col min="12823" max="12823" width="14" style="2" bestFit="1" customWidth="1"/>
    <col min="12824" max="12826" width="0" style="2" hidden="1" customWidth="1"/>
    <col min="12827" max="12827" width="15.140625" style="2" bestFit="1" customWidth="1"/>
    <col min="12828" max="12828" width="3" style="2" bestFit="1" customWidth="1"/>
    <col min="12829" max="12830" width="14.42578125" style="2" bestFit="1" customWidth="1"/>
    <col min="12831" max="12831" width="12.7109375" style="2" bestFit="1" customWidth="1"/>
    <col min="12832" max="12834" width="0" style="2" hidden="1" customWidth="1"/>
    <col min="12835" max="12835" width="14.42578125" style="2" bestFit="1" customWidth="1"/>
    <col min="12836" max="12836" width="3" style="2" bestFit="1" customWidth="1"/>
    <col min="12837" max="12838" width="14" style="2" bestFit="1" customWidth="1"/>
    <col min="12839" max="12839" width="13.28515625" style="2" bestFit="1" customWidth="1"/>
    <col min="12840" max="12842" width="0" style="2" hidden="1" customWidth="1"/>
    <col min="12843" max="12843" width="14.85546875" style="2" bestFit="1" customWidth="1"/>
    <col min="12844" max="12844" width="3" style="2" bestFit="1" customWidth="1"/>
    <col min="12845" max="12845" width="11.5703125" style="2" bestFit="1" customWidth="1"/>
    <col min="12846" max="12846" width="10.5703125" style="2" bestFit="1" customWidth="1"/>
    <col min="12847" max="12847" width="9.42578125" style="2" bestFit="1" customWidth="1"/>
    <col min="12848" max="12850" width="0" style="2" hidden="1" customWidth="1"/>
    <col min="12851" max="12851" width="11.5703125" style="2" bestFit="1" customWidth="1"/>
    <col min="12852" max="12852" width="3" style="2" bestFit="1" customWidth="1"/>
    <col min="12853" max="12853" width="13.7109375" style="2" bestFit="1" customWidth="1"/>
    <col min="12854" max="12854" width="13.28515625" style="2" bestFit="1" customWidth="1"/>
    <col min="12855" max="12855" width="12.710937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2578125" style="2" bestFit="1" customWidth="1"/>
    <col min="12863" max="12863" width="12.7109375" style="2" bestFit="1" customWidth="1"/>
    <col min="12864" max="12866" width="0" style="2" hidden="1" customWidth="1"/>
    <col min="12867" max="12867" width="13.7109375" style="2" bestFit="1" customWidth="1"/>
    <col min="12868" max="12868" width="3" style="2" bestFit="1" customWidth="1"/>
    <col min="12869" max="12869" width="12.7109375" style="2" bestFit="1" customWidth="1"/>
    <col min="12870" max="12870" width="14.42578125" style="2" bestFit="1" customWidth="1"/>
    <col min="12871" max="12871" width="11.425781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703125" style="2" bestFit="1" customWidth="1"/>
    <col min="12879" max="12879" width="9.85546875" style="2" bestFit="1" customWidth="1"/>
    <col min="12880" max="12882" width="0" style="2" hidden="1" customWidth="1"/>
    <col min="12883" max="12883" width="12.7109375" style="2" bestFit="1" customWidth="1"/>
    <col min="12884" max="12884" width="3" style="2" bestFit="1" customWidth="1"/>
    <col min="12885" max="12885" width="13.28515625" style="2" bestFit="1" customWidth="1"/>
    <col min="12886" max="12886" width="13.7109375" style="2" bestFit="1" customWidth="1"/>
    <col min="12887" max="12887" width="10.5703125" style="2" bestFit="1" customWidth="1"/>
    <col min="12888" max="12890" width="0" style="2" hidden="1" customWidth="1"/>
    <col min="12891" max="12891" width="13.7109375" style="2" bestFit="1" customWidth="1"/>
    <col min="12892" max="12892" width="3" style="2" bestFit="1" customWidth="1"/>
    <col min="12893" max="12893" width="12.7109375" style="2" bestFit="1" customWidth="1"/>
    <col min="12894" max="12894" width="13.285156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5546875" style="2" bestFit="1" customWidth="1"/>
    <col min="12904" max="12906" width="0" style="2" hidden="1" customWidth="1"/>
    <col min="12907" max="12907" width="12.28515625" style="2" bestFit="1" customWidth="1"/>
    <col min="12908" max="12908" width="3" style="2" bestFit="1" customWidth="1"/>
    <col min="12909" max="12909" width="11.5703125" style="2" bestFit="1" customWidth="1"/>
    <col min="12910" max="12910" width="11.42578125" style="2" bestFit="1" customWidth="1"/>
    <col min="12911" max="12911" width="10.5703125" style="2" bestFit="1" customWidth="1"/>
    <col min="12912" max="12914" width="0" style="2" hidden="1" customWidth="1"/>
    <col min="12915" max="12915" width="12.285156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40625" style="2"/>
    <col min="13057" max="13057" width="12.5703125" style="2" customWidth="1"/>
    <col min="13058" max="13058" width="40" style="2" customWidth="1"/>
    <col min="13059" max="13059" width="16.5703125" style="2" bestFit="1" customWidth="1"/>
    <col min="13060" max="13060" width="6" style="2" bestFit="1" customWidth="1"/>
    <col min="13061" max="13061" width="16.28515625" style="2" bestFit="1" customWidth="1"/>
    <col min="13062" max="13062" width="16.140625" style="2" bestFit="1" customWidth="1"/>
    <col min="13063" max="13063" width="15.42578125" style="2" bestFit="1" customWidth="1"/>
    <col min="13064" max="13066" width="0" style="2" hidden="1" customWidth="1"/>
    <col min="13067" max="13067" width="16.7109375" style="2" bestFit="1" customWidth="1"/>
    <col min="13068" max="13068" width="3" style="2" bestFit="1" customWidth="1"/>
    <col min="13069" max="13069" width="15.28515625" style="2" bestFit="1" customWidth="1"/>
    <col min="13070" max="13070" width="15.140625" style="2" bestFit="1" customWidth="1"/>
    <col min="13071" max="13071" width="14.5703125" style="2" bestFit="1" customWidth="1"/>
    <col min="13072" max="13074" width="0" style="2" hidden="1" customWidth="1"/>
    <col min="13075" max="13075" width="14.85546875" style="2" bestFit="1" customWidth="1"/>
    <col min="13076" max="13076" width="3" style="2" bestFit="1" customWidth="1"/>
    <col min="13077" max="13077" width="14.42578125" style="2" bestFit="1" customWidth="1"/>
    <col min="13078" max="13078" width="15.140625" style="2" bestFit="1" customWidth="1"/>
    <col min="13079" max="13079" width="14" style="2" bestFit="1" customWidth="1"/>
    <col min="13080" max="13082" width="0" style="2" hidden="1" customWidth="1"/>
    <col min="13083" max="13083" width="15.140625" style="2" bestFit="1" customWidth="1"/>
    <col min="13084" max="13084" width="3" style="2" bestFit="1" customWidth="1"/>
    <col min="13085" max="13086" width="14.42578125" style="2" bestFit="1" customWidth="1"/>
    <col min="13087" max="13087" width="12.7109375" style="2" bestFit="1" customWidth="1"/>
    <col min="13088" max="13090" width="0" style="2" hidden="1" customWidth="1"/>
    <col min="13091" max="13091" width="14.42578125" style="2" bestFit="1" customWidth="1"/>
    <col min="13092" max="13092" width="3" style="2" bestFit="1" customWidth="1"/>
    <col min="13093" max="13094" width="14" style="2" bestFit="1" customWidth="1"/>
    <col min="13095" max="13095" width="13.28515625" style="2" bestFit="1" customWidth="1"/>
    <col min="13096" max="13098" width="0" style="2" hidden="1" customWidth="1"/>
    <col min="13099" max="13099" width="14.85546875" style="2" bestFit="1" customWidth="1"/>
    <col min="13100" max="13100" width="3" style="2" bestFit="1" customWidth="1"/>
    <col min="13101" max="13101" width="11.5703125" style="2" bestFit="1" customWidth="1"/>
    <col min="13102" max="13102" width="10.5703125" style="2" bestFit="1" customWidth="1"/>
    <col min="13103" max="13103" width="9.42578125" style="2" bestFit="1" customWidth="1"/>
    <col min="13104" max="13106" width="0" style="2" hidden="1" customWidth="1"/>
    <col min="13107" max="13107" width="11.5703125" style="2" bestFit="1" customWidth="1"/>
    <col min="13108" max="13108" width="3" style="2" bestFit="1" customWidth="1"/>
    <col min="13109" max="13109" width="13.7109375" style="2" bestFit="1" customWidth="1"/>
    <col min="13110" max="13110" width="13.28515625" style="2" bestFit="1" customWidth="1"/>
    <col min="13111" max="13111" width="12.710937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2578125" style="2" bestFit="1" customWidth="1"/>
    <col min="13119" max="13119" width="12.7109375" style="2" bestFit="1" customWidth="1"/>
    <col min="13120" max="13122" width="0" style="2" hidden="1" customWidth="1"/>
    <col min="13123" max="13123" width="13.7109375" style="2" bestFit="1" customWidth="1"/>
    <col min="13124" max="13124" width="3" style="2" bestFit="1" customWidth="1"/>
    <col min="13125" max="13125" width="12.7109375" style="2" bestFit="1" customWidth="1"/>
    <col min="13126" max="13126" width="14.42578125" style="2" bestFit="1" customWidth="1"/>
    <col min="13127" max="13127" width="11.425781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703125" style="2" bestFit="1" customWidth="1"/>
    <col min="13135" max="13135" width="9.85546875" style="2" bestFit="1" customWidth="1"/>
    <col min="13136" max="13138" width="0" style="2" hidden="1" customWidth="1"/>
    <col min="13139" max="13139" width="12.7109375" style="2" bestFit="1" customWidth="1"/>
    <col min="13140" max="13140" width="3" style="2" bestFit="1" customWidth="1"/>
    <col min="13141" max="13141" width="13.28515625" style="2" bestFit="1" customWidth="1"/>
    <col min="13142" max="13142" width="13.7109375" style="2" bestFit="1" customWidth="1"/>
    <col min="13143" max="13143" width="10.5703125" style="2" bestFit="1" customWidth="1"/>
    <col min="13144" max="13146" width="0" style="2" hidden="1" customWidth="1"/>
    <col min="13147" max="13147" width="13.7109375" style="2" bestFit="1" customWidth="1"/>
    <col min="13148" max="13148" width="3" style="2" bestFit="1" customWidth="1"/>
    <col min="13149" max="13149" width="12.7109375" style="2" bestFit="1" customWidth="1"/>
    <col min="13150" max="13150" width="13.285156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5546875" style="2" bestFit="1" customWidth="1"/>
    <col min="13160" max="13162" width="0" style="2" hidden="1" customWidth="1"/>
    <col min="13163" max="13163" width="12.28515625" style="2" bestFit="1" customWidth="1"/>
    <col min="13164" max="13164" width="3" style="2" bestFit="1" customWidth="1"/>
    <col min="13165" max="13165" width="11.5703125" style="2" bestFit="1" customWidth="1"/>
    <col min="13166" max="13166" width="11.42578125" style="2" bestFit="1" customWidth="1"/>
    <col min="13167" max="13167" width="10.5703125" style="2" bestFit="1" customWidth="1"/>
    <col min="13168" max="13170" width="0" style="2" hidden="1" customWidth="1"/>
    <col min="13171" max="13171" width="12.285156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40625" style="2"/>
    <col min="13313" max="13313" width="12.5703125" style="2" customWidth="1"/>
    <col min="13314" max="13314" width="40" style="2" customWidth="1"/>
    <col min="13315" max="13315" width="16.5703125" style="2" bestFit="1" customWidth="1"/>
    <col min="13316" max="13316" width="6" style="2" bestFit="1" customWidth="1"/>
    <col min="13317" max="13317" width="16.28515625" style="2" bestFit="1" customWidth="1"/>
    <col min="13318" max="13318" width="16.140625" style="2" bestFit="1" customWidth="1"/>
    <col min="13319" max="13319" width="15.42578125" style="2" bestFit="1" customWidth="1"/>
    <col min="13320" max="13322" width="0" style="2" hidden="1" customWidth="1"/>
    <col min="13323" max="13323" width="16.7109375" style="2" bestFit="1" customWidth="1"/>
    <col min="13324" max="13324" width="3" style="2" bestFit="1" customWidth="1"/>
    <col min="13325" max="13325" width="15.28515625" style="2" bestFit="1" customWidth="1"/>
    <col min="13326" max="13326" width="15.140625" style="2" bestFit="1" customWidth="1"/>
    <col min="13327" max="13327" width="14.5703125" style="2" bestFit="1" customWidth="1"/>
    <col min="13328" max="13330" width="0" style="2" hidden="1" customWidth="1"/>
    <col min="13331" max="13331" width="14.85546875" style="2" bestFit="1" customWidth="1"/>
    <col min="13332" max="13332" width="3" style="2" bestFit="1" customWidth="1"/>
    <col min="13333" max="13333" width="14.42578125" style="2" bestFit="1" customWidth="1"/>
    <col min="13334" max="13334" width="15.140625" style="2" bestFit="1" customWidth="1"/>
    <col min="13335" max="13335" width="14" style="2" bestFit="1" customWidth="1"/>
    <col min="13336" max="13338" width="0" style="2" hidden="1" customWidth="1"/>
    <col min="13339" max="13339" width="15.140625" style="2" bestFit="1" customWidth="1"/>
    <col min="13340" max="13340" width="3" style="2" bestFit="1" customWidth="1"/>
    <col min="13341" max="13342" width="14.42578125" style="2" bestFit="1" customWidth="1"/>
    <col min="13343" max="13343" width="12.7109375" style="2" bestFit="1" customWidth="1"/>
    <col min="13344" max="13346" width="0" style="2" hidden="1" customWidth="1"/>
    <col min="13347" max="13347" width="14.42578125" style="2" bestFit="1" customWidth="1"/>
    <col min="13348" max="13348" width="3" style="2" bestFit="1" customWidth="1"/>
    <col min="13349" max="13350" width="14" style="2" bestFit="1" customWidth="1"/>
    <col min="13351" max="13351" width="13.28515625" style="2" bestFit="1" customWidth="1"/>
    <col min="13352" max="13354" width="0" style="2" hidden="1" customWidth="1"/>
    <col min="13355" max="13355" width="14.85546875" style="2" bestFit="1" customWidth="1"/>
    <col min="13356" max="13356" width="3" style="2" bestFit="1" customWidth="1"/>
    <col min="13357" max="13357" width="11.5703125" style="2" bestFit="1" customWidth="1"/>
    <col min="13358" max="13358" width="10.5703125" style="2" bestFit="1" customWidth="1"/>
    <col min="13359" max="13359" width="9.42578125" style="2" bestFit="1" customWidth="1"/>
    <col min="13360" max="13362" width="0" style="2" hidden="1" customWidth="1"/>
    <col min="13363" max="13363" width="11.5703125" style="2" bestFit="1" customWidth="1"/>
    <col min="13364" max="13364" width="3" style="2" bestFit="1" customWidth="1"/>
    <col min="13365" max="13365" width="13.7109375" style="2" bestFit="1" customWidth="1"/>
    <col min="13366" max="13366" width="13.28515625" style="2" bestFit="1" customWidth="1"/>
    <col min="13367" max="13367" width="12.710937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2578125" style="2" bestFit="1" customWidth="1"/>
    <col min="13375" max="13375" width="12.7109375" style="2" bestFit="1" customWidth="1"/>
    <col min="13376" max="13378" width="0" style="2" hidden="1" customWidth="1"/>
    <col min="13379" max="13379" width="13.7109375" style="2" bestFit="1" customWidth="1"/>
    <col min="13380" max="13380" width="3" style="2" bestFit="1" customWidth="1"/>
    <col min="13381" max="13381" width="12.7109375" style="2" bestFit="1" customWidth="1"/>
    <col min="13382" max="13382" width="14.42578125" style="2" bestFit="1" customWidth="1"/>
    <col min="13383" max="13383" width="11.425781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703125" style="2" bestFit="1" customWidth="1"/>
    <col min="13391" max="13391" width="9.85546875" style="2" bestFit="1" customWidth="1"/>
    <col min="13392" max="13394" width="0" style="2" hidden="1" customWidth="1"/>
    <col min="13395" max="13395" width="12.7109375" style="2" bestFit="1" customWidth="1"/>
    <col min="13396" max="13396" width="3" style="2" bestFit="1" customWidth="1"/>
    <col min="13397" max="13397" width="13.28515625" style="2" bestFit="1" customWidth="1"/>
    <col min="13398" max="13398" width="13.7109375" style="2" bestFit="1" customWidth="1"/>
    <col min="13399" max="13399" width="10.5703125" style="2" bestFit="1" customWidth="1"/>
    <col min="13400" max="13402" width="0" style="2" hidden="1" customWidth="1"/>
    <col min="13403" max="13403" width="13.7109375" style="2" bestFit="1" customWidth="1"/>
    <col min="13404" max="13404" width="3" style="2" bestFit="1" customWidth="1"/>
    <col min="13405" max="13405" width="12.7109375" style="2" bestFit="1" customWidth="1"/>
    <col min="13406" max="13406" width="13.285156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5546875" style="2" bestFit="1" customWidth="1"/>
    <col min="13416" max="13418" width="0" style="2" hidden="1" customWidth="1"/>
    <col min="13419" max="13419" width="12.28515625" style="2" bestFit="1" customWidth="1"/>
    <col min="13420" max="13420" width="3" style="2" bestFit="1" customWidth="1"/>
    <col min="13421" max="13421" width="11.5703125" style="2" bestFit="1" customWidth="1"/>
    <col min="13422" max="13422" width="11.42578125" style="2" bestFit="1" customWidth="1"/>
    <col min="13423" max="13423" width="10.5703125" style="2" bestFit="1" customWidth="1"/>
    <col min="13424" max="13426" width="0" style="2" hidden="1" customWidth="1"/>
    <col min="13427" max="13427" width="12.285156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40625" style="2"/>
    <col min="13569" max="13569" width="12.5703125" style="2" customWidth="1"/>
    <col min="13570" max="13570" width="40" style="2" customWidth="1"/>
    <col min="13571" max="13571" width="16.5703125" style="2" bestFit="1" customWidth="1"/>
    <col min="13572" max="13572" width="6" style="2" bestFit="1" customWidth="1"/>
    <col min="13573" max="13573" width="16.28515625" style="2" bestFit="1" customWidth="1"/>
    <col min="13574" max="13574" width="16.140625" style="2" bestFit="1" customWidth="1"/>
    <col min="13575" max="13575" width="15.42578125" style="2" bestFit="1" customWidth="1"/>
    <col min="13576" max="13578" width="0" style="2" hidden="1" customWidth="1"/>
    <col min="13579" max="13579" width="16.7109375" style="2" bestFit="1" customWidth="1"/>
    <col min="13580" max="13580" width="3" style="2" bestFit="1" customWidth="1"/>
    <col min="13581" max="13581" width="15.28515625" style="2" bestFit="1" customWidth="1"/>
    <col min="13582" max="13582" width="15.140625" style="2" bestFit="1" customWidth="1"/>
    <col min="13583" max="13583" width="14.5703125" style="2" bestFit="1" customWidth="1"/>
    <col min="13584" max="13586" width="0" style="2" hidden="1" customWidth="1"/>
    <col min="13587" max="13587" width="14.85546875" style="2" bestFit="1" customWidth="1"/>
    <col min="13588" max="13588" width="3" style="2" bestFit="1" customWidth="1"/>
    <col min="13589" max="13589" width="14.42578125" style="2" bestFit="1" customWidth="1"/>
    <col min="13590" max="13590" width="15.140625" style="2" bestFit="1" customWidth="1"/>
    <col min="13591" max="13591" width="14" style="2" bestFit="1" customWidth="1"/>
    <col min="13592" max="13594" width="0" style="2" hidden="1" customWidth="1"/>
    <col min="13595" max="13595" width="15.140625" style="2" bestFit="1" customWidth="1"/>
    <col min="13596" max="13596" width="3" style="2" bestFit="1" customWidth="1"/>
    <col min="13597" max="13598" width="14.42578125" style="2" bestFit="1" customWidth="1"/>
    <col min="13599" max="13599" width="12.7109375" style="2" bestFit="1" customWidth="1"/>
    <col min="13600" max="13602" width="0" style="2" hidden="1" customWidth="1"/>
    <col min="13603" max="13603" width="14.42578125" style="2" bestFit="1" customWidth="1"/>
    <col min="13604" max="13604" width="3" style="2" bestFit="1" customWidth="1"/>
    <col min="13605" max="13606" width="14" style="2" bestFit="1" customWidth="1"/>
    <col min="13607" max="13607" width="13.28515625" style="2" bestFit="1" customWidth="1"/>
    <col min="13608" max="13610" width="0" style="2" hidden="1" customWidth="1"/>
    <col min="13611" max="13611" width="14.85546875" style="2" bestFit="1" customWidth="1"/>
    <col min="13612" max="13612" width="3" style="2" bestFit="1" customWidth="1"/>
    <col min="13613" max="13613" width="11.5703125" style="2" bestFit="1" customWidth="1"/>
    <col min="13614" max="13614" width="10.5703125" style="2" bestFit="1" customWidth="1"/>
    <col min="13615" max="13615" width="9.42578125" style="2" bestFit="1" customWidth="1"/>
    <col min="13616" max="13618" width="0" style="2" hidden="1" customWidth="1"/>
    <col min="13619" max="13619" width="11.5703125" style="2" bestFit="1" customWidth="1"/>
    <col min="13620" max="13620" width="3" style="2" bestFit="1" customWidth="1"/>
    <col min="13621" max="13621" width="13.7109375" style="2" bestFit="1" customWidth="1"/>
    <col min="13622" max="13622" width="13.28515625" style="2" bestFit="1" customWidth="1"/>
    <col min="13623" max="13623" width="12.710937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2578125" style="2" bestFit="1" customWidth="1"/>
    <col min="13631" max="13631" width="12.7109375" style="2" bestFit="1" customWidth="1"/>
    <col min="13632" max="13634" width="0" style="2" hidden="1" customWidth="1"/>
    <col min="13635" max="13635" width="13.7109375" style="2" bestFit="1" customWidth="1"/>
    <col min="13636" max="13636" width="3" style="2" bestFit="1" customWidth="1"/>
    <col min="13637" max="13637" width="12.7109375" style="2" bestFit="1" customWidth="1"/>
    <col min="13638" max="13638" width="14.42578125" style="2" bestFit="1" customWidth="1"/>
    <col min="13639" max="13639" width="11.425781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703125" style="2" bestFit="1" customWidth="1"/>
    <col min="13647" max="13647" width="9.85546875" style="2" bestFit="1" customWidth="1"/>
    <col min="13648" max="13650" width="0" style="2" hidden="1" customWidth="1"/>
    <col min="13651" max="13651" width="12.7109375" style="2" bestFit="1" customWidth="1"/>
    <col min="13652" max="13652" width="3" style="2" bestFit="1" customWidth="1"/>
    <col min="13653" max="13653" width="13.28515625" style="2" bestFit="1" customWidth="1"/>
    <col min="13654" max="13654" width="13.7109375" style="2" bestFit="1" customWidth="1"/>
    <col min="13655" max="13655" width="10.5703125" style="2" bestFit="1" customWidth="1"/>
    <col min="13656" max="13658" width="0" style="2" hidden="1" customWidth="1"/>
    <col min="13659" max="13659" width="13.7109375" style="2" bestFit="1" customWidth="1"/>
    <col min="13660" max="13660" width="3" style="2" bestFit="1" customWidth="1"/>
    <col min="13661" max="13661" width="12.7109375" style="2" bestFit="1" customWidth="1"/>
    <col min="13662" max="13662" width="13.285156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5546875" style="2" bestFit="1" customWidth="1"/>
    <col min="13672" max="13674" width="0" style="2" hidden="1" customWidth="1"/>
    <col min="13675" max="13675" width="12.28515625" style="2" bestFit="1" customWidth="1"/>
    <col min="13676" max="13676" width="3" style="2" bestFit="1" customWidth="1"/>
    <col min="13677" max="13677" width="11.5703125" style="2" bestFit="1" customWidth="1"/>
    <col min="13678" max="13678" width="11.42578125" style="2" bestFit="1" customWidth="1"/>
    <col min="13679" max="13679" width="10.5703125" style="2" bestFit="1" customWidth="1"/>
    <col min="13680" max="13682" width="0" style="2" hidden="1" customWidth="1"/>
    <col min="13683" max="13683" width="12.285156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40625" style="2"/>
    <col min="13825" max="13825" width="12.5703125" style="2" customWidth="1"/>
    <col min="13826" max="13826" width="40" style="2" customWidth="1"/>
    <col min="13827" max="13827" width="16.5703125" style="2" bestFit="1" customWidth="1"/>
    <col min="13828" max="13828" width="6" style="2" bestFit="1" customWidth="1"/>
    <col min="13829" max="13829" width="16.28515625" style="2" bestFit="1" customWidth="1"/>
    <col min="13830" max="13830" width="16.140625" style="2" bestFit="1" customWidth="1"/>
    <col min="13831" max="13831" width="15.42578125" style="2" bestFit="1" customWidth="1"/>
    <col min="13832" max="13834" width="0" style="2" hidden="1" customWidth="1"/>
    <col min="13835" max="13835" width="16.7109375" style="2" bestFit="1" customWidth="1"/>
    <col min="13836" max="13836" width="3" style="2" bestFit="1" customWidth="1"/>
    <col min="13837" max="13837" width="15.28515625" style="2" bestFit="1" customWidth="1"/>
    <col min="13838" max="13838" width="15.140625" style="2" bestFit="1" customWidth="1"/>
    <col min="13839" max="13839" width="14.5703125" style="2" bestFit="1" customWidth="1"/>
    <col min="13840" max="13842" width="0" style="2" hidden="1" customWidth="1"/>
    <col min="13843" max="13843" width="14.85546875" style="2" bestFit="1" customWidth="1"/>
    <col min="13844" max="13844" width="3" style="2" bestFit="1" customWidth="1"/>
    <col min="13845" max="13845" width="14.42578125" style="2" bestFit="1" customWidth="1"/>
    <col min="13846" max="13846" width="15.140625" style="2" bestFit="1" customWidth="1"/>
    <col min="13847" max="13847" width="14" style="2" bestFit="1" customWidth="1"/>
    <col min="13848" max="13850" width="0" style="2" hidden="1" customWidth="1"/>
    <col min="13851" max="13851" width="15.140625" style="2" bestFit="1" customWidth="1"/>
    <col min="13852" max="13852" width="3" style="2" bestFit="1" customWidth="1"/>
    <col min="13853" max="13854" width="14.42578125" style="2" bestFit="1" customWidth="1"/>
    <col min="13855" max="13855" width="12.7109375" style="2" bestFit="1" customWidth="1"/>
    <col min="13856" max="13858" width="0" style="2" hidden="1" customWidth="1"/>
    <col min="13859" max="13859" width="14.42578125" style="2" bestFit="1" customWidth="1"/>
    <col min="13860" max="13860" width="3" style="2" bestFit="1" customWidth="1"/>
    <col min="13861" max="13862" width="14" style="2" bestFit="1" customWidth="1"/>
    <col min="13863" max="13863" width="13.28515625" style="2" bestFit="1" customWidth="1"/>
    <col min="13864" max="13866" width="0" style="2" hidden="1" customWidth="1"/>
    <col min="13867" max="13867" width="14.85546875" style="2" bestFit="1" customWidth="1"/>
    <col min="13868" max="13868" width="3" style="2" bestFit="1" customWidth="1"/>
    <col min="13869" max="13869" width="11.5703125" style="2" bestFit="1" customWidth="1"/>
    <col min="13870" max="13870" width="10.5703125" style="2" bestFit="1" customWidth="1"/>
    <col min="13871" max="13871" width="9.42578125" style="2" bestFit="1" customWidth="1"/>
    <col min="13872" max="13874" width="0" style="2" hidden="1" customWidth="1"/>
    <col min="13875" max="13875" width="11.5703125" style="2" bestFit="1" customWidth="1"/>
    <col min="13876" max="13876" width="3" style="2" bestFit="1" customWidth="1"/>
    <col min="13877" max="13877" width="13.7109375" style="2" bestFit="1" customWidth="1"/>
    <col min="13878" max="13878" width="13.28515625" style="2" bestFit="1" customWidth="1"/>
    <col min="13879" max="13879" width="12.710937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2578125" style="2" bestFit="1" customWidth="1"/>
    <col min="13887" max="13887" width="12.7109375" style="2" bestFit="1" customWidth="1"/>
    <col min="13888" max="13890" width="0" style="2" hidden="1" customWidth="1"/>
    <col min="13891" max="13891" width="13.7109375" style="2" bestFit="1" customWidth="1"/>
    <col min="13892" max="13892" width="3" style="2" bestFit="1" customWidth="1"/>
    <col min="13893" max="13893" width="12.7109375" style="2" bestFit="1" customWidth="1"/>
    <col min="13894" max="13894" width="14.42578125" style="2" bestFit="1" customWidth="1"/>
    <col min="13895" max="13895" width="11.425781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703125" style="2" bestFit="1" customWidth="1"/>
    <col min="13903" max="13903" width="9.85546875" style="2" bestFit="1" customWidth="1"/>
    <col min="13904" max="13906" width="0" style="2" hidden="1" customWidth="1"/>
    <col min="13907" max="13907" width="12.7109375" style="2" bestFit="1" customWidth="1"/>
    <col min="13908" max="13908" width="3" style="2" bestFit="1" customWidth="1"/>
    <col min="13909" max="13909" width="13.28515625" style="2" bestFit="1" customWidth="1"/>
    <col min="13910" max="13910" width="13.7109375" style="2" bestFit="1" customWidth="1"/>
    <col min="13911" max="13911" width="10.5703125" style="2" bestFit="1" customWidth="1"/>
    <col min="13912" max="13914" width="0" style="2" hidden="1" customWidth="1"/>
    <col min="13915" max="13915" width="13.7109375" style="2" bestFit="1" customWidth="1"/>
    <col min="13916" max="13916" width="3" style="2" bestFit="1" customWidth="1"/>
    <col min="13917" max="13917" width="12.7109375" style="2" bestFit="1" customWidth="1"/>
    <col min="13918" max="13918" width="13.285156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5546875" style="2" bestFit="1" customWidth="1"/>
    <col min="13928" max="13930" width="0" style="2" hidden="1" customWidth="1"/>
    <col min="13931" max="13931" width="12.28515625" style="2" bestFit="1" customWidth="1"/>
    <col min="13932" max="13932" width="3" style="2" bestFit="1" customWidth="1"/>
    <col min="13933" max="13933" width="11.5703125" style="2" bestFit="1" customWidth="1"/>
    <col min="13934" max="13934" width="11.42578125" style="2" bestFit="1" customWidth="1"/>
    <col min="13935" max="13935" width="10.5703125" style="2" bestFit="1" customWidth="1"/>
    <col min="13936" max="13938" width="0" style="2" hidden="1" customWidth="1"/>
    <col min="13939" max="13939" width="12.285156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40625" style="2"/>
    <col min="14081" max="14081" width="12.5703125" style="2" customWidth="1"/>
    <col min="14082" max="14082" width="40" style="2" customWidth="1"/>
    <col min="14083" max="14083" width="16.5703125" style="2" bestFit="1" customWidth="1"/>
    <col min="14084" max="14084" width="6" style="2" bestFit="1" customWidth="1"/>
    <col min="14085" max="14085" width="16.28515625" style="2" bestFit="1" customWidth="1"/>
    <col min="14086" max="14086" width="16.140625" style="2" bestFit="1" customWidth="1"/>
    <col min="14087" max="14087" width="15.42578125" style="2" bestFit="1" customWidth="1"/>
    <col min="14088" max="14090" width="0" style="2" hidden="1" customWidth="1"/>
    <col min="14091" max="14091" width="16.7109375" style="2" bestFit="1" customWidth="1"/>
    <col min="14092" max="14092" width="3" style="2" bestFit="1" customWidth="1"/>
    <col min="14093" max="14093" width="15.28515625" style="2" bestFit="1" customWidth="1"/>
    <col min="14094" max="14094" width="15.140625" style="2" bestFit="1" customWidth="1"/>
    <col min="14095" max="14095" width="14.5703125" style="2" bestFit="1" customWidth="1"/>
    <col min="14096" max="14098" width="0" style="2" hidden="1" customWidth="1"/>
    <col min="14099" max="14099" width="14.85546875" style="2" bestFit="1" customWidth="1"/>
    <col min="14100" max="14100" width="3" style="2" bestFit="1" customWidth="1"/>
    <col min="14101" max="14101" width="14.42578125" style="2" bestFit="1" customWidth="1"/>
    <col min="14102" max="14102" width="15.140625" style="2" bestFit="1" customWidth="1"/>
    <col min="14103" max="14103" width="14" style="2" bestFit="1" customWidth="1"/>
    <col min="14104" max="14106" width="0" style="2" hidden="1" customWidth="1"/>
    <col min="14107" max="14107" width="15.140625" style="2" bestFit="1" customWidth="1"/>
    <col min="14108" max="14108" width="3" style="2" bestFit="1" customWidth="1"/>
    <col min="14109" max="14110" width="14.42578125" style="2" bestFit="1" customWidth="1"/>
    <col min="14111" max="14111" width="12.7109375" style="2" bestFit="1" customWidth="1"/>
    <col min="14112" max="14114" width="0" style="2" hidden="1" customWidth="1"/>
    <col min="14115" max="14115" width="14.42578125" style="2" bestFit="1" customWidth="1"/>
    <col min="14116" max="14116" width="3" style="2" bestFit="1" customWidth="1"/>
    <col min="14117" max="14118" width="14" style="2" bestFit="1" customWidth="1"/>
    <col min="14119" max="14119" width="13.28515625" style="2" bestFit="1" customWidth="1"/>
    <col min="14120" max="14122" width="0" style="2" hidden="1" customWidth="1"/>
    <col min="14123" max="14123" width="14.85546875" style="2" bestFit="1" customWidth="1"/>
    <col min="14124" max="14124" width="3" style="2" bestFit="1" customWidth="1"/>
    <col min="14125" max="14125" width="11.5703125" style="2" bestFit="1" customWidth="1"/>
    <col min="14126" max="14126" width="10.5703125" style="2" bestFit="1" customWidth="1"/>
    <col min="14127" max="14127" width="9.42578125" style="2" bestFit="1" customWidth="1"/>
    <col min="14128" max="14130" width="0" style="2" hidden="1" customWidth="1"/>
    <col min="14131" max="14131" width="11.5703125" style="2" bestFit="1" customWidth="1"/>
    <col min="14132" max="14132" width="3" style="2" bestFit="1" customWidth="1"/>
    <col min="14133" max="14133" width="13.7109375" style="2" bestFit="1" customWidth="1"/>
    <col min="14134" max="14134" width="13.28515625" style="2" bestFit="1" customWidth="1"/>
    <col min="14135" max="14135" width="12.710937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2578125" style="2" bestFit="1" customWidth="1"/>
    <col min="14143" max="14143" width="12.7109375" style="2" bestFit="1" customWidth="1"/>
    <col min="14144" max="14146" width="0" style="2" hidden="1" customWidth="1"/>
    <col min="14147" max="14147" width="13.7109375" style="2" bestFit="1" customWidth="1"/>
    <col min="14148" max="14148" width="3" style="2" bestFit="1" customWidth="1"/>
    <col min="14149" max="14149" width="12.7109375" style="2" bestFit="1" customWidth="1"/>
    <col min="14150" max="14150" width="14.42578125" style="2" bestFit="1" customWidth="1"/>
    <col min="14151" max="14151" width="11.425781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703125" style="2" bestFit="1" customWidth="1"/>
    <col min="14159" max="14159" width="9.85546875" style="2" bestFit="1" customWidth="1"/>
    <col min="14160" max="14162" width="0" style="2" hidden="1" customWidth="1"/>
    <col min="14163" max="14163" width="12.7109375" style="2" bestFit="1" customWidth="1"/>
    <col min="14164" max="14164" width="3" style="2" bestFit="1" customWidth="1"/>
    <col min="14165" max="14165" width="13.28515625" style="2" bestFit="1" customWidth="1"/>
    <col min="14166" max="14166" width="13.7109375" style="2" bestFit="1" customWidth="1"/>
    <col min="14167" max="14167" width="10.5703125" style="2" bestFit="1" customWidth="1"/>
    <col min="14168" max="14170" width="0" style="2" hidden="1" customWidth="1"/>
    <col min="14171" max="14171" width="13.7109375" style="2" bestFit="1" customWidth="1"/>
    <col min="14172" max="14172" width="3" style="2" bestFit="1" customWidth="1"/>
    <col min="14173" max="14173" width="12.7109375" style="2" bestFit="1" customWidth="1"/>
    <col min="14174" max="14174" width="13.285156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5546875" style="2" bestFit="1" customWidth="1"/>
    <col min="14184" max="14186" width="0" style="2" hidden="1" customWidth="1"/>
    <col min="14187" max="14187" width="12.28515625" style="2" bestFit="1" customWidth="1"/>
    <col min="14188" max="14188" width="3" style="2" bestFit="1" customWidth="1"/>
    <col min="14189" max="14189" width="11.5703125" style="2" bestFit="1" customWidth="1"/>
    <col min="14190" max="14190" width="11.42578125" style="2" bestFit="1" customWidth="1"/>
    <col min="14191" max="14191" width="10.5703125" style="2" bestFit="1" customWidth="1"/>
    <col min="14192" max="14194" width="0" style="2" hidden="1" customWidth="1"/>
    <col min="14195" max="14195" width="12.285156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40625" style="2"/>
    <col min="14337" max="14337" width="12.5703125" style="2" customWidth="1"/>
    <col min="14338" max="14338" width="40" style="2" customWidth="1"/>
    <col min="14339" max="14339" width="16.5703125" style="2" bestFit="1" customWidth="1"/>
    <col min="14340" max="14340" width="6" style="2" bestFit="1" customWidth="1"/>
    <col min="14341" max="14341" width="16.28515625" style="2" bestFit="1" customWidth="1"/>
    <col min="14342" max="14342" width="16.140625" style="2" bestFit="1" customWidth="1"/>
    <col min="14343" max="14343" width="15.42578125" style="2" bestFit="1" customWidth="1"/>
    <col min="14344" max="14346" width="0" style="2" hidden="1" customWidth="1"/>
    <col min="14347" max="14347" width="16.7109375" style="2" bestFit="1" customWidth="1"/>
    <col min="14348" max="14348" width="3" style="2" bestFit="1" customWidth="1"/>
    <col min="14349" max="14349" width="15.28515625" style="2" bestFit="1" customWidth="1"/>
    <col min="14350" max="14350" width="15.140625" style="2" bestFit="1" customWidth="1"/>
    <col min="14351" max="14351" width="14.5703125" style="2" bestFit="1" customWidth="1"/>
    <col min="14352" max="14354" width="0" style="2" hidden="1" customWidth="1"/>
    <col min="14355" max="14355" width="14.85546875" style="2" bestFit="1" customWidth="1"/>
    <col min="14356" max="14356" width="3" style="2" bestFit="1" customWidth="1"/>
    <col min="14357" max="14357" width="14.42578125" style="2" bestFit="1" customWidth="1"/>
    <col min="14358" max="14358" width="15.140625" style="2" bestFit="1" customWidth="1"/>
    <col min="14359" max="14359" width="14" style="2" bestFit="1" customWidth="1"/>
    <col min="14360" max="14362" width="0" style="2" hidden="1" customWidth="1"/>
    <col min="14363" max="14363" width="15.140625" style="2" bestFit="1" customWidth="1"/>
    <col min="14364" max="14364" width="3" style="2" bestFit="1" customWidth="1"/>
    <col min="14365" max="14366" width="14.42578125" style="2" bestFit="1" customWidth="1"/>
    <col min="14367" max="14367" width="12.7109375" style="2" bestFit="1" customWidth="1"/>
    <col min="14368" max="14370" width="0" style="2" hidden="1" customWidth="1"/>
    <col min="14371" max="14371" width="14.42578125" style="2" bestFit="1" customWidth="1"/>
    <col min="14372" max="14372" width="3" style="2" bestFit="1" customWidth="1"/>
    <col min="14373" max="14374" width="14" style="2" bestFit="1" customWidth="1"/>
    <col min="14375" max="14375" width="13.28515625" style="2" bestFit="1" customWidth="1"/>
    <col min="14376" max="14378" width="0" style="2" hidden="1" customWidth="1"/>
    <col min="14379" max="14379" width="14.85546875" style="2" bestFit="1" customWidth="1"/>
    <col min="14380" max="14380" width="3" style="2" bestFit="1" customWidth="1"/>
    <col min="14381" max="14381" width="11.5703125" style="2" bestFit="1" customWidth="1"/>
    <col min="14382" max="14382" width="10.5703125" style="2" bestFit="1" customWidth="1"/>
    <col min="14383" max="14383" width="9.42578125" style="2" bestFit="1" customWidth="1"/>
    <col min="14384" max="14386" width="0" style="2" hidden="1" customWidth="1"/>
    <col min="14387" max="14387" width="11.5703125" style="2" bestFit="1" customWidth="1"/>
    <col min="14388" max="14388" width="3" style="2" bestFit="1" customWidth="1"/>
    <col min="14389" max="14389" width="13.7109375" style="2" bestFit="1" customWidth="1"/>
    <col min="14390" max="14390" width="13.28515625" style="2" bestFit="1" customWidth="1"/>
    <col min="14391" max="14391" width="12.710937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2578125" style="2" bestFit="1" customWidth="1"/>
    <col min="14399" max="14399" width="12.7109375" style="2" bestFit="1" customWidth="1"/>
    <col min="14400" max="14402" width="0" style="2" hidden="1" customWidth="1"/>
    <col min="14403" max="14403" width="13.7109375" style="2" bestFit="1" customWidth="1"/>
    <col min="14404" max="14404" width="3" style="2" bestFit="1" customWidth="1"/>
    <col min="14405" max="14405" width="12.7109375" style="2" bestFit="1" customWidth="1"/>
    <col min="14406" max="14406" width="14.42578125" style="2" bestFit="1" customWidth="1"/>
    <col min="14407" max="14407" width="11.425781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703125" style="2" bestFit="1" customWidth="1"/>
    <col min="14415" max="14415" width="9.85546875" style="2" bestFit="1" customWidth="1"/>
    <col min="14416" max="14418" width="0" style="2" hidden="1" customWidth="1"/>
    <col min="14419" max="14419" width="12.7109375" style="2" bestFit="1" customWidth="1"/>
    <col min="14420" max="14420" width="3" style="2" bestFit="1" customWidth="1"/>
    <col min="14421" max="14421" width="13.28515625" style="2" bestFit="1" customWidth="1"/>
    <col min="14422" max="14422" width="13.7109375" style="2" bestFit="1" customWidth="1"/>
    <col min="14423" max="14423" width="10.5703125" style="2" bestFit="1" customWidth="1"/>
    <col min="14424" max="14426" width="0" style="2" hidden="1" customWidth="1"/>
    <col min="14427" max="14427" width="13.7109375" style="2" bestFit="1" customWidth="1"/>
    <col min="14428" max="14428" width="3" style="2" bestFit="1" customWidth="1"/>
    <col min="14429" max="14429" width="12.7109375" style="2" bestFit="1" customWidth="1"/>
    <col min="14430" max="14430" width="13.285156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5546875" style="2" bestFit="1" customWidth="1"/>
    <col min="14440" max="14442" width="0" style="2" hidden="1" customWidth="1"/>
    <col min="14443" max="14443" width="12.28515625" style="2" bestFit="1" customWidth="1"/>
    <col min="14444" max="14444" width="3" style="2" bestFit="1" customWidth="1"/>
    <col min="14445" max="14445" width="11.5703125" style="2" bestFit="1" customWidth="1"/>
    <col min="14446" max="14446" width="11.42578125" style="2" bestFit="1" customWidth="1"/>
    <col min="14447" max="14447" width="10.5703125" style="2" bestFit="1" customWidth="1"/>
    <col min="14448" max="14450" width="0" style="2" hidden="1" customWidth="1"/>
    <col min="14451" max="14451" width="12.285156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40625" style="2"/>
    <col min="14593" max="14593" width="12.5703125" style="2" customWidth="1"/>
    <col min="14594" max="14594" width="40" style="2" customWidth="1"/>
    <col min="14595" max="14595" width="16.5703125" style="2" bestFit="1" customWidth="1"/>
    <col min="14596" max="14596" width="6" style="2" bestFit="1" customWidth="1"/>
    <col min="14597" max="14597" width="16.28515625" style="2" bestFit="1" customWidth="1"/>
    <col min="14598" max="14598" width="16.140625" style="2" bestFit="1" customWidth="1"/>
    <col min="14599" max="14599" width="15.42578125" style="2" bestFit="1" customWidth="1"/>
    <col min="14600" max="14602" width="0" style="2" hidden="1" customWidth="1"/>
    <col min="14603" max="14603" width="16.7109375" style="2" bestFit="1" customWidth="1"/>
    <col min="14604" max="14604" width="3" style="2" bestFit="1" customWidth="1"/>
    <col min="14605" max="14605" width="15.28515625" style="2" bestFit="1" customWidth="1"/>
    <col min="14606" max="14606" width="15.140625" style="2" bestFit="1" customWidth="1"/>
    <col min="14607" max="14607" width="14.5703125" style="2" bestFit="1" customWidth="1"/>
    <col min="14608" max="14610" width="0" style="2" hidden="1" customWidth="1"/>
    <col min="14611" max="14611" width="14.85546875" style="2" bestFit="1" customWidth="1"/>
    <col min="14612" max="14612" width="3" style="2" bestFit="1" customWidth="1"/>
    <col min="14613" max="14613" width="14.42578125" style="2" bestFit="1" customWidth="1"/>
    <col min="14614" max="14614" width="15.140625" style="2" bestFit="1" customWidth="1"/>
    <col min="14615" max="14615" width="14" style="2" bestFit="1" customWidth="1"/>
    <col min="14616" max="14618" width="0" style="2" hidden="1" customWidth="1"/>
    <col min="14619" max="14619" width="15.140625" style="2" bestFit="1" customWidth="1"/>
    <col min="14620" max="14620" width="3" style="2" bestFit="1" customWidth="1"/>
    <col min="14621" max="14622" width="14.42578125" style="2" bestFit="1" customWidth="1"/>
    <col min="14623" max="14623" width="12.7109375" style="2" bestFit="1" customWidth="1"/>
    <col min="14624" max="14626" width="0" style="2" hidden="1" customWidth="1"/>
    <col min="14627" max="14627" width="14.42578125" style="2" bestFit="1" customWidth="1"/>
    <col min="14628" max="14628" width="3" style="2" bestFit="1" customWidth="1"/>
    <col min="14629" max="14630" width="14" style="2" bestFit="1" customWidth="1"/>
    <col min="14631" max="14631" width="13.28515625" style="2" bestFit="1" customWidth="1"/>
    <col min="14632" max="14634" width="0" style="2" hidden="1" customWidth="1"/>
    <col min="14635" max="14635" width="14.85546875" style="2" bestFit="1" customWidth="1"/>
    <col min="14636" max="14636" width="3" style="2" bestFit="1" customWidth="1"/>
    <col min="14637" max="14637" width="11.5703125" style="2" bestFit="1" customWidth="1"/>
    <col min="14638" max="14638" width="10.5703125" style="2" bestFit="1" customWidth="1"/>
    <col min="14639" max="14639" width="9.42578125" style="2" bestFit="1" customWidth="1"/>
    <col min="14640" max="14642" width="0" style="2" hidden="1" customWidth="1"/>
    <col min="14643" max="14643" width="11.5703125" style="2" bestFit="1" customWidth="1"/>
    <col min="14644" max="14644" width="3" style="2" bestFit="1" customWidth="1"/>
    <col min="14645" max="14645" width="13.7109375" style="2" bestFit="1" customWidth="1"/>
    <col min="14646" max="14646" width="13.28515625" style="2" bestFit="1" customWidth="1"/>
    <col min="14647" max="14647" width="12.710937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2578125" style="2" bestFit="1" customWidth="1"/>
    <col min="14655" max="14655" width="12.7109375" style="2" bestFit="1" customWidth="1"/>
    <col min="14656" max="14658" width="0" style="2" hidden="1" customWidth="1"/>
    <col min="14659" max="14659" width="13.7109375" style="2" bestFit="1" customWidth="1"/>
    <col min="14660" max="14660" width="3" style="2" bestFit="1" customWidth="1"/>
    <col min="14661" max="14661" width="12.7109375" style="2" bestFit="1" customWidth="1"/>
    <col min="14662" max="14662" width="14.42578125" style="2" bestFit="1" customWidth="1"/>
    <col min="14663" max="14663" width="11.425781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703125" style="2" bestFit="1" customWidth="1"/>
    <col min="14671" max="14671" width="9.85546875" style="2" bestFit="1" customWidth="1"/>
    <col min="14672" max="14674" width="0" style="2" hidden="1" customWidth="1"/>
    <col min="14675" max="14675" width="12.7109375" style="2" bestFit="1" customWidth="1"/>
    <col min="14676" max="14676" width="3" style="2" bestFit="1" customWidth="1"/>
    <col min="14677" max="14677" width="13.28515625" style="2" bestFit="1" customWidth="1"/>
    <col min="14678" max="14678" width="13.7109375" style="2" bestFit="1" customWidth="1"/>
    <col min="14679" max="14679" width="10.5703125" style="2" bestFit="1" customWidth="1"/>
    <col min="14680" max="14682" width="0" style="2" hidden="1" customWidth="1"/>
    <col min="14683" max="14683" width="13.7109375" style="2" bestFit="1" customWidth="1"/>
    <col min="14684" max="14684" width="3" style="2" bestFit="1" customWidth="1"/>
    <col min="14685" max="14685" width="12.7109375" style="2" bestFit="1" customWidth="1"/>
    <col min="14686" max="14686" width="13.285156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5546875" style="2" bestFit="1" customWidth="1"/>
    <col min="14696" max="14698" width="0" style="2" hidden="1" customWidth="1"/>
    <col min="14699" max="14699" width="12.28515625" style="2" bestFit="1" customWidth="1"/>
    <col min="14700" max="14700" width="3" style="2" bestFit="1" customWidth="1"/>
    <col min="14701" max="14701" width="11.5703125" style="2" bestFit="1" customWidth="1"/>
    <col min="14702" max="14702" width="11.42578125" style="2" bestFit="1" customWidth="1"/>
    <col min="14703" max="14703" width="10.5703125" style="2" bestFit="1" customWidth="1"/>
    <col min="14704" max="14706" width="0" style="2" hidden="1" customWidth="1"/>
    <col min="14707" max="14707" width="12.285156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40625" style="2"/>
    <col min="14849" max="14849" width="12.5703125" style="2" customWidth="1"/>
    <col min="14850" max="14850" width="40" style="2" customWidth="1"/>
    <col min="14851" max="14851" width="16.5703125" style="2" bestFit="1" customWidth="1"/>
    <col min="14852" max="14852" width="6" style="2" bestFit="1" customWidth="1"/>
    <col min="14853" max="14853" width="16.28515625" style="2" bestFit="1" customWidth="1"/>
    <col min="14854" max="14854" width="16.140625" style="2" bestFit="1" customWidth="1"/>
    <col min="14855" max="14855" width="15.42578125" style="2" bestFit="1" customWidth="1"/>
    <col min="14856" max="14858" width="0" style="2" hidden="1" customWidth="1"/>
    <col min="14859" max="14859" width="16.7109375" style="2" bestFit="1" customWidth="1"/>
    <col min="14860" max="14860" width="3" style="2" bestFit="1" customWidth="1"/>
    <col min="14861" max="14861" width="15.28515625" style="2" bestFit="1" customWidth="1"/>
    <col min="14862" max="14862" width="15.140625" style="2" bestFit="1" customWidth="1"/>
    <col min="14863" max="14863" width="14.5703125" style="2" bestFit="1" customWidth="1"/>
    <col min="14864" max="14866" width="0" style="2" hidden="1" customWidth="1"/>
    <col min="14867" max="14867" width="14.85546875" style="2" bestFit="1" customWidth="1"/>
    <col min="14868" max="14868" width="3" style="2" bestFit="1" customWidth="1"/>
    <col min="14869" max="14869" width="14.42578125" style="2" bestFit="1" customWidth="1"/>
    <col min="14870" max="14870" width="15.140625" style="2" bestFit="1" customWidth="1"/>
    <col min="14871" max="14871" width="14" style="2" bestFit="1" customWidth="1"/>
    <col min="14872" max="14874" width="0" style="2" hidden="1" customWidth="1"/>
    <col min="14875" max="14875" width="15.140625" style="2" bestFit="1" customWidth="1"/>
    <col min="14876" max="14876" width="3" style="2" bestFit="1" customWidth="1"/>
    <col min="14877" max="14878" width="14.42578125" style="2" bestFit="1" customWidth="1"/>
    <col min="14879" max="14879" width="12.7109375" style="2" bestFit="1" customWidth="1"/>
    <col min="14880" max="14882" width="0" style="2" hidden="1" customWidth="1"/>
    <col min="14883" max="14883" width="14.42578125" style="2" bestFit="1" customWidth="1"/>
    <col min="14884" max="14884" width="3" style="2" bestFit="1" customWidth="1"/>
    <col min="14885" max="14886" width="14" style="2" bestFit="1" customWidth="1"/>
    <col min="14887" max="14887" width="13.28515625" style="2" bestFit="1" customWidth="1"/>
    <col min="14888" max="14890" width="0" style="2" hidden="1" customWidth="1"/>
    <col min="14891" max="14891" width="14.85546875" style="2" bestFit="1" customWidth="1"/>
    <col min="14892" max="14892" width="3" style="2" bestFit="1" customWidth="1"/>
    <col min="14893" max="14893" width="11.5703125" style="2" bestFit="1" customWidth="1"/>
    <col min="14894" max="14894" width="10.5703125" style="2" bestFit="1" customWidth="1"/>
    <col min="14895" max="14895" width="9.42578125" style="2" bestFit="1" customWidth="1"/>
    <col min="14896" max="14898" width="0" style="2" hidden="1" customWidth="1"/>
    <col min="14899" max="14899" width="11.5703125" style="2" bestFit="1" customWidth="1"/>
    <col min="14900" max="14900" width="3" style="2" bestFit="1" customWidth="1"/>
    <col min="14901" max="14901" width="13.7109375" style="2" bestFit="1" customWidth="1"/>
    <col min="14902" max="14902" width="13.28515625" style="2" bestFit="1" customWidth="1"/>
    <col min="14903" max="14903" width="12.710937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2578125" style="2" bestFit="1" customWidth="1"/>
    <col min="14911" max="14911" width="12.7109375" style="2" bestFit="1" customWidth="1"/>
    <col min="14912" max="14914" width="0" style="2" hidden="1" customWidth="1"/>
    <col min="14915" max="14915" width="13.7109375" style="2" bestFit="1" customWidth="1"/>
    <col min="14916" max="14916" width="3" style="2" bestFit="1" customWidth="1"/>
    <col min="14917" max="14917" width="12.7109375" style="2" bestFit="1" customWidth="1"/>
    <col min="14918" max="14918" width="14.42578125" style="2" bestFit="1" customWidth="1"/>
    <col min="14919" max="14919" width="11.425781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703125" style="2" bestFit="1" customWidth="1"/>
    <col min="14927" max="14927" width="9.85546875" style="2" bestFit="1" customWidth="1"/>
    <col min="14928" max="14930" width="0" style="2" hidden="1" customWidth="1"/>
    <col min="14931" max="14931" width="12.7109375" style="2" bestFit="1" customWidth="1"/>
    <col min="14932" max="14932" width="3" style="2" bestFit="1" customWidth="1"/>
    <col min="14933" max="14933" width="13.28515625" style="2" bestFit="1" customWidth="1"/>
    <col min="14934" max="14934" width="13.7109375" style="2" bestFit="1" customWidth="1"/>
    <col min="14935" max="14935" width="10.5703125" style="2" bestFit="1" customWidth="1"/>
    <col min="14936" max="14938" width="0" style="2" hidden="1" customWidth="1"/>
    <col min="14939" max="14939" width="13.7109375" style="2" bestFit="1" customWidth="1"/>
    <col min="14940" max="14940" width="3" style="2" bestFit="1" customWidth="1"/>
    <col min="14941" max="14941" width="12.7109375" style="2" bestFit="1" customWidth="1"/>
    <col min="14942" max="14942" width="13.285156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5546875" style="2" bestFit="1" customWidth="1"/>
    <col min="14952" max="14954" width="0" style="2" hidden="1" customWidth="1"/>
    <col min="14955" max="14955" width="12.28515625" style="2" bestFit="1" customWidth="1"/>
    <col min="14956" max="14956" width="3" style="2" bestFit="1" customWidth="1"/>
    <col min="14957" max="14957" width="11.5703125" style="2" bestFit="1" customWidth="1"/>
    <col min="14958" max="14958" width="11.42578125" style="2" bestFit="1" customWidth="1"/>
    <col min="14959" max="14959" width="10.5703125" style="2" bestFit="1" customWidth="1"/>
    <col min="14960" max="14962" width="0" style="2" hidden="1" customWidth="1"/>
    <col min="14963" max="14963" width="12.285156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40625" style="2"/>
    <col min="15105" max="15105" width="12.5703125" style="2" customWidth="1"/>
    <col min="15106" max="15106" width="40" style="2" customWidth="1"/>
    <col min="15107" max="15107" width="16.5703125" style="2" bestFit="1" customWidth="1"/>
    <col min="15108" max="15108" width="6" style="2" bestFit="1" customWidth="1"/>
    <col min="15109" max="15109" width="16.28515625" style="2" bestFit="1" customWidth="1"/>
    <col min="15110" max="15110" width="16.140625" style="2" bestFit="1" customWidth="1"/>
    <col min="15111" max="15111" width="15.42578125" style="2" bestFit="1" customWidth="1"/>
    <col min="15112" max="15114" width="0" style="2" hidden="1" customWidth="1"/>
    <col min="15115" max="15115" width="16.7109375" style="2" bestFit="1" customWidth="1"/>
    <col min="15116" max="15116" width="3" style="2" bestFit="1" customWidth="1"/>
    <col min="15117" max="15117" width="15.28515625" style="2" bestFit="1" customWidth="1"/>
    <col min="15118" max="15118" width="15.140625" style="2" bestFit="1" customWidth="1"/>
    <col min="15119" max="15119" width="14.5703125" style="2" bestFit="1" customWidth="1"/>
    <col min="15120" max="15122" width="0" style="2" hidden="1" customWidth="1"/>
    <col min="15123" max="15123" width="14.85546875" style="2" bestFit="1" customWidth="1"/>
    <col min="15124" max="15124" width="3" style="2" bestFit="1" customWidth="1"/>
    <col min="15125" max="15125" width="14.42578125" style="2" bestFit="1" customWidth="1"/>
    <col min="15126" max="15126" width="15.140625" style="2" bestFit="1" customWidth="1"/>
    <col min="15127" max="15127" width="14" style="2" bestFit="1" customWidth="1"/>
    <col min="15128" max="15130" width="0" style="2" hidden="1" customWidth="1"/>
    <col min="15131" max="15131" width="15.140625" style="2" bestFit="1" customWidth="1"/>
    <col min="15132" max="15132" width="3" style="2" bestFit="1" customWidth="1"/>
    <col min="15133" max="15134" width="14.42578125" style="2" bestFit="1" customWidth="1"/>
    <col min="15135" max="15135" width="12.7109375" style="2" bestFit="1" customWidth="1"/>
    <col min="15136" max="15138" width="0" style="2" hidden="1" customWidth="1"/>
    <col min="15139" max="15139" width="14.42578125" style="2" bestFit="1" customWidth="1"/>
    <col min="15140" max="15140" width="3" style="2" bestFit="1" customWidth="1"/>
    <col min="15141" max="15142" width="14" style="2" bestFit="1" customWidth="1"/>
    <col min="15143" max="15143" width="13.28515625" style="2" bestFit="1" customWidth="1"/>
    <col min="15144" max="15146" width="0" style="2" hidden="1" customWidth="1"/>
    <col min="15147" max="15147" width="14.85546875" style="2" bestFit="1" customWidth="1"/>
    <col min="15148" max="15148" width="3" style="2" bestFit="1" customWidth="1"/>
    <col min="15149" max="15149" width="11.5703125" style="2" bestFit="1" customWidth="1"/>
    <col min="15150" max="15150" width="10.5703125" style="2" bestFit="1" customWidth="1"/>
    <col min="15151" max="15151" width="9.42578125" style="2" bestFit="1" customWidth="1"/>
    <col min="15152" max="15154" width="0" style="2" hidden="1" customWidth="1"/>
    <col min="15155" max="15155" width="11.5703125" style="2" bestFit="1" customWidth="1"/>
    <col min="15156" max="15156" width="3" style="2" bestFit="1" customWidth="1"/>
    <col min="15157" max="15157" width="13.7109375" style="2" bestFit="1" customWidth="1"/>
    <col min="15158" max="15158" width="13.28515625" style="2" bestFit="1" customWidth="1"/>
    <col min="15159" max="15159" width="12.710937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2578125" style="2" bestFit="1" customWidth="1"/>
    <col min="15167" max="15167" width="12.7109375" style="2" bestFit="1" customWidth="1"/>
    <col min="15168" max="15170" width="0" style="2" hidden="1" customWidth="1"/>
    <col min="15171" max="15171" width="13.7109375" style="2" bestFit="1" customWidth="1"/>
    <col min="15172" max="15172" width="3" style="2" bestFit="1" customWidth="1"/>
    <col min="15173" max="15173" width="12.7109375" style="2" bestFit="1" customWidth="1"/>
    <col min="15174" max="15174" width="14.42578125" style="2" bestFit="1" customWidth="1"/>
    <col min="15175" max="15175" width="11.425781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703125" style="2" bestFit="1" customWidth="1"/>
    <col min="15183" max="15183" width="9.85546875" style="2" bestFit="1" customWidth="1"/>
    <col min="15184" max="15186" width="0" style="2" hidden="1" customWidth="1"/>
    <col min="15187" max="15187" width="12.7109375" style="2" bestFit="1" customWidth="1"/>
    <col min="15188" max="15188" width="3" style="2" bestFit="1" customWidth="1"/>
    <col min="15189" max="15189" width="13.28515625" style="2" bestFit="1" customWidth="1"/>
    <col min="15190" max="15190" width="13.7109375" style="2" bestFit="1" customWidth="1"/>
    <col min="15191" max="15191" width="10.5703125" style="2" bestFit="1" customWidth="1"/>
    <col min="15192" max="15194" width="0" style="2" hidden="1" customWidth="1"/>
    <col min="15195" max="15195" width="13.7109375" style="2" bestFit="1" customWidth="1"/>
    <col min="15196" max="15196" width="3" style="2" bestFit="1" customWidth="1"/>
    <col min="15197" max="15197" width="12.7109375" style="2" bestFit="1" customWidth="1"/>
    <col min="15198" max="15198" width="13.285156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5546875" style="2" bestFit="1" customWidth="1"/>
    <col min="15208" max="15210" width="0" style="2" hidden="1" customWidth="1"/>
    <col min="15211" max="15211" width="12.28515625" style="2" bestFit="1" customWidth="1"/>
    <col min="15212" max="15212" width="3" style="2" bestFit="1" customWidth="1"/>
    <col min="15213" max="15213" width="11.5703125" style="2" bestFit="1" customWidth="1"/>
    <col min="15214" max="15214" width="11.42578125" style="2" bestFit="1" customWidth="1"/>
    <col min="15215" max="15215" width="10.5703125" style="2" bestFit="1" customWidth="1"/>
    <col min="15216" max="15218" width="0" style="2" hidden="1" customWidth="1"/>
    <col min="15219" max="15219" width="12.285156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40625" style="2"/>
    <col min="15361" max="15361" width="12.5703125" style="2" customWidth="1"/>
    <col min="15362" max="15362" width="40" style="2" customWidth="1"/>
    <col min="15363" max="15363" width="16.5703125" style="2" bestFit="1" customWidth="1"/>
    <col min="15364" max="15364" width="6" style="2" bestFit="1" customWidth="1"/>
    <col min="15365" max="15365" width="16.28515625" style="2" bestFit="1" customWidth="1"/>
    <col min="15366" max="15366" width="16.140625" style="2" bestFit="1" customWidth="1"/>
    <col min="15367" max="15367" width="15.42578125" style="2" bestFit="1" customWidth="1"/>
    <col min="15368" max="15370" width="0" style="2" hidden="1" customWidth="1"/>
    <col min="15371" max="15371" width="16.7109375" style="2" bestFit="1" customWidth="1"/>
    <col min="15372" max="15372" width="3" style="2" bestFit="1" customWidth="1"/>
    <col min="15373" max="15373" width="15.28515625" style="2" bestFit="1" customWidth="1"/>
    <col min="15374" max="15374" width="15.140625" style="2" bestFit="1" customWidth="1"/>
    <col min="15375" max="15375" width="14.5703125" style="2" bestFit="1" customWidth="1"/>
    <col min="15376" max="15378" width="0" style="2" hidden="1" customWidth="1"/>
    <col min="15379" max="15379" width="14.85546875" style="2" bestFit="1" customWidth="1"/>
    <col min="15380" max="15380" width="3" style="2" bestFit="1" customWidth="1"/>
    <col min="15381" max="15381" width="14.42578125" style="2" bestFit="1" customWidth="1"/>
    <col min="15382" max="15382" width="15.140625" style="2" bestFit="1" customWidth="1"/>
    <col min="15383" max="15383" width="14" style="2" bestFit="1" customWidth="1"/>
    <col min="15384" max="15386" width="0" style="2" hidden="1" customWidth="1"/>
    <col min="15387" max="15387" width="15.140625" style="2" bestFit="1" customWidth="1"/>
    <col min="15388" max="15388" width="3" style="2" bestFit="1" customWidth="1"/>
    <col min="15389" max="15390" width="14.42578125" style="2" bestFit="1" customWidth="1"/>
    <col min="15391" max="15391" width="12.7109375" style="2" bestFit="1" customWidth="1"/>
    <col min="15392" max="15394" width="0" style="2" hidden="1" customWidth="1"/>
    <col min="15395" max="15395" width="14.42578125" style="2" bestFit="1" customWidth="1"/>
    <col min="15396" max="15396" width="3" style="2" bestFit="1" customWidth="1"/>
    <col min="15397" max="15398" width="14" style="2" bestFit="1" customWidth="1"/>
    <col min="15399" max="15399" width="13.28515625" style="2" bestFit="1" customWidth="1"/>
    <col min="15400" max="15402" width="0" style="2" hidden="1" customWidth="1"/>
    <col min="15403" max="15403" width="14.85546875" style="2" bestFit="1" customWidth="1"/>
    <col min="15404" max="15404" width="3" style="2" bestFit="1" customWidth="1"/>
    <col min="15405" max="15405" width="11.5703125" style="2" bestFit="1" customWidth="1"/>
    <col min="15406" max="15406" width="10.5703125" style="2" bestFit="1" customWidth="1"/>
    <col min="15407" max="15407" width="9.42578125" style="2" bestFit="1" customWidth="1"/>
    <col min="15408" max="15410" width="0" style="2" hidden="1" customWidth="1"/>
    <col min="15411" max="15411" width="11.5703125" style="2" bestFit="1" customWidth="1"/>
    <col min="15412" max="15412" width="3" style="2" bestFit="1" customWidth="1"/>
    <col min="15413" max="15413" width="13.7109375" style="2" bestFit="1" customWidth="1"/>
    <col min="15414" max="15414" width="13.28515625" style="2" bestFit="1" customWidth="1"/>
    <col min="15415" max="15415" width="12.710937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2578125" style="2" bestFit="1" customWidth="1"/>
    <col min="15423" max="15423" width="12.7109375" style="2" bestFit="1" customWidth="1"/>
    <col min="15424" max="15426" width="0" style="2" hidden="1" customWidth="1"/>
    <col min="15427" max="15427" width="13.7109375" style="2" bestFit="1" customWidth="1"/>
    <col min="15428" max="15428" width="3" style="2" bestFit="1" customWidth="1"/>
    <col min="15429" max="15429" width="12.7109375" style="2" bestFit="1" customWidth="1"/>
    <col min="15430" max="15430" width="14.42578125" style="2" bestFit="1" customWidth="1"/>
    <col min="15431" max="15431" width="11.425781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703125" style="2" bestFit="1" customWidth="1"/>
    <col min="15439" max="15439" width="9.85546875" style="2" bestFit="1" customWidth="1"/>
    <col min="15440" max="15442" width="0" style="2" hidden="1" customWidth="1"/>
    <col min="15443" max="15443" width="12.7109375" style="2" bestFit="1" customWidth="1"/>
    <col min="15444" max="15444" width="3" style="2" bestFit="1" customWidth="1"/>
    <col min="15445" max="15445" width="13.28515625" style="2" bestFit="1" customWidth="1"/>
    <col min="15446" max="15446" width="13.7109375" style="2" bestFit="1" customWidth="1"/>
    <col min="15447" max="15447" width="10.5703125" style="2" bestFit="1" customWidth="1"/>
    <col min="15448" max="15450" width="0" style="2" hidden="1" customWidth="1"/>
    <col min="15451" max="15451" width="13.7109375" style="2" bestFit="1" customWidth="1"/>
    <col min="15452" max="15452" width="3" style="2" bestFit="1" customWidth="1"/>
    <col min="15453" max="15453" width="12.7109375" style="2" bestFit="1" customWidth="1"/>
    <col min="15454" max="15454" width="13.285156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5546875" style="2" bestFit="1" customWidth="1"/>
    <col min="15464" max="15466" width="0" style="2" hidden="1" customWidth="1"/>
    <col min="15467" max="15467" width="12.28515625" style="2" bestFit="1" customWidth="1"/>
    <col min="15468" max="15468" width="3" style="2" bestFit="1" customWidth="1"/>
    <col min="15469" max="15469" width="11.5703125" style="2" bestFit="1" customWidth="1"/>
    <col min="15470" max="15470" width="11.42578125" style="2" bestFit="1" customWidth="1"/>
    <col min="15471" max="15471" width="10.5703125" style="2" bestFit="1" customWidth="1"/>
    <col min="15472" max="15474" width="0" style="2" hidden="1" customWidth="1"/>
    <col min="15475" max="15475" width="12.285156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40625" style="2"/>
    <col min="15617" max="15617" width="12.5703125" style="2" customWidth="1"/>
    <col min="15618" max="15618" width="40" style="2" customWidth="1"/>
    <col min="15619" max="15619" width="16.5703125" style="2" bestFit="1" customWidth="1"/>
    <col min="15620" max="15620" width="6" style="2" bestFit="1" customWidth="1"/>
    <col min="15621" max="15621" width="16.28515625" style="2" bestFit="1" customWidth="1"/>
    <col min="15622" max="15622" width="16.140625" style="2" bestFit="1" customWidth="1"/>
    <col min="15623" max="15623" width="15.42578125" style="2" bestFit="1" customWidth="1"/>
    <col min="15624" max="15626" width="0" style="2" hidden="1" customWidth="1"/>
    <col min="15627" max="15627" width="16.7109375" style="2" bestFit="1" customWidth="1"/>
    <col min="15628" max="15628" width="3" style="2" bestFit="1" customWidth="1"/>
    <col min="15629" max="15629" width="15.28515625" style="2" bestFit="1" customWidth="1"/>
    <col min="15630" max="15630" width="15.140625" style="2" bestFit="1" customWidth="1"/>
    <col min="15631" max="15631" width="14.5703125" style="2" bestFit="1" customWidth="1"/>
    <col min="15632" max="15634" width="0" style="2" hidden="1" customWidth="1"/>
    <col min="15635" max="15635" width="14.85546875" style="2" bestFit="1" customWidth="1"/>
    <col min="15636" max="15636" width="3" style="2" bestFit="1" customWidth="1"/>
    <col min="15637" max="15637" width="14.42578125" style="2" bestFit="1" customWidth="1"/>
    <col min="15638" max="15638" width="15.140625" style="2" bestFit="1" customWidth="1"/>
    <col min="15639" max="15639" width="14" style="2" bestFit="1" customWidth="1"/>
    <col min="15640" max="15642" width="0" style="2" hidden="1" customWidth="1"/>
    <col min="15643" max="15643" width="15.140625" style="2" bestFit="1" customWidth="1"/>
    <col min="15644" max="15644" width="3" style="2" bestFit="1" customWidth="1"/>
    <col min="15645" max="15646" width="14.42578125" style="2" bestFit="1" customWidth="1"/>
    <col min="15647" max="15647" width="12.7109375" style="2" bestFit="1" customWidth="1"/>
    <col min="15648" max="15650" width="0" style="2" hidden="1" customWidth="1"/>
    <col min="15651" max="15651" width="14.42578125" style="2" bestFit="1" customWidth="1"/>
    <col min="15652" max="15652" width="3" style="2" bestFit="1" customWidth="1"/>
    <col min="15653" max="15654" width="14" style="2" bestFit="1" customWidth="1"/>
    <col min="15655" max="15655" width="13.28515625" style="2" bestFit="1" customWidth="1"/>
    <col min="15656" max="15658" width="0" style="2" hidden="1" customWidth="1"/>
    <col min="15659" max="15659" width="14.85546875" style="2" bestFit="1" customWidth="1"/>
    <col min="15660" max="15660" width="3" style="2" bestFit="1" customWidth="1"/>
    <col min="15661" max="15661" width="11.5703125" style="2" bestFit="1" customWidth="1"/>
    <col min="15662" max="15662" width="10.5703125" style="2" bestFit="1" customWidth="1"/>
    <col min="15663" max="15663" width="9.42578125" style="2" bestFit="1" customWidth="1"/>
    <col min="15664" max="15666" width="0" style="2" hidden="1" customWidth="1"/>
    <col min="15667" max="15667" width="11.5703125" style="2" bestFit="1" customWidth="1"/>
    <col min="15668" max="15668" width="3" style="2" bestFit="1" customWidth="1"/>
    <col min="15669" max="15669" width="13.7109375" style="2" bestFit="1" customWidth="1"/>
    <col min="15670" max="15670" width="13.28515625" style="2" bestFit="1" customWidth="1"/>
    <col min="15671" max="15671" width="12.710937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2578125" style="2" bestFit="1" customWidth="1"/>
    <col min="15679" max="15679" width="12.7109375" style="2" bestFit="1" customWidth="1"/>
    <col min="15680" max="15682" width="0" style="2" hidden="1" customWidth="1"/>
    <col min="15683" max="15683" width="13.7109375" style="2" bestFit="1" customWidth="1"/>
    <col min="15684" max="15684" width="3" style="2" bestFit="1" customWidth="1"/>
    <col min="15685" max="15685" width="12.7109375" style="2" bestFit="1" customWidth="1"/>
    <col min="15686" max="15686" width="14.42578125" style="2" bestFit="1" customWidth="1"/>
    <col min="15687" max="15687" width="11.425781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703125" style="2" bestFit="1" customWidth="1"/>
    <col min="15695" max="15695" width="9.85546875" style="2" bestFit="1" customWidth="1"/>
    <col min="15696" max="15698" width="0" style="2" hidden="1" customWidth="1"/>
    <col min="15699" max="15699" width="12.7109375" style="2" bestFit="1" customWidth="1"/>
    <col min="15700" max="15700" width="3" style="2" bestFit="1" customWidth="1"/>
    <col min="15701" max="15701" width="13.28515625" style="2" bestFit="1" customWidth="1"/>
    <col min="15702" max="15702" width="13.7109375" style="2" bestFit="1" customWidth="1"/>
    <col min="15703" max="15703" width="10.5703125" style="2" bestFit="1" customWidth="1"/>
    <col min="15704" max="15706" width="0" style="2" hidden="1" customWidth="1"/>
    <col min="15707" max="15707" width="13.7109375" style="2" bestFit="1" customWidth="1"/>
    <col min="15708" max="15708" width="3" style="2" bestFit="1" customWidth="1"/>
    <col min="15709" max="15709" width="12.7109375" style="2" bestFit="1" customWidth="1"/>
    <col min="15710" max="15710" width="13.285156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5546875" style="2" bestFit="1" customWidth="1"/>
    <col min="15720" max="15722" width="0" style="2" hidden="1" customWidth="1"/>
    <col min="15723" max="15723" width="12.28515625" style="2" bestFit="1" customWidth="1"/>
    <col min="15724" max="15724" width="3" style="2" bestFit="1" customWidth="1"/>
    <col min="15725" max="15725" width="11.5703125" style="2" bestFit="1" customWidth="1"/>
    <col min="15726" max="15726" width="11.42578125" style="2" bestFit="1" customWidth="1"/>
    <col min="15727" max="15727" width="10.5703125" style="2" bestFit="1" customWidth="1"/>
    <col min="15728" max="15730" width="0" style="2" hidden="1" customWidth="1"/>
    <col min="15731" max="15731" width="12.285156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40625" style="2"/>
    <col min="15873" max="15873" width="12.5703125" style="2" customWidth="1"/>
    <col min="15874" max="15874" width="40" style="2" customWidth="1"/>
    <col min="15875" max="15875" width="16.5703125" style="2" bestFit="1" customWidth="1"/>
    <col min="15876" max="15876" width="6" style="2" bestFit="1" customWidth="1"/>
    <col min="15877" max="15877" width="16.28515625" style="2" bestFit="1" customWidth="1"/>
    <col min="15878" max="15878" width="16.140625" style="2" bestFit="1" customWidth="1"/>
    <col min="15879" max="15879" width="15.42578125" style="2" bestFit="1" customWidth="1"/>
    <col min="15880" max="15882" width="0" style="2" hidden="1" customWidth="1"/>
    <col min="15883" max="15883" width="16.7109375" style="2" bestFit="1" customWidth="1"/>
    <col min="15884" max="15884" width="3" style="2" bestFit="1" customWidth="1"/>
    <col min="15885" max="15885" width="15.28515625" style="2" bestFit="1" customWidth="1"/>
    <col min="15886" max="15886" width="15.140625" style="2" bestFit="1" customWidth="1"/>
    <col min="15887" max="15887" width="14.5703125" style="2" bestFit="1" customWidth="1"/>
    <col min="15888" max="15890" width="0" style="2" hidden="1" customWidth="1"/>
    <col min="15891" max="15891" width="14.85546875" style="2" bestFit="1" customWidth="1"/>
    <col min="15892" max="15892" width="3" style="2" bestFit="1" customWidth="1"/>
    <col min="15893" max="15893" width="14.42578125" style="2" bestFit="1" customWidth="1"/>
    <col min="15894" max="15894" width="15.140625" style="2" bestFit="1" customWidth="1"/>
    <col min="15895" max="15895" width="14" style="2" bestFit="1" customWidth="1"/>
    <col min="15896" max="15898" width="0" style="2" hidden="1" customWidth="1"/>
    <col min="15899" max="15899" width="15.140625" style="2" bestFit="1" customWidth="1"/>
    <col min="15900" max="15900" width="3" style="2" bestFit="1" customWidth="1"/>
    <col min="15901" max="15902" width="14.42578125" style="2" bestFit="1" customWidth="1"/>
    <col min="15903" max="15903" width="12.7109375" style="2" bestFit="1" customWidth="1"/>
    <col min="15904" max="15906" width="0" style="2" hidden="1" customWidth="1"/>
    <col min="15907" max="15907" width="14.42578125" style="2" bestFit="1" customWidth="1"/>
    <col min="15908" max="15908" width="3" style="2" bestFit="1" customWidth="1"/>
    <col min="15909" max="15910" width="14" style="2" bestFit="1" customWidth="1"/>
    <col min="15911" max="15911" width="13.28515625" style="2" bestFit="1" customWidth="1"/>
    <col min="15912" max="15914" width="0" style="2" hidden="1" customWidth="1"/>
    <col min="15915" max="15915" width="14.85546875" style="2" bestFit="1" customWidth="1"/>
    <col min="15916" max="15916" width="3" style="2" bestFit="1" customWidth="1"/>
    <col min="15917" max="15917" width="11.5703125" style="2" bestFit="1" customWidth="1"/>
    <col min="15918" max="15918" width="10.5703125" style="2" bestFit="1" customWidth="1"/>
    <col min="15919" max="15919" width="9.42578125" style="2" bestFit="1" customWidth="1"/>
    <col min="15920" max="15922" width="0" style="2" hidden="1" customWidth="1"/>
    <col min="15923" max="15923" width="11.5703125" style="2" bestFit="1" customWidth="1"/>
    <col min="15924" max="15924" width="3" style="2" bestFit="1" customWidth="1"/>
    <col min="15925" max="15925" width="13.7109375" style="2" bestFit="1" customWidth="1"/>
    <col min="15926" max="15926" width="13.28515625" style="2" bestFit="1" customWidth="1"/>
    <col min="15927" max="15927" width="12.710937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2578125" style="2" bestFit="1" customWidth="1"/>
    <col min="15935" max="15935" width="12.7109375" style="2" bestFit="1" customWidth="1"/>
    <col min="15936" max="15938" width="0" style="2" hidden="1" customWidth="1"/>
    <col min="15939" max="15939" width="13.7109375" style="2" bestFit="1" customWidth="1"/>
    <col min="15940" max="15940" width="3" style="2" bestFit="1" customWidth="1"/>
    <col min="15941" max="15941" width="12.7109375" style="2" bestFit="1" customWidth="1"/>
    <col min="15942" max="15942" width="14.42578125" style="2" bestFit="1" customWidth="1"/>
    <col min="15943" max="15943" width="11.425781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703125" style="2" bestFit="1" customWidth="1"/>
    <col min="15951" max="15951" width="9.85546875" style="2" bestFit="1" customWidth="1"/>
    <col min="15952" max="15954" width="0" style="2" hidden="1" customWidth="1"/>
    <col min="15955" max="15955" width="12.7109375" style="2" bestFit="1" customWidth="1"/>
    <col min="15956" max="15956" width="3" style="2" bestFit="1" customWidth="1"/>
    <col min="15957" max="15957" width="13.28515625" style="2" bestFit="1" customWidth="1"/>
    <col min="15958" max="15958" width="13.7109375" style="2" bestFit="1" customWidth="1"/>
    <col min="15959" max="15959" width="10.5703125" style="2" bestFit="1" customWidth="1"/>
    <col min="15960" max="15962" width="0" style="2" hidden="1" customWidth="1"/>
    <col min="15963" max="15963" width="13.7109375" style="2" bestFit="1" customWidth="1"/>
    <col min="15964" max="15964" width="3" style="2" bestFit="1" customWidth="1"/>
    <col min="15965" max="15965" width="12.7109375" style="2" bestFit="1" customWidth="1"/>
    <col min="15966" max="15966" width="13.285156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5546875" style="2" bestFit="1" customWidth="1"/>
    <col min="15976" max="15978" width="0" style="2" hidden="1" customWidth="1"/>
    <col min="15979" max="15979" width="12.28515625" style="2" bestFit="1" customWidth="1"/>
    <col min="15980" max="15980" width="3" style="2" bestFit="1" customWidth="1"/>
    <col min="15981" max="15981" width="11.5703125" style="2" bestFit="1" customWidth="1"/>
    <col min="15982" max="15982" width="11.42578125" style="2" bestFit="1" customWidth="1"/>
    <col min="15983" max="15983" width="10.5703125" style="2" bestFit="1" customWidth="1"/>
    <col min="15984" max="15986" width="0" style="2" hidden="1" customWidth="1"/>
    <col min="15987" max="15987" width="12.285156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40625" style="2"/>
    <col min="16129" max="16129" width="12.5703125" style="2" customWidth="1"/>
    <col min="16130" max="16130" width="40" style="2" customWidth="1"/>
    <col min="16131" max="16131" width="16.5703125" style="2" bestFit="1" customWidth="1"/>
    <col min="16132" max="16132" width="6" style="2" bestFit="1" customWidth="1"/>
    <col min="16133" max="16133" width="16.28515625" style="2" bestFit="1" customWidth="1"/>
    <col min="16134" max="16134" width="16.140625" style="2" bestFit="1" customWidth="1"/>
    <col min="16135" max="16135" width="15.42578125" style="2" bestFit="1" customWidth="1"/>
    <col min="16136" max="16138" width="0" style="2" hidden="1" customWidth="1"/>
    <col min="16139" max="16139" width="16.7109375" style="2" bestFit="1" customWidth="1"/>
    <col min="16140" max="16140" width="3" style="2" bestFit="1" customWidth="1"/>
    <col min="16141" max="16141" width="15.28515625" style="2" bestFit="1" customWidth="1"/>
    <col min="16142" max="16142" width="15.140625" style="2" bestFit="1" customWidth="1"/>
    <col min="16143" max="16143" width="14.5703125" style="2" bestFit="1" customWidth="1"/>
    <col min="16144" max="16146" width="0" style="2" hidden="1" customWidth="1"/>
    <col min="16147" max="16147" width="14.85546875" style="2" bestFit="1" customWidth="1"/>
    <col min="16148" max="16148" width="3" style="2" bestFit="1" customWidth="1"/>
    <col min="16149" max="16149" width="14.42578125" style="2" bestFit="1" customWidth="1"/>
    <col min="16150" max="16150" width="15.140625" style="2" bestFit="1" customWidth="1"/>
    <col min="16151" max="16151" width="14" style="2" bestFit="1" customWidth="1"/>
    <col min="16152" max="16154" width="0" style="2" hidden="1" customWidth="1"/>
    <col min="16155" max="16155" width="15.140625" style="2" bestFit="1" customWidth="1"/>
    <col min="16156" max="16156" width="3" style="2" bestFit="1" customWidth="1"/>
    <col min="16157" max="16158" width="14.42578125" style="2" bestFit="1" customWidth="1"/>
    <col min="16159" max="16159" width="12.7109375" style="2" bestFit="1" customWidth="1"/>
    <col min="16160" max="16162" width="0" style="2" hidden="1" customWidth="1"/>
    <col min="16163" max="16163" width="14.42578125" style="2" bestFit="1" customWidth="1"/>
    <col min="16164" max="16164" width="3" style="2" bestFit="1" customWidth="1"/>
    <col min="16165" max="16166" width="14" style="2" bestFit="1" customWidth="1"/>
    <col min="16167" max="16167" width="13.28515625" style="2" bestFit="1" customWidth="1"/>
    <col min="16168" max="16170" width="0" style="2" hidden="1" customWidth="1"/>
    <col min="16171" max="16171" width="14.85546875" style="2" bestFit="1" customWidth="1"/>
    <col min="16172" max="16172" width="3" style="2" bestFit="1" customWidth="1"/>
    <col min="16173" max="16173" width="11.5703125" style="2" bestFit="1" customWidth="1"/>
    <col min="16174" max="16174" width="10.5703125" style="2" bestFit="1" customWidth="1"/>
    <col min="16175" max="16175" width="9.42578125" style="2" bestFit="1" customWidth="1"/>
    <col min="16176" max="16178" width="0" style="2" hidden="1" customWidth="1"/>
    <col min="16179" max="16179" width="11.5703125" style="2" bestFit="1" customWidth="1"/>
    <col min="16180" max="16180" width="3" style="2" bestFit="1" customWidth="1"/>
    <col min="16181" max="16181" width="13.7109375" style="2" bestFit="1" customWidth="1"/>
    <col min="16182" max="16182" width="13.28515625" style="2" bestFit="1" customWidth="1"/>
    <col min="16183" max="16183" width="12.710937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2578125" style="2" bestFit="1" customWidth="1"/>
    <col min="16191" max="16191" width="12.7109375" style="2" bestFit="1" customWidth="1"/>
    <col min="16192" max="16194" width="0" style="2" hidden="1" customWidth="1"/>
    <col min="16195" max="16195" width="13.7109375" style="2" bestFit="1" customWidth="1"/>
    <col min="16196" max="16196" width="3" style="2" bestFit="1" customWidth="1"/>
    <col min="16197" max="16197" width="12.7109375" style="2" bestFit="1" customWidth="1"/>
    <col min="16198" max="16198" width="14.42578125" style="2" bestFit="1" customWidth="1"/>
    <col min="16199" max="16199" width="11.425781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703125" style="2" bestFit="1" customWidth="1"/>
    <col min="16207" max="16207" width="9.85546875" style="2" bestFit="1" customWidth="1"/>
    <col min="16208" max="16210" width="0" style="2" hidden="1" customWidth="1"/>
    <col min="16211" max="16211" width="12.7109375" style="2" bestFit="1" customWidth="1"/>
    <col min="16212" max="16212" width="3" style="2" bestFit="1" customWidth="1"/>
    <col min="16213" max="16213" width="13.28515625" style="2" bestFit="1" customWidth="1"/>
    <col min="16214" max="16214" width="13.7109375" style="2" bestFit="1" customWidth="1"/>
    <col min="16215" max="16215" width="10.5703125" style="2" bestFit="1" customWidth="1"/>
    <col min="16216" max="16218" width="0" style="2" hidden="1" customWidth="1"/>
    <col min="16219" max="16219" width="13.7109375" style="2" bestFit="1" customWidth="1"/>
    <col min="16220" max="16220" width="3" style="2" bestFit="1" customWidth="1"/>
    <col min="16221" max="16221" width="12.7109375" style="2" bestFit="1" customWidth="1"/>
    <col min="16222" max="16222" width="13.285156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5546875" style="2" bestFit="1" customWidth="1"/>
    <col min="16232" max="16234" width="0" style="2" hidden="1" customWidth="1"/>
    <col min="16235" max="16235" width="12.28515625" style="2" bestFit="1" customWidth="1"/>
    <col min="16236" max="16236" width="3" style="2" bestFit="1" customWidth="1"/>
    <col min="16237" max="16237" width="11.5703125" style="2" bestFit="1" customWidth="1"/>
    <col min="16238" max="16238" width="11.42578125" style="2" bestFit="1" customWidth="1"/>
    <col min="16239" max="16239" width="10.5703125" style="2" bestFit="1" customWidth="1"/>
    <col min="16240" max="16242" width="0" style="2" hidden="1" customWidth="1"/>
    <col min="16243" max="16243" width="12.285156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4062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>[52]ACCOUNTALLOC!E10</f>
        <v>4930773.6379286181</v>
      </c>
      <c r="F10" s="697">
        <f>[52]ACCOUNTALLOC!F10</f>
        <v>36037179.946539178</v>
      </c>
      <c r="G10" s="697">
        <f>[52]ACCOUNTALLOC!G10</f>
        <v>0</v>
      </c>
      <c r="H10" s="697">
        <f>[52]ACCOUNTALLOC!H10</f>
        <v>0</v>
      </c>
      <c r="I10" s="697">
        <f>[52]ACCOUNTALLOC!I10</f>
        <v>0</v>
      </c>
      <c r="J10" s="697">
        <f>[52]ACCOUNTALLOC!J10</f>
        <v>0</v>
      </c>
      <c r="K10" s="697">
        <f>[52]ACCOUNTALLOC!K10</f>
        <v>40967953.584467798</v>
      </c>
      <c r="M10" s="697">
        <f>[52]ACCOUNTALLOC!M10</f>
        <v>1136804.6174350898</v>
      </c>
      <c r="N10" s="697">
        <f>[52]ACCOUNTALLOC!N10</f>
        <v>9156624.5690981075</v>
      </c>
      <c r="O10" s="697">
        <f>[52]ACCOUNTALLOC!O10</f>
        <v>0</v>
      </c>
      <c r="P10" s="697">
        <f>[52]ACCOUNTALLOC!P10</f>
        <v>0</v>
      </c>
      <c r="Q10" s="697">
        <f>[52]ACCOUNTALLOC!Q10</f>
        <v>0</v>
      </c>
      <c r="R10" s="697">
        <f>[52]ACCOUNTALLOC!R10</f>
        <v>0</v>
      </c>
      <c r="S10" s="697">
        <f>[52]ACCOUNTALLOC!S10</f>
        <v>10293429.186533198</v>
      </c>
      <c r="U10" s="697">
        <f>[52]ACCOUNTALLOC!U10</f>
        <v>1216765.1899543672</v>
      </c>
      <c r="V10" s="697">
        <f>[52]ACCOUNTALLOC!V10</f>
        <v>10182867.733608818</v>
      </c>
      <c r="W10" s="697">
        <f>[52]ACCOUNTALLOC!W10</f>
        <v>0</v>
      </c>
      <c r="X10" s="697">
        <f>[52]ACCOUNTALLOC!X10</f>
        <v>0</v>
      </c>
      <c r="Y10" s="697">
        <f>[52]ACCOUNTALLOC!Y10</f>
        <v>0</v>
      </c>
      <c r="Z10" s="697">
        <f>[52]ACCOUNTALLOC!Z10</f>
        <v>0</v>
      </c>
      <c r="AA10" s="697">
        <f>[52]ACCOUNTALLOC!AA10</f>
        <v>11399632.923563184</v>
      </c>
      <c r="AC10" s="697">
        <f>[52]ACCOUNTALLOC!AC10</f>
        <v>639310.15319413447</v>
      </c>
      <c r="AD10" s="697">
        <f>[52]ACCOUNTALLOC!AD10</f>
        <v>6571674.7650990607</v>
      </c>
      <c r="AE10" s="697">
        <f>[52]ACCOUNTALLOC!AE10</f>
        <v>0</v>
      </c>
      <c r="AF10" s="697">
        <f>[52]ACCOUNTALLOC!AF10</f>
        <v>0</v>
      </c>
      <c r="AG10" s="697">
        <f>[52]ACCOUNTALLOC!AG10</f>
        <v>0</v>
      </c>
      <c r="AH10" s="697">
        <f>[52]ACCOUNTALLOC!AH10</f>
        <v>0</v>
      </c>
      <c r="AI10" s="697">
        <f>[52]ACCOUNTALLOC!AI10</f>
        <v>7210984.9182931948</v>
      </c>
      <c r="AK10" s="697">
        <f>[52]ACCOUNTALLOC!AK10</f>
        <v>451623.15703914675</v>
      </c>
      <c r="AL10" s="697">
        <f>[52]ACCOUNTALLOC!AL10</f>
        <v>4572195.3302711919</v>
      </c>
      <c r="AM10" s="697">
        <f>[52]ACCOUNTALLOC!AM10</f>
        <v>0</v>
      </c>
      <c r="AN10" s="697">
        <f>[52]ACCOUNTALLOC!AN10</f>
        <v>0</v>
      </c>
      <c r="AO10" s="697">
        <f>[52]ACCOUNTALLOC!AO10</f>
        <v>0</v>
      </c>
      <c r="AP10" s="697">
        <f>[52]ACCOUNTALLOC!AP10</f>
        <v>0</v>
      </c>
      <c r="AQ10" s="697">
        <f>[52]ACCOUNTALLOC!AQ10</f>
        <v>5023818.4873103388</v>
      </c>
      <c r="AS10" s="697">
        <f>[52]ACCOUNTALLOC!AS10</f>
        <v>15.433907370796014</v>
      </c>
      <c r="AT10" s="697">
        <f>[52]ACCOUNTALLOC!AT10</f>
        <v>14437.202213359555</v>
      </c>
      <c r="AU10" s="697">
        <f>[52]ACCOUNTALLOC!AU10</f>
        <v>0</v>
      </c>
      <c r="AV10" s="697">
        <f>[52]ACCOUNTALLOC!AV10</f>
        <v>0</v>
      </c>
      <c r="AW10" s="697">
        <f>[52]ACCOUNTALLOC!AW10</f>
        <v>0</v>
      </c>
      <c r="AX10" s="697">
        <f>[52]ACCOUNTALLOC!AX10</f>
        <v>0</v>
      </c>
      <c r="AY10" s="697">
        <f>[52]ACCOUNTALLOC!AY10</f>
        <v>14452.636120730351</v>
      </c>
      <c r="BA10" s="697">
        <f>[52]ACCOUNTALLOC!BA10</f>
        <v>0</v>
      </c>
      <c r="BB10" s="697">
        <f>[52]ACCOUNTALLOC!BB10</f>
        <v>398459.77568387176</v>
      </c>
      <c r="BC10" s="697">
        <f>[52]ACCOUNTALLOC!BC10</f>
        <v>0</v>
      </c>
      <c r="BD10" s="697">
        <f>[52]ACCOUNTALLOC!BD10</f>
        <v>0</v>
      </c>
      <c r="BE10" s="697">
        <f>[52]ACCOUNTALLOC!BE10</f>
        <v>0</v>
      </c>
      <c r="BF10" s="697">
        <f>[52]ACCOUNTALLOC!BF10</f>
        <v>0</v>
      </c>
      <c r="BG10" s="697">
        <f>[52]ACCOUNTALLOC!BG10</f>
        <v>398459.77568387176</v>
      </c>
      <c r="BI10" s="697">
        <f>[52]ACCOUNTALLOC!BI10</f>
        <v>0</v>
      </c>
      <c r="BJ10" s="697">
        <f>[52]ACCOUNTALLOC!BJ10</f>
        <v>0</v>
      </c>
      <c r="BK10" s="697">
        <f>[52]ACCOUNTALLOC!BK10</f>
        <v>0</v>
      </c>
      <c r="BL10" s="697">
        <f>[52]ACCOUNTALLOC!BL10</f>
        <v>0</v>
      </c>
      <c r="BM10" s="697">
        <f>[52]ACCOUNTALLOC!BM10</f>
        <v>0</v>
      </c>
      <c r="BN10" s="697">
        <f>[52]ACCOUNTALLOC!BN10</f>
        <v>0</v>
      </c>
      <c r="BO10" s="697">
        <f>[52]ACCOUNTALLOC!BO10</f>
        <v>0</v>
      </c>
      <c r="BQ10" s="697">
        <f>[52]ACCOUNTALLOC!BQ10</f>
        <v>153397.28780500733</v>
      </c>
      <c r="BR10" s="697">
        <f>[52]ACCOUNTALLOC!BR10</f>
        <v>1979032.0380893529</v>
      </c>
      <c r="BS10" s="697">
        <f>[52]ACCOUNTALLOC!BS10</f>
        <v>0</v>
      </c>
      <c r="BT10" s="697">
        <f>[52]ACCOUNTALLOC!BT10</f>
        <v>0</v>
      </c>
      <c r="BU10" s="697">
        <f>[52]ACCOUNTALLOC!BU10</f>
        <v>0</v>
      </c>
      <c r="BV10" s="697">
        <f>[52]ACCOUNTALLOC!BV10</f>
        <v>0</v>
      </c>
      <c r="BW10" s="697">
        <f>[52]ACCOUNTALLOC!BW10</f>
        <v>2132429.3258943604</v>
      </c>
      <c r="BY10" s="697">
        <f>[52]ACCOUNTALLOC!BY10</f>
        <v>0</v>
      </c>
      <c r="BZ10" s="697">
        <f>[52]ACCOUNTALLOC!BZ10</f>
        <v>0</v>
      </c>
      <c r="CA10" s="697">
        <f>[52]ACCOUNTALLOC!CA10</f>
        <v>0</v>
      </c>
      <c r="CB10" s="697">
        <f>[52]ACCOUNTALLOC!CB10</f>
        <v>0</v>
      </c>
      <c r="CC10" s="697">
        <f>[52]ACCOUNTALLOC!CC10</f>
        <v>0</v>
      </c>
      <c r="CD10" s="697">
        <f>[52]ACCOUNTALLOC!CD10</f>
        <v>0</v>
      </c>
      <c r="CE10" s="697">
        <f>[52]ACCOUNTALLOC!CE10</f>
        <v>0</v>
      </c>
      <c r="CG10" s="697">
        <f>[52]ACCOUNTALLOC!CG10</f>
        <v>17768.34519357888</v>
      </c>
      <c r="CH10" s="697">
        <f>[52]ACCOUNTALLOC!CH10</f>
        <v>238299.99207059582</v>
      </c>
      <c r="CI10" s="697">
        <f>[52]ACCOUNTALLOC!CI10</f>
        <v>0</v>
      </c>
      <c r="CJ10" s="697">
        <f>[52]ACCOUNTALLOC!CJ10</f>
        <v>0</v>
      </c>
      <c r="CK10" s="697">
        <f>[52]ACCOUNTALLOC!CK10</f>
        <v>0</v>
      </c>
      <c r="CL10" s="697">
        <f>[52]ACCOUNTALLOC!CL10</f>
        <v>0</v>
      </c>
      <c r="CM10" s="697">
        <f>[52]ACCOUNTALLOC!CM10</f>
        <v>256068.33726417471</v>
      </c>
      <c r="CN10" s="698">
        <f>[52]ACCOUNTALLOC!CN10</f>
        <v>0</v>
      </c>
      <c r="CO10" s="697">
        <f>[52]ACCOUNTALLOC!CO10</f>
        <v>3149.2364867242854</v>
      </c>
      <c r="CP10" s="697">
        <f>[52]ACCOUNTALLOC!CP10</f>
        <v>23322.124237339489</v>
      </c>
      <c r="CQ10" s="697">
        <f>[52]ACCOUNTALLOC!CQ10</f>
        <v>0</v>
      </c>
      <c r="CR10" s="697">
        <f>[52]ACCOUNTALLOC!CR10</f>
        <v>0</v>
      </c>
      <c r="CS10" s="697">
        <f>[52]ACCOUNTALLOC!CS10</f>
        <v>0</v>
      </c>
      <c r="CT10" s="697">
        <f>[52]ACCOUNTALLOC!CT10</f>
        <v>0</v>
      </c>
      <c r="CU10" s="697">
        <f>[52]ACCOUNTALLOC!CU10</f>
        <v>26471.360724063776</v>
      </c>
      <c r="CV10" s="698">
        <f>[52]ACCOUNTALLOC!CV10</f>
        <v>0</v>
      </c>
      <c r="CW10" s="697">
        <f>[52]ACCOUNTALLOC!CW10</f>
        <v>0</v>
      </c>
      <c r="CX10" s="697">
        <f>[52]ACCOUNTALLOC!CX10</f>
        <v>0</v>
      </c>
      <c r="CY10" s="697">
        <f>[52]ACCOUNTALLOC!CY10</f>
        <v>0</v>
      </c>
      <c r="CZ10" s="697">
        <f>[52]ACCOUNTALLOC!CZ10</f>
        <v>0</v>
      </c>
      <c r="DA10" s="697">
        <f>[52]ACCOUNTALLOC!DA10</f>
        <v>0</v>
      </c>
      <c r="DB10" s="697">
        <f>[52]ACCOUNTALLOC!DB10</f>
        <v>0</v>
      </c>
      <c r="DC10" s="697">
        <f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>[52]ACCOUNTALLOC!E11</f>
        <v>28580747.284799475</v>
      </c>
      <c r="F11" s="697">
        <f>[52]ACCOUNTALLOC!F11</f>
        <v>0</v>
      </c>
      <c r="G11" s="697">
        <f>[52]ACCOUNTALLOC!G11</f>
        <v>3774209.1598409726</v>
      </c>
      <c r="H11" s="697">
        <f>[52]ACCOUNTALLOC!H11</f>
        <v>0</v>
      </c>
      <c r="I11" s="697">
        <f>[52]ACCOUNTALLOC!I11</f>
        <v>0</v>
      </c>
      <c r="J11" s="697">
        <f>[52]ACCOUNTALLOC!J11</f>
        <v>0</v>
      </c>
      <c r="K11" s="697">
        <f>[52]ACCOUNTALLOC!K11</f>
        <v>32354956.444640446</v>
      </c>
      <c r="M11" s="697">
        <f>[52]ACCOUNTALLOC!M11</f>
        <v>5257224.3664261866</v>
      </c>
      <c r="N11" s="697">
        <f>[52]ACCOUNTALLOC!N11</f>
        <v>0</v>
      </c>
      <c r="O11" s="697">
        <f>[52]ACCOUNTALLOC!O11</f>
        <v>510864.18103287561</v>
      </c>
      <c r="P11" s="697">
        <f>[52]ACCOUNTALLOC!P11</f>
        <v>0</v>
      </c>
      <c r="Q11" s="697">
        <f>[52]ACCOUNTALLOC!Q11</f>
        <v>0</v>
      </c>
      <c r="R11" s="697">
        <f>[52]ACCOUNTALLOC!R11</f>
        <v>0</v>
      </c>
      <c r="S11" s="697">
        <f>[52]ACCOUNTALLOC!S11</f>
        <v>5768088.5474590622</v>
      </c>
      <c r="U11" s="697">
        <f>[52]ACCOUNTALLOC!U11</f>
        <v>4445041.1540269693</v>
      </c>
      <c r="V11" s="697">
        <f>[52]ACCOUNTALLOC!V11</f>
        <v>0</v>
      </c>
      <c r="W11" s="697">
        <f>[52]ACCOUNTALLOC!W11</f>
        <v>134476.25622231979</v>
      </c>
      <c r="X11" s="697">
        <f>[52]ACCOUNTALLOC!X11</f>
        <v>0</v>
      </c>
      <c r="Y11" s="697">
        <f>[52]ACCOUNTALLOC!Y11</f>
        <v>0</v>
      </c>
      <c r="Z11" s="697">
        <f>[52]ACCOUNTALLOC!Z11</f>
        <v>0</v>
      </c>
      <c r="AA11" s="697">
        <f>[52]ACCOUNTALLOC!AA11</f>
        <v>4579517.4102492891</v>
      </c>
      <c r="AC11" s="697">
        <f>[52]ACCOUNTALLOC!AC11</f>
        <v>1935209.8493382954</v>
      </c>
      <c r="AD11" s="697">
        <f>[52]ACCOUNTALLOC!AD11</f>
        <v>0</v>
      </c>
      <c r="AE11" s="697">
        <f>[52]ACCOUNTALLOC!AE11</f>
        <v>14890.965086974626</v>
      </c>
      <c r="AF11" s="697">
        <f>[52]ACCOUNTALLOC!AF11</f>
        <v>0</v>
      </c>
      <c r="AG11" s="697">
        <f>[52]ACCOUNTALLOC!AG11</f>
        <v>0</v>
      </c>
      <c r="AH11" s="697">
        <f>[52]ACCOUNTALLOC!AH11</f>
        <v>0</v>
      </c>
      <c r="AI11" s="697">
        <f>[52]ACCOUNTALLOC!AI11</f>
        <v>1950100.8144252701</v>
      </c>
      <c r="AK11" s="697">
        <f>[52]ACCOUNTALLOC!AK11</f>
        <v>1540692.4274808127</v>
      </c>
      <c r="AL11" s="697">
        <f>[52]ACCOUNTALLOC!AL11</f>
        <v>0</v>
      </c>
      <c r="AM11" s="697">
        <f>[52]ACCOUNTALLOC!AM11</f>
        <v>177723.11737101083</v>
      </c>
      <c r="AN11" s="697">
        <f>[52]ACCOUNTALLOC!AN11</f>
        <v>0</v>
      </c>
      <c r="AO11" s="697">
        <f>[52]ACCOUNTALLOC!AO11</f>
        <v>0</v>
      </c>
      <c r="AP11" s="697">
        <f>[52]ACCOUNTALLOC!AP11</f>
        <v>0</v>
      </c>
      <c r="AQ11" s="697">
        <f>[52]ACCOUNTALLOC!AQ11</f>
        <v>1718415.5448518235</v>
      </c>
      <c r="AS11" s="697">
        <f>[52]ACCOUNTALLOC!AS11</f>
        <v>19019.705560829818</v>
      </c>
      <c r="AT11" s="697">
        <f>[52]ACCOUNTALLOC!AT11</f>
        <v>0</v>
      </c>
      <c r="AU11" s="697">
        <f>[52]ACCOUNTALLOC!AU11</f>
        <v>576.23434377874617</v>
      </c>
      <c r="AV11" s="697">
        <f>[52]ACCOUNTALLOC!AV11</f>
        <v>0</v>
      </c>
      <c r="AW11" s="697">
        <f>[52]ACCOUNTALLOC!AW11</f>
        <v>0</v>
      </c>
      <c r="AX11" s="697">
        <f>[52]ACCOUNTALLOC!AX11</f>
        <v>0</v>
      </c>
      <c r="AY11" s="697">
        <f>[52]ACCOUNTALLOC!AY11</f>
        <v>19595.939904608564</v>
      </c>
      <c r="BA11" s="697">
        <f>[52]ACCOUNTALLOC!BA11</f>
        <v>367655.39522457327</v>
      </c>
      <c r="BB11" s="697">
        <f>[52]ACCOUNTALLOC!BB11</f>
        <v>0</v>
      </c>
      <c r="BC11" s="697">
        <f>[52]ACCOUNTALLOC!BC11</f>
        <v>57436.857031099295</v>
      </c>
      <c r="BD11" s="697">
        <f>[52]ACCOUNTALLOC!BD11</f>
        <v>0</v>
      </c>
      <c r="BE11" s="697">
        <f>[52]ACCOUNTALLOC!BE11</f>
        <v>0</v>
      </c>
      <c r="BF11" s="697">
        <f>[52]ACCOUNTALLOC!BF11</f>
        <v>0</v>
      </c>
      <c r="BG11" s="697">
        <f>[52]ACCOUNTALLOC!BG11</f>
        <v>425092.25225567259</v>
      </c>
      <c r="BI11" s="697">
        <f>[52]ACCOUNTALLOC!BI11</f>
        <v>573464.24574172497</v>
      </c>
      <c r="BJ11" s="697">
        <f>[52]ACCOUNTALLOC!BJ11</f>
        <v>0</v>
      </c>
      <c r="BK11" s="697">
        <f>[52]ACCOUNTALLOC!BK11</f>
        <v>11616.687813415712</v>
      </c>
      <c r="BL11" s="697">
        <f>[52]ACCOUNTALLOC!BL11</f>
        <v>0</v>
      </c>
      <c r="BM11" s="697">
        <f>[52]ACCOUNTALLOC!BM11</f>
        <v>0</v>
      </c>
      <c r="BN11" s="697">
        <f>[52]ACCOUNTALLOC!BN11</f>
        <v>0</v>
      </c>
      <c r="BO11" s="697">
        <f>[52]ACCOUNTALLOC!BO11</f>
        <v>585080.93355514063</v>
      </c>
      <c r="BQ11" s="697">
        <f>[52]ACCOUNTALLOC!BQ11</f>
        <v>215762.29158023722</v>
      </c>
      <c r="BR11" s="697">
        <f>[52]ACCOUNTALLOC!BR11</f>
        <v>0</v>
      </c>
      <c r="BS11" s="697">
        <f>[52]ACCOUNTALLOC!BS11</f>
        <v>7213.9354592512</v>
      </c>
      <c r="BT11" s="697">
        <f>[52]ACCOUNTALLOC!BT11</f>
        <v>0</v>
      </c>
      <c r="BU11" s="697">
        <f>[52]ACCOUNTALLOC!BU11</f>
        <v>0</v>
      </c>
      <c r="BV11" s="697">
        <f>[52]ACCOUNTALLOC!BV11</f>
        <v>0</v>
      </c>
      <c r="BW11" s="697">
        <f>[52]ACCOUNTALLOC!BW11</f>
        <v>222976.22703948841</v>
      </c>
      <c r="BY11" s="697">
        <f>[52]ACCOUNTALLOC!BY11</f>
        <v>65424.880519772909</v>
      </c>
      <c r="BZ11" s="697">
        <f>[52]ACCOUNTALLOC!BZ11</f>
        <v>0</v>
      </c>
      <c r="CA11" s="697">
        <f>[52]ACCOUNTALLOC!CA11</f>
        <v>11614.37391082465</v>
      </c>
      <c r="CB11" s="697">
        <f>[52]ACCOUNTALLOC!CB11</f>
        <v>0</v>
      </c>
      <c r="CC11" s="697">
        <f>[52]ACCOUNTALLOC!CC11</f>
        <v>0</v>
      </c>
      <c r="CD11" s="697">
        <f>[52]ACCOUNTALLOC!CD11</f>
        <v>0</v>
      </c>
      <c r="CE11" s="697">
        <f>[52]ACCOUNTALLOC!CE11</f>
        <v>77039.254430597561</v>
      </c>
      <c r="CG11" s="697">
        <f>[52]ACCOUNTALLOC!CG11</f>
        <v>263084.24326159951</v>
      </c>
      <c r="CH11" s="697">
        <f>[52]ACCOUNTALLOC!CH11</f>
        <v>0</v>
      </c>
      <c r="CI11" s="697">
        <f>[52]ACCOUNTALLOC!CI11</f>
        <v>681597.10700164002</v>
      </c>
      <c r="CJ11" s="697">
        <f>[52]ACCOUNTALLOC!CJ11</f>
        <v>0</v>
      </c>
      <c r="CK11" s="697">
        <f>[52]ACCOUNTALLOC!CK11</f>
        <v>0</v>
      </c>
      <c r="CL11" s="697">
        <f>[52]ACCOUNTALLOC!CL11</f>
        <v>0</v>
      </c>
      <c r="CM11" s="697">
        <f>[52]ACCOUNTALLOC!CM11</f>
        <v>944681.35026323958</v>
      </c>
      <c r="CN11" s="698">
        <f>[52]ACCOUNTALLOC!CN11</f>
        <v>0</v>
      </c>
      <c r="CO11" s="697">
        <f>[52]ACCOUNTALLOC!CO11</f>
        <v>14802.219363317181</v>
      </c>
      <c r="CP11" s="697">
        <f>[52]ACCOUNTALLOC!CP11</f>
        <v>0</v>
      </c>
      <c r="CQ11" s="697">
        <f>[52]ACCOUNTALLOC!CQ11</f>
        <v>129.49890190187236</v>
      </c>
      <c r="CR11" s="697">
        <f>[52]ACCOUNTALLOC!CR11</f>
        <v>0</v>
      </c>
      <c r="CS11" s="697">
        <f>[52]ACCOUNTALLOC!CS11</f>
        <v>0</v>
      </c>
      <c r="CT11" s="697">
        <f>[52]ACCOUNTALLOC!CT11</f>
        <v>0</v>
      </c>
      <c r="CU11" s="697">
        <f>[52]ACCOUNTALLOC!CU11</f>
        <v>14931.718265219053</v>
      </c>
      <c r="CV11" s="698">
        <f>[52]ACCOUNTALLOC!CV11</f>
        <v>0</v>
      </c>
      <c r="CW11" s="697">
        <f>[52]ACCOUNTALLOC!CW11</f>
        <v>0</v>
      </c>
      <c r="CX11" s="697">
        <f>[52]ACCOUNTALLOC!CX11</f>
        <v>0</v>
      </c>
      <c r="CY11" s="697">
        <f>[52]ACCOUNTALLOC!CY11</f>
        <v>0</v>
      </c>
      <c r="CZ11" s="697">
        <f>[52]ACCOUNTALLOC!CZ11</f>
        <v>0</v>
      </c>
      <c r="DA11" s="697">
        <f>[52]ACCOUNTALLOC!DA11</f>
        <v>0</v>
      </c>
      <c r="DB11" s="697">
        <f>[52]ACCOUNTALLOC!DB11</f>
        <v>0</v>
      </c>
      <c r="DC11" s="697">
        <f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>[52]ACCOUNTALLOC!E12</f>
        <v>77497281.23699756</v>
      </c>
      <c r="F12" s="697">
        <f>[52]ACCOUNTALLOC!F12</f>
        <v>70999728.326561034</v>
      </c>
      <c r="G12" s="697">
        <f>[52]ACCOUNTALLOC!G12</f>
        <v>37862092.193173446</v>
      </c>
      <c r="H12" s="697">
        <f>[52]ACCOUNTALLOC!H12</f>
        <v>0</v>
      </c>
      <c r="I12" s="697">
        <f>[52]ACCOUNTALLOC!I12</f>
        <v>0</v>
      </c>
      <c r="J12" s="697">
        <f>[52]ACCOUNTALLOC!J12</f>
        <v>0</v>
      </c>
      <c r="K12" s="697">
        <f>[52]ACCOUNTALLOC!K12</f>
        <v>186359101.75673202</v>
      </c>
      <c r="M12" s="697">
        <f>[52]ACCOUNTALLOC!M12</f>
        <v>14710275.796471907</v>
      </c>
      <c r="N12" s="697">
        <f>[52]ACCOUNTALLOC!N12</f>
        <v>18040197.866723292</v>
      </c>
      <c r="O12" s="697">
        <f>[52]ACCOUNTALLOC!O12</f>
        <v>4290383.2199899266</v>
      </c>
      <c r="P12" s="697">
        <f>[52]ACCOUNTALLOC!P12</f>
        <v>0</v>
      </c>
      <c r="Q12" s="697">
        <f>[52]ACCOUNTALLOC!Q12</f>
        <v>0</v>
      </c>
      <c r="R12" s="697">
        <f>[52]ACCOUNTALLOC!R12</f>
        <v>0</v>
      </c>
      <c r="S12" s="697">
        <f>[52]ACCOUNTALLOC!S12</f>
        <v>37040856.883185126</v>
      </c>
      <c r="U12" s="697">
        <f>[52]ACCOUNTALLOC!U12</f>
        <v>12943927.258055244</v>
      </c>
      <c r="V12" s="697">
        <f>[52]ACCOUNTALLOC!V12</f>
        <v>20062081.543119233</v>
      </c>
      <c r="W12" s="697">
        <f>[52]ACCOUNTALLOC!W12</f>
        <v>615476.22832139977</v>
      </c>
      <c r="X12" s="697">
        <f>[52]ACCOUNTALLOC!X12</f>
        <v>0</v>
      </c>
      <c r="Y12" s="697">
        <f>[52]ACCOUNTALLOC!Y12</f>
        <v>0</v>
      </c>
      <c r="Z12" s="697">
        <f>[52]ACCOUNTALLOC!Z12</f>
        <v>0</v>
      </c>
      <c r="AA12" s="697">
        <f>[52]ACCOUNTALLOC!AA12</f>
        <v>33621485.02949588</v>
      </c>
      <c r="AC12" s="697">
        <f>[52]ACCOUNTALLOC!AC12</f>
        <v>5852347.5992694078</v>
      </c>
      <c r="AD12" s="697">
        <f>[52]ACCOUNTALLOC!AD12</f>
        <v>12947381.667065172</v>
      </c>
      <c r="AE12" s="697">
        <f>[52]ACCOUNTALLOC!AE12</f>
        <v>325106.99431805132</v>
      </c>
      <c r="AF12" s="697">
        <f>[52]ACCOUNTALLOC!AF12</f>
        <v>0</v>
      </c>
      <c r="AG12" s="697">
        <f>[52]ACCOUNTALLOC!AG12</f>
        <v>0</v>
      </c>
      <c r="AH12" s="697">
        <f>[52]ACCOUNTALLOC!AH12</f>
        <v>0</v>
      </c>
      <c r="AI12" s="697">
        <f>[52]ACCOUNTALLOC!AI12</f>
        <v>19124836.260652632</v>
      </c>
      <c r="AK12" s="697">
        <f>[52]ACCOUNTALLOC!AK12</f>
        <v>4545669.4452836057</v>
      </c>
      <c r="AL12" s="697">
        <f>[52]ACCOUNTALLOC!AL12</f>
        <v>9008047.4328680336</v>
      </c>
      <c r="AM12" s="697">
        <f>[52]ACCOUNTALLOC!AM12</f>
        <v>733065.1972912096</v>
      </c>
      <c r="AN12" s="697">
        <f>[52]ACCOUNTALLOC!AN12</f>
        <v>0</v>
      </c>
      <c r="AO12" s="697">
        <f>[52]ACCOUNTALLOC!AO12</f>
        <v>0</v>
      </c>
      <c r="AP12" s="697">
        <f>[52]ACCOUNTALLOC!AP12</f>
        <v>0</v>
      </c>
      <c r="AQ12" s="697">
        <f>[52]ACCOUNTALLOC!AQ12</f>
        <v>14286782.075442851</v>
      </c>
      <c r="AS12" s="697">
        <f>[52]ACCOUNTALLOC!AS12</f>
        <v>45103.745071096229</v>
      </c>
      <c r="AT12" s="697">
        <f>[52]ACCOUNTALLOC!AT12</f>
        <v>28443.88591073962</v>
      </c>
      <c r="AU12" s="697">
        <f>[52]ACCOUNTALLOC!AU12</f>
        <v>1398.1860553831357</v>
      </c>
      <c r="AV12" s="697">
        <f>[52]ACCOUNTALLOC!AV12</f>
        <v>0</v>
      </c>
      <c r="AW12" s="697">
        <f>[52]ACCOUNTALLOC!AW12</f>
        <v>0</v>
      </c>
      <c r="AX12" s="697">
        <f>[52]ACCOUNTALLOC!AX12</f>
        <v>0</v>
      </c>
      <c r="AY12" s="697">
        <f>[52]ACCOUNTALLOC!AY12</f>
        <v>74945.817037218992</v>
      </c>
      <c r="BA12" s="697">
        <f>[52]ACCOUNTALLOC!BA12</f>
        <v>871275.1185281697</v>
      </c>
      <c r="BB12" s="697">
        <f>[52]ACCOUNTALLOC!BB12</f>
        <v>785037.44922843832</v>
      </c>
      <c r="BC12" s="697">
        <f>[52]ACCOUNTALLOC!BC12</f>
        <v>145297.97571523697</v>
      </c>
      <c r="BD12" s="697">
        <f>[52]ACCOUNTALLOC!BD12</f>
        <v>0</v>
      </c>
      <c r="BE12" s="697">
        <f>[52]ACCOUNTALLOC!BE12</f>
        <v>0</v>
      </c>
      <c r="BF12" s="697">
        <f>[52]ACCOUNTALLOC!BF12</f>
        <v>0</v>
      </c>
      <c r="BG12" s="697">
        <f>[52]ACCOUNTALLOC!BG12</f>
        <v>1801610.5434718451</v>
      </c>
      <c r="BI12" s="697">
        <f>[52]ACCOUNTALLOC!BI12</f>
        <v>1402510.7746460678</v>
      </c>
      <c r="BJ12" s="697">
        <f>[52]ACCOUNTALLOC!BJ12</f>
        <v>399365.65976424457</v>
      </c>
      <c r="BK12" s="697">
        <f>[52]ACCOUNTALLOC!BK12</f>
        <v>63071.299706362071</v>
      </c>
      <c r="BL12" s="697">
        <f>[52]ACCOUNTALLOC!BL12</f>
        <v>0</v>
      </c>
      <c r="BM12" s="697">
        <f>[52]ACCOUNTALLOC!BM12</f>
        <v>0</v>
      </c>
      <c r="BN12" s="697">
        <f>[52]ACCOUNTALLOC!BN12</f>
        <v>0</v>
      </c>
      <c r="BO12" s="697">
        <f>[52]ACCOUNTALLOC!BO12</f>
        <v>1864947.7341166744</v>
      </c>
      <c r="BQ12" s="697">
        <f>[52]ACCOUNTALLOC!BQ12</f>
        <v>815145.22297337768</v>
      </c>
      <c r="BR12" s="697">
        <f>[52]ACCOUNTALLOC!BR12</f>
        <v>3899049.1837138976</v>
      </c>
      <c r="BS12" s="697">
        <f>[52]ACCOUNTALLOC!BS12</f>
        <v>73393.336598822789</v>
      </c>
      <c r="BT12" s="697">
        <f>[52]ACCOUNTALLOC!BT12</f>
        <v>0</v>
      </c>
      <c r="BU12" s="697">
        <f>[52]ACCOUNTALLOC!BU12</f>
        <v>0</v>
      </c>
      <c r="BV12" s="697">
        <f>[52]ACCOUNTALLOC!BV12</f>
        <v>0</v>
      </c>
      <c r="BW12" s="697">
        <f>[52]ACCOUNTALLOC!BW12</f>
        <v>4787587.7432860984</v>
      </c>
      <c r="BY12" s="697">
        <f>[52]ACCOUNTALLOC!BY12</f>
        <v>372883.76501604373</v>
      </c>
      <c r="BZ12" s="697">
        <f>[52]ACCOUNTALLOC!BZ12</f>
        <v>2357023.1711429781</v>
      </c>
      <c r="CA12" s="697">
        <f>[52]ACCOUNTALLOC!CA12</f>
        <v>127954.79337617541</v>
      </c>
      <c r="CB12" s="697">
        <f>[52]ACCOUNTALLOC!CB12</f>
        <v>0</v>
      </c>
      <c r="CC12" s="697">
        <f>[52]ACCOUNTALLOC!CC12</f>
        <v>0</v>
      </c>
      <c r="CD12" s="697">
        <f>[52]ACCOUNTALLOC!CD12</f>
        <v>0</v>
      </c>
      <c r="CE12" s="697">
        <f>[52]ACCOUNTALLOC!CE12</f>
        <v>2857861.7295351969</v>
      </c>
      <c r="CG12" s="697">
        <f>[52]ACCOUNTALLOC!CG12</f>
        <v>658654.01181881176</v>
      </c>
      <c r="CH12" s="697">
        <f>[52]ACCOUNTALLOC!CH12</f>
        <v>469493.85946218541</v>
      </c>
      <c r="CI12" s="697">
        <f>[52]ACCOUNTALLOC!CI12</f>
        <v>3070530.6382377036</v>
      </c>
      <c r="CJ12" s="697">
        <f>[52]ACCOUNTALLOC!CJ12</f>
        <v>0</v>
      </c>
      <c r="CK12" s="697">
        <f>[52]ACCOUNTALLOC!CK12</f>
        <v>0</v>
      </c>
      <c r="CL12" s="697">
        <f>[52]ACCOUNTALLOC!CL12</f>
        <v>0</v>
      </c>
      <c r="CM12" s="697">
        <f>[52]ACCOUNTALLOC!CM12</f>
        <v>4198678.5095187007</v>
      </c>
      <c r="CN12" s="698">
        <f>[52]ACCOUNTALLOC!CN12</f>
        <v>0</v>
      </c>
      <c r="CO12" s="697">
        <f>[52]ACCOUNTALLOC!CO12</f>
        <v>41316.096989309772</v>
      </c>
      <c r="CP12" s="697">
        <f>[52]ACCOUNTALLOC!CP12</f>
        <v>45948.780878688834</v>
      </c>
      <c r="CQ12" s="697">
        <f>[52]ACCOUNTALLOC!CQ12</f>
        <v>388.10386412123233</v>
      </c>
      <c r="CR12" s="697">
        <f>[52]ACCOUNTALLOC!CR12</f>
        <v>0</v>
      </c>
      <c r="CS12" s="697">
        <f>[52]ACCOUNTALLOC!CS12</f>
        <v>0</v>
      </c>
      <c r="CT12" s="697">
        <f>[52]ACCOUNTALLOC!CT12</f>
        <v>0</v>
      </c>
      <c r="CU12" s="697">
        <f>[52]ACCOUNTALLOC!CU12</f>
        <v>87652.98173211985</v>
      </c>
      <c r="CV12" s="698">
        <f>[52]ACCOUNTALLOC!CV12</f>
        <v>0</v>
      </c>
      <c r="CW12" s="697">
        <f>[52]ACCOUNTALLOC!CW12</f>
        <v>0</v>
      </c>
      <c r="CX12" s="697">
        <f>[52]ACCOUNTALLOC!CX12</f>
        <v>0</v>
      </c>
      <c r="CY12" s="697">
        <f>[52]ACCOUNTALLOC!CY12</f>
        <v>0</v>
      </c>
      <c r="CZ12" s="697">
        <f>[52]ACCOUNTALLOC!CZ12</f>
        <v>0</v>
      </c>
      <c r="DA12" s="697">
        <f>[52]ACCOUNTALLOC!DA12</f>
        <v>0</v>
      </c>
      <c r="DB12" s="697">
        <f>[52]ACCOUNTALLOC!DB12</f>
        <v>0</v>
      </c>
      <c r="DC12" s="697">
        <f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>[52]ACCOUNTALLOC!E13</f>
        <v>111008802.15972567</v>
      </c>
      <c r="F13" s="696">
        <f>[52]ACCOUNTALLOC!F13</f>
        <v>107036908.2731002</v>
      </c>
      <c r="G13" s="696">
        <f>[52]ACCOUNTALLOC!G13</f>
        <v>41636301.353014417</v>
      </c>
      <c r="H13" s="696">
        <f>[52]ACCOUNTALLOC!H13</f>
        <v>0</v>
      </c>
      <c r="I13" s="696">
        <f>[52]ACCOUNTALLOC!I13</f>
        <v>0</v>
      </c>
      <c r="J13" s="696">
        <f>[52]ACCOUNTALLOC!J13</f>
        <v>0</v>
      </c>
      <c r="K13" s="696">
        <f>[52]ACCOUNTALLOC!K13</f>
        <v>259682011.78584027</v>
      </c>
      <c r="L13" s="66"/>
      <c r="M13" s="696">
        <f>[52]ACCOUNTALLOC!M13</f>
        <v>21104304.780333184</v>
      </c>
      <c r="N13" s="696">
        <f>[52]ACCOUNTALLOC!N13</f>
        <v>27196822.435821395</v>
      </c>
      <c r="O13" s="696">
        <f>[52]ACCOUNTALLOC!O13</f>
        <v>4801247.4010228021</v>
      </c>
      <c r="P13" s="696">
        <f>[52]ACCOUNTALLOC!P13</f>
        <v>0</v>
      </c>
      <c r="Q13" s="696">
        <f>[52]ACCOUNTALLOC!Q13</f>
        <v>0</v>
      </c>
      <c r="R13" s="696">
        <f>[52]ACCOUNTALLOC!R13</f>
        <v>0</v>
      </c>
      <c r="S13" s="696">
        <f>[52]ACCOUNTALLOC!S13</f>
        <v>53102374.617177375</v>
      </c>
      <c r="T13" s="66"/>
      <c r="U13" s="696">
        <f>[52]ACCOUNTALLOC!U13</f>
        <v>18605733.60203658</v>
      </c>
      <c r="V13" s="696">
        <f>[52]ACCOUNTALLOC!V13</f>
        <v>30244949.276728049</v>
      </c>
      <c r="W13" s="696">
        <f>[52]ACCOUNTALLOC!W13</f>
        <v>749952.48454371956</v>
      </c>
      <c r="X13" s="696">
        <f>[52]ACCOUNTALLOC!X13</f>
        <v>0</v>
      </c>
      <c r="Y13" s="696">
        <f>[52]ACCOUNTALLOC!Y13</f>
        <v>0</v>
      </c>
      <c r="Z13" s="696">
        <f>[52]ACCOUNTALLOC!Z13</f>
        <v>0</v>
      </c>
      <c r="AA13" s="696">
        <f>[52]ACCOUNTALLOC!AA13</f>
        <v>49600635.363308348</v>
      </c>
      <c r="AB13" s="66"/>
      <c r="AC13" s="696">
        <f>[52]ACCOUNTALLOC!AC13</f>
        <v>8426867.6018018387</v>
      </c>
      <c r="AD13" s="696">
        <f>[52]ACCOUNTALLOC!AD13</f>
        <v>19519056.432164233</v>
      </c>
      <c r="AE13" s="696">
        <f>[52]ACCOUNTALLOC!AE13</f>
        <v>339997.95940502593</v>
      </c>
      <c r="AF13" s="696">
        <f>[52]ACCOUNTALLOC!AF13</f>
        <v>0</v>
      </c>
      <c r="AG13" s="696">
        <f>[52]ACCOUNTALLOC!AG13</f>
        <v>0</v>
      </c>
      <c r="AH13" s="696">
        <f>[52]ACCOUNTALLOC!AH13</f>
        <v>0</v>
      </c>
      <c r="AI13" s="696">
        <f>[52]ACCOUNTALLOC!AI13</f>
        <v>28285921.993371099</v>
      </c>
      <c r="AJ13" s="66"/>
      <c r="AK13" s="696">
        <f>[52]ACCOUNTALLOC!AK13</f>
        <v>6537985.0298035657</v>
      </c>
      <c r="AL13" s="696">
        <f>[52]ACCOUNTALLOC!AL13</f>
        <v>13580242.763139224</v>
      </c>
      <c r="AM13" s="696">
        <f>[52]ACCOUNTALLOC!AM13</f>
        <v>910788.31466222042</v>
      </c>
      <c r="AN13" s="696">
        <f>[52]ACCOUNTALLOC!AN13</f>
        <v>0</v>
      </c>
      <c r="AO13" s="696">
        <f>[52]ACCOUNTALLOC!AO13</f>
        <v>0</v>
      </c>
      <c r="AP13" s="696">
        <f>[52]ACCOUNTALLOC!AP13</f>
        <v>0</v>
      </c>
      <c r="AQ13" s="696">
        <f>[52]ACCOUNTALLOC!AQ13</f>
        <v>21029016.10760501</v>
      </c>
      <c r="AR13" s="66"/>
      <c r="AS13" s="696">
        <f>[52]ACCOUNTALLOC!AS13</f>
        <v>64138.884539296843</v>
      </c>
      <c r="AT13" s="696">
        <f>[52]ACCOUNTALLOC!AT13</f>
        <v>42881.088124099173</v>
      </c>
      <c r="AU13" s="696">
        <f>[52]ACCOUNTALLOC!AU13</f>
        <v>1974.4203991618817</v>
      </c>
      <c r="AV13" s="696">
        <f>[52]ACCOUNTALLOC!AV13</f>
        <v>0</v>
      </c>
      <c r="AW13" s="696">
        <f>[52]ACCOUNTALLOC!AW13</f>
        <v>0</v>
      </c>
      <c r="AX13" s="696">
        <f>[52]ACCOUNTALLOC!AX13</f>
        <v>0</v>
      </c>
      <c r="AY13" s="696">
        <f>[52]ACCOUNTALLOC!AY13</f>
        <v>108994.39306255789</v>
      </c>
      <c r="AZ13" s="66"/>
      <c r="BA13" s="696">
        <f>[52]ACCOUNTALLOC!BA13</f>
        <v>1238930.5137527429</v>
      </c>
      <c r="BB13" s="696">
        <f>[52]ACCOUNTALLOC!BB13</f>
        <v>1183497.2249123098</v>
      </c>
      <c r="BC13" s="696">
        <f>[52]ACCOUNTALLOC!BC13</f>
        <v>202734.83274633627</v>
      </c>
      <c r="BD13" s="696">
        <f>[52]ACCOUNTALLOC!BD13</f>
        <v>0</v>
      </c>
      <c r="BE13" s="696">
        <f>[52]ACCOUNTALLOC!BE13</f>
        <v>0</v>
      </c>
      <c r="BF13" s="696">
        <f>[52]ACCOUNTALLOC!BF13</f>
        <v>0</v>
      </c>
      <c r="BG13" s="696">
        <f>[52]ACCOUNTALLOC!BG13</f>
        <v>2625162.5714113889</v>
      </c>
      <c r="BH13" s="66"/>
      <c r="BI13" s="696">
        <f>[52]ACCOUNTALLOC!BI13</f>
        <v>1975975.0203877923</v>
      </c>
      <c r="BJ13" s="696">
        <f>[52]ACCOUNTALLOC!BJ13</f>
        <v>399365.65976424457</v>
      </c>
      <c r="BK13" s="696">
        <f>[52]ACCOUNTALLOC!BK13</f>
        <v>74687.987519777787</v>
      </c>
      <c r="BL13" s="696">
        <f>[52]ACCOUNTALLOC!BL13</f>
        <v>0</v>
      </c>
      <c r="BM13" s="696">
        <f>[52]ACCOUNTALLOC!BM13</f>
        <v>0</v>
      </c>
      <c r="BN13" s="696">
        <f>[52]ACCOUNTALLOC!BN13</f>
        <v>0</v>
      </c>
      <c r="BO13" s="696">
        <f>[52]ACCOUNTALLOC!BO13</f>
        <v>2450028.6676718146</v>
      </c>
      <c r="BP13" s="66"/>
      <c r="BQ13" s="696">
        <f>[52]ACCOUNTALLOC!BQ13</f>
        <v>1184304.8023586222</v>
      </c>
      <c r="BR13" s="696">
        <f>[52]ACCOUNTALLOC!BR13</f>
        <v>5878081.2218032507</v>
      </c>
      <c r="BS13" s="696">
        <f>[52]ACCOUNTALLOC!BS13</f>
        <v>80607.272058073984</v>
      </c>
      <c r="BT13" s="696">
        <f>[52]ACCOUNTALLOC!BT13</f>
        <v>0</v>
      </c>
      <c r="BU13" s="696">
        <f>[52]ACCOUNTALLOC!BU13</f>
        <v>0</v>
      </c>
      <c r="BV13" s="696">
        <f>[52]ACCOUNTALLOC!BV13</f>
        <v>0</v>
      </c>
      <c r="BW13" s="696">
        <f>[52]ACCOUNTALLOC!BW13</f>
        <v>7142993.2962199477</v>
      </c>
      <c r="BX13" s="66"/>
      <c r="BY13" s="696">
        <f>[52]ACCOUNTALLOC!BY13</f>
        <v>438308.64553581655</v>
      </c>
      <c r="BZ13" s="696">
        <f>[52]ACCOUNTALLOC!BZ13</f>
        <v>2357023.1711429781</v>
      </c>
      <c r="CA13" s="696">
        <f>[52]ACCOUNTALLOC!CA13</f>
        <v>139569.16728700005</v>
      </c>
      <c r="CB13" s="696">
        <f>[52]ACCOUNTALLOC!CB13</f>
        <v>0</v>
      </c>
      <c r="CC13" s="696">
        <f>[52]ACCOUNTALLOC!CC13</f>
        <v>0</v>
      </c>
      <c r="CD13" s="696">
        <f>[52]ACCOUNTALLOC!CD13</f>
        <v>0</v>
      </c>
      <c r="CE13" s="696">
        <f>[52]ACCOUNTALLOC!CE13</f>
        <v>2934900.9839657946</v>
      </c>
      <c r="CF13" s="66"/>
      <c r="CG13" s="696">
        <f>[52]ACCOUNTALLOC!CG13</f>
        <v>939506.60027399007</v>
      </c>
      <c r="CH13" s="696">
        <f>[52]ACCOUNTALLOC!CH13</f>
        <v>707793.85153278115</v>
      </c>
      <c r="CI13" s="696">
        <f>[52]ACCOUNTALLOC!CI13</f>
        <v>3752127.7452393435</v>
      </c>
      <c r="CJ13" s="696">
        <f>[52]ACCOUNTALLOC!CJ13</f>
        <v>0</v>
      </c>
      <c r="CK13" s="696">
        <f>[52]ACCOUNTALLOC!CK13</f>
        <v>0</v>
      </c>
      <c r="CL13" s="696">
        <f>[52]ACCOUNTALLOC!CL13</f>
        <v>0</v>
      </c>
      <c r="CM13" s="696">
        <f>[52]ACCOUNTALLOC!CM13</f>
        <v>5399428.1970461141</v>
      </c>
      <c r="CN13" s="696">
        <f>[52]ACCOUNTALLOC!CN13</f>
        <v>0</v>
      </c>
      <c r="CO13" s="696">
        <f>[52]ACCOUNTALLOC!CO13</f>
        <v>59267.552839351243</v>
      </c>
      <c r="CP13" s="696">
        <f>[52]ACCOUNTALLOC!CP13</f>
        <v>69270.905116028327</v>
      </c>
      <c r="CQ13" s="696">
        <f>[52]ACCOUNTALLOC!CQ13</f>
        <v>517.60276602310466</v>
      </c>
      <c r="CR13" s="696">
        <f>[52]ACCOUNTALLOC!CR13</f>
        <v>0</v>
      </c>
      <c r="CS13" s="696">
        <f>[52]ACCOUNTALLOC!CS13</f>
        <v>0</v>
      </c>
      <c r="CT13" s="696">
        <f>[52]ACCOUNTALLOC!CT13</f>
        <v>0</v>
      </c>
      <c r="CU13" s="696">
        <f>[52]ACCOUNTALLOC!CU13</f>
        <v>129056.06072140267</v>
      </c>
      <c r="CV13" s="696">
        <f>[52]ACCOUNTALLOC!CV13</f>
        <v>0</v>
      </c>
      <c r="CW13" s="696">
        <f>[52]ACCOUNTALLOC!CW13</f>
        <v>0</v>
      </c>
      <c r="CX13" s="696">
        <f>[52]ACCOUNTALLOC!CX13</f>
        <v>0</v>
      </c>
      <c r="CY13" s="696">
        <f>[52]ACCOUNTALLOC!CY13</f>
        <v>0</v>
      </c>
      <c r="CZ13" s="696">
        <f>[52]ACCOUNTALLOC!CZ13</f>
        <v>0</v>
      </c>
      <c r="DA13" s="696">
        <f>[52]ACCOUNTALLOC!DA13</f>
        <v>0</v>
      </c>
      <c r="DB13" s="696">
        <f>[52]ACCOUNTALLOC!DB13</f>
        <v>0</v>
      </c>
      <c r="DC13" s="696">
        <f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>[52]ACCOUNTALLOC!E16</f>
        <v>88594272.347173661</v>
      </c>
      <c r="F16" s="697">
        <f>[52]ACCOUNTALLOC!F16</f>
        <v>647502393.99532056</v>
      </c>
      <c r="G16" s="697">
        <f>[52]ACCOUNTALLOC!G16</f>
        <v>0</v>
      </c>
      <c r="H16" s="697">
        <f>[52]ACCOUNTALLOC!H16</f>
        <v>0</v>
      </c>
      <c r="I16" s="697">
        <f>[52]ACCOUNTALLOC!I16</f>
        <v>0</v>
      </c>
      <c r="J16" s="697">
        <f>[52]ACCOUNTALLOC!J16</f>
        <v>0</v>
      </c>
      <c r="K16" s="697">
        <f>[52]ACCOUNTALLOC!K16</f>
        <v>736096666.34249425</v>
      </c>
      <c r="L16" s="698"/>
      <c r="M16" s="697">
        <f>[52]ACCOUNTALLOC!M16</f>
        <v>20425674.605674714</v>
      </c>
      <c r="N16" s="697">
        <f>[52]ACCOUNTALLOC!N16</f>
        <v>164522760.61009538</v>
      </c>
      <c r="O16" s="697">
        <f>[52]ACCOUNTALLOC!O16</f>
        <v>0</v>
      </c>
      <c r="P16" s="697">
        <f>[52]ACCOUNTALLOC!P16</f>
        <v>0</v>
      </c>
      <c r="Q16" s="697">
        <f>[52]ACCOUNTALLOC!Q16</f>
        <v>0</v>
      </c>
      <c r="R16" s="697">
        <f>[52]ACCOUNTALLOC!R16</f>
        <v>0</v>
      </c>
      <c r="S16" s="697">
        <f>[52]ACCOUNTALLOC!S16</f>
        <v>184948435.2157701</v>
      </c>
      <c r="T16" s="698"/>
      <c r="U16" s="697">
        <f>[52]ACCOUNTALLOC!U16</f>
        <v>21862375.873872612</v>
      </c>
      <c r="V16" s="697">
        <f>[52]ACCOUNTALLOC!V16</f>
        <v>182961908.92380336</v>
      </c>
      <c r="W16" s="697">
        <f>[52]ACCOUNTALLOC!W16</f>
        <v>0</v>
      </c>
      <c r="X16" s="697">
        <f>[52]ACCOUNTALLOC!X16</f>
        <v>0</v>
      </c>
      <c r="Y16" s="697">
        <f>[52]ACCOUNTALLOC!Y16</f>
        <v>0</v>
      </c>
      <c r="Z16" s="697">
        <f>[52]ACCOUNTALLOC!Z16</f>
        <v>0</v>
      </c>
      <c r="AA16" s="697">
        <f>[52]ACCOUNTALLOC!AA16</f>
        <v>204824284.79767597</v>
      </c>
      <c r="AB16" s="698"/>
      <c r="AC16" s="697">
        <f>[52]ACCOUNTALLOC!AC16</f>
        <v>11486882.583843006</v>
      </c>
      <c r="AD16" s="697">
        <f>[52]ACCOUNTALLOC!AD16</f>
        <v>118077362.02646241</v>
      </c>
      <c r="AE16" s="697">
        <f>[52]ACCOUNTALLOC!AE16</f>
        <v>0</v>
      </c>
      <c r="AF16" s="697">
        <f>[52]ACCOUNTALLOC!AF16</f>
        <v>0</v>
      </c>
      <c r="AG16" s="697">
        <f>[52]ACCOUNTALLOC!AG16</f>
        <v>0</v>
      </c>
      <c r="AH16" s="697">
        <f>[52]ACCOUNTALLOC!AH16</f>
        <v>0</v>
      </c>
      <c r="AI16" s="697">
        <f>[52]ACCOUNTALLOC!AI16</f>
        <v>129564244.61030541</v>
      </c>
      <c r="AJ16" s="698"/>
      <c r="AK16" s="697">
        <f>[52]ACCOUNTALLOC!AK16</f>
        <v>8114593.7556819115</v>
      </c>
      <c r="AL16" s="697">
        <f>[52]ACCOUNTALLOC!AL16</f>
        <v>82151473.188432261</v>
      </c>
      <c r="AM16" s="697">
        <f>[52]ACCOUNTALLOC!AM16</f>
        <v>0</v>
      </c>
      <c r="AN16" s="697">
        <f>[52]ACCOUNTALLOC!AN16</f>
        <v>0</v>
      </c>
      <c r="AO16" s="697">
        <f>[52]ACCOUNTALLOC!AO16</f>
        <v>0</v>
      </c>
      <c r="AP16" s="697">
        <f>[52]ACCOUNTALLOC!AP16</f>
        <v>0</v>
      </c>
      <c r="AQ16" s="697">
        <f>[52]ACCOUNTALLOC!AQ16</f>
        <v>90266066.944114178</v>
      </c>
      <c r="AR16" s="698"/>
      <c r="AS16" s="697">
        <f>[52]ACCOUNTALLOC!AS16</f>
        <v>277.31059938978848</v>
      </c>
      <c r="AT16" s="697">
        <f>[52]ACCOUNTALLOC!AT16</f>
        <v>259402.17879458677</v>
      </c>
      <c r="AU16" s="697">
        <f>[52]ACCOUNTALLOC!AU16</f>
        <v>0</v>
      </c>
      <c r="AV16" s="697">
        <f>[52]ACCOUNTALLOC!AV16</f>
        <v>0</v>
      </c>
      <c r="AW16" s="697">
        <f>[52]ACCOUNTALLOC!AW16</f>
        <v>0</v>
      </c>
      <c r="AX16" s="697">
        <f>[52]ACCOUNTALLOC!AX16</f>
        <v>0</v>
      </c>
      <c r="AY16" s="697">
        <f>[52]ACCOUNTALLOC!AY16</f>
        <v>259679.48939397655</v>
      </c>
      <c r="AZ16" s="698"/>
      <c r="BA16" s="697">
        <f>[52]ACCOUNTALLOC!BA16</f>
        <v>0</v>
      </c>
      <c r="BB16" s="697">
        <f>[52]ACCOUNTALLOC!BB16</f>
        <v>7159374.2642707182</v>
      </c>
      <c r="BC16" s="697">
        <f>[52]ACCOUNTALLOC!BC16</f>
        <v>0</v>
      </c>
      <c r="BD16" s="697">
        <f>[52]ACCOUNTALLOC!BD16</f>
        <v>0</v>
      </c>
      <c r="BE16" s="697">
        <f>[52]ACCOUNTALLOC!BE16</f>
        <v>0</v>
      </c>
      <c r="BF16" s="697">
        <f>[52]ACCOUNTALLOC!BF16</f>
        <v>0</v>
      </c>
      <c r="BG16" s="697">
        <f>[52]ACCOUNTALLOC!BG16</f>
        <v>7159374.2642707182</v>
      </c>
      <c r="BH16" s="698"/>
      <c r="BI16" s="697">
        <f>[52]ACCOUNTALLOC!BI16</f>
        <v>0</v>
      </c>
      <c r="BJ16" s="697">
        <f>[52]ACCOUNTALLOC!BJ16</f>
        <v>0</v>
      </c>
      <c r="BK16" s="697">
        <f>[52]ACCOUNTALLOC!BK16</f>
        <v>0</v>
      </c>
      <c r="BL16" s="697">
        <f>[52]ACCOUNTALLOC!BL16</f>
        <v>0</v>
      </c>
      <c r="BM16" s="697">
        <f>[52]ACCOUNTALLOC!BM16</f>
        <v>0</v>
      </c>
      <c r="BN16" s="697">
        <f>[52]ACCOUNTALLOC!BN16</f>
        <v>0</v>
      </c>
      <c r="BO16" s="697">
        <f>[52]ACCOUNTALLOC!BO16</f>
        <v>0</v>
      </c>
      <c r="BP16" s="698"/>
      <c r="BQ16" s="697">
        <f>[52]ACCOUNTALLOC!BQ16</f>
        <v>2756184.3416571259</v>
      </c>
      <c r="BR16" s="697">
        <f>[52]ACCOUNTALLOC!BR16</f>
        <v>35558497.761403114</v>
      </c>
      <c r="BS16" s="697">
        <f>[52]ACCOUNTALLOC!BS16</f>
        <v>0</v>
      </c>
      <c r="BT16" s="697">
        <f>[52]ACCOUNTALLOC!BT16</f>
        <v>0</v>
      </c>
      <c r="BU16" s="697">
        <f>[52]ACCOUNTALLOC!BU16</f>
        <v>0</v>
      </c>
      <c r="BV16" s="697">
        <f>[52]ACCOUNTALLOC!BV16</f>
        <v>0</v>
      </c>
      <c r="BW16" s="697">
        <f>[52]ACCOUNTALLOC!BW16</f>
        <v>38314682.103060238</v>
      </c>
      <c r="BX16" s="698"/>
      <c r="BY16" s="697">
        <f>[52]ACCOUNTALLOC!BY16</f>
        <v>0</v>
      </c>
      <c r="BZ16" s="697">
        <f>[52]ACCOUNTALLOC!BZ16</f>
        <v>0</v>
      </c>
      <c r="CA16" s="697">
        <f>[52]ACCOUNTALLOC!CA16</f>
        <v>0</v>
      </c>
      <c r="CB16" s="697">
        <f>[52]ACCOUNTALLOC!CB16</f>
        <v>0</v>
      </c>
      <c r="CC16" s="697">
        <f>[52]ACCOUNTALLOC!CC16</f>
        <v>0</v>
      </c>
      <c r="CD16" s="697">
        <f>[52]ACCOUNTALLOC!CD16</f>
        <v>0</v>
      </c>
      <c r="CE16" s="697">
        <f>[52]ACCOUNTALLOC!CE16</f>
        <v>0</v>
      </c>
      <c r="CF16" s="698"/>
      <c r="CG16" s="697">
        <f>[52]ACCOUNTALLOC!CG16</f>
        <v>319254.89361945644</v>
      </c>
      <c r="CH16" s="697">
        <f>[52]ACCOUNTALLOC!CH16</f>
        <v>4281683.9603897715</v>
      </c>
      <c r="CI16" s="697">
        <f>[52]ACCOUNTALLOC!CI16</f>
        <v>0</v>
      </c>
      <c r="CJ16" s="697">
        <f>[52]ACCOUNTALLOC!CJ16</f>
        <v>0</v>
      </c>
      <c r="CK16" s="697">
        <f>[52]ACCOUNTALLOC!CK16</f>
        <v>0</v>
      </c>
      <c r="CL16" s="697">
        <f>[52]ACCOUNTALLOC!CL16</f>
        <v>0</v>
      </c>
      <c r="CM16" s="697">
        <f>[52]ACCOUNTALLOC!CM16</f>
        <v>4600938.8540092278</v>
      </c>
      <c r="CN16" s="698">
        <f>[52]ACCOUNTALLOC!CN16</f>
        <v>0</v>
      </c>
      <c r="CO16" s="697">
        <f>[52]ACCOUNTALLOC!CO16</f>
        <v>56584.287878142248</v>
      </c>
      <c r="CP16" s="697">
        <f>[52]ACCOUNTALLOC!CP16</f>
        <v>419043.09102809924</v>
      </c>
      <c r="CQ16" s="697">
        <f>[52]ACCOUNTALLOC!CQ16</f>
        <v>0</v>
      </c>
      <c r="CR16" s="697">
        <f>[52]ACCOUNTALLOC!CR16</f>
        <v>0</v>
      </c>
      <c r="CS16" s="697">
        <f>[52]ACCOUNTALLOC!CS16</f>
        <v>0</v>
      </c>
      <c r="CT16" s="697">
        <f>[52]ACCOUNTALLOC!CT16</f>
        <v>0</v>
      </c>
      <c r="CU16" s="697">
        <f>[52]ACCOUNTALLOC!CU16</f>
        <v>475627.3789062415</v>
      </c>
      <c r="CW16" s="65">
        <f>[52]ACCOUNTALLOC!CW16</f>
        <v>0</v>
      </c>
      <c r="CX16" s="65">
        <f>[52]ACCOUNTALLOC!CX16</f>
        <v>0</v>
      </c>
      <c r="CY16" s="65">
        <f>[52]ACCOUNTALLOC!CY16</f>
        <v>0</v>
      </c>
      <c r="CZ16" s="65">
        <f>[52]ACCOUNTALLOC!CZ16</f>
        <v>0</v>
      </c>
      <c r="DA16" s="65">
        <f>[52]ACCOUNTALLOC!DA16</f>
        <v>0</v>
      </c>
      <c r="DB16" s="65">
        <f>[52]ACCOUNTALLOC!DB16</f>
        <v>0</v>
      </c>
      <c r="DC16" s="65">
        <f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>[52]ACCOUNTALLOC!E17</f>
        <v>46286797.660883307</v>
      </c>
      <c r="F17" s="697">
        <f>[52]ACCOUNTALLOC!F17</f>
        <v>338292888.48778588</v>
      </c>
      <c r="G17" s="697">
        <f>[52]ACCOUNTALLOC!G17</f>
        <v>0</v>
      </c>
      <c r="H17" s="697">
        <f>[52]ACCOUNTALLOC!H17</f>
        <v>0</v>
      </c>
      <c r="I17" s="697">
        <f>[52]ACCOUNTALLOC!I17</f>
        <v>0</v>
      </c>
      <c r="J17" s="697">
        <f>[52]ACCOUNTALLOC!J17</f>
        <v>0</v>
      </c>
      <c r="K17" s="697">
        <f>[52]ACCOUNTALLOC!K17</f>
        <v>384579686.14866918</v>
      </c>
      <c r="L17" s="698"/>
      <c r="M17" s="697">
        <f>[52]ACCOUNTALLOC!M17</f>
        <v>10671559.71274332</v>
      </c>
      <c r="N17" s="697">
        <f>[52]ACCOUNTALLOC!N17</f>
        <v>85956253.482478872</v>
      </c>
      <c r="O17" s="697">
        <f>[52]ACCOUNTALLOC!O17</f>
        <v>0</v>
      </c>
      <c r="P17" s="697">
        <f>[52]ACCOUNTALLOC!P17</f>
        <v>0</v>
      </c>
      <c r="Q17" s="697">
        <f>[52]ACCOUNTALLOC!Q17</f>
        <v>0</v>
      </c>
      <c r="R17" s="697">
        <f>[52]ACCOUNTALLOC!R17</f>
        <v>0</v>
      </c>
      <c r="S17" s="697">
        <f>[52]ACCOUNTALLOC!S17</f>
        <v>96627813.195222199</v>
      </c>
      <c r="T17" s="698"/>
      <c r="U17" s="697">
        <f>[52]ACCOUNTALLOC!U17</f>
        <v>11422175.967478348</v>
      </c>
      <c r="V17" s="697">
        <f>[52]ACCOUNTALLOC!V17</f>
        <v>95589936.387972549</v>
      </c>
      <c r="W17" s="697">
        <f>[52]ACCOUNTALLOC!W17</f>
        <v>0</v>
      </c>
      <c r="X17" s="697">
        <f>[52]ACCOUNTALLOC!X17</f>
        <v>0</v>
      </c>
      <c r="Y17" s="697">
        <f>[52]ACCOUNTALLOC!Y17</f>
        <v>0</v>
      </c>
      <c r="Z17" s="697">
        <f>[52]ACCOUNTALLOC!Z17</f>
        <v>0</v>
      </c>
      <c r="AA17" s="697">
        <f>[52]ACCOUNTALLOC!AA17</f>
        <v>107012112.3554509</v>
      </c>
      <c r="AB17" s="698"/>
      <c r="AC17" s="697">
        <f>[52]ACCOUNTALLOC!AC17</f>
        <v>6001415.1685690507</v>
      </c>
      <c r="AD17" s="697">
        <f>[52]ACCOUNTALLOC!AD17</f>
        <v>61690477.49534443</v>
      </c>
      <c r="AE17" s="697">
        <f>[52]ACCOUNTALLOC!AE17</f>
        <v>0</v>
      </c>
      <c r="AF17" s="697">
        <f>[52]ACCOUNTALLOC!AF17</f>
        <v>0</v>
      </c>
      <c r="AG17" s="697">
        <f>[52]ACCOUNTALLOC!AG17</f>
        <v>0</v>
      </c>
      <c r="AH17" s="697">
        <f>[52]ACCOUNTALLOC!AH17</f>
        <v>0</v>
      </c>
      <c r="AI17" s="697">
        <f>[52]ACCOUNTALLOC!AI17</f>
        <v>67691892.663913488</v>
      </c>
      <c r="AJ17" s="698"/>
      <c r="AK17" s="697">
        <f>[52]ACCOUNTALLOC!AK17</f>
        <v>4239535.4611374959</v>
      </c>
      <c r="AL17" s="697">
        <f>[52]ACCOUNTALLOC!AL17</f>
        <v>42920704.874864891</v>
      </c>
      <c r="AM17" s="697">
        <f>[52]ACCOUNTALLOC!AM17</f>
        <v>0</v>
      </c>
      <c r="AN17" s="697">
        <f>[52]ACCOUNTALLOC!AN17</f>
        <v>0</v>
      </c>
      <c r="AO17" s="697">
        <f>[52]ACCOUNTALLOC!AO17</f>
        <v>0</v>
      </c>
      <c r="AP17" s="697">
        <f>[52]ACCOUNTALLOC!AP17</f>
        <v>0</v>
      </c>
      <c r="AQ17" s="697">
        <f>[52]ACCOUNTALLOC!AQ17</f>
        <v>47160240.336002387</v>
      </c>
      <c r="AR17" s="698"/>
      <c r="AS17" s="697">
        <f>[52]ACCOUNTALLOC!AS17</f>
        <v>144.88317656556609</v>
      </c>
      <c r="AT17" s="697">
        <f>[52]ACCOUNTALLOC!AT17</f>
        <v>135526.77667023425</v>
      </c>
      <c r="AU17" s="697">
        <f>[52]ACCOUNTALLOC!AU17</f>
        <v>0</v>
      </c>
      <c r="AV17" s="697">
        <f>[52]ACCOUNTALLOC!AV17</f>
        <v>0</v>
      </c>
      <c r="AW17" s="697">
        <f>[52]ACCOUNTALLOC!AW17</f>
        <v>0</v>
      </c>
      <c r="AX17" s="697">
        <f>[52]ACCOUNTALLOC!AX17</f>
        <v>0</v>
      </c>
      <c r="AY17" s="697">
        <f>[52]ACCOUNTALLOC!AY17</f>
        <v>135671.65984679983</v>
      </c>
      <c r="AZ17" s="698"/>
      <c r="BA17" s="697">
        <f>[52]ACCOUNTALLOC!BA17</f>
        <v>0</v>
      </c>
      <c r="BB17" s="697">
        <f>[52]ACCOUNTALLOC!BB17</f>
        <v>3740473.2740536574</v>
      </c>
      <c r="BC17" s="697">
        <f>[52]ACCOUNTALLOC!BC17</f>
        <v>0</v>
      </c>
      <c r="BD17" s="697">
        <f>[52]ACCOUNTALLOC!BD17</f>
        <v>0</v>
      </c>
      <c r="BE17" s="697">
        <f>[52]ACCOUNTALLOC!BE17</f>
        <v>0</v>
      </c>
      <c r="BF17" s="697">
        <f>[52]ACCOUNTALLOC!BF17</f>
        <v>0</v>
      </c>
      <c r="BG17" s="697">
        <f>[52]ACCOUNTALLOC!BG17</f>
        <v>3740473.2740536574</v>
      </c>
      <c r="BH17" s="698"/>
      <c r="BI17" s="697">
        <f>[52]ACCOUNTALLOC!BI17</f>
        <v>0</v>
      </c>
      <c r="BJ17" s="697">
        <f>[52]ACCOUNTALLOC!BJ17</f>
        <v>0</v>
      </c>
      <c r="BK17" s="697">
        <f>[52]ACCOUNTALLOC!BK17</f>
        <v>0</v>
      </c>
      <c r="BL17" s="697">
        <f>[52]ACCOUNTALLOC!BL17</f>
        <v>0</v>
      </c>
      <c r="BM17" s="697">
        <f>[52]ACCOUNTALLOC!BM17</f>
        <v>0</v>
      </c>
      <c r="BN17" s="697">
        <f>[52]ACCOUNTALLOC!BN17</f>
        <v>0</v>
      </c>
      <c r="BO17" s="697">
        <f>[52]ACCOUNTALLOC!BO17</f>
        <v>0</v>
      </c>
      <c r="BP17" s="698"/>
      <c r="BQ17" s="697">
        <f>[52]ACCOUNTALLOC!BQ17</f>
        <v>1439990.9109073253</v>
      </c>
      <c r="BR17" s="697">
        <f>[52]ACCOUNTALLOC!BR17</f>
        <v>18577826.166428752</v>
      </c>
      <c r="BS17" s="697">
        <f>[52]ACCOUNTALLOC!BS17</f>
        <v>0</v>
      </c>
      <c r="BT17" s="697">
        <f>[52]ACCOUNTALLOC!BT17</f>
        <v>0</v>
      </c>
      <c r="BU17" s="697">
        <f>[52]ACCOUNTALLOC!BU17</f>
        <v>0</v>
      </c>
      <c r="BV17" s="697">
        <f>[52]ACCOUNTALLOC!BV17</f>
        <v>0</v>
      </c>
      <c r="BW17" s="697">
        <f>[52]ACCOUNTALLOC!BW17</f>
        <v>20017817.077336077</v>
      </c>
      <c r="BX17" s="698"/>
      <c r="BY17" s="697">
        <f>[52]ACCOUNTALLOC!BY17</f>
        <v>0</v>
      </c>
      <c r="BZ17" s="697">
        <f>[52]ACCOUNTALLOC!BZ17</f>
        <v>0</v>
      </c>
      <c r="CA17" s="697">
        <f>[52]ACCOUNTALLOC!CA17</f>
        <v>0</v>
      </c>
      <c r="CB17" s="697">
        <f>[52]ACCOUNTALLOC!CB17</f>
        <v>0</v>
      </c>
      <c r="CC17" s="697">
        <f>[52]ACCOUNTALLOC!CC17</f>
        <v>0</v>
      </c>
      <c r="CD17" s="697">
        <f>[52]ACCOUNTALLOC!CD17</f>
        <v>0</v>
      </c>
      <c r="CE17" s="697">
        <f>[52]ACCOUNTALLOC!CE17</f>
        <v>0</v>
      </c>
      <c r="CF17" s="698"/>
      <c r="CG17" s="697">
        <f>[52]ACCOUNTALLOC!CG17</f>
        <v>166797.31399906953</v>
      </c>
      <c r="CH17" s="697">
        <f>[52]ACCOUNTALLOC!CH17</f>
        <v>2237000.5856110333</v>
      </c>
      <c r="CI17" s="697">
        <f>[52]ACCOUNTALLOC!CI17</f>
        <v>0</v>
      </c>
      <c r="CJ17" s="697">
        <f>[52]ACCOUNTALLOC!CJ17</f>
        <v>0</v>
      </c>
      <c r="CK17" s="697">
        <f>[52]ACCOUNTALLOC!CK17</f>
        <v>0</v>
      </c>
      <c r="CL17" s="697">
        <f>[52]ACCOUNTALLOC!CL17</f>
        <v>0</v>
      </c>
      <c r="CM17" s="697">
        <f>[52]ACCOUNTALLOC!CM17</f>
        <v>2403797.8996101026</v>
      </c>
      <c r="CN17" s="698">
        <f>[52]ACCOUNTALLOC!CN17</f>
        <v>0</v>
      </c>
      <c r="CO17" s="697">
        <f>[52]ACCOUNTALLOC!CO17</f>
        <v>29562.921105523335</v>
      </c>
      <c r="CP17" s="697">
        <f>[52]ACCOUNTALLOC!CP17</f>
        <v>218932.46878986881</v>
      </c>
      <c r="CQ17" s="697">
        <f>[52]ACCOUNTALLOC!CQ17</f>
        <v>0</v>
      </c>
      <c r="CR17" s="697">
        <f>[52]ACCOUNTALLOC!CR17</f>
        <v>0</v>
      </c>
      <c r="CS17" s="697">
        <f>[52]ACCOUNTALLOC!CS17</f>
        <v>0</v>
      </c>
      <c r="CT17" s="697">
        <f>[52]ACCOUNTALLOC!CT17</f>
        <v>0</v>
      </c>
      <c r="CU17" s="697">
        <f>[52]ACCOUNTALLOC!CU17</f>
        <v>248495.38989539215</v>
      </c>
      <c r="CW17" s="65">
        <f>[52]ACCOUNTALLOC!CW17</f>
        <v>0</v>
      </c>
      <c r="CX17" s="65">
        <f>[52]ACCOUNTALLOC!CX17</f>
        <v>0</v>
      </c>
      <c r="CY17" s="65">
        <f>[52]ACCOUNTALLOC!CY17</f>
        <v>0</v>
      </c>
      <c r="CZ17" s="65">
        <f>[52]ACCOUNTALLOC!CZ17</f>
        <v>0</v>
      </c>
      <c r="DA17" s="65">
        <f>[52]ACCOUNTALLOC!DA17</f>
        <v>0</v>
      </c>
      <c r="DB17" s="65">
        <f>[52]ACCOUNTALLOC!DB17</f>
        <v>0</v>
      </c>
      <c r="DC17" s="65">
        <f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>[52]ACCOUNTALLOC!E18</f>
        <v>125084637.37948796</v>
      </c>
      <c r="F18" s="697">
        <f>[52]ACCOUNTALLOC!F18</f>
        <v>914196821.18805563</v>
      </c>
      <c r="G18" s="697">
        <f>[52]ACCOUNTALLOC!G18</f>
        <v>0</v>
      </c>
      <c r="H18" s="697">
        <f>[52]ACCOUNTALLOC!H18</f>
        <v>0</v>
      </c>
      <c r="I18" s="697">
        <f>[52]ACCOUNTALLOC!I18</f>
        <v>0</v>
      </c>
      <c r="J18" s="697">
        <f>[52]ACCOUNTALLOC!J18</f>
        <v>0</v>
      </c>
      <c r="K18" s="697">
        <f>[52]ACCOUNTALLOC!K18</f>
        <v>1039281458.5675436</v>
      </c>
      <c r="L18" s="698"/>
      <c r="M18" s="697">
        <f>[52]ACCOUNTALLOC!M18</f>
        <v>28838637.460334029</v>
      </c>
      <c r="N18" s="697">
        <f>[52]ACCOUNTALLOC!N18</f>
        <v>232286685.20400807</v>
      </c>
      <c r="O18" s="697">
        <f>[52]ACCOUNTALLOC!O18</f>
        <v>0</v>
      </c>
      <c r="P18" s="697">
        <f>[52]ACCOUNTALLOC!P18</f>
        <v>0</v>
      </c>
      <c r="Q18" s="697">
        <f>[52]ACCOUNTALLOC!Q18</f>
        <v>0</v>
      </c>
      <c r="R18" s="697">
        <f>[52]ACCOUNTALLOC!R18</f>
        <v>0</v>
      </c>
      <c r="S18" s="697">
        <f>[52]ACCOUNTALLOC!S18</f>
        <v>261125322.66434211</v>
      </c>
      <c r="T18" s="698"/>
      <c r="U18" s="697">
        <f>[52]ACCOUNTALLOC!U18</f>
        <v>30867089.7789101</v>
      </c>
      <c r="V18" s="697">
        <f>[52]ACCOUNTALLOC!V18</f>
        <v>258320582.42219928</v>
      </c>
      <c r="W18" s="697">
        <f>[52]ACCOUNTALLOC!W18</f>
        <v>0</v>
      </c>
      <c r="X18" s="697">
        <f>[52]ACCOUNTALLOC!X18</f>
        <v>0</v>
      </c>
      <c r="Y18" s="697">
        <f>[52]ACCOUNTALLOC!Y18</f>
        <v>0</v>
      </c>
      <c r="Z18" s="697">
        <f>[52]ACCOUNTALLOC!Z18</f>
        <v>0</v>
      </c>
      <c r="AA18" s="697">
        <f>[52]ACCOUNTALLOC!AA18</f>
        <v>289187672.20110941</v>
      </c>
      <c r="AB18" s="698"/>
      <c r="AC18" s="697">
        <f>[52]ACCOUNTALLOC!AC18</f>
        <v>16218120.026882257</v>
      </c>
      <c r="AD18" s="697">
        <f>[52]ACCOUNTALLOC!AD18</f>
        <v>166711273.99668467</v>
      </c>
      <c r="AE18" s="697">
        <f>[52]ACCOUNTALLOC!AE18</f>
        <v>0</v>
      </c>
      <c r="AF18" s="697">
        <f>[52]ACCOUNTALLOC!AF18</f>
        <v>0</v>
      </c>
      <c r="AG18" s="697">
        <f>[52]ACCOUNTALLOC!AG18</f>
        <v>0</v>
      </c>
      <c r="AH18" s="697">
        <f>[52]ACCOUNTALLOC!AH18</f>
        <v>0</v>
      </c>
      <c r="AI18" s="697">
        <f>[52]ACCOUNTALLOC!AI18</f>
        <v>182929394.02356693</v>
      </c>
      <c r="AJ18" s="698"/>
      <c r="AK18" s="697">
        <f>[52]ACCOUNTALLOC!AK18</f>
        <v>11456846.932878615</v>
      </c>
      <c r="AL18" s="697">
        <f>[52]ACCOUNTALLOC!AL18</f>
        <v>115988166.74849747</v>
      </c>
      <c r="AM18" s="697">
        <f>[52]ACCOUNTALLOC!AM18</f>
        <v>0</v>
      </c>
      <c r="AN18" s="697">
        <f>[52]ACCOUNTALLOC!AN18</f>
        <v>0</v>
      </c>
      <c r="AO18" s="697">
        <f>[52]ACCOUNTALLOC!AO18</f>
        <v>0</v>
      </c>
      <c r="AP18" s="697">
        <f>[52]ACCOUNTALLOC!AP18</f>
        <v>0</v>
      </c>
      <c r="AQ18" s="697">
        <f>[52]ACCOUNTALLOC!AQ18</f>
        <v>127445013.68137608</v>
      </c>
      <c r="AR18" s="698"/>
      <c r="AS18" s="697">
        <f>[52]ACCOUNTALLOC!AS18</f>
        <v>391.52977779682328</v>
      </c>
      <c r="AT18" s="697">
        <f>[52]ACCOUNTALLOC!AT18</f>
        <v>366245.20536518772</v>
      </c>
      <c r="AU18" s="697">
        <f>[52]ACCOUNTALLOC!AU18</f>
        <v>0</v>
      </c>
      <c r="AV18" s="697">
        <f>[52]ACCOUNTALLOC!AV18</f>
        <v>0</v>
      </c>
      <c r="AW18" s="697">
        <f>[52]ACCOUNTALLOC!AW18</f>
        <v>0</v>
      </c>
      <c r="AX18" s="697">
        <f>[52]ACCOUNTALLOC!AX18</f>
        <v>0</v>
      </c>
      <c r="AY18" s="697">
        <f>[52]ACCOUNTALLOC!AY18</f>
        <v>366636.73514298454</v>
      </c>
      <c r="AZ18" s="698"/>
      <c r="BA18" s="697">
        <f>[52]ACCOUNTALLOC!BA18</f>
        <v>0</v>
      </c>
      <c r="BB18" s="697">
        <f>[52]ACCOUNTALLOC!BB18</f>
        <v>10108189.953872457</v>
      </c>
      <c r="BC18" s="697">
        <f>[52]ACCOUNTALLOC!BC18</f>
        <v>0</v>
      </c>
      <c r="BD18" s="697">
        <f>[52]ACCOUNTALLOC!BD18</f>
        <v>0</v>
      </c>
      <c r="BE18" s="697">
        <f>[52]ACCOUNTALLOC!BE18</f>
        <v>0</v>
      </c>
      <c r="BF18" s="697">
        <f>[52]ACCOUNTALLOC!BF18</f>
        <v>0</v>
      </c>
      <c r="BG18" s="697">
        <f>[52]ACCOUNTALLOC!BG18</f>
        <v>10108189.953872457</v>
      </c>
      <c r="BH18" s="698"/>
      <c r="BI18" s="697">
        <f>[52]ACCOUNTALLOC!BI18</f>
        <v>0</v>
      </c>
      <c r="BJ18" s="697">
        <f>[52]ACCOUNTALLOC!BJ18</f>
        <v>0</v>
      </c>
      <c r="BK18" s="697">
        <f>[52]ACCOUNTALLOC!BK18</f>
        <v>0</v>
      </c>
      <c r="BL18" s="697">
        <f>[52]ACCOUNTALLOC!BL18</f>
        <v>0</v>
      </c>
      <c r="BM18" s="697">
        <f>[52]ACCOUNTALLOC!BM18</f>
        <v>0</v>
      </c>
      <c r="BN18" s="697">
        <f>[52]ACCOUNTALLOC!BN18</f>
        <v>0</v>
      </c>
      <c r="BO18" s="697">
        <f>[52]ACCOUNTALLOC!BO18</f>
        <v>0</v>
      </c>
      <c r="BP18" s="698"/>
      <c r="BQ18" s="697">
        <f>[52]ACCOUNTALLOC!BQ18</f>
        <v>3891406.4057799419</v>
      </c>
      <c r="BR18" s="697">
        <f>[52]ACCOUNTALLOC!BR18</f>
        <v>50204394.487431414</v>
      </c>
      <c r="BS18" s="697">
        <f>[52]ACCOUNTALLOC!BS18</f>
        <v>0</v>
      </c>
      <c r="BT18" s="697">
        <f>[52]ACCOUNTALLOC!BT18</f>
        <v>0</v>
      </c>
      <c r="BU18" s="697">
        <f>[52]ACCOUNTALLOC!BU18</f>
        <v>0</v>
      </c>
      <c r="BV18" s="697">
        <f>[52]ACCOUNTALLOC!BV18</f>
        <v>0</v>
      </c>
      <c r="BW18" s="697">
        <f>[52]ACCOUNTALLOC!BW18</f>
        <v>54095800.893211357</v>
      </c>
      <c r="BX18" s="698"/>
      <c r="BY18" s="697">
        <f>[52]ACCOUNTALLOC!BY18</f>
        <v>0</v>
      </c>
      <c r="BZ18" s="697">
        <f>[52]ACCOUNTALLOC!BZ18</f>
        <v>0</v>
      </c>
      <c r="CA18" s="697">
        <f>[52]ACCOUNTALLOC!CA18</f>
        <v>0</v>
      </c>
      <c r="CB18" s="697">
        <f>[52]ACCOUNTALLOC!CB18</f>
        <v>0</v>
      </c>
      <c r="CC18" s="697">
        <f>[52]ACCOUNTALLOC!CC18</f>
        <v>0</v>
      </c>
      <c r="CD18" s="697">
        <f>[52]ACCOUNTALLOC!CD18</f>
        <v>0</v>
      </c>
      <c r="CE18" s="697">
        <f>[52]ACCOUNTALLOC!CE18</f>
        <v>0</v>
      </c>
      <c r="CF18" s="698"/>
      <c r="CG18" s="697">
        <f>[52]ACCOUNTALLOC!CG18</f>
        <v>450750.16185615404</v>
      </c>
      <c r="CH18" s="697">
        <f>[52]ACCOUNTALLOC!CH18</f>
        <v>6045231.4960066415</v>
      </c>
      <c r="CI18" s="697">
        <f>[52]ACCOUNTALLOC!CI18</f>
        <v>0</v>
      </c>
      <c r="CJ18" s="697">
        <f>[52]ACCOUNTALLOC!CJ18</f>
        <v>0</v>
      </c>
      <c r="CK18" s="697">
        <f>[52]ACCOUNTALLOC!CK18</f>
        <v>0</v>
      </c>
      <c r="CL18" s="697">
        <f>[52]ACCOUNTALLOC!CL18</f>
        <v>0</v>
      </c>
      <c r="CM18" s="697">
        <f>[52]ACCOUNTALLOC!CM18</f>
        <v>6495981.6578627955</v>
      </c>
      <c r="CN18" s="698">
        <f>[52]ACCOUNTALLOC!CN18</f>
        <v>0</v>
      </c>
      <c r="CO18" s="697">
        <f>[52]ACCOUNTALLOC!CO18</f>
        <v>79890.324093166695</v>
      </c>
      <c r="CP18" s="697">
        <f>[52]ACCOUNTALLOC!CP18</f>
        <v>591639.2978795286</v>
      </c>
      <c r="CQ18" s="697">
        <f>[52]ACCOUNTALLOC!CQ18</f>
        <v>0</v>
      </c>
      <c r="CR18" s="697">
        <f>[52]ACCOUNTALLOC!CR18</f>
        <v>0</v>
      </c>
      <c r="CS18" s="697">
        <f>[52]ACCOUNTALLOC!CS18</f>
        <v>0</v>
      </c>
      <c r="CT18" s="697">
        <f>[52]ACCOUNTALLOC!CT18</f>
        <v>0</v>
      </c>
      <c r="CU18" s="697">
        <f>[52]ACCOUNTALLOC!CU18</f>
        <v>671529.62197269534</v>
      </c>
      <c r="CW18" s="65">
        <f>[52]ACCOUNTALLOC!CW18</f>
        <v>0</v>
      </c>
      <c r="CX18" s="65">
        <f>[52]ACCOUNTALLOC!CX18</f>
        <v>0</v>
      </c>
      <c r="CY18" s="65">
        <f>[52]ACCOUNTALLOC!CY18</f>
        <v>0</v>
      </c>
      <c r="CZ18" s="65">
        <f>[52]ACCOUNTALLOC!CZ18</f>
        <v>0</v>
      </c>
      <c r="DA18" s="65">
        <f>[52]ACCOUNTALLOC!DA18</f>
        <v>0</v>
      </c>
      <c r="DB18" s="65">
        <f>[52]ACCOUNTALLOC!DB18</f>
        <v>0</v>
      </c>
      <c r="DC18" s="65">
        <f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>[52]ACCOUNTALLOC!E19</f>
        <v>0</v>
      </c>
      <c r="F19" s="697">
        <f>[52]ACCOUNTALLOC!F19</f>
        <v>0</v>
      </c>
      <c r="G19" s="697">
        <f>[52]ACCOUNTALLOC!G19</f>
        <v>0</v>
      </c>
      <c r="H19" s="697">
        <f>[52]ACCOUNTALLOC!H19</f>
        <v>0</v>
      </c>
      <c r="I19" s="697">
        <f>[52]ACCOUNTALLOC!I19</f>
        <v>0</v>
      </c>
      <c r="J19" s="697">
        <f>[52]ACCOUNTALLOC!J19</f>
        <v>0</v>
      </c>
      <c r="K19" s="697">
        <f>[52]ACCOUNTALLOC!K19</f>
        <v>0</v>
      </c>
      <c r="L19" s="698"/>
      <c r="M19" s="697">
        <f>[52]ACCOUNTALLOC!M19</f>
        <v>0</v>
      </c>
      <c r="N19" s="697">
        <f>[52]ACCOUNTALLOC!N19</f>
        <v>0</v>
      </c>
      <c r="O19" s="697">
        <f>[52]ACCOUNTALLOC!O19</f>
        <v>0</v>
      </c>
      <c r="P19" s="697">
        <f>[52]ACCOUNTALLOC!P19</f>
        <v>0</v>
      </c>
      <c r="Q19" s="697">
        <f>[52]ACCOUNTALLOC!Q19</f>
        <v>0</v>
      </c>
      <c r="R19" s="697">
        <f>[52]ACCOUNTALLOC!R19</f>
        <v>0</v>
      </c>
      <c r="S19" s="697">
        <f>[52]ACCOUNTALLOC!S19</f>
        <v>0</v>
      </c>
      <c r="T19" s="698"/>
      <c r="U19" s="697">
        <f>[52]ACCOUNTALLOC!U19</f>
        <v>0</v>
      </c>
      <c r="V19" s="697">
        <f>[52]ACCOUNTALLOC!V19</f>
        <v>0</v>
      </c>
      <c r="W19" s="697">
        <f>[52]ACCOUNTALLOC!W19</f>
        <v>0</v>
      </c>
      <c r="X19" s="697">
        <f>[52]ACCOUNTALLOC!X19</f>
        <v>0</v>
      </c>
      <c r="Y19" s="697">
        <f>[52]ACCOUNTALLOC!Y19</f>
        <v>0</v>
      </c>
      <c r="Z19" s="697">
        <f>[52]ACCOUNTALLOC!Z19</f>
        <v>0</v>
      </c>
      <c r="AA19" s="697">
        <f>[52]ACCOUNTALLOC!AA19</f>
        <v>0</v>
      </c>
      <c r="AB19" s="698"/>
      <c r="AC19" s="697">
        <f>[52]ACCOUNTALLOC!AC19</f>
        <v>0</v>
      </c>
      <c r="AD19" s="697">
        <f>[52]ACCOUNTALLOC!AD19</f>
        <v>0</v>
      </c>
      <c r="AE19" s="697">
        <f>[52]ACCOUNTALLOC!AE19</f>
        <v>0</v>
      </c>
      <c r="AF19" s="697">
        <f>[52]ACCOUNTALLOC!AF19</f>
        <v>0</v>
      </c>
      <c r="AG19" s="697">
        <f>[52]ACCOUNTALLOC!AG19</f>
        <v>0</v>
      </c>
      <c r="AH19" s="697">
        <f>[52]ACCOUNTALLOC!AH19</f>
        <v>0</v>
      </c>
      <c r="AI19" s="697">
        <f>[52]ACCOUNTALLOC!AI19</f>
        <v>0</v>
      </c>
      <c r="AJ19" s="698"/>
      <c r="AK19" s="697">
        <f>[52]ACCOUNTALLOC!AK19</f>
        <v>0</v>
      </c>
      <c r="AL19" s="697">
        <f>[52]ACCOUNTALLOC!AL19</f>
        <v>0</v>
      </c>
      <c r="AM19" s="697">
        <f>[52]ACCOUNTALLOC!AM19</f>
        <v>0</v>
      </c>
      <c r="AN19" s="697">
        <f>[52]ACCOUNTALLOC!AN19</f>
        <v>0</v>
      </c>
      <c r="AO19" s="697">
        <f>[52]ACCOUNTALLOC!AO19</f>
        <v>0</v>
      </c>
      <c r="AP19" s="697">
        <f>[52]ACCOUNTALLOC!AP19</f>
        <v>0</v>
      </c>
      <c r="AQ19" s="697">
        <f>[52]ACCOUNTALLOC!AQ19</f>
        <v>0</v>
      </c>
      <c r="AR19" s="698"/>
      <c r="AS19" s="697">
        <f>[52]ACCOUNTALLOC!AS19</f>
        <v>0</v>
      </c>
      <c r="AT19" s="697">
        <f>[52]ACCOUNTALLOC!AT19</f>
        <v>0</v>
      </c>
      <c r="AU19" s="697">
        <f>[52]ACCOUNTALLOC!AU19</f>
        <v>0</v>
      </c>
      <c r="AV19" s="697">
        <f>[52]ACCOUNTALLOC!AV19</f>
        <v>0</v>
      </c>
      <c r="AW19" s="697">
        <f>[52]ACCOUNTALLOC!AW19</f>
        <v>0</v>
      </c>
      <c r="AX19" s="697">
        <f>[52]ACCOUNTALLOC!AX19</f>
        <v>0</v>
      </c>
      <c r="AY19" s="697">
        <f>[52]ACCOUNTALLOC!AY19</f>
        <v>0</v>
      </c>
      <c r="AZ19" s="698"/>
      <c r="BA19" s="697">
        <f>[52]ACCOUNTALLOC!BA19</f>
        <v>0</v>
      </c>
      <c r="BB19" s="697">
        <f>[52]ACCOUNTALLOC!BB19</f>
        <v>0</v>
      </c>
      <c r="BC19" s="697">
        <f>[52]ACCOUNTALLOC!BC19</f>
        <v>0</v>
      </c>
      <c r="BD19" s="697">
        <f>[52]ACCOUNTALLOC!BD19</f>
        <v>0</v>
      </c>
      <c r="BE19" s="697">
        <f>[52]ACCOUNTALLOC!BE19</f>
        <v>0</v>
      </c>
      <c r="BF19" s="697">
        <f>[52]ACCOUNTALLOC!BF19</f>
        <v>0</v>
      </c>
      <c r="BG19" s="697">
        <f>[52]ACCOUNTALLOC!BG19</f>
        <v>0</v>
      </c>
      <c r="BH19" s="698"/>
      <c r="BI19" s="697">
        <f>[52]ACCOUNTALLOC!BI19</f>
        <v>0</v>
      </c>
      <c r="BJ19" s="697">
        <f>[52]ACCOUNTALLOC!BJ19</f>
        <v>0</v>
      </c>
      <c r="BK19" s="697">
        <f>[52]ACCOUNTALLOC!BK19</f>
        <v>0</v>
      </c>
      <c r="BL19" s="697">
        <f>[52]ACCOUNTALLOC!BL19</f>
        <v>0</v>
      </c>
      <c r="BM19" s="697">
        <f>[52]ACCOUNTALLOC!BM19</f>
        <v>0</v>
      </c>
      <c r="BN19" s="697">
        <f>[52]ACCOUNTALLOC!BN19</f>
        <v>0</v>
      </c>
      <c r="BO19" s="697">
        <f>[52]ACCOUNTALLOC!BO19</f>
        <v>0</v>
      </c>
      <c r="BP19" s="698"/>
      <c r="BQ19" s="697">
        <f>[52]ACCOUNTALLOC!BQ19</f>
        <v>0</v>
      </c>
      <c r="BR19" s="697">
        <f>[52]ACCOUNTALLOC!BR19</f>
        <v>0</v>
      </c>
      <c r="BS19" s="697">
        <f>[52]ACCOUNTALLOC!BS19</f>
        <v>0</v>
      </c>
      <c r="BT19" s="697">
        <f>[52]ACCOUNTALLOC!BT19</f>
        <v>0</v>
      </c>
      <c r="BU19" s="697">
        <f>[52]ACCOUNTALLOC!BU19</f>
        <v>0</v>
      </c>
      <c r="BV19" s="697">
        <f>[52]ACCOUNTALLOC!BV19</f>
        <v>0</v>
      </c>
      <c r="BW19" s="697">
        <f>[52]ACCOUNTALLOC!BW19</f>
        <v>0</v>
      </c>
      <c r="BX19" s="698"/>
      <c r="BY19" s="697">
        <f>[52]ACCOUNTALLOC!BY19</f>
        <v>0</v>
      </c>
      <c r="BZ19" s="697">
        <f>[52]ACCOUNTALLOC!BZ19</f>
        <v>0</v>
      </c>
      <c r="CA19" s="697">
        <f>[52]ACCOUNTALLOC!CA19</f>
        <v>0</v>
      </c>
      <c r="CB19" s="697">
        <f>[52]ACCOUNTALLOC!CB19</f>
        <v>0</v>
      </c>
      <c r="CC19" s="697">
        <f>[52]ACCOUNTALLOC!CC19</f>
        <v>0</v>
      </c>
      <c r="CD19" s="697">
        <f>[52]ACCOUNTALLOC!CD19</f>
        <v>0</v>
      </c>
      <c r="CE19" s="697">
        <f>[52]ACCOUNTALLOC!CE19</f>
        <v>0</v>
      </c>
      <c r="CF19" s="698"/>
      <c r="CG19" s="697">
        <f>[52]ACCOUNTALLOC!CG19</f>
        <v>0</v>
      </c>
      <c r="CH19" s="697">
        <f>[52]ACCOUNTALLOC!CH19</f>
        <v>0</v>
      </c>
      <c r="CI19" s="697">
        <f>[52]ACCOUNTALLOC!CI19</f>
        <v>0</v>
      </c>
      <c r="CJ19" s="697">
        <f>[52]ACCOUNTALLOC!CJ19</f>
        <v>0</v>
      </c>
      <c r="CK19" s="697">
        <f>[52]ACCOUNTALLOC!CK19</f>
        <v>0</v>
      </c>
      <c r="CL19" s="697">
        <f>[52]ACCOUNTALLOC!CL19</f>
        <v>0</v>
      </c>
      <c r="CM19" s="697">
        <f>[52]ACCOUNTALLOC!CM19</f>
        <v>0</v>
      </c>
      <c r="CN19" s="698">
        <f>[52]ACCOUNTALLOC!CN19</f>
        <v>0</v>
      </c>
      <c r="CO19" s="697">
        <f>[52]ACCOUNTALLOC!CO19</f>
        <v>0</v>
      </c>
      <c r="CP19" s="697">
        <f>[52]ACCOUNTALLOC!CP19</f>
        <v>0</v>
      </c>
      <c r="CQ19" s="697">
        <f>[52]ACCOUNTALLOC!CQ19</f>
        <v>0</v>
      </c>
      <c r="CR19" s="697">
        <f>[52]ACCOUNTALLOC!CR19</f>
        <v>0</v>
      </c>
      <c r="CS19" s="697">
        <f>[52]ACCOUNTALLOC!CS19</f>
        <v>0</v>
      </c>
      <c r="CT19" s="697">
        <f>[52]ACCOUNTALLOC!CT19</f>
        <v>0</v>
      </c>
      <c r="CU19" s="697">
        <f>[52]ACCOUNTALLOC!CU19</f>
        <v>0</v>
      </c>
      <c r="CW19" s="65">
        <f>[52]ACCOUNTALLOC!CW19</f>
        <v>0</v>
      </c>
      <c r="CX19" s="65">
        <f>[52]ACCOUNTALLOC!CX19</f>
        <v>0</v>
      </c>
      <c r="CY19" s="65">
        <f>[52]ACCOUNTALLOC!CY19</f>
        <v>0</v>
      </c>
      <c r="CZ19" s="65">
        <f>[52]ACCOUNTALLOC!CZ19</f>
        <v>0</v>
      </c>
      <c r="DA19" s="65">
        <f>[52]ACCOUNTALLOC!DA19</f>
        <v>0</v>
      </c>
      <c r="DB19" s="65">
        <f>[52]ACCOUNTALLOC!DB19</f>
        <v>0</v>
      </c>
      <c r="DC19" s="65">
        <f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>[52]ACCOUNTALLOC!E20</f>
        <v>0</v>
      </c>
      <c r="F20" s="697">
        <f>[52]ACCOUNTALLOC!F20</f>
        <v>0</v>
      </c>
      <c r="G20" s="697">
        <f>[52]ACCOUNTALLOC!G20</f>
        <v>0</v>
      </c>
      <c r="H20" s="697">
        <f>[52]ACCOUNTALLOC!H20</f>
        <v>0</v>
      </c>
      <c r="I20" s="697">
        <f>[52]ACCOUNTALLOC!I20</f>
        <v>0</v>
      </c>
      <c r="J20" s="697">
        <f>[52]ACCOUNTALLOC!J20</f>
        <v>0</v>
      </c>
      <c r="K20" s="697">
        <f>[52]ACCOUNTALLOC!K20</f>
        <v>0</v>
      </c>
      <c r="L20" s="698"/>
      <c r="M20" s="697">
        <f>[52]ACCOUNTALLOC!M20</f>
        <v>0</v>
      </c>
      <c r="N20" s="697">
        <f>[52]ACCOUNTALLOC!N20</f>
        <v>0</v>
      </c>
      <c r="O20" s="697">
        <f>[52]ACCOUNTALLOC!O20</f>
        <v>0</v>
      </c>
      <c r="P20" s="697">
        <f>[52]ACCOUNTALLOC!P20</f>
        <v>0</v>
      </c>
      <c r="Q20" s="697">
        <f>[52]ACCOUNTALLOC!Q20</f>
        <v>0</v>
      </c>
      <c r="R20" s="697">
        <f>[52]ACCOUNTALLOC!R20</f>
        <v>0</v>
      </c>
      <c r="S20" s="697">
        <f>[52]ACCOUNTALLOC!S20</f>
        <v>0</v>
      </c>
      <c r="T20" s="698"/>
      <c r="U20" s="697">
        <f>[52]ACCOUNTALLOC!U20</f>
        <v>0</v>
      </c>
      <c r="V20" s="697">
        <f>[52]ACCOUNTALLOC!V20</f>
        <v>0</v>
      </c>
      <c r="W20" s="697">
        <f>[52]ACCOUNTALLOC!W20</f>
        <v>0</v>
      </c>
      <c r="X20" s="697">
        <f>[52]ACCOUNTALLOC!X20</f>
        <v>0</v>
      </c>
      <c r="Y20" s="697">
        <f>[52]ACCOUNTALLOC!Y20</f>
        <v>0</v>
      </c>
      <c r="Z20" s="697">
        <f>[52]ACCOUNTALLOC!Z20</f>
        <v>0</v>
      </c>
      <c r="AA20" s="697">
        <f>[52]ACCOUNTALLOC!AA20</f>
        <v>0</v>
      </c>
      <c r="AB20" s="698"/>
      <c r="AC20" s="697">
        <f>[52]ACCOUNTALLOC!AC20</f>
        <v>0</v>
      </c>
      <c r="AD20" s="697">
        <f>[52]ACCOUNTALLOC!AD20</f>
        <v>0</v>
      </c>
      <c r="AE20" s="697">
        <f>[52]ACCOUNTALLOC!AE20</f>
        <v>0</v>
      </c>
      <c r="AF20" s="697">
        <f>[52]ACCOUNTALLOC!AF20</f>
        <v>0</v>
      </c>
      <c r="AG20" s="697">
        <f>[52]ACCOUNTALLOC!AG20</f>
        <v>0</v>
      </c>
      <c r="AH20" s="697">
        <f>[52]ACCOUNTALLOC!AH20</f>
        <v>0</v>
      </c>
      <c r="AI20" s="697">
        <f>[52]ACCOUNTALLOC!AI20</f>
        <v>0</v>
      </c>
      <c r="AJ20" s="698"/>
      <c r="AK20" s="697">
        <f>[52]ACCOUNTALLOC!AK20</f>
        <v>0</v>
      </c>
      <c r="AL20" s="697">
        <f>[52]ACCOUNTALLOC!AL20</f>
        <v>0</v>
      </c>
      <c r="AM20" s="697">
        <f>[52]ACCOUNTALLOC!AM20</f>
        <v>0</v>
      </c>
      <c r="AN20" s="697">
        <f>[52]ACCOUNTALLOC!AN20</f>
        <v>0</v>
      </c>
      <c r="AO20" s="697">
        <f>[52]ACCOUNTALLOC!AO20</f>
        <v>0</v>
      </c>
      <c r="AP20" s="697">
        <f>[52]ACCOUNTALLOC!AP20</f>
        <v>0</v>
      </c>
      <c r="AQ20" s="697">
        <f>[52]ACCOUNTALLOC!AQ20</f>
        <v>0</v>
      </c>
      <c r="AR20" s="698"/>
      <c r="AS20" s="697">
        <f>[52]ACCOUNTALLOC!AS20</f>
        <v>0</v>
      </c>
      <c r="AT20" s="697">
        <f>[52]ACCOUNTALLOC!AT20</f>
        <v>0</v>
      </c>
      <c r="AU20" s="697">
        <f>[52]ACCOUNTALLOC!AU20</f>
        <v>0</v>
      </c>
      <c r="AV20" s="697">
        <f>[52]ACCOUNTALLOC!AV20</f>
        <v>0</v>
      </c>
      <c r="AW20" s="697">
        <f>[52]ACCOUNTALLOC!AW20</f>
        <v>0</v>
      </c>
      <c r="AX20" s="697">
        <f>[52]ACCOUNTALLOC!AX20</f>
        <v>0</v>
      </c>
      <c r="AY20" s="697">
        <f>[52]ACCOUNTALLOC!AY20</f>
        <v>0</v>
      </c>
      <c r="AZ20" s="698"/>
      <c r="BA20" s="697">
        <f>[52]ACCOUNTALLOC!BA20</f>
        <v>0</v>
      </c>
      <c r="BB20" s="697">
        <f>[52]ACCOUNTALLOC!BB20</f>
        <v>0</v>
      </c>
      <c r="BC20" s="697">
        <f>[52]ACCOUNTALLOC!BC20</f>
        <v>0</v>
      </c>
      <c r="BD20" s="697">
        <f>[52]ACCOUNTALLOC!BD20</f>
        <v>0</v>
      </c>
      <c r="BE20" s="697">
        <f>[52]ACCOUNTALLOC!BE20</f>
        <v>0</v>
      </c>
      <c r="BF20" s="697">
        <f>[52]ACCOUNTALLOC!BF20</f>
        <v>0</v>
      </c>
      <c r="BG20" s="697">
        <f>[52]ACCOUNTALLOC!BG20</f>
        <v>0</v>
      </c>
      <c r="BH20" s="698"/>
      <c r="BI20" s="697">
        <f>[52]ACCOUNTALLOC!BI20</f>
        <v>0</v>
      </c>
      <c r="BJ20" s="697">
        <f>[52]ACCOUNTALLOC!BJ20</f>
        <v>0</v>
      </c>
      <c r="BK20" s="697">
        <f>[52]ACCOUNTALLOC!BK20</f>
        <v>0</v>
      </c>
      <c r="BL20" s="697">
        <f>[52]ACCOUNTALLOC!BL20</f>
        <v>0</v>
      </c>
      <c r="BM20" s="697">
        <f>[52]ACCOUNTALLOC!BM20</f>
        <v>0</v>
      </c>
      <c r="BN20" s="697">
        <f>[52]ACCOUNTALLOC!BN20</f>
        <v>0</v>
      </c>
      <c r="BO20" s="697">
        <f>[52]ACCOUNTALLOC!BO20</f>
        <v>0</v>
      </c>
      <c r="BP20" s="698"/>
      <c r="BQ20" s="697">
        <f>[52]ACCOUNTALLOC!BQ20</f>
        <v>0</v>
      </c>
      <c r="BR20" s="697">
        <f>[52]ACCOUNTALLOC!BR20</f>
        <v>0</v>
      </c>
      <c r="BS20" s="697">
        <f>[52]ACCOUNTALLOC!BS20</f>
        <v>0</v>
      </c>
      <c r="BT20" s="697">
        <f>[52]ACCOUNTALLOC!BT20</f>
        <v>0</v>
      </c>
      <c r="BU20" s="697">
        <f>[52]ACCOUNTALLOC!BU20</f>
        <v>0</v>
      </c>
      <c r="BV20" s="697">
        <f>[52]ACCOUNTALLOC!BV20</f>
        <v>0</v>
      </c>
      <c r="BW20" s="697">
        <f>[52]ACCOUNTALLOC!BW20</f>
        <v>0</v>
      </c>
      <c r="BX20" s="698"/>
      <c r="BY20" s="697">
        <f>[52]ACCOUNTALLOC!BY20</f>
        <v>0</v>
      </c>
      <c r="BZ20" s="697">
        <f>[52]ACCOUNTALLOC!BZ20</f>
        <v>0</v>
      </c>
      <c r="CA20" s="697">
        <f>[52]ACCOUNTALLOC!CA20</f>
        <v>0</v>
      </c>
      <c r="CB20" s="697">
        <f>[52]ACCOUNTALLOC!CB20</f>
        <v>0</v>
      </c>
      <c r="CC20" s="697">
        <f>[52]ACCOUNTALLOC!CC20</f>
        <v>0</v>
      </c>
      <c r="CD20" s="697">
        <f>[52]ACCOUNTALLOC!CD20</f>
        <v>0</v>
      </c>
      <c r="CE20" s="697">
        <f>[52]ACCOUNTALLOC!CE20</f>
        <v>0</v>
      </c>
      <c r="CF20" s="698"/>
      <c r="CG20" s="697">
        <f>[52]ACCOUNTALLOC!CG20</f>
        <v>0</v>
      </c>
      <c r="CH20" s="697">
        <f>[52]ACCOUNTALLOC!CH20</f>
        <v>0</v>
      </c>
      <c r="CI20" s="697">
        <f>[52]ACCOUNTALLOC!CI20</f>
        <v>0</v>
      </c>
      <c r="CJ20" s="697">
        <f>[52]ACCOUNTALLOC!CJ20</f>
        <v>0</v>
      </c>
      <c r="CK20" s="697">
        <f>[52]ACCOUNTALLOC!CK20</f>
        <v>0</v>
      </c>
      <c r="CL20" s="697">
        <f>[52]ACCOUNTALLOC!CL20</f>
        <v>0</v>
      </c>
      <c r="CM20" s="697">
        <f>[52]ACCOUNTALLOC!CM20</f>
        <v>0</v>
      </c>
      <c r="CN20" s="698">
        <f>[52]ACCOUNTALLOC!CN20</f>
        <v>0</v>
      </c>
      <c r="CO20" s="697">
        <f>[52]ACCOUNTALLOC!CO20</f>
        <v>0</v>
      </c>
      <c r="CP20" s="697">
        <f>[52]ACCOUNTALLOC!CP20</f>
        <v>0</v>
      </c>
      <c r="CQ20" s="697">
        <f>[52]ACCOUNTALLOC!CQ20</f>
        <v>0</v>
      </c>
      <c r="CR20" s="697">
        <f>[52]ACCOUNTALLOC!CR20</f>
        <v>0</v>
      </c>
      <c r="CS20" s="697">
        <f>[52]ACCOUNTALLOC!CS20</f>
        <v>0</v>
      </c>
      <c r="CT20" s="697">
        <f>[52]ACCOUNTALLOC!CT20</f>
        <v>0</v>
      </c>
      <c r="CU20" s="697">
        <f>[52]ACCOUNTALLOC!CU20</f>
        <v>0</v>
      </c>
      <c r="CW20" s="65">
        <f>[52]ACCOUNTALLOC!CW20</f>
        <v>0</v>
      </c>
      <c r="CX20" s="65">
        <f>[52]ACCOUNTALLOC!CX20</f>
        <v>0</v>
      </c>
      <c r="CY20" s="65">
        <f>[52]ACCOUNTALLOC!CY20</f>
        <v>0</v>
      </c>
      <c r="CZ20" s="65">
        <f>[52]ACCOUNTALLOC!CZ20</f>
        <v>0</v>
      </c>
      <c r="DA20" s="65">
        <f>[52]ACCOUNTALLOC!DA20</f>
        <v>0</v>
      </c>
      <c r="DB20" s="65">
        <f>[52]ACCOUNTALLOC!DB20</f>
        <v>0</v>
      </c>
      <c r="DC20" s="65">
        <f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>[52]ACCOUNTALLOC!E21</f>
        <v>0</v>
      </c>
      <c r="F21" s="697">
        <f>[52]ACCOUNTALLOC!F21</f>
        <v>0</v>
      </c>
      <c r="G21" s="697">
        <f>[52]ACCOUNTALLOC!G21</f>
        <v>0</v>
      </c>
      <c r="H21" s="697">
        <f>[52]ACCOUNTALLOC!H21</f>
        <v>0</v>
      </c>
      <c r="I21" s="697">
        <f>[52]ACCOUNTALLOC!I21</f>
        <v>0</v>
      </c>
      <c r="J21" s="697">
        <f>[52]ACCOUNTALLOC!J21</f>
        <v>0</v>
      </c>
      <c r="K21" s="697">
        <f>[52]ACCOUNTALLOC!K21</f>
        <v>0</v>
      </c>
      <c r="L21" s="698"/>
      <c r="M21" s="697">
        <f>[52]ACCOUNTALLOC!M21</f>
        <v>0</v>
      </c>
      <c r="N21" s="697">
        <f>[52]ACCOUNTALLOC!N21</f>
        <v>0</v>
      </c>
      <c r="O21" s="697">
        <f>[52]ACCOUNTALLOC!O21</f>
        <v>0</v>
      </c>
      <c r="P21" s="697">
        <f>[52]ACCOUNTALLOC!P21</f>
        <v>0</v>
      </c>
      <c r="Q21" s="697">
        <f>[52]ACCOUNTALLOC!Q21</f>
        <v>0</v>
      </c>
      <c r="R21" s="697">
        <f>[52]ACCOUNTALLOC!R21</f>
        <v>0</v>
      </c>
      <c r="S21" s="697">
        <f>[52]ACCOUNTALLOC!S21</f>
        <v>0</v>
      </c>
      <c r="T21" s="698"/>
      <c r="U21" s="697">
        <f>[52]ACCOUNTALLOC!U21</f>
        <v>0</v>
      </c>
      <c r="V21" s="697">
        <f>[52]ACCOUNTALLOC!V21</f>
        <v>0</v>
      </c>
      <c r="W21" s="697">
        <f>[52]ACCOUNTALLOC!W21</f>
        <v>0</v>
      </c>
      <c r="X21" s="697">
        <f>[52]ACCOUNTALLOC!X21</f>
        <v>0</v>
      </c>
      <c r="Y21" s="697">
        <f>[52]ACCOUNTALLOC!Y21</f>
        <v>0</v>
      </c>
      <c r="Z21" s="697">
        <f>[52]ACCOUNTALLOC!Z21</f>
        <v>0</v>
      </c>
      <c r="AA21" s="697">
        <f>[52]ACCOUNTALLOC!AA21</f>
        <v>0</v>
      </c>
      <c r="AB21" s="698"/>
      <c r="AC21" s="697">
        <f>[52]ACCOUNTALLOC!AC21</f>
        <v>0</v>
      </c>
      <c r="AD21" s="697">
        <f>[52]ACCOUNTALLOC!AD21</f>
        <v>0</v>
      </c>
      <c r="AE21" s="697">
        <f>[52]ACCOUNTALLOC!AE21</f>
        <v>0</v>
      </c>
      <c r="AF21" s="697">
        <f>[52]ACCOUNTALLOC!AF21</f>
        <v>0</v>
      </c>
      <c r="AG21" s="697">
        <f>[52]ACCOUNTALLOC!AG21</f>
        <v>0</v>
      </c>
      <c r="AH21" s="697">
        <f>[52]ACCOUNTALLOC!AH21</f>
        <v>0</v>
      </c>
      <c r="AI21" s="697">
        <f>[52]ACCOUNTALLOC!AI21</f>
        <v>0</v>
      </c>
      <c r="AJ21" s="698"/>
      <c r="AK21" s="697">
        <f>[52]ACCOUNTALLOC!AK21</f>
        <v>0</v>
      </c>
      <c r="AL21" s="697">
        <f>[52]ACCOUNTALLOC!AL21</f>
        <v>0</v>
      </c>
      <c r="AM21" s="697">
        <f>[52]ACCOUNTALLOC!AM21</f>
        <v>0</v>
      </c>
      <c r="AN21" s="697">
        <f>[52]ACCOUNTALLOC!AN21</f>
        <v>0</v>
      </c>
      <c r="AO21" s="697">
        <f>[52]ACCOUNTALLOC!AO21</f>
        <v>0</v>
      </c>
      <c r="AP21" s="697">
        <f>[52]ACCOUNTALLOC!AP21</f>
        <v>0</v>
      </c>
      <c r="AQ21" s="697">
        <f>[52]ACCOUNTALLOC!AQ21</f>
        <v>0</v>
      </c>
      <c r="AR21" s="698"/>
      <c r="AS21" s="697">
        <f>[52]ACCOUNTALLOC!AS21</f>
        <v>0</v>
      </c>
      <c r="AT21" s="697">
        <f>[52]ACCOUNTALLOC!AT21</f>
        <v>0</v>
      </c>
      <c r="AU21" s="697">
        <f>[52]ACCOUNTALLOC!AU21</f>
        <v>0</v>
      </c>
      <c r="AV21" s="697">
        <f>[52]ACCOUNTALLOC!AV21</f>
        <v>0</v>
      </c>
      <c r="AW21" s="697">
        <f>[52]ACCOUNTALLOC!AW21</f>
        <v>0</v>
      </c>
      <c r="AX21" s="697">
        <f>[52]ACCOUNTALLOC!AX21</f>
        <v>0</v>
      </c>
      <c r="AY21" s="697">
        <f>[52]ACCOUNTALLOC!AY21</f>
        <v>0</v>
      </c>
      <c r="AZ21" s="698"/>
      <c r="BA21" s="697">
        <f>[52]ACCOUNTALLOC!BA21</f>
        <v>0</v>
      </c>
      <c r="BB21" s="697">
        <f>[52]ACCOUNTALLOC!BB21</f>
        <v>0</v>
      </c>
      <c r="BC21" s="697">
        <f>[52]ACCOUNTALLOC!BC21</f>
        <v>0</v>
      </c>
      <c r="BD21" s="697">
        <f>[52]ACCOUNTALLOC!BD21</f>
        <v>0</v>
      </c>
      <c r="BE21" s="697">
        <f>[52]ACCOUNTALLOC!BE21</f>
        <v>0</v>
      </c>
      <c r="BF21" s="697">
        <f>[52]ACCOUNTALLOC!BF21</f>
        <v>0</v>
      </c>
      <c r="BG21" s="697">
        <f>[52]ACCOUNTALLOC!BG21</f>
        <v>0</v>
      </c>
      <c r="BH21" s="698"/>
      <c r="BI21" s="697">
        <f>[52]ACCOUNTALLOC!BI21</f>
        <v>0</v>
      </c>
      <c r="BJ21" s="697">
        <f>[52]ACCOUNTALLOC!BJ21</f>
        <v>0</v>
      </c>
      <c r="BK21" s="697">
        <f>[52]ACCOUNTALLOC!BK21</f>
        <v>0</v>
      </c>
      <c r="BL21" s="697">
        <f>[52]ACCOUNTALLOC!BL21</f>
        <v>0</v>
      </c>
      <c r="BM21" s="697">
        <f>[52]ACCOUNTALLOC!BM21</f>
        <v>0</v>
      </c>
      <c r="BN21" s="697">
        <f>[52]ACCOUNTALLOC!BN21</f>
        <v>0</v>
      </c>
      <c r="BO21" s="697">
        <f>[52]ACCOUNTALLOC!BO21</f>
        <v>0</v>
      </c>
      <c r="BP21" s="698"/>
      <c r="BQ21" s="697">
        <f>[52]ACCOUNTALLOC!BQ21</f>
        <v>0</v>
      </c>
      <c r="BR21" s="697">
        <f>[52]ACCOUNTALLOC!BR21</f>
        <v>0</v>
      </c>
      <c r="BS21" s="697">
        <f>[52]ACCOUNTALLOC!BS21</f>
        <v>0</v>
      </c>
      <c r="BT21" s="697">
        <f>[52]ACCOUNTALLOC!BT21</f>
        <v>0</v>
      </c>
      <c r="BU21" s="697">
        <f>[52]ACCOUNTALLOC!BU21</f>
        <v>0</v>
      </c>
      <c r="BV21" s="697">
        <f>[52]ACCOUNTALLOC!BV21</f>
        <v>0</v>
      </c>
      <c r="BW21" s="697">
        <f>[52]ACCOUNTALLOC!BW21</f>
        <v>0</v>
      </c>
      <c r="BX21" s="698"/>
      <c r="BY21" s="697">
        <f>[52]ACCOUNTALLOC!BY21</f>
        <v>0</v>
      </c>
      <c r="BZ21" s="697">
        <f>[52]ACCOUNTALLOC!BZ21</f>
        <v>0</v>
      </c>
      <c r="CA21" s="697">
        <f>[52]ACCOUNTALLOC!CA21</f>
        <v>0</v>
      </c>
      <c r="CB21" s="697">
        <f>[52]ACCOUNTALLOC!CB21</f>
        <v>0</v>
      </c>
      <c r="CC21" s="697">
        <f>[52]ACCOUNTALLOC!CC21</f>
        <v>0</v>
      </c>
      <c r="CD21" s="697">
        <f>[52]ACCOUNTALLOC!CD21</f>
        <v>0</v>
      </c>
      <c r="CE21" s="697">
        <f>[52]ACCOUNTALLOC!CE21</f>
        <v>0</v>
      </c>
      <c r="CF21" s="698"/>
      <c r="CG21" s="697">
        <f>[52]ACCOUNTALLOC!CG21</f>
        <v>0</v>
      </c>
      <c r="CH21" s="697">
        <f>[52]ACCOUNTALLOC!CH21</f>
        <v>0</v>
      </c>
      <c r="CI21" s="697">
        <f>[52]ACCOUNTALLOC!CI21</f>
        <v>0</v>
      </c>
      <c r="CJ21" s="697">
        <f>[52]ACCOUNTALLOC!CJ21</f>
        <v>0</v>
      </c>
      <c r="CK21" s="697">
        <f>[52]ACCOUNTALLOC!CK21</f>
        <v>0</v>
      </c>
      <c r="CL21" s="697">
        <f>[52]ACCOUNTALLOC!CL21</f>
        <v>0</v>
      </c>
      <c r="CM21" s="697">
        <f>[52]ACCOUNTALLOC!CM21</f>
        <v>0</v>
      </c>
      <c r="CN21" s="698">
        <f>[52]ACCOUNTALLOC!CN21</f>
        <v>0</v>
      </c>
      <c r="CO21" s="697">
        <f>[52]ACCOUNTALLOC!CO21</f>
        <v>0</v>
      </c>
      <c r="CP21" s="697">
        <f>[52]ACCOUNTALLOC!CP21</f>
        <v>0</v>
      </c>
      <c r="CQ21" s="697">
        <f>[52]ACCOUNTALLOC!CQ21</f>
        <v>0</v>
      </c>
      <c r="CR21" s="697">
        <f>[52]ACCOUNTALLOC!CR21</f>
        <v>0</v>
      </c>
      <c r="CS21" s="697">
        <f>[52]ACCOUNTALLOC!CS21</f>
        <v>0</v>
      </c>
      <c r="CT21" s="697">
        <f>[52]ACCOUNTALLOC!CT21</f>
        <v>0</v>
      </c>
      <c r="CU21" s="697">
        <f>[52]ACCOUNTALLOC!CU21</f>
        <v>0</v>
      </c>
      <c r="CW21" s="65">
        <f>[52]ACCOUNTALLOC!CW21</f>
        <v>0</v>
      </c>
      <c r="CX21" s="65">
        <f>[52]ACCOUNTALLOC!CX21</f>
        <v>0</v>
      </c>
      <c r="CY21" s="65">
        <f>[52]ACCOUNTALLOC!CY21</f>
        <v>0</v>
      </c>
      <c r="CZ21" s="65">
        <f>[52]ACCOUNTALLOC!CZ21</f>
        <v>0</v>
      </c>
      <c r="DA21" s="65">
        <f>[52]ACCOUNTALLOC!DA21</f>
        <v>0</v>
      </c>
      <c r="DB21" s="65">
        <f>[52]ACCOUNTALLOC!DB21</f>
        <v>0</v>
      </c>
      <c r="DC21" s="65">
        <f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>[52]ACCOUNTALLOC!E22</f>
        <v>0</v>
      </c>
      <c r="F22" s="697">
        <f>[52]ACCOUNTALLOC!F22</f>
        <v>0</v>
      </c>
      <c r="G22" s="697">
        <f>[52]ACCOUNTALLOC!G22</f>
        <v>0</v>
      </c>
      <c r="H22" s="697">
        <f>[52]ACCOUNTALLOC!H22</f>
        <v>0</v>
      </c>
      <c r="I22" s="697">
        <f>[52]ACCOUNTALLOC!I22</f>
        <v>0</v>
      </c>
      <c r="J22" s="697">
        <f>[52]ACCOUNTALLOC!J22</f>
        <v>0</v>
      </c>
      <c r="K22" s="697">
        <f>[52]ACCOUNTALLOC!K22</f>
        <v>0</v>
      </c>
      <c r="L22" s="698"/>
      <c r="M22" s="697">
        <f>[52]ACCOUNTALLOC!M22</f>
        <v>0</v>
      </c>
      <c r="N22" s="697">
        <f>[52]ACCOUNTALLOC!N22</f>
        <v>0</v>
      </c>
      <c r="O22" s="697">
        <f>[52]ACCOUNTALLOC!O22</f>
        <v>0</v>
      </c>
      <c r="P22" s="697">
        <f>[52]ACCOUNTALLOC!P22</f>
        <v>0</v>
      </c>
      <c r="Q22" s="697">
        <f>[52]ACCOUNTALLOC!Q22</f>
        <v>0</v>
      </c>
      <c r="R22" s="697">
        <f>[52]ACCOUNTALLOC!R22</f>
        <v>0</v>
      </c>
      <c r="S22" s="697">
        <f>[52]ACCOUNTALLOC!S22</f>
        <v>0</v>
      </c>
      <c r="T22" s="698"/>
      <c r="U22" s="697">
        <f>[52]ACCOUNTALLOC!U22</f>
        <v>0</v>
      </c>
      <c r="V22" s="697">
        <f>[52]ACCOUNTALLOC!V22</f>
        <v>0</v>
      </c>
      <c r="W22" s="697">
        <f>[52]ACCOUNTALLOC!W22</f>
        <v>0</v>
      </c>
      <c r="X22" s="697">
        <f>[52]ACCOUNTALLOC!X22</f>
        <v>0</v>
      </c>
      <c r="Y22" s="697">
        <f>[52]ACCOUNTALLOC!Y22</f>
        <v>0</v>
      </c>
      <c r="Z22" s="697">
        <f>[52]ACCOUNTALLOC!Z22</f>
        <v>0</v>
      </c>
      <c r="AA22" s="697">
        <f>[52]ACCOUNTALLOC!AA22</f>
        <v>0</v>
      </c>
      <c r="AB22" s="698"/>
      <c r="AC22" s="697">
        <f>[52]ACCOUNTALLOC!AC22</f>
        <v>0</v>
      </c>
      <c r="AD22" s="697">
        <f>[52]ACCOUNTALLOC!AD22</f>
        <v>0</v>
      </c>
      <c r="AE22" s="697">
        <f>[52]ACCOUNTALLOC!AE22</f>
        <v>0</v>
      </c>
      <c r="AF22" s="697">
        <f>[52]ACCOUNTALLOC!AF22</f>
        <v>0</v>
      </c>
      <c r="AG22" s="697">
        <f>[52]ACCOUNTALLOC!AG22</f>
        <v>0</v>
      </c>
      <c r="AH22" s="697">
        <f>[52]ACCOUNTALLOC!AH22</f>
        <v>0</v>
      </c>
      <c r="AI22" s="697">
        <f>[52]ACCOUNTALLOC!AI22</f>
        <v>0</v>
      </c>
      <c r="AJ22" s="698"/>
      <c r="AK22" s="697">
        <f>[52]ACCOUNTALLOC!AK22</f>
        <v>0</v>
      </c>
      <c r="AL22" s="697">
        <f>[52]ACCOUNTALLOC!AL22</f>
        <v>0</v>
      </c>
      <c r="AM22" s="697">
        <f>[52]ACCOUNTALLOC!AM22</f>
        <v>0</v>
      </c>
      <c r="AN22" s="697">
        <f>[52]ACCOUNTALLOC!AN22</f>
        <v>0</v>
      </c>
      <c r="AO22" s="697">
        <f>[52]ACCOUNTALLOC!AO22</f>
        <v>0</v>
      </c>
      <c r="AP22" s="697">
        <f>[52]ACCOUNTALLOC!AP22</f>
        <v>0</v>
      </c>
      <c r="AQ22" s="697">
        <f>[52]ACCOUNTALLOC!AQ22</f>
        <v>0</v>
      </c>
      <c r="AR22" s="698"/>
      <c r="AS22" s="697">
        <f>[52]ACCOUNTALLOC!AS22</f>
        <v>0</v>
      </c>
      <c r="AT22" s="697">
        <f>[52]ACCOUNTALLOC!AT22</f>
        <v>0</v>
      </c>
      <c r="AU22" s="697">
        <f>[52]ACCOUNTALLOC!AU22</f>
        <v>0</v>
      </c>
      <c r="AV22" s="697">
        <f>[52]ACCOUNTALLOC!AV22</f>
        <v>0</v>
      </c>
      <c r="AW22" s="697">
        <f>[52]ACCOUNTALLOC!AW22</f>
        <v>0</v>
      </c>
      <c r="AX22" s="697">
        <f>[52]ACCOUNTALLOC!AX22</f>
        <v>0</v>
      </c>
      <c r="AY22" s="697">
        <f>[52]ACCOUNTALLOC!AY22</f>
        <v>0</v>
      </c>
      <c r="AZ22" s="698"/>
      <c r="BA22" s="697">
        <f>[52]ACCOUNTALLOC!BA22</f>
        <v>0</v>
      </c>
      <c r="BB22" s="697">
        <f>[52]ACCOUNTALLOC!BB22</f>
        <v>0</v>
      </c>
      <c r="BC22" s="697">
        <f>[52]ACCOUNTALLOC!BC22</f>
        <v>0</v>
      </c>
      <c r="BD22" s="697">
        <f>[52]ACCOUNTALLOC!BD22</f>
        <v>0</v>
      </c>
      <c r="BE22" s="697">
        <f>[52]ACCOUNTALLOC!BE22</f>
        <v>0</v>
      </c>
      <c r="BF22" s="697">
        <f>[52]ACCOUNTALLOC!BF22</f>
        <v>0</v>
      </c>
      <c r="BG22" s="697">
        <f>[52]ACCOUNTALLOC!BG22</f>
        <v>0</v>
      </c>
      <c r="BH22" s="698"/>
      <c r="BI22" s="697">
        <f>[52]ACCOUNTALLOC!BI22</f>
        <v>0</v>
      </c>
      <c r="BJ22" s="697">
        <f>[52]ACCOUNTALLOC!BJ22</f>
        <v>0</v>
      </c>
      <c r="BK22" s="697">
        <f>[52]ACCOUNTALLOC!BK22</f>
        <v>0</v>
      </c>
      <c r="BL22" s="697">
        <f>[52]ACCOUNTALLOC!BL22</f>
        <v>0</v>
      </c>
      <c r="BM22" s="697">
        <f>[52]ACCOUNTALLOC!BM22</f>
        <v>0</v>
      </c>
      <c r="BN22" s="697">
        <f>[52]ACCOUNTALLOC!BN22</f>
        <v>0</v>
      </c>
      <c r="BO22" s="697">
        <f>[52]ACCOUNTALLOC!BO22</f>
        <v>0</v>
      </c>
      <c r="BP22" s="698"/>
      <c r="BQ22" s="697">
        <f>[52]ACCOUNTALLOC!BQ22</f>
        <v>0</v>
      </c>
      <c r="BR22" s="697">
        <f>[52]ACCOUNTALLOC!BR22</f>
        <v>0</v>
      </c>
      <c r="BS22" s="697">
        <f>[52]ACCOUNTALLOC!BS22</f>
        <v>0</v>
      </c>
      <c r="BT22" s="697">
        <f>[52]ACCOUNTALLOC!BT22</f>
        <v>0</v>
      </c>
      <c r="BU22" s="697">
        <f>[52]ACCOUNTALLOC!BU22</f>
        <v>0</v>
      </c>
      <c r="BV22" s="697">
        <f>[52]ACCOUNTALLOC!BV22</f>
        <v>0</v>
      </c>
      <c r="BW22" s="697">
        <f>[52]ACCOUNTALLOC!BW22</f>
        <v>0</v>
      </c>
      <c r="BX22" s="698"/>
      <c r="BY22" s="697">
        <f>[52]ACCOUNTALLOC!BY22</f>
        <v>0</v>
      </c>
      <c r="BZ22" s="697">
        <f>[52]ACCOUNTALLOC!BZ22</f>
        <v>0</v>
      </c>
      <c r="CA22" s="697">
        <f>[52]ACCOUNTALLOC!CA22</f>
        <v>0</v>
      </c>
      <c r="CB22" s="697">
        <f>[52]ACCOUNTALLOC!CB22</f>
        <v>0</v>
      </c>
      <c r="CC22" s="697">
        <f>[52]ACCOUNTALLOC!CC22</f>
        <v>0</v>
      </c>
      <c r="CD22" s="697">
        <f>[52]ACCOUNTALLOC!CD22</f>
        <v>0</v>
      </c>
      <c r="CE22" s="697">
        <f>[52]ACCOUNTALLOC!CE22</f>
        <v>0</v>
      </c>
      <c r="CF22" s="698"/>
      <c r="CG22" s="697">
        <f>[52]ACCOUNTALLOC!CG22</f>
        <v>0</v>
      </c>
      <c r="CH22" s="697">
        <f>[52]ACCOUNTALLOC!CH22</f>
        <v>0</v>
      </c>
      <c r="CI22" s="697">
        <f>[52]ACCOUNTALLOC!CI22</f>
        <v>0</v>
      </c>
      <c r="CJ22" s="697">
        <f>[52]ACCOUNTALLOC!CJ22</f>
        <v>0</v>
      </c>
      <c r="CK22" s="697">
        <f>[52]ACCOUNTALLOC!CK22</f>
        <v>0</v>
      </c>
      <c r="CL22" s="697">
        <f>[52]ACCOUNTALLOC!CL22</f>
        <v>0</v>
      </c>
      <c r="CM22" s="697">
        <f>[52]ACCOUNTALLOC!CM22</f>
        <v>0</v>
      </c>
      <c r="CN22" s="698">
        <f>[52]ACCOUNTALLOC!CN22</f>
        <v>0</v>
      </c>
      <c r="CO22" s="697">
        <f>[52]ACCOUNTALLOC!CO22</f>
        <v>0</v>
      </c>
      <c r="CP22" s="697">
        <f>[52]ACCOUNTALLOC!CP22</f>
        <v>0</v>
      </c>
      <c r="CQ22" s="697">
        <f>[52]ACCOUNTALLOC!CQ22</f>
        <v>0</v>
      </c>
      <c r="CR22" s="697">
        <f>[52]ACCOUNTALLOC!CR22</f>
        <v>0</v>
      </c>
      <c r="CS22" s="697">
        <f>[52]ACCOUNTALLOC!CS22</f>
        <v>0</v>
      </c>
      <c r="CT22" s="697">
        <f>[52]ACCOUNTALLOC!CT22</f>
        <v>0</v>
      </c>
      <c r="CU22" s="697">
        <f>[52]ACCOUNTALLOC!CU22</f>
        <v>0</v>
      </c>
      <c r="CW22" s="65">
        <f>[52]ACCOUNTALLOC!CW22</f>
        <v>0</v>
      </c>
      <c r="CX22" s="65">
        <f>[52]ACCOUNTALLOC!CX22</f>
        <v>0</v>
      </c>
      <c r="CY22" s="65">
        <f>[52]ACCOUNTALLOC!CY22</f>
        <v>0</v>
      </c>
      <c r="CZ22" s="65">
        <f>[52]ACCOUNTALLOC!CZ22</f>
        <v>0</v>
      </c>
      <c r="DA22" s="65">
        <f>[52]ACCOUNTALLOC!DA22</f>
        <v>0</v>
      </c>
      <c r="DB22" s="65">
        <f>[52]ACCOUNTALLOC!DB22</f>
        <v>0</v>
      </c>
      <c r="DC22" s="65">
        <f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>[52]ACCOUNTALLOC!E23</f>
        <v>0</v>
      </c>
      <c r="F23" s="697">
        <f>[52]ACCOUNTALLOC!F23</f>
        <v>0</v>
      </c>
      <c r="G23" s="697">
        <f>[52]ACCOUNTALLOC!G23</f>
        <v>0</v>
      </c>
      <c r="H23" s="697">
        <f>[52]ACCOUNTALLOC!H23</f>
        <v>0</v>
      </c>
      <c r="I23" s="697">
        <f>[52]ACCOUNTALLOC!I23</f>
        <v>0</v>
      </c>
      <c r="J23" s="697">
        <f>[52]ACCOUNTALLOC!J23</f>
        <v>0</v>
      </c>
      <c r="K23" s="697">
        <f>[52]ACCOUNTALLOC!K23</f>
        <v>0</v>
      </c>
      <c r="L23" s="698"/>
      <c r="M23" s="697">
        <f>[52]ACCOUNTALLOC!M23</f>
        <v>0</v>
      </c>
      <c r="N23" s="697">
        <f>[52]ACCOUNTALLOC!N23</f>
        <v>0</v>
      </c>
      <c r="O23" s="697">
        <f>[52]ACCOUNTALLOC!O23</f>
        <v>0</v>
      </c>
      <c r="P23" s="697">
        <f>[52]ACCOUNTALLOC!P23</f>
        <v>0</v>
      </c>
      <c r="Q23" s="697">
        <f>[52]ACCOUNTALLOC!Q23</f>
        <v>0</v>
      </c>
      <c r="R23" s="697">
        <f>[52]ACCOUNTALLOC!R23</f>
        <v>0</v>
      </c>
      <c r="S23" s="697">
        <f>[52]ACCOUNTALLOC!S23</f>
        <v>0</v>
      </c>
      <c r="T23" s="698"/>
      <c r="U23" s="697">
        <f>[52]ACCOUNTALLOC!U23</f>
        <v>0</v>
      </c>
      <c r="V23" s="697">
        <f>[52]ACCOUNTALLOC!V23</f>
        <v>0</v>
      </c>
      <c r="W23" s="697">
        <f>[52]ACCOUNTALLOC!W23</f>
        <v>0</v>
      </c>
      <c r="X23" s="697">
        <f>[52]ACCOUNTALLOC!X23</f>
        <v>0</v>
      </c>
      <c r="Y23" s="697">
        <f>[52]ACCOUNTALLOC!Y23</f>
        <v>0</v>
      </c>
      <c r="Z23" s="697">
        <f>[52]ACCOUNTALLOC!Z23</f>
        <v>0</v>
      </c>
      <c r="AA23" s="697">
        <f>[52]ACCOUNTALLOC!AA23</f>
        <v>0</v>
      </c>
      <c r="AB23" s="698"/>
      <c r="AC23" s="697">
        <f>[52]ACCOUNTALLOC!AC23</f>
        <v>0</v>
      </c>
      <c r="AD23" s="697">
        <f>[52]ACCOUNTALLOC!AD23</f>
        <v>0</v>
      </c>
      <c r="AE23" s="697">
        <f>[52]ACCOUNTALLOC!AE23</f>
        <v>0</v>
      </c>
      <c r="AF23" s="697">
        <f>[52]ACCOUNTALLOC!AF23</f>
        <v>0</v>
      </c>
      <c r="AG23" s="697">
        <f>[52]ACCOUNTALLOC!AG23</f>
        <v>0</v>
      </c>
      <c r="AH23" s="697">
        <f>[52]ACCOUNTALLOC!AH23</f>
        <v>0</v>
      </c>
      <c r="AI23" s="697">
        <f>[52]ACCOUNTALLOC!AI23</f>
        <v>0</v>
      </c>
      <c r="AJ23" s="698"/>
      <c r="AK23" s="697">
        <f>[52]ACCOUNTALLOC!AK23</f>
        <v>0</v>
      </c>
      <c r="AL23" s="697">
        <f>[52]ACCOUNTALLOC!AL23</f>
        <v>0</v>
      </c>
      <c r="AM23" s="697">
        <f>[52]ACCOUNTALLOC!AM23</f>
        <v>0</v>
      </c>
      <c r="AN23" s="697">
        <f>[52]ACCOUNTALLOC!AN23</f>
        <v>0</v>
      </c>
      <c r="AO23" s="697">
        <f>[52]ACCOUNTALLOC!AO23</f>
        <v>0</v>
      </c>
      <c r="AP23" s="697">
        <f>[52]ACCOUNTALLOC!AP23</f>
        <v>0</v>
      </c>
      <c r="AQ23" s="697">
        <f>[52]ACCOUNTALLOC!AQ23</f>
        <v>0</v>
      </c>
      <c r="AR23" s="698"/>
      <c r="AS23" s="697">
        <f>[52]ACCOUNTALLOC!AS23</f>
        <v>0</v>
      </c>
      <c r="AT23" s="697">
        <f>[52]ACCOUNTALLOC!AT23</f>
        <v>0</v>
      </c>
      <c r="AU23" s="697">
        <f>[52]ACCOUNTALLOC!AU23</f>
        <v>0</v>
      </c>
      <c r="AV23" s="697">
        <f>[52]ACCOUNTALLOC!AV23</f>
        <v>0</v>
      </c>
      <c r="AW23" s="697">
        <f>[52]ACCOUNTALLOC!AW23</f>
        <v>0</v>
      </c>
      <c r="AX23" s="697">
        <f>[52]ACCOUNTALLOC!AX23</f>
        <v>0</v>
      </c>
      <c r="AY23" s="697">
        <f>[52]ACCOUNTALLOC!AY23</f>
        <v>0</v>
      </c>
      <c r="AZ23" s="698"/>
      <c r="BA23" s="697">
        <f>[52]ACCOUNTALLOC!BA23</f>
        <v>0</v>
      </c>
      <c r="BB23" s="697">
        <f>[52]ACCOUNTALLOC!BB23</f>
        <v>0</v>
      </c>
      <c r="BC23" s="697">
        <f>[52]ACCOUNTALLOC!BC23</f>
        <v>0</v>
      </c>
      <c r="BD23" s="697">
        <f>[52]ACCOUNTALLOC!BD23</f>
        <v>0</v>
      </c>
      <c r="BE23" s="697">
        <f>[52]ACCOUNTALLOC!BE23</f>
        <v>0</v>
      </c>
      <c r="BF23" s="697">
        <f>[52]ACCOUNTALLOC!BF23</f>
        <v>0</v>
      </c>
      <c r="BG23" s="697">
        <f>[52]ACCOUNTALLOC!BG23</f>
        <v>0</v>
      </c>
      <c r="BH23" s="698"/>
      <c r="BI23" s="697">
        <f>[52]ACCOUNTALLOC!BI23</f>
        <v>0</v>
      </c>
      <c r="BJ23" s="697">
        <f>[52]ACCOUNTALLOC!BJ23</f>
        <v>0</v>
      </c>
      <c r="BK23" s="697">
        <f>[52]ACCOUNTALLOC!BK23</f>
        <v>0</v>
      </c>
      <c r="BL23" s="697">
        <f>[52]ACCOUNTALLOC!BL23</f>
        <v>0</v>
      </c>
      <c r="BM23" s="697">
        <f>[52]ACCOUNTALLOC!BM23</f>
        <v>0</v>
      </c>
      <c r="BN23" s="697">
        <f>[52]ACCOUNTALLOC!BN23</f>
        <v>0</v>
      </c>
      <c r="BO23" s="697">
        <f>[52]ACCOUNTALLOC!BO23</f>
        <v>0</v>
      </c>
      <c r="BP23" s="698"/>
      <c r="BQ23" s="697">
        <f>[52]ACCOUNTALLOC!BQ23</f>
        <v>0</v>
      </c>
      <c r="BR23" s="697">
        <f>[52]ACCOUNTALLOC!BR23</f>
        <v>0</v>
      </c>
      <c r="BS23" s="697">
        <f>[52]ACCOUNTALLOC!BS23</f>
        <v>0</v>
      </c>
      <c r="BT23" s="697">
        <f>[52]ACCOUNTALLOC!BT23</f>
        <v>0</v>
      </c>
      <c r="BU23" s="697">
        <f>[52]ACCOUNTALLOC!BU23</f>
        <v>0</v>
      </c>
      <c r="BV23" s="697">
        <f>[52]ACCOUNTALLOC!BV23</f>
        <v>0</v>
      </c>
      <c r="BW23" s="697">
        <f>[52]ACCOUNTALLOC!BW23</f>
        <v>0</v>
      </c>
      <c r="BX23" s="698"/>
      <c r="BY23" s="697">
        <f>[52]ACCOUNTALLOC!BY23</f>
        <v>0</v>
      </c>
      <c r="BZ23" s="697">
        <f>[52]ACCOUNTALLOC!BZ23</f>
        <v>0</v>
      </c>
      <c r="CA23" s="697">
        <f>[52]ACCOUNTALLOC!CA23</f>
        <v>0</v>
      </c>
      <c r="CB23" s="697">
        <f>[52]ACCOUNTALLOC!CB23</f>
        <v>0</v>
      </c>
      <c r="CC23" s="697">
        <f>[52]ACCOUNTALLOC!CC23</f>
        <v>0</v>
      </c>
      <c r="CD23" s="697">
        <f>[52]ACCOUNTALLOC!CD23</f>
        <v>0</v>
      </c>
      <c r="CE23" s="697">
        <f>[52]ACCOUNTALLOC!CE23</f>
        <v>0</v>
      </c>
      <c r="CF23" s="698"/>
      <c r="CG23" s="697">
        <f>[52]ACCOUNTALLOC!CG23</f>
        <v>0</v>
      </c>
      <c r="CH23" s="697">
        <f>[52]ACCOUNTALLOC!CH23</f>
        <v>0</v>
      </c>
      <c r="CI23" s="697">
        <f>[52]ACCOUNTALLOC!CI23</f>
        <v>0</v>
      </c>
      <c r="CJ23" s="697">
        <f>[52]ACCOUNTALLOC!CJ23</f>
        <v>0</v>
      </c>
      <c r="CK23" s="697">
        <f>[52]ACCOUNTALLOC!CK23</f>
        <v>0</v>
      </c>
      <c r="CL23" s="697">
        <f>[52]ACCOUNTALLOC!CL23</f>
        <v>0</v>
      </c>
      <c r="CM23" s="697">
        <f>[52]ACCOUNTALLOC!CM23</f>
        <v>0</v>
      </c>
      <c r="CN23" s="698">
        <f>[52]ACCOUNTALLOC!CN23</f>
        <v>0</v>
      </c>
      <c r="CO23" s="697">
        <f>[52]ACCOUNTALLOC!CO23</f>
        <v>0</v>
      </c>
      <c r="CP23" s="697">
        <f>[52]ACCOUNTALLOC!CP23</f>
        <v>0</v>
      </c>
      <c r="CQ23" s="697">
        <f>[52]ACCOUNTALLOC!CQ23</f>
        <v>0</v>
      </c>
      <c r="CR23" s="697">
        <f>[52]ACCOUNTALLOC!CR23</f>
        <v>0</v>
      </c>
      <c r="CS23" s="697">
        <f>[52]ACCOUNTALLOC!CS23</f>
        <v>0</v>
      </c>
      <c r="CT23" s="697">
        <f>[52]ACCOUNTALLOC!CT23</f>
        <v>0</v>
      </c>
      <c r="CU23" s="697">
        <f>[52]ACCOUNTALLOC!CU23</f>
        <v>0</v>
      </c>
      <c r="CW23" s="65">
        <f>[52]ACCOUNTALLOC!CW23</f>
        <v>0</v>
      </c>
      <c r="CX23" s="65">
        <f>[52]ACCOUNTALLOC!CX23</f>
        <v>0</v>
      </c>
      <c r="CY23" s="65">
        <f>[52]ACCOUNTALLOC!CY23</f>
        <v>0</v>
      </c>
      <c r="CZ23" s="65">
        <f>[52]ACCOUNTALLOC!CZ23</f>
        <v>0</v>
      </c>
      <c r="DA23" s="65">
        <f>[52]ACCOUNTALLOC!DA23</f>
        <v>0</v>
      </c>
      <c r="DB23" s="65">
        <f>[52]ACCOUNTALLOC!DB23</f>
        <v>0</v>
      </c>
      <c r="DC23" s="65">
        <f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>[52]ACCOUNTALLOC!E24</f>
        <v>0</v>
      </c>
      <c r="F24" s="697">
        <f>[52]ACCOUNTALLOC!F24</f>
        <v>0</v>
      </c>
      <c r="G24" s="697">
        <f>[52]ACCOUNTALLOC!G24</f>
        <v>0</v>
      </c>
      <c r="H24" s="697">
        <f>[52]ACCOUNTALLOC!H24</f>
        <v>0</v>
      </c>
      <c r="I24" s="697">
        <f>[52]ACCOUNTALLOC!I24</f>
        <v>0</v>
      </c>
      <c r="J24" s="697">
        <f>[52]ACCOUNTALLOC!J24</f>
        <v>0</v>
      </c>
      <c r="K24" s="697">
        <f>[52]ACCOUNTALLOC!K24</f>
        <v>0</v>
      </c>
      <c r="L24" s="698"/>
      <c r="M24" s="697">
        <f>[52]ACCOUNTALLOC!M24</f>
        <v>0</v>
      </c>
      <c r="N24" s="697">
        <f>[52]ACCOUNTALLOC!N24</f>
        <v>0</v>
      </c>
      <c r="O24" s="697">
        <f>[52]ACCOUNTALLOC!O24</f>
        <v>0</v>
      </c>
      <c r="P24" s="697">
        <f>[52]ACCOUNTALLOC!P24</f>
        <v>0</v>
      </c>
      <c r="Q24" s="697">
        <f>[52]ACCOUNTALLOC!Q24</f>
        <v>0</v>
      </c>
      <c r="R24" s="697">
        <f>[52]ACCOUNTALLOC!R24</f>
        <v>0</v>
      </c>
      <c r="S24" s="697">
        <f>[52]ACCOUNTALLOC!S24</f>
        <v>0</v>
      </c>
      <c r="T24" s="698"/>
      <c r="U24" s="697">
        <f>[52]ACCOUNTALLOC!U24</f>
        <v>0</v>
      </c>
      <c r="V24" s="697">
        <f>[52]ACCOUNTALLOC!V24</f>
        <v>0</v>
      </c>
      <c r="W24" s="697">
        <f>[52]ACCOUNTALLOC!W24</f>
        <v>0</v>
      </c>
      <c r="X24" s="697">
        <f>[52]ACCOUNTALLOC!X24</f>
        <v>0</v>
      </c>
      <c r="Y24" s="697">
        <f>[52]ACCOUNTALLOC!Y24</f>
        <v>0</v>
      </c>
      <c r="Z24" s="697">
        <f>[52]ACCOUNTALLOC!Z24</f>
        <v>0</v>
      </c>
      <c r="AA24" s="697">
        <f>[52]ACCOUNTALLOC!AA24</f>
        <v>0</v>
      </c>
      <c r="AB24" s="698"/>
      <c r="AC24" s="697">
        <f>[52]ACCOUNTALLOC!AC24</f>
        <v>0</v>
      </c>
      <c r="AD24" s="697">
        <f>[52]ACCOUNTALLOC!AD24</f>
        <v>0</v>
      </c>
      <c r="AE24" s="697">
        <f>[52]ACCOUNTALLOC!AE24</f>
        <v>0</v>
      </c>
      <c r="AF24" s="697">
        <f>[52]ACCOUNTALLOC!AF24</f>
        <v>0</v>
      </c>
      <c r="AG24" s="697">
        <f>[52]ACCOUNTALLOC!AG24</f>
        <v>0</v>
      </c>
      <c r="AH24" s="697">
        <f>[52]ACCOUNTALLOC!AH24</f>
        <v>0</v>
      </c>
      <c r="AI24" s="697">
        <f>[52]ACCOUNTALLOC!AI24</f>
        <v>0</v>
      </c>
      <c r="AJ24" s="698"/>
      <c r="AK24" s="697">
        <f>[52]ACCOUNTALLOC!AK24</f>
        <v>0</v>
      </c>
      <c r="AL24" s="697">
        <f>[52]ACCOUNTALLOC!AL24</f>
        <v>0</v>
      </c>
      <c r="AM24" s="697">
        <f>[52]ACCOUNTALLOC!AM24</f>
        <v>0</v>
      </c>
      <c r="AN24" s="697">
        <f>[52]ACCOUNTALLOC!AN24</f>
        <v>0</v>
      </c>
      <c r="AO24" s="697">
        <f>[52]ACCOUNTALLOC!AO24</f>
        <v>0</v>
      </c>
      <c r="AP24" s="697">
        <f>[52]ACCOUNTALLOC!AP24</f>
        <v>0</v>
      </c>
      <c r="AQ24" s="697">
        <f>[52]ACCOUNTALLOC!AQ24</f>
        <v>0</v>
      </c>
      <c r="AR24" s="698"/>
      <c r="AS24" s="697">
        <f>[52]ACCOUNTALLOC!AS24</f>
        <v>0</v>
      </c>
      <c r="AT24" s="697">
        <f>[52]ACCOUNTALLOC!AT24</f>
        <v>0</v>
      </c>
      <c r="AU24" s="697">
        <f>[52]ACCOUNTALLOC!AU24</f>
        <v>0</v>
      </c>
      <c r="AV24" s="697">
        <f>[52]ACCOUNTALLOC!AV24</f>
        <v>0</v>
      </c>
      <c r="AW24" s="697">
        <f>[52]ACCOUNTALLOC!AW24</f>
        <v>0</v>
      </c>
      <c r="AX24" s="697">
        <f>[52]ACCOUNTALLOC!AX24</f>
        <v>0</v>
      </c>
      <c r="AY24" s="697">
        <f>[52]ACCOUNTALLOC!AY24</f>
        <v>0</v>
      </c>
      <c r="AZ24" s="698"/>
      <c r="BA24" s="697">
        <f>[52]ACCOUNTALLOC!BA24</f>
        <v>0</v>
      </c>
      <c r="BB24" s="697">
        <f>[52]ACCOUNTALLOC!BB24</f>
        <v>0</v>
      </c>
      <c r="BC24" s="697">
        <f>[52]ACCOUNTALLOC!BC24</f>
        <v>0</v>
      </c>
      <c r="BD24" s="697">
        <f>[52]ACCOUNTALLOC!BD24</f>
        <v>0</v>
      </c>
      <c r="BE24" s="697">
        <f>[52]ACCOUNTALLOC!BE24</f>
        <v>0</v>
      </c>
      <c r="BF24" s="697">
        <f>[52]ACCOUNTALLOC!BF24</f>
        <v>0</v>
      </c>
      <c r="BG24" s="697">
        <f>[52]ACCOUNTALLOC!BG24</f>
        <v>0</v>
      </c>
      <c r="BH24" s="698"/>
      <c r="BI24" s="697">
        <f>[52]ACCOUNTALLOC!BI24</f>
        <v>0</v>
      </c>
      <c r="BJ24" s="697">
        <f>[52]ACCOUNTALLOC!BJ24</f>
        <v>0</v>
      </c>
      <c r="BK24" s="697">
        <f>[52]ACCOUNTALLOC!BK24</f>
        <v>0</v>
      </c>
      <c r="BL24" s="697">
        <f>[52]ACCOUNTALLOC!BL24</f>
        <v>0</v>
      </c>
      <c r="BM24" s="697">
        <f>[52]ACCOUNTALLOC!BM24</f>
        <v>0</v>
      </c>
      <c r="BN24" s="697">
        <f>[52]ACCOUNTALLOC!BN24</f>
        <v>0</v>
      </c>
      <c r="BO24" s="697">
        <f>[52]ACCOUNTALLOC!BO24</f>
        <v>0</v>
      </c>
      <c r="BP24" s="698"/>
      <c r="BQ24" s="697">
        <f>[52]ACCOUNTALLOC!BQ24</f>
        <v>0</v>
      </c>
      <c r="BR24" s="697">
        <f>[52]ACCOUNTALLOC!BR24</f>
        <v>0</v>
      </c>
      <c r="BS24" s="697">
        <f>[52]ACCOUNTALLOC!BS24</f>
        <v>0</v>
      </c>
      <c r="BT24" s="697">
        <f>[52]ACCOUNTALLOC!BT24</f>
        <v>0</v>
      </c>
      <c r="BU24" s="697">
        <f>[52]ACCOUNTALLOC!BU24</f>
        <v>0</v>
      </c>
      <c r="BV24" s="697">
        <f>[52]ACCOUNTALLOC!BV24</f>
        <v>0</v>
      </c>
      <c r="BW24" s="697">
        <f>[52]ACCOUNTALLOC!BW24</f>
        <v>0</v>
      </c>
      <c r="BX24" s="698"/>
      <c r="BY24" s="697">
        <f>[52]ACCOUNTALLOC!BY24</f>
        <v>0</v>
      </c>
      <c r="BZ24" s="697">
        <f>[52]ACCOUNTALLOC!BZ24</f>
        <v>0</v>
      </c>
      <c r="CA24" s="697">
        <f>[52]ACCOUNTALLOC!CA24</f>
        <v>0</v>
      </c>
      <c r="CB24" s="697">
        <f>[52]ACCOUNTALLOC!CB24</f>
        <v>0</v>
      </c>
      <c r="CC24" s="697">
        <f>[52]ACCOUNTALLOC!CC24</f>
        <v>0</v>
      </c>
      <c r="CD24" s="697">
        <f>[52]ACCOUNTALLOC!CD24</f>
        <v>0</v>
      </c>
      <c r="CE24" s="697">
        <f>[52]ACCOUNTALLOC!CE24</f>
        <v>0</v>
      </c>
      <c r="CF24" s="698"/>
      <c r="CG24" s="697">
        <f>[52]ACCOUNTALLOC!CG24</f>
        <v>0</v>
      </c>
      <c r="CH24" s="697">
        <f>[52]ACCOUNTALLOC!CH24</f>
        <v>0</v>
      </c>
      <c r="CI24" s="697">
        <f>[52]ACCOUNTALLOC!CI24</f>
        <v>0</v>
      </c>
      <c r="CJ24" s="697">
        <f>[52]ACCOUNTALLOC!CJ24</f>
        <v>0</v>
      </c>
      <c r="CK24" s="697">
        <f>[52]ACCOUNTALLOC!CK24</f>
        <v>0</v>
      </c>
      <c r="CL24" s="697">
        <f>[52]ACCOUNTALLOC!CL24</f>
        <v>0</v>
      </c>
      <c r="CM24" s="697">
        <f>[52]ACCOUNTALLOC!CM24</f>
        <v>0</v>
      </c>
      <c r="CN24" s="698">
        <f>[52]ACCOUNTALLOC!CN24</f>
        <v>0</v>
      </c>
      <c r="CO24" s="697">
        <f>[52]ACCOUNTALLOC!CO24</f>
        <v>0</v>
      </c>
      <c r="CP24" s="697">
        <f>[52]ACCOUNTALLOC!CP24</f>
        <v>0</v>
      </c>
      <c r="CQ24" s="697">
        <f>[52]ACCOUNTALLOC!CQ24</f>
        <v>0</v>
      </c>
      <c r="CR24" s="697">
        <f>[52]ACCOUNTALLOC!CR24</f>
        <v>0</v>
      </c>
      <c r="CS24" s="697">
        <f>[52]ACCOUNTALLOC!CS24</f>
        <v>0</v>
      </c>
      <c r="CT24" s="697">
        <f>[52]ACCOUNTALLOC!CT24</f>
        <v>0</v>
      </c>
      <c r="CU24" s="697">
        <f>[52]ACCOUNTALLOC!CU24</f>
        <v>0</v>
      </c>
      <c r="CW24" s="65">
        <f>[52]ACCOUNTALLOC!CW24</f>
        <v>0</v>
      </c>
      <c r="CX24" s="65">
        <f>[52]ACCOUNTALLOC!CX24</f>
        <v>0</v>
      </c>
      <c r="CY24" s="65">
        <f>[52]ACCOUNTALLOC!CY24</f>
        <v>0</v>
      </c>
      <c r="CZ24" s="65">
        <f>[52]ACCOUNTALLOC!CZ24</f>
        <v>0</v>
      </c>
      <c r="DA24" s="65">
        <f>[52]ACCOUNTALLOC!DA24</f>
        <v>0</v>
      </c>
      <c r="DB24" s="65">
        <f>[52]ACCOUNTALLOC!DB24</f>
        <v>0</v>
      </c>
      <c r="DC24" s="65">
        <f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>[52]ACCOUNTALLOC!E25</f>
        <v>0</v>
      </c>
      <c r="F25" s="697">
        <f>[52]ACCOUNTALLOC!F25</f>
        <v>0</v>
      </c>
      <c r="G25" s="697">
        <f>[52]ACCOUNTALLOC!G25</f>
        <v>0</v>
      </c>
      <c r="H25" s="697">
        <f>[52]ACCOUNTALLOC!H25</f>
        <v>0</v>
      </c>
      <c r="I25" s="697">
        <f>[52]ACCOUNTALLOC!I25</f>
        <v>0</v>
      </c>
      <c r="J25" s="697">
        <f>[52]ACCOUNTALLOC!J25</f>
        <v>0</v>
      </c>
      <c r="K25" s="697">
        <f>[52]ACCOUNTALLOC!K25</f>
        <v>0</v>
      </c>
      <c r="L25" s="698"/>
      <c r="M25" s="697">
        <f>[52]ACCOUNTALLOC!M25</f>
        <v>0</v>
      </c>
      <c r="N25" s="697">
        <f>[52]ACCOUNTALLOC!N25</f>
        <v>0</v>
      </c>
      <c r="O25" s="697">
        <f>[52]ACCOUNTALLOC!O25</f>
        <v>0</v>
      </c>
      <c r="P25" s="697">
        <f>[52]ACCOUNTALLOC!P25</f>
        <v>0</v>
      </c>
      <c r="Q25" s="697">
        <f>[52]ACCOUNTALLOC!Q25</f>
        <v>0</v>
      </c>
      <c r="R25" s="697">
        <f>[52]ACCOUNTALLOC!R25</f>
        <v>0</v>
      </c>
      <c r="S25" s="697">
        <f>[52]ACCOUNTALLOC!S25</f>
        <v>0</v>
      </c>
      <c r="T25" s="698"/>
      <c r="U25" s="697">
        <f>[52]ACCOUNTALLOC!U25</f>
        <v>0</v>
      </c>
      <c r="V25" s="697">
        <f>[52]ACCOUNTALLOC!V25</f>
        <v>0</v>
      </c>
      <c r="W25" s="697">
        <f>[52]ACCOUNTALLOC!W25</f>
        <v>0</v>
      </c>
      <c r="X25" s="697">
        <f>[52]ACCOUNTALLOC!X25</f>
        <v>0</v>
      </c>
      <c r="Y25" s="697">
        <f>[52]ACCOUNTALLOC!Y25</f>
        <v>0</v>
      </c>
      <c r="Z25" s="697">
        <f>[52]ACCOUNTALLOC!Z25</f>
        <v>0</v>
      </c>
      <c r="AA25" s="697">
        <f>[52]ACCOUNTALLOC!AA25</f>
        <v>0</v>
      </c>
      <c r="AB25" s="698"/>
      <c r="AC25" s="697">
        <f>[52]ACCOUNTALLOC!AC25</f>
        <v>0</v>
      </c>
      <c r="AD25" s="697">
        <f>[52]ACCOUNTALLOC!AD25</f>
        <v>0</v>
      </c>
      <c r="AE25" s="697">
        <f>[52]ACCOUNTALLOC!AE25</f>
        <v>0</v>
      </c>
      <c r="AF25" s="697">
        <f>[52]ACCOUNTALLOC!AF25</f>
        <v>0</v>
      </c>
      <c r="AG25" s="697">
        <f>[52]ACCOUNTALLOC!AG25</f>
        <v>0</v>
      </c>
      <c r="AH25" s="697">
        <f>[52]ACCOUNTALLOC!AH25</f>
        <v>0</v>
      </c>
      <c r="AI25" s="697">
        <f>[52]ACCOUNTALLOC!AI25</f>
        <v>0</v>
      </c>
      <c r="AJ25" s="698"/>
      <c r="AK25" s="697">
        <f>[52]ACCOUNTALLOC!AK25</f>
        <v>0</v>
      </c>
      <c r="AL25" s="697">
        <f>[52]ACCOUNTALLOC!AL25</f>
        <v>0</v>
      </c>
      <c r="AM25" s="697">
        <f>[52]ACCOUNTALLOC!AM25</f>
        <v>0</v>
      </c>
      <c r="AN25" s="697">
        <f>[52]ACCOUNTALLOC!AN25</f>
        <v>0</v>
      </c>
      <c r="AO25" s="697">
        <f>[52]ACCOUNTALLOC!AO25</f>
        <v>0</v>
      </c>
      <c r="AP25" s="697">
        <f>[52]ACCOUNTALLOC!AP25</f>
        <v>0</v>
      </c>
      <c r="AQ25" s="697">
        <f>[52]ACCOUNTALLOC!AQ25</f>
        <v>0</v>
      </c>
      <c r="AR25" s="698"/>
      <c r="AS25" s="697">
        <f>[52]ACCOUNTALLOC!AS25</f>
        <v>0</v>
      </c>
      <c r="AT25" s="697">
        <f>[52]ACCOUNTALLOC!AT25</f>
        <v>0</v>
      </c>
      <c r="AU25" s="697">
        <f>[52]ACCOUNTALLOC!AU25</f>
        <v>0</v>
      </c>
      <c r="AV25" s="697">
        <f>[52]ACCOUNTALLOC!AV25</f>
        <v>0</v>
      </c>
      <c r="AW25" s="697">
        <f>[52]ACCOUNTALLOC!AW25</f>
        <v>0</v>
      </c>
      <c r="AX25" s="697">
        <f>[52]ACCOUNTALLOC!AX25</f>
        <v>0</v>
      </c>
      <c r="AY25" s="697">
        <f>[52]ACCOUNTALLOC!AY25</f>
        <v>0</v>
      </c>
      <c r="AZ25" s="698"/>
      <c r="BA25" s="697">
        <f>[52]ACCOUNTALLOC!BA25</f>
        <v>0</v>
      </c>
      <c r="BB25" s="697">
        <f>[52]ACCOUNTALLOC!BB25</f>
        <v>0</v>
      </c>
      <c r="BC25" s="697">
        <f>[52]ACCOUNTALLOC!BC25</f>
        <v>0</v>
      </c>
      <c r="BD25" s="697">
        <f>[52]ACCOUNTALLOC!BD25</f>
        <v>0</v>
      </c>
      <c r="BE25" s="697">
        <f>[52]ACCOUNTALLOC!BE25</f>
        <v>0</v>
      </c>
      <c r="BF25" s="697">
        <f>[52]ACCOUNTALLOC!BF25</f>
        <v>0</v>
      </c>
      <c r="BG25" s="697">
        <f>[52]ACCOUNTALLOC!BG25</f>
        <v>0</v>
      </c>
      <c r="BH25" s="698"/>
      <c r="BI25" s="697">
        <f>[52]ACCOUNTALLOC!BI25</f>
        <v>0</v>
      </c>
      <c r="BJ25" s="697">
        <f>[52]ACCOUNTALLOC!BJ25</f>
        <v>0</v>
      </c>
      <c r="BK25" s="697">
        <f>[52]ACCOUNTALLOC!BK25</f>
        <v>0</v>
      </c>
      <c r="BL25" s="697">
        <f>[52]ACCOUNTALLOC!BL25</f>
        <v>0</v>
      </c>
      <c r="BM25" s="697">
        <f>[52]ACCOUNTALLOC!BM25</f>
        <v>0</v>
      </c>
      <c r="BN25" s="697">
        <f>[52]ACCOUNTALLOC!BN25</f>
        <v>0</v>
      </c>
      <c r="BO25" s="697">
        <f>[52]ACCOUNTALLOC!BO25</f>
        <v>0</v>
      </c>
      <c r="BP25" s="698"/>
      <c r="BQ25" s="697">
        <f>[52]ACCOUNTALLOC!BQ25</f>
        <v>0</v>
      </c>
      <c r="BR25" s="697">
        <f>[52]ACCOUNTALLOC!BR25</f>
        <v>0</v>
      </c>
      <c r="BS25" s="697">
        <f>[52]ACCOUNTALLOC!BS25</f>
        <v>0</v>
      </c>
      <c r="BT25" s="697">
        <f>[52]ACCOUNTALLOC!BT25</f>
        <v>0</v>
      </c>
      <c r="BU25" s="697">
        <f>[52]ACCOUNTALLOC!BU25</f>
        <v>0</v>
      </c>
      <c r="BV25" s="697">
        <f>[52]ACCOUNTALLOC!BV25</f>
        <v>0</v>
      </c>
      <c r="BW25" s="697">
        <f>[52]ACCOUNTALLOC!BW25</f>
        <v>0</v>
      </c>
      <c r="BX25" s="698"/>
      <c r="BY25" s="697">
        <f>[52]ACCOUNTALLOC!BY25</f>
        <v>0</v>
      </c>
      <c r="BZ25" s="697">
        <f>[52]ACCOUNTALLOC!BZ25</f>
        <v>0</v>
      </c>
      <c r="CA25" s="697">
        <f>[52]ACCOUNTALLOC!CA25</f>
        <v>0</v>
      </c>
      <c r="CB25" s="697">
        <f>[52]ACCOUNTALLOC!CB25</f>
        <v>0</v>
      </c>
      <c r="CC25" s="697">
        <f>[52]ACCOUNTALLOC!CC25</f>
        <v>0</v>
      </c>
      <c r="CD25" s="697">
        <f>[52]ACCOUNTALLOC!CD25</f>
        <v>0</v>
      </c>
      <c r="CE25" s="697">
        <f>[52]ACCOUNTALLOC!CE25</f>
        <v>0</v>
      </c>
      <c r="CF25" s="698"/>
      <c r="CG25" s="697">
        <f>[52]ACCOUNTALLOC!CG25</f>
        <v>0</v>
      </c>
      <c r="CH25" s="697">
        <f>[52]ACCOUNTALLOC!CH25</f>
        <v>0</v>
      </c>
      <c r="CI25" s="697">
        <f>[52]ACCOUNTALLOC!CI25</f>
        <v>0</v>
      </c>
      <c r="CJ25" s="697">
        <f>[52]ACCOUNTALLOC!CJ25</f>
        <v>0</v>
      </c>
      <c r="CK25" s="697">
        <f>[52]ACCOUNTALLOC!CK25</f>
        <v>0</v>
      </c>
      <c r="CL25" s="697">
        <f>[52]ACCOUNTALLOC!CL25</f>
        <v>0</v>
      </c>
      <c r="CM25" s="697">
        <f>[52]ACCOUNTALLOC!CM25</f>
        <v>0</v>
      </c>
      <c r="CN25" s="698">
        <f>[52]ACCOUNTALLOC!CN25</f>
        <v>0</v>
      </c>
      <c r="CO25" s="697">
        <f>[52]ACCOUNTALLOC!CO25</f>
        <v>0</v>
      </c>
      <c r="CP25" s="697">
        <f>[52]ACCOUNTALLOC!CP25</f>
        <v>0</v>
      </c>
      <c r="CQ25" s="697">
        <f>[52]ACCOUNTALLOC!CQ25</f>
        <v>0</v>
      </c>
      <c r="CR25" s="697">
        <f>[52]ACCOUNTALLOC!CR25</f>
        <v>0</v>
      </c>
      <c r="CS25" s="697">
        <f>[52]ACCOUNTALLOC!CS25</f>
        <v>0</v>
      </c>
      <c r="CT25" s="697">
        <f>[52]ACCOUNTALLOC!CT25</f>
        <v>0</v>
      </c>
      <c r="CU25" s="697">
        <f>[52]ACCOUNTALLOC!CU25</f>
        <v>0</v>
      </c>
      <c r="CW25" s="65">
        <f>[52]ACCOUNTALLOC!CW25</f>
        <v>0</v>
      </c>
      <c r="CX25" s="65">
        <f>[52]ACCOUNTALLOC!CX25</f>
        <v>0</v>
      </c>
      <c r="CY25" s="65">
        <f>[52]ACCOUNTALLOC!CY25</f>
        <v>0</v>
      </c>
      <c r="CZ25" s="65">
        <f>[52]ACCOUNTALLOC!CZ25</f>
        <v>0</v>
      </c>
      <c r="DA25" s="65">
        <f>[52]ACCOUNTALLOC!DA25</f>
        <v>0</v>
      </c>
      <c r="DB25" s="65">
        <f>[52]ACCOUNTALLOC!DB25</f>
        <v>0</v>
      </c>
      <c r="DC25" s="65">
        <f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>[52]ACCOUNTALLOC!E26</f>
        <v>0</v>
      </c>
      <c r="F26" s="697">
        <f>[52]ACCOUNTALLOC!F26</f>
        <v>0</v>
      </c>
      <c r="G26" s="697">
        <f>[52]ACCOUNTALLOC!G26</f>
        <v>0</v>
      </c>
      <c r="H26" s="697">
        <f>[52]ACCOUNTALLOC!H26</f>
        <v>0</v>
      </c>
      <c r="I26" s="697">
        <f>[52]ACCOUNTALLOC!I26</f>
        <v>0</v>
      </c>
      <c r="J26" s="697">
        <f>[52]ACCOUNTALLOC!J26</f>
        <v>0</v>
      </c>
      <c r="K26" s="697">
        <f>[52]ACCOUNTALLOC!K26</f>
        <v>0</v>
      </c>
      <c r="L26" s="698"/>
      <c r="M26" s="697">
        <f>[52]ACCOUNTALLOC!M26</f>
        <v>0</v>
      </c>
      <c r="N26" s="697">
        <f>[52]ACCOUNTALLOC!N26</f>
        <v>0</v>
      </c>
      <c r="O26" s="697">
        <f>[52]ACCOUNTALLOC!O26</f>
        <v>0</v>
      </c>
      <c r="P26" s="697">
        <f>[52]ACCOUNTALLOC!P26</f>
        <v>0</v>
      </c>
      <c r="Q26" s="697">
        <f>[52]ACCOUNTALLOC!Q26</f>
        <v>0</v>
      </c>
      <c r="R26" s="697">
        <f>[52]ACCOUNTALLOC!R26</f>
        <v>0</v>
      </c>
      <c r="S26" s="697">
        <f>[52]ACCOUNTALLOC!S26</f>
        <v>0</v>
      </c>
      <c r="T26" s="698"/>
      <c r="U26" s="697">
        <f>[52]ACCOUNTALLOC!U26</f>
        <v>0</v>
      </c>
      <c r="V26" s="697">
        <f>[52]ACCOUNTALLOC!V26</f>
        <v>0</v>
      </c>
      <c r="W26" s="697">
        <f>[52]ACCOUNTALLOC!W26</f>
        <v>0</v>
      </c>
      <c r="X26" s="697">
        <f>[52]ACCOUNTALLOC!X26</f>
        <v>0</v>
      </c>
      <c r="Y26" s="697">
        <f>[52]ACCOUNTALLOC!Y26</f>
        <v>0</v>
      </c>
      <c r="Z26" s="697">
        <f>[52]ACCOUNTALLOC!Z26</f>
        <v>0</v>
      </c>
      <c r="AA26" s="697">
        <f>[52]ACCOUNTALLOC!AA26</f>
        <v>0</v>
      </c>
      <c r="AB26" s="698"/>
      <c r="AC26" s="697">
        <f>[52]ACCOUNTALLOC!AC26</f>
        <v>0</v>
      </c>
      <c r="AD26" s="697">
        <f>[52]ACCOUNTALLOC!AD26</f>
        <v>0</v>
      </c>
      <c r="AE26" s="697">
        <f>[52]ACCOUNTALLOC!AE26</f>
        <v>0</v>
      </c>
      <c r="AF26" s="697">
        <f>[52]ACCOUNTALLOC!AF26</f>
        <v>0</v>
      </c>
      <c r="AG26" s="697">
        <f>[52]ACCOUNTALLOC!AG26</f>
        <v>0</v>
      </c>
      <c r="AH26" s="697">
        <f>[52]ACCOUNTALLOC!AH26</f>
        <v>0</v>
      </c>
      <c r="AI26" s="697">
        <f>[52]ACCOUNTALLOC!AI26</f>
        <v>0</v>
      </c>
      <c r="AJ26" s="698"/>
      <c r="AK26" s="697">
        <f>[52]ACCOUNTALLOC!AK26</f>
        <v>0</v>
      </c>
      <c r="AL26" s="697">
        <f>[52]ACCOUNTALLOC!AL26</f>
        <v>0</v>
      </c>
      <c r="AM26" s="697">
        <f>[52]ACCOUNTALLOC!AM26</f>
        <v>0</v>
      </c>
      <c r="AN26" s="697">
        <f>[52]ACCOUNTALLOC!AN26</f>
        <v>0</v>
      </c>
      <c r="AO26" s="697">
        <f>[52]ACCOUNTALLOC!AO26</f>
        <v>0</v>
      </c>
      <c r="AP26" s="697">
        <f>[52]ACCOUNTALLOC!AP26</f>
        <v>0</v>
      </c>
      <c r="AQ26" s="697">
        <f>[52]ACCOUNTALLOC!AQ26</f>
        <v>0</v>
      </c>
      <c r="AR26" s="698"/>
      <c r="AS26" s="697">
        <f>[52]ACCOUNTALLOC!AS26</f>
        <v>0</v>
      </c>
      <c r="AT26" s="697">
        <f>[52]ACCOUNTALLOC!AT26</f>
        <v>0</v>
      </c>
      <c r="AU26" s="697">
        <f>[52]ACCOUNTALLOC!AU26</f>
        <v>0</v>
      </c>
      <c r="AV26" s="697">
        <f>[52]ACCOUNTALLOC!AV26</f>
        <v>0</v>
      </c>
      <c r="AW26" s="697">
        <f>[52]ACCOUNTALLOC!AW26</f>
        <v>0</v>
      </c>
      <c r="AX26" s="697">
        <f>[52]ACCOUNTALLOC!AX26</f>
        <v>0</v>
      </c>
      <c r="AY26" s="697">
        <f>[52]ACCOUNTALLOC!AY26</f>
        <v>0</v>
      </c>
      <c r="AZ26" s="698"/>
      <c r="BA26" s="697">
        <f>[52]ACCOUNTALLOC!BA26</f>
        <v>0</v>
      </c>
      <c r="BB26" s="697">
        <f>[52]ACCOUNTALLOC!BB26</f>
        <v>0</v>
      </c>
      <c r="BC26" s="697">
        <f>[52]ACCOUNTALLOC!BC26</f>
        <v>0</v>
      </c>
      <c r="BD26" s="697">
        <f>[52]ACCOUNTALLOC!BD26</f>
        <v>0</v>
      </c>
      <c r="BE26" s="697">
        <f>[52]ACCOUNTALLOC!BE26</f>
        <v>0</v>
      </c>
      <c r="BF26" s="697">
        <f>[52]ACCOUNTALLOC!BF26</f>
        <v>0</v>
      </c>
      <c r="BG26" s="697">
        <f>[52]ACCOUNTALLOC!BG26</f>
        <v>0</v>
      </c>
      <c r="BH26" s="698"/>
      <c r="BI26" s="697">
        <f>[52]ACCOUNTALLOC!BI26</f>
        <v>0</v>
      </c>
      <c r="BJ26" s="697">
        <f>[52]ACCOUNTALLOC!BJ26</f>
        <v>0</v>
      </c>
      <c r="BK26" s="697">
        <f>[52]ACCOUNTALLOC!BK26</f>
        <v>0</v>
      </c>
      <c r="BL26" s="697">
        <f>[52]ACCOUNTALLOC!BL26</f>
        <v>0</v>
      </c>
      <c r="BM26" s="697">
        <f>[52]ACCOUNTALLOC!BM26</f>
        <v>0</v>
      </c>
      <c r="BN26" s="697">
        <f>[52]ACCOUNTALLOC!BN26</f>
        <v>0</v>
      </c>
      <c r="BO26" s="697">
        <f>[52]ACCOUNTALLOC!BO26</f>
        <v>0</v>
      </c>
      <c r="BP26" s="698"/>
      <c r="BQ26" s="697">
        <f>[52]ACCOUNTALLOC!BQ26</f>
        <v>0</v>
      </c>
      <c r="BR26" s="697">
        <f>[52]ACCOUNTALLOC!BR26</f>
        <v>0</v>
      </c>
      <c r="BS26" s="697">
        <f>[52]ACCOUNTALLOC!BS26</f>
        <v>0</v>
      </c>
      <c r="BT26" s="697">
        <f>[52]ACCOUNTALLOC!BT26</f>
        <v>0</v>
      </c>
      <c r="BU26" s="697">
        <f>[52]ACCOUNTALLOC!BU26</f>
        <v>0</v>
      </c>
      <c r="BV26" s="697">
        <f>[52]ACCOUNTALLOC!BV26</f>
        <v>0</v>
      </c>
      <c r="BW26" s="697">
        <f>[52]ACCOUNTALLOC!BW26</f>
        <v>0</v>
      </c>
      <c r="BX26" s="698"/>
      <c r="BY26" s="697">
        <f>[52]ACCOUNTALLOC!BY26</f>
        <v>0</v>
      </c>
      <c r="BZ26" s="697">
        <f>[52]ACCOUNTALLOC!BZ26</f>
        <v>0</v>
      </c>
      <c r="CA26" s="697">
        <f>[52]ACCOUNTALLOC!CA26</f>
        <v>0</v>
      </c>
      <c r="CB26" s="697">
        <f>[52]ACCOUNTALLOC!CB26</f>
        <v>0</v>
      </c>
      <c r="CC26" s="697">
        <f>[52]ACCOUNTALLOC!CC26</f>
        <v>0</v>
      </c>
      <c r="CD26" s="697">
        <f>[52]ACCOUNTALLOC!CD26</f>
        <v>0</v>
      </c>
      <c r="CE26" s="697">
        <f>[52]ACCOUNTALLOC!CE26</f>
        <v>0</v>
      </c>
      <c r="CF26" s="698"/>
      <c r="CG26" s="697">
        <f>[52]ACCOUNTALLOC!CG26</f>
        <v>0</v>
      </c>
      <c r="CH26" s="697">
        <f>[52]ACCOUNTALLOC!CH26</f>
        <v>0</v>
      </c>
      <c r="CI26" s="697">
        <f>[52]ACCOUNTALLOC!CI26</f>
        <v>0</v>
      </c>
      <c r="CJ26" s="697">
        <f>[52]ACCOUNTALLOC!CJ26</f>
        <v>0</v>
      </c>
      <c r="CK26" s="697">
        <f>[52]ACCOUNTALLOC!CK26</f>
        <v>0</v>
      </c>
      <c r="CL26" s="697">
        <f>[52]ACCOUNTALLOC!CL26</f>
        <v>0</v>
      </c>
      <c r="CM26" s="697">
        <f>[52]ACCOUNTALLOC!CM26</f>
        <v>0</v>
      </c>
      <c r="CN26" s="698">
        <f>[52]ACCOUNTALLOC!CN26</f>
        <v>0</v>
      </c>
      <c r="CO26" s="697">
        <f>[52]ACCOUNTALLOC!CO26</f>
        <v>0</v>
      </c>
      <c r="CP26" s="697">
        <f>[52]ACCOUNTALLOC!CP26</f>
        <v>0</v>
      </c>
      <c r="CQ26" s="697">
        <f>[52]ACCOUNTALLOC!CQ26</f>
        <v>0</v>
      </c>
      <c r="CR26" s="697">
        <f>[52]ACCOUNTALLOC!CR26</f>
        <v>0</v>
      </c>
      <c r="CS26" s="697">
        <f>[52]ACCOUNTALLOC!CS26</f>
        <v>0</v>
      </c>
      <c r="CT26" s="697">
        <f>[52]ACCOUNTALLOC!CT26</f>
        <v>0</v>
      </c>
      <c r="CU26" s="697">
        <f>[52]ACCOUNTALLOC!CU26</f>
        <v>0</v>
      </c>
      <c r="CW26" s="65">
        <f>[52]ACCOUNTALLOC!CW26</f>
        <v>0</v>
      </c>
      <c r="CX26" s="65">
        <f>[52]ACCOUNTALLOC!CX26</f>
        <v>0</v>
      </c>
      <c r="CY26" s="65">
        <f>[52]ACCOUNTALLOC!CY26</f>
        <v>0</v>
      </c>
      <c r="CZ26" s="65">
        <f>[52]ACCOUNTALLOC!CZ26</f>
        <v>0</v>
      </c>
      <c r="DA26" s="65">
        <f>[52]ACCOUNTALLOC!DA26</f>
        <v>0</v>
      </c>
      <c r="DB26" s="65">
        <f>[52]ACCOUNTALLOC!DB26</f>
        <v>0</v>
      </c>
      <c r="DC26" s="65">
        <f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>[52]ACCOUNTALLOC!E27</f>
        <v>0</v>
      </c>
      <c r="F27" s="697">
        <f>[52]ACCOUNTALLOC!F27</f>
        <v>0</v>
      </c>
      <c r="G27" s="697">
        <f>[52]ACCOUNTALLOC!G27</f>
        <v>0</v>
      </c>
      <c r="H27" s="697">
        <f>[52]ACCOUNTALLOC!H27</f>
        <v>0</v>
      </c>
      <c r="I27" s="697">
        <f>[52]ACCOUNTALLOC!I27</f>
        <v>0</v>
      </c>
      <c r="J27" s="697">
        <f>[52]ACCOUNTALLOC!J27</f>
        <v>0</v>
      </c>
      <c r="K27" s="697">
        <f>[52]ACCOUNTALLOC!K27</f>
        <v>0</v>
      </c>
      <c r="L27" s="698"/>
      <c r="M27" s="697">
        <f>[52]ACCOUNTALLOC!M27</f>
        <v>0</v>
      </c>
      <c r="N27" s="697">
        <f>[52]ACCOUNTALLOC!N27</f>
        <v>0</v>
      </c>
      <c r="O27" s="697">
        <f>[52]ACCOUNTALLOC!O27</f>
        <v>0</v>
      </c>
      <c r="P27" s="697">
        <f>[52]ACCOUNTALLOC!P27</f>
        <v>0</v>
      </c>
      <c r="Q27" s="697">
        <f>[52]ACCOUNTALLOC!Q27</f>
        <v>0</v>
      </c>
      <c r="R27" s="697">
        <f>[52]ACCOUNTALLOC!R27</f>
        <v>0</v>
      </c>
      <c r="S27" s="697">
        <f>[52]ACCOUNTALLOC!S27</f>
        <v>0</v>
      </c>
      <c r="T27" s="698"/>
      <c r="U27" s="697">
        <f>[52]ACCOUNTALLOC!U27</f>
        <v>0</v>
      </c>
      <c r="V27" s="697">
        <f>[52]ACCOUNTALLOC!V27</f>
        <v>0</v>
      </c>
      <c r="W27" s="697">
        <f>[52]ACCOUNTALLOC!W27</f>
        <v>0</v>
      </c>
      <c r="X27" s="697">
        <f>[52]ACCOUNTALLOC!X27</f>
        <v>0</v>
      </c>
      <c r="Y27" s="697">
        <f>[52]ACCOUNTALLOC!Y27</f>
        <v>0</v>
      </c>
      <c r="Z27" s="697">
        <f>[52]ACCOUNTALLOC!Z27</f>
        <v>0</v>
      </c>
      <c r="AA27" s="697">
        <f>[52]ACCOUNTALLOC!AA27</f>
        <v>0</v>
      </c>
      <c r="AB27" s="698"/>
      <c r="AC27" s="697">
        <f>[52]ACCOUNTALLOC!AC27</f>
        <v>0</v>
      </c>
      <c r="AD27" s="697">
        <f>[52]ACCOUNTALLOC!AD27</f>
        <v>0</v>
      </c>
      <c r="AE27" s="697">
        <f>[52]ACCOUNTALLOC!AE27</f>
        <v>0</v>
      </c>
      <c r="AF27" s="697">
        <f>[52]ACCOUNTALLOC!AF27</f>
        <v>0</v>
      </c>
      <c r="AG27" s="697">
        <f>[52]ACCOUNTALLOC!AG27</f>
        <v>0</v>
      </c>
      <c r="AH27" s="697">
        <f>[52]ACCOUNTALLOC!AH27</f>
        <v>0</v>
      </c>
      <c r="AI27" s="697">
        <f>[52]ACCOUNTALLOC!AI27</f>
        <v>0</v>
      </c>
      <c r="AJ27" s="698"/>
      <c r="AK27" s="697">
        <f>[52]ACCOUNTALLOC!AK27</f>
        <v>0</v>
      </c>
      <c r="AL27" s="697">
        <f>[52]ACCOUNTALLOC!AL27</f>
        <v>0</v>
      </c>
      <c r="AM27" s="697">
        <f>[52]ACCOUNTALLOC!AM27</f>
        <v>0</v>
      </c>
      <c r="AN27" s="697">
        <f>[52]ACCOUNTALLOC!AN27</f>
        <v>0</v>
      </c>
      <c r="AO27" s="697">
        <f>[52]ACCOUNTALLOC!AO27</f>
        <v>0</v>
      </c>
      <c r="AP27" s="697">
        <f>[52]ACCOUNTALLOC!AP27</f>
        <v>0</v>
      </c>
      <c r="AQ27" s="697">
        <f>[52]ACCOUNTALLOC!AQ27</f>
        <v>0</v>
      </c>
      <c r="AR27" s="698"/>
      <c r="AS27" s="697">
        <f>[52]ACCOUNTALLOC!AS27</f>
        <v>0</v>
      </c>
      <c r="AT27" s="697">
        <f>[52]ACCOUNTALLOC!AT27</f>
        <v>0</v>
      </c>
      <c r="AU27" s="697">
        <f>[52]ACCOUNTALLOC!AU27</f>
        <v>0</v>
      </c>
      <c r="AV27" s="697">
        <f>[52]ACCOUNTALLOC!AV27</f>
        <v>0</v>
      </c>
      <c r="AW27" s="697">
        <f>[52]ACCOUNTALLOC!AW27</f>
        <v>0</v>
      </c>
      <c r="AX27" s="697">
        <f>[52]ACCOUNTALLOC!AX27</f>
        <v>0</v>
      </c>
      <c r="AY27" s="697">
        <f>[52]ACCOUNTALLOC!AY27</f>
        <v>0</v>
      </c>
      <c r="AZ27" s="698"/>
      <c r="BA27" s="697">
        <f>[52]ACCOUNTALLOC!BA27</f>
        <v>0</v>
      </c>
      <c r="BB27" s="697">
        <f>[52]ACCOUNTALLOC!BB27</f>
        <v>0</v>
      </c>
      <c r="BC27" s="697">
        <f>[52]ACCOUNTALLOC!BC27</f>
        <v>0</v>
      </c>
      <c r="BD27" s="697">
        <f>[52]ACCOUNTALLOC!BD27</f>
        <v>0</v>
      </c>
      <c r="BE27" s="697">
        <f>[52]ACCOUNTALLOC!BE27</f>
        <v>0</v>
      </c>
      <c r="BF27" s="697">
        <f>[52]ACCOUNTALLOC!BF27</f>
        <v>0</v>
      </c>
      <c r="BG27" s="697">
        <f>[52]ACCOUNTALLOC!BG27</f>
        <v>0</v>
      </c>
      <c r="BH27" s="698"/>
      <c r="BI27" s="697">
        <f>[52]ACCOUNTALLOC!BI27</f>
        <v>0</v>
      </c>
      <c r="BJ27" s="697">
        <f>[52]ACCOUNTALLOC!BJ27</f>
        <v>0</v>
      </c>
      <c r="BK27" s="697">
        <f>[52]ACCOUNTALLOC!BK27</f>
        <v>0</v>
      </c>
      <c r="BL27" s="697">
        <f>[52]ACCOUNTALLOC!BL27</f>
        <v>0</v>
      </c>
      <c r="BM27" s="697">
        <f>[52]ACCOUNTALLOC!BM27</f>
        <v>0</v>
      </c>
      <c r="BN27" s="697">
        <f>[52]ACCOUNTALLOC!BN27</f>
        <v>0</v>
      </c>
      <c r="BO27" s="697">
        <f>[52]ACCOUNTALLOC!BO27</f>
        <v>0</v>
      </c>
      <c r="BP27" s="698"/>
      <c r="BQ27" s="697">
        <f>[52]ACCOUNTALLOC!BQ27</f>
        <v>0</v>
      </c>
      <c r="BR27" s="697">
        <f>[52]ACCOUNTALLOC!BR27</f>
        <v>0</v>
      </c>
      <c r="BS27" s="697">
        <f>[52]ACCOUNTALLOC!BS27</f>
        <v>0</v>
      </c>
      <c r="BT27" s="697">
        <f>[52]ACCOUNTALLOC!BT27</f>
        <v>0</v>
      </c>
      <c r="BU27" s="697">
        <f>[52]ACCOUNTALLOC!BU27</f>
        <v>0</v>
      </c>
      <c r="BV27" s="697">
        <f>[52]ACCOUNTALLOC!BV27</f>
        <v>0</v>
      </c>
      <c r="BW27" s="697">
        <f>[52]ACCOUNTALLOC!BW27</f>
        <v>0</v>
      </c>
      <c r="BX27" s="698"/>
      <c r="BY27" s="697">
        <f>[52]ACCOUNTALLOC!BY27</f>
        <v>0</v>
      </c>
      <c r="BZ27" s="697">
        <f>[52]ACCOUNTALLOC!BZ27</f>
        <v>0</v>
      </c>
      <c r="CA27" s="697">
        <f>[52]ACCOUNTALLOC!CA27</f>
        <v>0</v>
      </c>
      <c r="CB27" s="697">
        <f>[52]ACCOUNTALLOC!CB27</f>
        <v>0</v>
      </c>
      <c r="CC27" s="697">
        <f>[52]ACCOUNTALLOC!CC27</f>
        <v>0</v>
      </c>
      <c r="CD27" s="697">
        <f>[52]ACCOUNTALLOC!CD27</f>
        <v>0</v>
      </c>
      <c r="CE27" s="697">
        <f>[52]ACCOUNTALLOC!CE27</f>
        <v>0</v>
      </c>
      <c r="CF27" s="698"/>
      <c r="CG27" s="697">
        <f>[52]ACCOUNTALLOC!CG27</f>
        <v>0</v>
      </c>
      <c r="CH27" s="697">
        <f>[52]ACCOUNTALLOC!CH27</f>
        <v>0</v>
      </c>
      <c r="CI27" s="697">
        <f>[52]ACCOUNTALLOC!CI27</f>
        <v>0</v>
      </c>
      <c r="CJ27" s="697">
        <f>[52]ACCOUNTALLOC!CJ27</f>
        <v>0</v>
      </c>
      <c r="CK27" s="697">
        <f>[52]ACCOUNTALLOC!CK27</f>
        <v>0</v>
      </c>
      <c r="CL27" s="697">
        <f>[52]ACCOUNTALLOC!CL27</f>
        <v>0</v>
      </c>
      <c r="CM27" s="697">
        <f>[52]ACCOUNTALLOC!CM27</f>
        <v>0</v>
      </c>
      <c r="CN27" s="698">
        <f>[52]ACCOUNTALLOC!CN27</f>
        <v>0</v>
      </c>
      <c r="CO27" s="697">
        <f>[52]ACCOUNTALLOC!CO27</f>
        <v>0</v>
      </c>
      <c r="CP27" s="697">
        <f>[52]ACCOUNTALLOC!CP27</f>
        <v>0</v>
      </c>
      <c r="CQ27" s="697">
        <f>[52]ACCOUNTALLOC!CQ27</f>
        <v>0</v>
      </c>
      <c r="CR27" s="697">
        <f>[52]ACCOUNTALLOC!CR27</f>
        <v>0</v>
      </c>
      <c r="CS27" s="697">
        <f>[52]ACCOUNTALLOC!CS27</f>
        <v>0</v>
      </c>
      <c r="CT27" s="697">
        <f>[52]ACCOUNTALLOC!CT27</f>
        <v>0</v>
      </c>
      <c r="CU27" s="697">
        <f>[52]ACCOUNTALLOC!CU27</f>
        <v>0</v>
      </c>
      <c r="CW27" s="65">
        <f>[52]ACCOUNTALLOC!CW27</f>
        <v>0</v>
      </c>
      <c r="CX27" s="65">
        <f>[52]ACCOUNTALLOC!CX27</f>
        <v>0</v>
      </c>
      <c r="CY27" s="65">
        <f>[52]ACCOUNTALLOC!CY27</f>
        <v>0</v>
      </c>
      <c r="CZ27" s="65">
        <f>[52]ACCOUNTALLOC!CZ27</f>
        <v>0</v>
      </c>
      <c r="DA27" s="65">
        <f>[52]ACCOUNTALLOC!DA27</f>
        <v>0</v>
      </c>
      <c r="DB27" s="65">
        <f>[52]ACCOUNTALLOC!DB27</f>
        <v>0</v>
      </c>
      <c r="DC27" s="65">
        <f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>[52]ACCOUNTALLOC!E28</f>
        <v>259965707.38754493</v>
      </c>
      <c r="F28" s="696">
        <f>[52]ACCOUNTALLOC!F28</f>
        <v>1899992103.6711621</v>
      </c>
      <c r="G28" s="696">
        <f>[52]ACCOUNTALLOC!G28</f>
        <v>0</v>
      </c>
      <c r="H28" s="696">
        <f>[52]ACCOUNTALLOC!H28</f>
        <v>0</v>
      </c>
      <c r="I28" s="696">
        <f>[52]ACCOUNTALLOC!I28</f>
        <v>0</v>
      </c>
      <c r="J28" s="696">
        <f>[52]ACCOUNTALLOC!J28</f>
        <v>0</v>
      </c>
      <c r="K28" s="696">
        <f>[52]ACCOUNTALLOC!K28</f>
        <v>2159957811.0587072</v>
      </c>
      <c r="L28" s="696"/>
      <c r="M28" s="696">
        <f>[52]ACCOUNTALLOC!M28</f>
        <v>59935871.778752059</v>
      </c>
      <c r="N28" s="696">
        <f>[52]ACCOUNTALLOC!N28</f>
        <v>482765699.29658234</v>
      </c>
      <c r="O28" s="696">
        <f>[52]ACCOUNTALLOC!O28</f>
        <v>0</v>
      </c>
      <c r="P28" s="696">
        <f>[52]ACCOUNTALLOC!P28</f>
        <v>0</v>
      </c>
      <c r="Q28" s="696">
        <f>[52]ACCOUNTALLOC!Q28</f>
        <v>0</v>
      </c>
      <c r="R28" s="696">
        <f>[52]ACCOUNTALLOC!R28</f>
        <v>0</v>
      </c>
      <c r="S28" s="696">
        <f>[52]ACCOUNTALLOC!S28</f>
        <v>542701571.07533443</v>
      </c>
      <c r="T28" s="696"/>
      <c r="U28" s="696">
        <f>[52]ACCOUNTALLOC!U28</f>
        <v>64151641.620261058</v>
      </c>
      <c r="V28" s="696">
        <f>[52]ACCOUNTALLOC!V28</f>
        <v>536872427.73397517</v>
      </c>
      <c r="W28" s="696">
        <f>[52]ACCOUNTALLOC!W28</f>
        <v>0</v>
      </c>
      <c r="X28" s="696">
        <f>[52]ACCOUNTALLOC!X28</f>
        <v>0</v>
      </c>
      <c r="Y28" s="696">
        <f>[52]ACCOUNTALLOC!Y28</f>
        <v>0</v>
      </c>
      <c r="Z28" s="696">
        <f>[52]ACCOUNTALLOC!Z28</f>
        <v>0</v>
      </c>
      <c r="AA28" s="696">
        <f>[52]ACCOUNTALLOC!AA28</f>
        <v>601024069.35423625</v>
      </c>
      <c r="AB28" s="696"/>
      <c r="AC28" s="696">
        <f>[52]ACCOUNTALLOC!AC28</f>
        <v>33706417.779294312</v>
      </c>
      <c r="AD28" s="696">
        <f>[52]ACCOUNTALLOC!AD28</f>
        <v>346479113.51849151</v>
      </c>
      <c r="AE28" s="696">
        <f>[52]ACCOUNTALLOC!AE28</f>
        <v>0</v>
      </c>
      <c r="AF28" s="696">
        <f>[52]ACCOUNTALLOC!AF28</f>
        <v>0</v>
      </c>
      <c r="AG28" s="696">
        <f>[52]ACCOUNTALLOC!AG28</f>
        <v>0</v>
      </c>
      <c r="AH28" s="696">
        <f>[52]ACCOUNTALLOC!AH28</f>
        <v>0</v>
      </c>
      <c r="AI28" s="696">
        <f>[52]ACCOUNTALLOC!AI28</f>
        <v>380185531.29778582</v>
      </c>
      <c r="AJ28" s="696"/>
      <c r="AK28" s="696">
        <f>[52]ACCOUNTALLOC!AK28</f>
        <v>23810976.149698023</v>
      </c>
      <c r="AL28" s="696">
        <f>[52]ACCOUNTALLOC!AL28</f>
        <v>241060344.81179464</v>
      </c>
      <c r="AM28" s="696">
        <f>[52]ACCOUNTALLOC!AM28</f>
        <v>0</v>
      </c>
      <c r="AN28" s="696">
        <f>[52]ACCOUNTALLOC!AN28</f>
        <v>0</v>
      </c>
      <c r="AO28" s="696">
        <f>[52]ACCOUNTALLOC!AO28</f>
        <v>0</v>
      </c>
      <c r="AP28" s="696">
        <f>[52]ACCOUNTALLOC!AP28</f>
        <v>0</v>
      </c>
      <c r="AQ28" s="696">
        <f>[52]ACCOUNTALLOC!AQ28</f>
        <v>264871320.96149266</v>
      </c>
      <c r="AR28" s="696"/>
      <c r="AS28" s="696">
        <f>[52]ACCOUNTALLOC!AS28</f>
        <v>813.72355375217785</v>
      </c>
      <c r="AT28" s="696">
        <f>[52]ACCOUNTALLOC!AT28</f>
        <v>761174.16083000868</v>
      </c>
      <c r="AU28" s="696">
        <f>[52]ACCOUNTALLOC!AU28</f>
        <v>0</v>
      </c>
      <c r="AV28" s="696">
        <f>[52]ACCOUNTALLOC!AV28</f>
        <v>0</v>
      </c>
      <c r="AW28" s="696">
        <f>[52]ACCOUNTALLOC!AW28</f>
        <v>0</v>
      </c>
      <c r="AX28" s="696">
        <f>[52]ACCOUNTALLOC!AX28</f>
        <v>0</v>
      </c>
      <c r="AY28" s="696">
        <f>[52]ACCOUNTALLOC!AY28</f>
        <v>761987.88438376086</v>
      </c>
      <c r="AZ28" s="696"/>
      <c r="BA28" s="696">
        <f>[52]ACCOUNTALLOC!BA28</f>
        <v>0</v>
      </c>
      <c r="BB28" s="696">
        <f>[52]ACCOUNTALLOC!BB28</f>
        <v>21008037.492196832</v>
      </c>
      <c r="BC28" s="696">
        <f>[52]ACCOUNTALLOC!BC28</f>
        <v>0</v>
      </c>
      <c r="BD28" s="696">
        <f>[52]ACCOUNTALLOC!BD28</f>
        <v>0</v>
      </c>
      <c r="BE28" s="696">
        <f>[52]ACCOUNTALLOC!BE28</f>
        <v>0</v>
      </c>
      <c r="BF28" s="696">
        <f>[52]ACCOUNTALLOC!BF28</f>
        <v>0</v>
      </c>
      <c r="BG28" s="696">
        <f>[52]ACCOUNTALLOC!BG28</f>
        <v>21008037.492196832</v>
      </c>
      <c r="BH28" s="696"/>
      <c r="BI28" s="696">
        <f>[52]ACCOUNTALLOC!BI28</f>
        <v>0</v>
      </c>
      <c r="BJ28" s="696">
        <f>[52]ACCOUNTALLOC!BJ28</f>
        <v>0</v>
      </c>
      <c r="BK28" s="696">
        <f>[52]ACCOUNTALLOC!BK28</f>
        <v>0</v>
      </c>
      <c r="BL28" s="696">
        <f>[52]ACCOUNTALLOC!BL28</f>
        <v>0</v>
      </c>
      <c r="BM28" s="696">
        <f>[52]ACCOUNTALLOC!BM28</f>
        <v>0</v>
      </c>
      <c r="BN28" s="696">
        <f>[52]ACCOUNTALLOC!BN28</f>
        <v>0</v>
      </c>
      <c r="BO28" s="696">
        <f>[52]ACCOUNTALLOC!BO28</f>
        <v>0</v>
      </c>
      <c r="BP28" s="696"/>
      <c r="BQ28" s="696">
        <f>[52]ACCOUNTALLOC!BQ28</f>
        <v>8087581.6583443936</v>
      </c>
      <c r="BR28" s="696">
        <f>[52]ACCOUNTALLOC!BR28</f>
        <v>104340718.41526327</v>
      </c>
      <c r="BS28" s="696">
        <f>[52]ACCOUNTALLOC!BS28</f>
        <v>0</v>
      </c>
      <c r="BT28" s="696">
        <f>[52]ACCOUNTALLOC!BT28</f>
        <v>0</v>
      </c>
      <c r="BU28" s="696">
        <f>[52]ACCOUNTALLOC!BU28</f>
        <v>0</v>
      </c>
      <c r="BV28" s="696">
        <f>[52]ACCOUNTALLOC!BV28</f>
        <v>0</v>
      </c>
      <c r="BW28" s="696">
        <f>[52]ACCOUNTALLOC!BW28</f>
        <v>112428300.07360765</v>
      </c>
      <c r="BX28" s="696"/>
      <c r="BY28" s="696">
        <f>[52]ACCOUNTALLOC!BY28</f>
        <v>0</v>
      </c>
      <c r="BZ28" s="696">
        <f>[52]ACCOUNTALLOC!BZ28</f>
        <v>0</v>
      </c>
      <c r="CA28" s="696">
        <f>[52]ACCOUNTALLOC!CA28</f>
        <v>0</v>
      </c>
      <c r="CB28" s="696">
        <f>[52]ACCOUNTALLOC!CB28</f>
        <v>0</v>
      </c>
      <c r="CC28" s="696">
        <f>[52]ACCOUNTALLOC!CC28</f>
        <v>0</v>
      </c>
      <c r="CD28" s="696">
        <f>[52]ACCOUNTALLOC!CD28</f>
        <v>0</v>
      </c>
      <c r="CE28" s="696">
        <f>[52]ACCOUNTALLOC!CE28</f>
        <v>0</v>
      </c>
      <c r="CF28" s="696"/>
      <c r="CG28" s="696">
        <f>[52]ACCOUNTALLOC!CG28</f>
        <v>936802.36947468005</v>
      </c>
      <c r="CH28" s="696">
        <f>[52]ACCOUNTALLOC!CH28</f>
        <v>12563916.042007446</v>
      </c>
      <c r="CI28" s="696">
        <f>[52]ACCOUNTALLOC!CI28</f>
        <v>0</v>
      </c>
      <c r="CJ28" s="696">
        <f>[52]ACCOUNTALLOC!CJ28</f>
        <v>0</v>
      </c>
      <c r="CK28" s="696">
        <f>[52]ACCOUNTALLOC!CK28</f>
        <v>0</v>
      </c>
      <c r="CL28" s="696">
        <f>[52]ACCOUNTALLOC!CL28</f>
        <v>0</v>
      </c>
      <c r="CM28" s="696">
        <f>[52]ACCOUNTALLOC!CM28</f>
        <v>13500718.411482126</v>
      </c>
      <c r="CN28" s="696">
        <f>[52]ACCOUNTALLOC!CN28</f>
        <v>0</v>
      </c>
      <c r="CO28" s="696">
        <f>[52]ACCOUNTALLOC!CO28</f>
        <v>166037.53307683227</v>
      </c>
      <c r="CP28" s="696">
        <f>[52]ACCOUNTALLOC!CP28</f>
        <v>1229614.8576974967</v>
      </c>
      <c r="CQ28" s="696">
        <f>[52]ACCOUNTALLOC!CQ28</f>
        <v>0</v>
      </c>
      <c r="CR28" s="696">
        <f>[52]ACCOUNTALLOC!CR28</f>
        <v>0</v>
      </c>
      <c r="CS28" s="696">
        <f>[52]ACCOUNTALLOC!CS28</f>
        <v>0</v>
      </c>
      <c r="CT28" s="696">
        <f>[52]ACCOUNTALLOC!CT28</f>
        <v>0</v>
      </c>
      <c r="CU28" s="696">
        <f>[52]ACCOUNTALLOC!CU28</f>
        <v>1395652.390774329</v>
      </c>
      <c r="CV28" s="66"/>
      <c r="CW28" s="66">
        <f>[52]ACCOUNTALLOC!CW28</f>
        <v>0</v>
      </c>
      <c r="CX28" s="66">
        <f>[52]ACCOUNTALLOC!CX28</f>
        <v>0</v>
      </c>
      <c r="CY28" s="66">
        <f>[52]ACCOUNTALLOC!CY28</f>
        <v>0</v>
      </c>
      <c r="CZ28" s="66">
        <f>[52]ACCOUNTALLOC!CZ28</f>
        <v>0</v>
      </c>
      <c r="DA28" s="66">
        <f>[52]ACCOUNTALLOC!DA28</f>
        <v>0</v>
      </c>
      <c r="DB28" s="66">
        <f>[52]ACCOUNTALLOC!DB28</f>
        <v>0</v>
      </c>
      <c r="DC28" s="66">
        <f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>[52]ACCOUNTALLOC!E31</f>
        <v>72443940.946516782</v>
      </c>
      <c r="F31" s="697">
        <f>[52]ACCOUNTALLOC!F31</f>
        <v>514613351.88639605</v>
      </c>
      <c r="G31" s="697">
        <f>[52]ACCOUNTALLOC!G31</f>
        <v>0</v>
      </c>
      <c r="H31" s="697">
        <f>[52]ACCOUNTALLOC!H31</f>
        <v>0</v>
      </c>
      <c r="I31" s="697">
        <f>[52]ACCOUNTALLOC!I31</f>
        <v>0</v>
      </c>
      <c r="J31" s="697">
        <f>[52]ACCOUNTALLOC!J31</f>
        <v>0</v>
      </c>
      <c r="K31" s="697">
        <f>[52]ACCOUNTALLOC!K31</f>
        <v>587057292.8329128</v>
      </c>
      <c r="L31" s="698"/>
      <c r="M31" s="697">
        <f>[52]ACCOUNTALLOC!M31</f>
        <v>16702167.371810606</v>
      </c>
      <c r="N31" s="697">
        <f>[52]ACCOUNTALLOC!N31</f>
        <v>130757214.31197703</v>
      </c>
      <c r="O31" s="697">
        <f>[52]ACCOUNTALLOC!O31</f>
        <v>0</v>
      </c>
      <c r="P31" s="697">
        <f>[52]ACCOUNTALLOC!P31</f>
        <v>0</v>
      </c>
      <c r="Q31" s="697">
        <f>[52]ACCOUNTALLOC!Q31</f>
        <v>0</v>
      </c>
      <c r="R31" s="697">
        <f>[52]ACCOUNTALLOC!R31</f>
        <v>0</v>
      </c>
      <c r="S31" s="697">
        <f>[52]ACCOUNTALLOC!S31</f>
        <v>147459381.68378764</v>
      </c>
      <c r="T31" s="698"/>
      <c r="U31" s="697">
        <f>[52]ACCOUNTALLOC!U31</f>
        <v>17876964.557606719</v>
      </c>
      <c r="V31" s="697">
        <f>[52]ACCOUNTALLOC!V31</f>
        <v>145412035.68043086</v>
      </c>
      <c r="W31" s="697">
        <f>[52]ACCOUNTALLOC!W31</f>
        <v>0</v>
      </c>
      <c r="X31" s="697">
        <f>[52]ACCOUNTALLOC!X31</f>
        <v>0</v>
      </c>
      <c r="Y31" s="697">
        <f>[52]ACCOUNTALLOC!Y31</f>
        <v>0</v>
      </c>
      <c r="Z31" s="697">
        <f>[52]ACCOUNTALLOC!Z31</f>
        <v>0</v>
      </c>
      <c r="AA31" s="697">
        <f>[52]ACCOUNTALLOC!AA31</f>
        <v>163289000.23803759</v>
      </c>
      <c r="AB31" s="698"/>
      <c r="AC31" s="697">
        <f>[52]ACCOUNTALLOC!AC31</f>
        <v>9392876.3284214996</v>
      </c>
      <c r="AD31" s="697">
        <f>[52]ACCOUNTALLOC!AD31</f>
        <v>93843957.362697273</v>
      </c>
      <c r="AE31" s="697">
        <f>[52]ACCOUNTALLOC!AE31</f>
        <v>0</v>
      </c>
      <c r="AF31" s="697">
        <f>[52]ACCOUNTALLOC!AF31</f>
        <v>0</v>
      </c>
      <c r="AG31" s="697">
        <f>[52]ACCOUNTALLOC!AG31</f>
        <v>0</v>
      </c>
      <c r="AH31" s="697">
        <f>[52]ACCOUNTALLOC!AH31</f>
        <v>0</v>
      </c>
      <c r="AI31" s="697">
        <f>[52]ACCOUNTALLOC!AI31</f>
        <v>103236833.69111878</v>
      </c>
      <c r="AJ31" s="698"/>
      <c r="AK31" s="697">
        <f>[52]ACCOUNTALLOC!AK31</f>
        <v>6635340.3585502552</v>
      </c>
      <c r="AL31" s="697">
        <f>[52]ACCOUNTALLOC!AL31</f>
        <v>65291256.637747735</v>
      </c>
      <c r="AM31" s="697">
        <f>[52]ACCOUNTALLOC!AM31</f>
        <v>0</v>
      </c>
      <c r="AN31" s="697">
        <f>[52]ACCOUNTALLOC!AN31</f>
        <v>0</v>
      </c>
      <c r="AO31" s="697">
        <f>[52]ACCOUNTALLOC!AO31</f>
        <v>0</v>
      </c>
      <c r="AP31" s="697">
        <f>[52]ACCOUNTALLOC!AP31</f>
        <v>0</v>
      </c>
      <c r="AQ31" s="697">
        <f>[52]ACCOUNTALLOC!AQ31</f>
        <v>71926596.996297985</v>
      </c>
      <c r="AR31" s="698"/>
      <c r="AS31" s="697">
        <f>[52]ACCOUNTALLOC!AS31</f>
        <v>226.75814309205626</v>
      </c>
      <c r="AT31" s="697">
        <f>[52]ACCOUNTALLOC!AT31</f>
        <v>206164.21800763448</v>
      </c>
      <c r="AU31" s="697">
        <f>[52]ACCOUNTALLOC!AU31</f>
        <v>0</v>
      </c>
      <c r="AV31" s="697">
        <f>[52]ACCOUNTALLOC!AV31</f>
        <v>0</v>
      </c>
      <c r="AW31" s="697">
        <f>[52]ACCOUNTALLOC!AW31</f>
        <v>0</v>
      </c>
      <c r="AX31" s="697">
        <f>[52]ACCOUNTALLOC!AX31</f>
        <v>0</v>
      </c>
      <c r="AY31" s="697">
        <f>[52]ACCOUNTALLOC!AY31</f>
        <v>206390.97615072655</v>
      </c>
      <c r="AZ31" s="698"/>
      <c r="BA31" s="697">
        <f>[52]ACCOUNTALLOC!BA31</f>
        <v>0</v>
      </c>
      <c r="BB31" s="697">
        <f>[52]ACCOUNTALLOC!BB31</f>
        <v>5690032.3793585561</v>
      </c>
      <c r="BC31" s="697">
        <f>[52]ACCOUNTALLOC!BC31</f>
        <v>0</v>
      </c>
      <c r="BD31" s="697">
        <f>[52]ACCOUNTALLOC!BD31</f>
        <v>0</v>
      </c>
      <c r="BE31" s="697">
        <f>[52]ACCOUNTALLOC!BE31</f>
        <v>0</v>
      </c>
      <c r="BF31" s="697">
        <f>[52]ACCOUNTALLOC!BF31</f>
        <v>0</v>
      </c>
      <c r="BG31" s="697">
        <f>[52]ACCOUNTALLOC!BG31</f>
        <v>5690032.3793585561</v>
      </c>
      <c r="BH31" s="698"/>
      <c r="BI31" s="697">
        <f>[52]ACCOUNTALLOC!BI31</f>
        <v>1710174.4010131359</v>
      </c>
      <c r="BJ31" s="697">
        <f>[52]ACCOUNTALLOC!BJ31</f>
        <v>15698334.490805665</v>
      </c>
      <c r="BK31" s="697">
        <f>[52]ACCOUNTALLOC!BK31</f>
        <v>0</v>
      </c>
      <c r="BL31" s="697">
        <f>[52]ACCOUNTALLOC!BL31</f>
        <v>0</v>
      </c>
      <c r="BM31" s="697">
        <f>[52]ACCOUNTALLOC!BM31</f>
        <v>0</v>
      </c>
      <c r="BN31" s="697">
        <f>[52]ACCOUNTALLOC!BN31</f>
        <v>0</v>
      </c>
      <c r="BO31" s="697">
        <f>[52]ACCOUNTALLOC!BO31</f>
        <v>17408508.891818799</v>
      </c>
      <c r="BP31" s="698"/>
      <c r="BQ31" s="697">
        <f>[52]ACCOUNTALLOC!BQ31</f>
        <v>2253744.5186330141</v>
      </c>
      <c r="BR31" s="697">
        <f>[52]ACCOUNTALLOC!BR31</f>
        <v>28260710.525145657</v>
      </c>
      <c r="BS31" s="697">
        <f>[52]ACCOUNTALLOC!BS31</f>
        <v>0</v>
      </c>
      <c r="BT31" s="697">
        <f>[52]ACCOUNTALLOC!BT31</f>
        <v>0</v>
      </c>
      <c r="BU31" s="697">
        <f>[52]ACCOUNTALLOC!BU31</f>
        <v>0</v>
      </c>
      <c r="BV31" s="697">
        <f>[52]ACCOUNTALLOC!BV31</f>
        <v>0</v>
      </c>
      <c r="BW31" s="697">
        <f>[52]ACCOUNTALLOC!BW31</f>
        <v>30514455.043778673</v>
      </c>
      <c r="BX31" s="698"/>
      <c r="BY31" s="697">
        <f>[52]ACCOUNTALLOC!BY31</f>
        <v>8157603.9655339262</v>
      </c>
      <c r="BZ31" s="697">
        <f>[52]ACCOUNTALLOC!BZ31</f>
        <v>92650274.850934267</v>
      </c>
      <c r="CA31" s="697">
        <f>[52]ACCOUNTALLOC!CA31</f>
        <v>0</v>
      </c>
      <c r="CB31" s="697">
        <f>[52]ACCOUNTALLOC!CB31</f>
        <v>0</v>
      </c>
      <c r="CC31" s="697">
        <f>[52]ACCOUNTALLOC!CC31</f>
        <v>0</v>
      </c>
      <c r="CD31" s="697">
        <f>[52]ACCOUNTALLOC!CD31</f>
        <v>0</v>
      </c>
      <c r="CE31" s="697">
        <f>[52]ACCOUNTALLOC!CE31</f>
        <v>100807878.81646819</v>
      </c>
      <c r="CF31" s="698"/>
      <c r="CG31" s="697">
        <f>[52]ACCOUNTALLOC!CG31</f>
        <v>261056.18396664032</v>
      </c>
      <c r="CH31" s="697">
        <f>[52]ACCOUNTALLOC!CH31</f>
        <v>3402939.9041732703</v>
      </c>
      <c r="CI31" s="697">
        <f>[52]ACCOUNTALLOC!CI31</f>
        <v>0</v>
      </c>
      <c r="CJ31" s="697">
        <f>[52]ACCOUNTALLOC!CJ31</f>
        <v>0</v>
      </c>
      <c r="CK31" s="697">
        <f>[52]ACCOUNTALLOC!CK31</f>
        <v>0</v>
      </c>
      <c r="CL31" s="697">
        <f>[52]ACCOUNTALLOC!CL31</f>
        <v>0</v>
      </c>
      <c r="CM31" s="697">
        <f>[52]ACCOUNTALLOC!CM31</f>
        <v>3663996.0881399107</v>
      </c>
      <c r="CN31" s="698">
        <f>[52]ACCOUNTALLOC!CN31</f>
        <v>0</v>
      </c>
      <c r="CO31" s="697">
        <f>[52]ACCOUNTALLOC!CO31</f>
        <v>46269.230515053889</v>
      </c>
      <c r="CP31" s="697">
        <f>[52]ACCOUNTALLOC!CP31</f>
        <v>333041.50171275629</v>
      </c>
      <c r="CQ31" s="697">
        <f>[52]ACCOUNTALLOC!CQ31</f>
        <v>0</v>
      </c>
      <c r="CR31" s="697">
        <f>[52]ACCOUNTALLOC!CR31</f>
        <v>0</v>
      </c>
      <c r="CS31" s="697">
        <f>[52]ACCOUNTALLOC!CS31</f>
        <v>0</v>
      </c>
      <c r="CT31" s="697">
        <f>[52]ACCOUNTALLOC!CT31</f>
        <v>0</v>
      </c>
      <c r="CU31" s="697">
        <f>[52]ACCOUNTALLOC!CU31</f>
        <v>379310.73222781019</v>
      </c>
      <c r="CW31" s="65">
        <f>[52]ACCOUNTALLOC!CW31</f>
        <v>0</v>
      </c>
      <c r="CX31" s="65">
        <f>[52]ACCOUNTALLOC!CX31</f>
        <v>0</v>
      </c>
      <c r="CY31" s="65">
        <f>[52]ACCOUNTALLOC!CY31</f>
        <v>0</v>
      </c>
      <c r="CZ31" s="65">
        <f>[52]ACCOUNTALLOC!CZ31</f>
        <v>0</v>
      </c>
      <c r="DA31" s="65">
        <f>[52]ACCOUNTALLOC!DA31</f>
        <v>0</v>
      </c>
      <c r="DB31" s="65">
        <f>[52]ACCOUNTALLOC!DB31</f>
        <v>0</v>
      </c>
      <c r="DC31" s="65">
        <f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>[52]ACCOUNTALLOC!E32</f>
        <v>11223314.265974568</v>
      </c>
      <c r="F32" s="697">
        <f>[52]ACCOUNTALLOC!F32</f>
        <v>82027005.394917101</v>
      </c>
      <c r="G32" s="697">
        <f>[52]ACCOUNTALLOC!G32</f>
        <v>0</v>
      </c>
      <c r="H32" s="697">
        <f>[52]ACCOUNTALLOC!H32</f>
        <v>0</v>
      </c>
      <c r="I32" s="697">
        <f>[52]ACCOUNTALLOC!I32</f>
        <v>0</v>
      </c>
      <c r="J32" s="697">
        <f>[52]ACCOUNTALLOC!J32</f>
        <v>0</v>
      </c>
      <c r="K32" s="697">
        <f>[52]ACCOUNTALLOC!K32</f>
        <v>93250319.660891667</v>
      </c>
      <c r="L32" s="698"/>
      <c r="M32" s="697">
        <f>[52]ACCOUNTALLOC!M32</f>
        <v>2587568.6894936934</v>
      </c>
      <c r="N32" s="697">
        <f>[52]ACCOUNTALLOC!N32</f>
        <v>20842099.577238746</v>
      </c>
      <c r="O32" s="697">
        <f>[52]ACCOUNTALLOC!O32</f>
        <v>0</v>
      </c>
      <c r="P32" s="697">
        <f>[52]ACCOUNTALLOC!P32</f>
        <v>0</v>
      </c>
      <c r="Q32" s="697">
        <f>[52]ACCOUNTALLOC!Q32</f>
        <v>0</v>
      </c>
      <c r="R32" s="697">
        <f>[52]ACCOUNTALLOC!R32</f>
        <v>0</v>
      </c>
      <c r="S32" s="697">
        <f>[52]ACCOUNTALLOC!S32</f>
        <v>23429668.266732439</v>
      </c>
      <c r="T32" s="698"/>
      <c r="U32" s="697">
        <f>[52]ACCOUNTALLOC!U32</f>
        <v>2769573.1172305346</v>
      </c>
      <c r="V32" s="697">
        <f>[52]ACCOUNTALLOC!V32</f>
        <v>23178010.814374853</v>
      </c>
      <c r="W32" s="697">
        <f>[52]ACCOUNTALLOC!W32</f>
        <v>0</v>
      </c>
      <c r="X32" s="697">
        <f>[52]ACCOUNTALLOC!X32</f>
        <v>0</v>
      </c>
      <c r="Y32" s="697">
        <f>[52]ACCOUNTALLOC!Y32</f>
        <v>0</v>
      </c>
      <c r="Z32" s="697">
        <f>[52]ACCOUNTALLOC!Z32</f>
        <v>0</v>
      </c>
      <c r="AA32" s="697">
        <f>[52]ACCOUNTALLOC!AA32</f>
        <v>25947583.931605387</v>
      </c>
      <c r="AB32" s="698"/>
      <c r="AC32" s="697">
        <f>[52]ACCOUNTALLOC!AC32</f>
        <v>1455183.1598053963</v>
      </c>
      <c r="AD32" s="697">
        <f>[52]ACCOUNTALLOC!AD32</f>
        <v>14958295.910226716</v>
      </c>
      <c r="AE32" s="697">
        <f>[52]ACCOUNTALLOC!AE32</f>
        <v>0</v>
      </c>
      <c r="AF32" s="697">
        <f>[52]ACCOUNTALLOC!AF32</f>
        <v>0</v>
      </c>
      <c r="AG32" s="697">
        <f>[52]ACCOUNTALLOC!AG32</f>
        <v>0</v>
      </c>
      <c r="AH32" s="697">
        <f>[52]ACCOUNTALLOC!AH32</f>
        <v>0</v>
      </c>
      <c r="AI32" s="697">
        <f>[52]ACCOUNTALLOC!AI32</f>
        <v>16413479.070032112</v>
      </c>
      <c r="AJ32" s="698"/>
      <c r="AK32" s="697">
        <f>[52]ACCOUNTALLOC!AK32</f>
        <v>1027974.3085856312</v>
      </c>
      <c r="AL32" s="697">
        <f>[52]ACCOUNTALLOC!AL32</f>
        <v>10407126.517089942</v>
      </c>
      <c r="AM32" s="697">
        <f>[52]ACCOUNTALLOC!AM32</f>
        <v>0</v>
      </c>
      <c r="AN32" s="697">
        <f>[52]ACCOUNTALLOC!AN32</f>
        <v>0</v>
      </c>
      <c r="AO32" s="697">
        <f>[52]ACCOUNTALLOC!AO32</f>
        <v>0</v>
      </c>
      <c r="AP32" s="697">
        <f>[52]ACCOUNTALLOC!AP32</f>
        <v>0</v>
      </c>
      <c r="AQ32" s="697">
        <f>[52]ACCOUNTALLOC!AQ32</f>
        <v>11435100.825675573</v>
      </c>
      <c r="AR32" s="698"/>
      <c r="AS32" s="697">
        <f>[52]ACCOUNTALLOC!AS32</f>
        <v>35.130307228452132</v>
      </c>
      <c r="AT32" s="697">
        <f>[52]ACCOUNTALLOC!AT32</f>
        <v>32861.62972795216</v>
      </c>
      <c r="AU32" s="697">
        <f>[52]ACCOUNTALLOC!AU32</f>
        <v>0</v>
      </c>
      <c r="AV32" s="697">
        <f>[52]ACCOUNTALLOC!AV32</f>
        <v>0</v>
      </c>
      <c r="AW32" s="697">
        <f>[52]ACCOUNTALLOC!AW32</f>
        <v>0</v>
      </c>
      <c r="AX32" s="697">
        <f>[52]ACCOUNTALLOC!AX32</f>
        <v>0</v>
      </c>
      <c r="AY32" s="697">
        <f>[52]ACCOUNTALLOC!AY32</f>
        <v>32896.76003518061</v>
      </c>
      <c r="AZ32" s="698"/>
      <c r="BA32" s="697">
        <f>[52]ACCOUNTALLOC!BA32</f>
        <v>0</v>
      </c>
      <c r="BB32" s="697">
        <f>[52]ACCOUNTALLOC!BB32</f>
        <v>906965.0349490582</v>
      </c>
      <c r="BC32" s="697">
        <f>[52]ACCOUNTALLOC!BC32</f>
        <v>0</v>
      </c>
      <c r="BD32" s="697">
        <f>[52]ACCOUNTALLOC!BD32</f>
        <v>0</v>
      </c>
      <c r="BE32" s="697">
        <f>[52]ACCOUNTALLOC!BE32</f>
        <v>0</v>
      </c>
      <c r="BF32" s="697">
        <f>[52]ACCOUNTALLOC!BF32</f>
        <v>0</v>
      </c>
      <c r="BG32" s="697">
        <f>[52]ACCOUNTALLOC!BG32</f>
        <v>906965.0349490582</v>
      </c>
      <c r="BH32" s="698"/>
      <c r="BI32" s="697">
        <f>[52]ACCOUNTALLOC!BI32</f>
        <v>0</v>
      </c>
      <c r="BJ32" s="697">
        <f>[52]ACCOUNTALLOC!BJ32</f>
        <v>0</v>
      </c>
      <c r="BK32" s="697">
        <f>[52]ACCOUNTALLOC!BK32</f>
        <v>0</v>
      </c>
      <c r="BL32" s="697">
        <f>[52]ACCOUNTALLOC!BL32</f>
        <v>0</v>
      </c>
      <c r="BM32" s="697">
        <f>[52]ACCOUNTALLOC!BM32</f>
        <v>0</v>
      </c>
      <c r="BN32" s="697">
        <f>[52]ACCOUNTALLOC!BN32</f>
        <v>0</v>
      </c>
      <c r="BO32" s="697">
        <f>[52]ACCOUNTALLOC!BO32</f>
        <v>0</v>
      </c>
      <c r="BP32" s="698"/>
      <c r="BQ32" s="697">
        <f>[52]ACCOUNTALLOC!BQ32</f>
        <v>349159.40073594375</v>
      </c>
      <c r="BR32" s="697">
        <f>[52]ACCOUNTALLOC!BR32</f>
        <v>4504627.4959885925</v>
      </c>
      <c r="BS32" s="697">
        <f>[52]ACCOUNTALLOC!BS32</f>
        <v>0</v>
      </c>
      <c r="BT32" s="697">
        <f>[52]ACCOUNTALLOC!BT32</f>
        <v>0</v>
      </c>
      <c r="BU32" s="697">
        <f>[52]ACCOUNTALLOC!BU32</f>
        <v>0</v>
      </c>
      <c r="BV32" s="697">
        <f>[52]ACCOUNTALLOC!BV32</f>
        <v>0</v>
      </c>
      <c r="BW32" s="697">
        <f>[52]ACCOUNTALLOC!BW32</f>
        <v>4853786.8967245361</v>
      </c>
      <c r="BX32" s="698"/>
      <c r="BY32" s="697">
        <f>[52]ACCOUNTALLOC!BY32</f>
        <v>0</v>
      </c>
      <c r="BZ32" s="697">
        <f>[52]ACCOUNTALLOC!BZ32</f>
        <v>0</v>
      </c>
      <c r="CA32" s="697">
        <f>[52]ACCOUNTALLOC!CA32</f>
        <v>0</v>
      </c>
      <c r="CB32" s="697">
        <f>[52]ACCOUNTALLOC!CB32</f>
        <v>0</v>
      </c>
      <c r="CC32" s="697">
        <f>[52]ACCOUNTALLOC!CC32</f>
        <v>0</v>
      </c>
      <c r="CD32" s="697">
        <f>[52]ACCOUNTALLOC!CD32</f>
        <v>0</v>
      </c>
      <c r="CE32" s="697">
        <f>[52]ACCOUNTALLOC!CE32</f>
        <v>0</v>
      </c>
      <c r="CF32" s="698"/>
      <c r="CG32" s="697">
        <f>[52]ACCOUNTALLOC!CG32</f>
        <v>40443.901249060233</v>
      </c>
      <c r="CH32" s="697">
        <f>[52]ACCOUNTALLOC!CH32</f>
        <v>542412.99580547947</v>
      </c>
      <c r="CI32" s="697">
        <f>[52]ACCOUNTALLOC!CI32</f>
        <v>0</v>
      </c>
      <c r="CJ32" s="697">
        <f>[52]ACCOUNTALLOC!CJ32</f>
        <v>0</v>
      </c>
      <c r="CK32" s="697">
        <f>[52]ACCOUNTALLOC!CK32</f>
        <v>0</v>
      </c>
      <c r="CL32" s="697">
        <f>[52]ACCOUNTALLOC!CL32</f>
        <v>0</v>
      </c>
      <c r="CM32" s="697">
        <f>[52]ACCOUNTALLOC!CM32</f>
        <v>582856.89705453976</v>
      </c>
      <c r="CN32" s="698">
        <f>[52]ACCOUNTALLOC!CN32</f>
        <v>0</v>
      </c>
      <c r="CO32" s="697">
        <f>[52]ACCOUNTALLOC!CO32</f>
        <v>7168.2201179343583</v>
      </c>
      <c r="CP32" s="697">
        <f>[52]ACCOUNTALLOC!CP32</f>
        <v>53085.286181525749</v>
      </c>
      <c r="CQ32" s="697">
        <f>[52]ACCOUNTALLOC!CQ32</f>
        <v>0</v>
      </c>
      <c r="CR32" s="697">
        <f>[52]ACCOUNTALLOC!CR32</f>
        <v>0</v>
      </c>
      <c r="CS32" s="697">
        <f>[52]ACCOUNTALLOC!CS32</f>
        <v>0</v>
      </c>
      <c r="CT32" s="697">
        <f>[52]ACCOUNTALLOC!CT32</f>
        <v>0</v>
      </c>
      <c r="CU32" s="697">
        <f>[52]ACCOUNTALLOC!CU32</f>
        <v>60253.50629946011</v>
      </c>
      <c r="CW32" s="65">
        <f>[52]ACCOUNTALLOC!CW32</f>
        <v>0</v>
      </c>
      <c r="CX32" s="65">
        <f>[52]ACCOUNTALLOC!CX32</f>
        <v>0</v>
      </c>
      <c r="CY32" s="65">
        <f>[52]ACCOUNTALLOC!CY32</f>
        <v>0</v>
      </c>
      <c r="CZ32" s="65">
        <f>[52]ACCOUNTALLOC!CZ32</f>
        <v>0</v>
      </c>
      <c r="DA32" s="65">
        <f>[52]ACCOUNTALLOC!DA32</f>
        <v>0</v>
      </c>
      <c r="DB32" s="65">
        <f>[52]ACCOUNTALLOC!DB32</f>
        <v>0</v>
      </c>
      <c r="DC32" s="65">
        <f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>[52]ACCOUNTALLOC!E33</f>
        <v>0</v>
      </c>
      <c r="F33" s="697">
        <f>[52]ACCOUNTALLOC!F33</f>
        <v>0</v>
      </c>
      <c r="G33" s="697">
        <f>[52]ACCOUNTALLOC!G33</f>
        <v>0</v>
      </c>
      <c r="H33" s="697">
        <f>[52]ACCOUNTALLOC!H33</f>
        <v>0</v>
      </c>
      <c r="I33" s="697">
        <f>[52]ACCOUNTALLOC!I33</f>
        <v>0</v>
      </c>
      <c r="J33" s="697">
        <f>[52]ACCOUNTALLOC!J33</f>
        <v>0</v>
      </c>
      <c r="K33" s="697">
        <f>[52]ACCOUNTALLOC!K33</f>
        <v>0</v>
      </c>
      <c r="L33" s="698"/>
      <c r="M33" s="697">
        <f>[52]ACCOUNTALLOC!M33</f>
        <v>0</v>
      </c>
      <c r="N33" s="697">
        <f>[52]ACCOUNTALLOC!N33</f>
        <v>0</v>
      </c>
      <c r="O33" s="697">
        <f>[52]ACCOUNTALLOC!O33</f>
        <v>0</v>
      </c>
      <c r="P33" s="697">
        <f>[52]ACCOUNTALLOC!P33</f>
        <v>0</v>
      </c>
      <c r="Q33" s="697">
        <f>[52]ACCOUNTALLOC!Q33</f>
        <v>0</v>
      </c>
      <c r="R33" s="697">
        <f>[52]ACCOUNTALLOC!R33</f>
        <v>0</v>
      </c>
      <c r="S33" s="697">
        <f>[52]ACCOUNTALLOC!S33</f>
        <v>0</v>
      </c>
      <c r="T33" s="698"/>
      <c r="U33" s="697">
        <f>[52]ACCOUNTALLOC!U33</f>
        <v>0</v>
      </c>
      <c r="V33" s="697">
        <f>[52]ACCOUNTALLOC!V33</f>
        <v>0</v>
      </c>
      <c r="W33" s="697">
        <f>[52]ACCOUNTALLOC!W33</f>
        <v>0</v>
      </c>
      <c r="X33" s="697">
        <f>[52]ACCOUNTALLOC!X33</f>
        <v>0</v>
      </c>
      <c r="Y33" s="697">
        <f>[52]ACCOUNTALLOC!Y33</f>
        <v>0</v>
      </c>
      <c r="Z33" s="697">
        <f>[52]ACCOUNTALLOC!Z33</f>
        <v>0</v>
      </c>
      <c r="AA33" s="697">
        <f>[52]ACCOUNTALLOC!AA33</f>
        <v>0</v>
      </c>
      <c r="AB33" s="698"/>
      <c r="AC33" s="697">
        <f>[52]ACCOUNTALLOC!AC33</f>
        <v>0</v>
      </c>
      <c r="AD33" s="697">
        <f>[52]ACCOUNTALLOC!AD33</f>
        <v>0</v>
      </c>
      <c r="AE33" s="697">
        <f>[52]ACCOUNTALLOC!AE33</f>
        <v>0</v>
      </c>
      <c r="AF33" s="697">
        <f>[52]ACCOUNTALLOC!AF33</f>
        <v>0</v>
      </c>
      <c r="AG33" s="697">
        <f>[52]ACCOUNTALLOC!AG33</f>
        <v>0</v>
      </c>
      <c r="AH33" s="697">
        <f>[52]ACCOUNTALLOC!AH33</f>
        <v>0</v>
      </c>
      <c r="AI33" s="697">
        <f>[52]ACCOUNTALLOC!AI33</f>
        <v>0</v>
      </c>
      <c r="AJ33" s="698"/>
      <c r="AK33" s="697">
        <f>[52]ACCOUNTALLOC!AK33</f>
        <v>0</v>
      </c>
      <c r="AL33" s="697">
        <f>[52]ACCOUNTALLOC!AL33</f>
        <v>0</v>
      </c>
      <c r="AM33" s="697">
        <f>[52]ACCOUNTALLOC!AM33</f>
        <v>0</v>
      </c>
      <c r="AN33" s="697">
        <f>[52]ACCOUNTALLOC!AN33</f>
        <v>0</v>
      </c>
      <c r="AO33" s="697">
        <f>[52]ACCOUNTALLOC!AO33</f>
        <v>0</v>
      </c>
      <c r="AP33" s="697">
        <f>[52]ACCOUNTALLOC!AP33</f>
        <v>0</v>
      </c>
      <c r="AQ33" s="697">
        <f>[52]ACCOUNTALLOC!AQ33</f>
        <v>0</v>
      </c>
      <c r="AR33" s="698"/>
      <c r="AS33" s="697">
        <f>[52]ACCOUNTALLOC!AS33</f>
        <v>0</v>
      </c>
      <c r="AT33" s="697">
        <f>[52]ACCOUNTALLOC!AT33</f>
        <v>0</v>
      </c>
      <c r="AU33" s="697">
        <f>[52]ACCOUNTALLOC!AU33</f>
        <v>0</v>
      </c>
      <c r="AV33" s="697">
        <f>[52]ACCOUNTALLOC!AV33</f>
        <v>0</v>
      </c>
      <c r="AW33" s="697">
        <f>[52]ACCOUNTALLOC!AW33</f>
        <v>0</v>
      </c>
      <c r="AX33" s="697">
        <f>[52]ACCOUNTALLOC!AX33</f>
        <v>0</v>
      </c>
      <c r="AY33" s="697">
        <f>[52]ACCOUNTALLOC!AY33</f>
        <v>0</v>
      </c>
      <c r="AZ33" s="698"/>
      <c r="BA33" s="697">
        <f>[52]ACCOUNTALLOC!BA33</f>
        <v>0</v>
      </c>
      <c r="BB33" s="697">
        <f>[52]ACCOUNTALLOC!BB33</f>
        <v>0</v>
      </c>
      <c r="BC33" s="697">
        <f>[52]ACCOUNTALLOC!BC33</f>
        <v>0</v>
      </c>
      <c r="BD33" s="697">
        <f>[52]ACCOUNTALLOC!BD33</f>
        <v>0</v>
      </c>
      <c r="BE33" s="697">
        <f>[52]ACCOUNTALLOC!BE33</f>
        <v>0</v>
      </c>
      <c r="BF33" s="697">
        <f>[52]ACCOUNTALLOC!BF33</f>
        <v>0</v>
      </c>
      <c r="BG33" s="697">
        <f>[52]ACCOUNTALLOC!BG33</f>
        <v>0</v>
      </c>
      <c r="BH33" s="698"/>
      <c r="BI33" s="697">
        <f>[52]ACCOUNTALLOC!BI33</f>
        <v>0</v>
      </c>
      <c r="BJ33" s="697">
        <f>[52]ACCOUNTALLOC!BJ33</f>
        <v>0</v>
      </c>
      <c r="BK33" s="697">
        <f>[52]ACCOUNTALLOC!BK33</f>
        <v>0</v>
      </c>
      <c r="BL33" s="697">
        <f>[52]ACCOUNTALLOC!BL33</f>
        <v>0</v>
      </c>
      <c r="BM33" s="697">
        <f>[52]ACCOUNTALLOC!BM33</f>
        <v>0</v>
      </c>
      <c r="BN33" s="697">
        <f>[52]ACCOUNTALLOC!BN33</f>
        <v>0</v>
      </c>
      <c r="BO33" s="697">
        <f>[52]ACCOUNTALLOC!BO33</f>
        <v>0</v>
      </c>
      <c r="BP33" s="698"/>
      <c r="BQ33" s="697">
        <f>[52]ACCOUNTALLOC!BQ33</f>
        <v>0</v>
      </c>
      <c r="BR33" s="697">
        <f>[52]ACCOUNTALLOC!BR33</f>
        <v>0</v>
      </c>
      <c r="BS33" s="697">
        <f>[52]ACCOUNTALLOC!BS33</f>
        <v>0</v>
      </c>
      <c r="BT33" s="697">
        <f>[52]ACCOUNTALLOC!BT33</f>
        <v>0</v>
      </c>
      <c r="BU33" s="697">
        <f>[52]ACCOUNTALLOC!BU33</f>
        <v>0</v>
      </c>
      <c r="BV33" s="697">
        <f>[52]ACCOUNTALLOC!BV33</f>
        <v>0</v>
      </c>
      <c r="BW33" s="697">
        <f>[52]ACCOUNTALLOC!BW33</f>
        <v>0</v>
      </c>
      <c r="BX33" s="698"/>
      <c r="BY33" s="697">
        <f>[52]ACCOUNTALLOC!BY33</f>
        <v>405246.36</v>
      </c>
      <c r="BZ33" s="697">
        <f>[52]ACCOUNTALLOC!BZ33</f>
        <v>0</v>
      </c>
      <c r="CA33" s="697">
        <f>[52]ACCOUNTALLOC!CA33</f>
        <v>0</v>
      </c>
      <c r="CB33" s="697">
        <f>[52]ACCOUNTALLOC!CB33</f>
        <v>0</v>
      </c>
      <c r="CC33" s="697">
        <f>[52]ACCOUNTALLOC!CC33</f>
        <v>0</v>
      </c>
      <c r="CD33" s="697">
        <f>[52]ACCOUNTALLOC!CD33</f>
        <v>0</v>
      </c>
      <c r="CE33" s="697">
        <f>[52]ACCOUNTALLOC!CE33</f>
        <v>405246.36</v>
      </c>
      <c r="CF33" s="698"/>
      <c r="CG33" s="697">
        <f>[52]ACCOUNTALLOC!CG33</f>
        <v>0</v>
      </c>
      <c r="CH33" s="697">
        <f>[52]ACCOUNTALLOC!CH33</f>
        <v>0</v>
      </c>
      <c r="CI33" s="697">
        <f>[52]ACCOUNTALLOC!CI33</f>
        <v>0</v>
      </c>
      <c r="CJ33" s="697">
        <f>[52]ACCOUNTALLOC!CJ33</f>
        <v>0</v>
      </c>
      <c r="CK33" s="697">
        <f>[52]ACCOUNTALLOC!CK33</f>
        <v>0</v>
      </c>
      <c r="CL33" s="697">
        <f>[52]ACCOUNTALLOC!CL33</f>
        <v>0</v>
      </c>
      <c r="CM33" s="697">
        <f>[52]ACCOUNTALLOC!CM33</f>
        <v>0</v>
      </c>
      <c r="CN33" s="698">
        <f>[52]ACCOUNTALLOC!CN33</f>
        <v>0</v>
      </c>
      <c r="CO33" s="697">
        <f>[52]ACCOUNTALLOC!CO33</f>
        <v>0</v>
      </c>
      <c r="CP33" s="697">
        <f>[52]ACCOUNTALLOC!CP33</f>
        <v>0</v>
      </c>
      <c r="CQ33" s="697">
        <f>[52]ACCOUNTALLOC!CQ33</f>
        <v>0</v>
      </c>
      <c r="CR33" s="697">
        <f>[52]ACCOUNTALLOC!CR33</f>
        <v>0</v>
      </c>
      <c r="CS33" s="697">
        <f>[52]ACCOUNTALLOC!CS33</f>
        <v>0</v>
      </c>
      <c r="CT33" s="697">
        <f>[52]ACCOUNTALLOC!CT33</f>
        <v>0</v>
      </c>
      <c r="CU33" s="697">
        <f>[52]ACCOUNTALLOC!CU33</f>
        <v>0</v>
      </c>
      <c r="CW33" s="65">
        <f>[52]ACCOUNTALLOC!CW33</f>
        <v>0</v>
      </c>
      <c r="CX33" s="65">
        <f>[52]ACCOUNTALLOC!CX33</f>
        <v>0</v>
      </c>
      <c r="CY33" s="65">
        <f>[52]ACCOUNTALLOC!CY33</f>
        <v>0</v>
      </c>
      <c r="CZ33" s="65">
        <f>[52]ACCOUNTALLOC!CZ33</f>
        <v>0</v>
      </c>
      <c r="DA33" s="65">
        <f>[52]ACCOUNTALLOC!DA33</f>
        <v>0</v>
      </c>
      <c r="DB33" s="65">
        <f>[52]ACCOUNTALLOC!DB33</f>
        <v>0</v>
      </c>
      <c r="DC33" s="65">
        <f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>[52]ACCOUNTALLOC!E34</f>
        <v>11785795.374185055</v>
      </c>
      <c r="F34" s="697">
        <f>[52]ACCOUNTALLOC!F34</f>
        <v>86137969.393991575</v>
      </c>
      <c r="G34" s="697">
        <f>[52]ACCOUNTALLOC!G34</f>
        <v>0</v>
      </c>
      <c r="H34" s="697">
        <f>[52]ACCOUNTALLOC!H34</f>
        <v>0</v>
      </c>
      <c r="I34" s="697">
        <f>[52]ACCOUNTALLOC!I34</f>
        <v>0</v>
      </c>
      <c r="J34" s="697">
        <f>[52]ACCOUNTALLOC!J34</f>
        <v>0</v>
      </c>
      <c r="K34" s="697">
        <f>[52]ACCOUNTALLOC!K34</f>
        <v>97923764.76817663</v>
      </c>
      <c r="L34" s="698"/>
      <c r="M34" s="697">
        <f>[52]ACCOUNTALLOC!M34</f>
        <v>2717250.3922015689</v>
      </c>
      <c r="N34" s="697">
        <f>[52]ACCOUNTALLOC!N34</f>
        <v>21886647.291916907</v>
      </c>
      <c r="O34" s="697">
        <f>[52]ACCOUNTALLOC!O34</f>
        <v>0</v>
      </c>
      <c r="P34" s="697">
        <f>[52]ACCOUNTALLOC!P34</f>
        <v>0</v>
      </c>
      <c r="Q34" s="697">
        <f>[52]ACCOUNTALLOC!Q34</f>
        <v>0</v>
      </c>
      <c r="R34" s="697">
        <f>[52]ACCOUNTALLOC!R34</f>
        <v>0</v>
      </c>
      <c r="S34" s="697">
        <f>[52]ACCOUNTALLOC!S34</f>
        <v>24603897.684118476</v>
      </c>
      <c r="T34" s="698"/>
      <c r="U34" s="697">
        <f>[52]ACCOUNTALLOC!U34</f>
        <v>2908376.3726087296</v>
      </c>
      <c r="V34" s="697">
        <f>[52]ACCOUNTALLOC!V34</f>
        <v>24339627.864385538</v>
      </c>
      <c r="W34" s="697">
        <f>[52]ACCOUNTALLOC!W34</f>
        <v>0</v>
      </c>
      <c r="X34" s="697">
        <f>[52]ACCOUNTALLOC!X34</f>
        <v>0</v>
      </c>
      <c r="Y34" s="697">
        <f>[52]ACCOUNTALLOC!Y34</f>
        <v>0</v>
      </c>
      <c r="Z34" s="697">
        <f>[52]ACCOUNTALLOC!Z34</f>
        <v>0</v>
      </c>
      <c r="AA34" s="697">
        <f>[52]ACCOUNTALLOC!AA34</f>
        <v>27248004.236994267</v>
      </c>
      <c r="AB34" s="698"/>
      <c r="AC34" s="697">
        <f>[52]ACCOUNTALLOC!AC34</f>
        <v>1528112.868176661</v>
      </c>
      <c r="AD34" s="697">
        <f>[52]ACCOUNTALLOC!AD34</f>
        <v>15707963.847979512</v>
      </c>
      <c r="AE34" s="697">
        <f>[52]ACCOUNTALLOC!AE34</f>
        <v>0</v>
      </c>
      <c r="AF34" s="697">
        <f>[52]ACCOUNTALLOC!AF34</f>
        <v>0</v>
      </c>
      <c r="AG34" s="697">
        <f>[52]ACCOUNTALLOC!AG34</f>
        <v>0</v>
      </c>
      <c r="AH34" s="697">
        <f>[52]ACCOUNTALLOC!AH34</f>
        <v>0</v>
      </c>
      <c r="AI34" s="697">
        <f>[52]ACCOUNTALLOC!AI34</f>
        <v>17236076.716156173</v>
      </c>
      <c r="AJ34" s="698"/>
      <c r="AK34" s="697">
        <f>[52]ACCOUNTALLOC!AK34</f>
        <v>1079493.5046628646</v>
      </c>
      <c r="AL34" s="697">
        <f>[52]ACCOUNTALLOC!AL34</f>
        <v>10928702.579017241</v>
      </c>
      <c r="AM34" s="697">
        <f>[52]ACCOUNTALLOC!AM34</f>
        <v>0</v>
      </c>
      <c r="AN34" s="697">
        <f>[52]ACCOUNTALLOC!AN34</f>
        <v>0</v>
      </c>
      <c r="AO34" s="697">
        <f>[52]ACCOUNTALLOC!AO34</f>
        <v>0</v>
      </c>
      <c r="AP34" s="697">
        <f>[52]ACCOUNTALLOC!AP34</f>
        <v>0</v>
      </c>
      <c r="AQ34" s="697">
        <f>[52]ACCOUNTALLOC!AQ34</f>
        <v>12008196.083680104</v>
      </c>
      <c r="AR34" s="698"/>
      <c r="AS34" s="697">
        <f>[52]ACCOUNTALLOC!AS34</f>
        <v>36.890939932246319</v>
      </c>
      <c r="AT34" s="697">
        <f>[52]ACCOUNTALLOC!AT34</f>
        <v>34508.56266317422</v>
      </c>
      <c r="AU34" s="697">
        <f>[52]ACCOUNTALLOC!AU34</f>
        <v>0</v>
      </c>
      <c r="AV34" s="697">
        <f>[52]ACCOUNTALLOC!AV34</f>
        <v>0</v>
      </c>
      <c r="AW34" s="697">
        <f>[52]ACCOUNTALLOC!AW34</f>
        <v>0</v>
      </c>
      <c r="AX34" s="697">
        <f>[52]ACCOUNTALLOC!AX34</f>
        <v>0</v>
      </c>
      <c r="AY34" s="697">
        <f>[52]ACCOUNTALLOC!AY34</f>
        <v>34545.453603106464</v>
      </c>
      <c r="AZ34" s="698"/>
      <c r="BA34" s="697">
        <f>[52]ACCOUNTALLOC!BA34</f>
        <v>0</v>
      </c>
      <c r="BB34" s="697">
        <f>[52]ACCOUNTALLOC!BB34</f>
        <v>952419.5848152166</v>
      </c>
      <c r="BC34" s="697">
        <f>[52]ACCOUNTALLOC!BC34</f>
        <v>0</v>
      </c>
      <c r="BD34" s="697">
        <f>[52]ACCOUNTALLOC!BD34</f>
        <v>0</v>
      </c>
      <c r="BE34" s="697">
        <f>[52]ACCOUNTALLOC!BE34</f>
        <v>0</v>
      </c>
      <c r="BF34" s="697">
        <f>[52]ACCOUNTALLOC!BF34</f>
        <v>0</v>
      </c>
      <c r="BG34" s="697">
        <f>[52]ACCOUNTALLOC!BG34</f>
        <v>952419.5848152166</v>
      </c>
      <c r="BH34" s="698"/>
      <c r="BI34" s="697">
        <f>[52]ACCOUNTALLOC!BI34</f>
        <v>0</v>
      </c>
      <c r="BJ34" s="697">
        <f>[52]ACCOUNTALLOC!BJ34</f>
        <v>0</v>
      </c>
      <c r="BK34" s="697">
        <f>[52]ACCOUNTALLOC!BK34</f>
        <v>0</v>
      </c>
      <c r="BL34" s="697">
        <f>[52]ACCOUNTALLOC!BL34</f>
        <v>0</v>
      </c>
      <c r="BM34" s="697">
        <f>[52]ACCOUNTALLOC!BM34</f>
        <v>0</v>
      </c>
      <c r="BN34" s="697">
        <f>[52]ACCOUNTALLOC!BN34</f>
        <v>0</v>
      </c>
      <c r="BO34" s="697">
        <f>[52]ACCOUNTALLOC!BO34</f>
        <v>0</v>
      </c>
      <c r="BP34" s="698"/>
      <c r="BQ34" s="697">
        <f>[52]ACCOUNTALLOC!BQ34</f>
        <v>366658.29295385757</v>
      </c>
      <c r="BR34" s="697">
        <f>[52]ACCOUNTALLOC!BR34</f>
        <v>4730386.8221531156</v>
      </c>
      <c r="BS34" s="697">
        <f>[52]ACCOUNTALLOC!BS34</f>
        <v>0</v>
      </c>
      <c r="BT34" s="697">
        <f>[52]ACCOUNTALLOC!BT34</f>
        <v>0</v>
      </c>
      <c r="BU34" s="697">
        <f>[52]ACCOUNTALLOC!BU34</f>
        <v>0</v>
      </c>
      <c r="BV34" s="697">
        <f>[52]ACCOUNTALLOC!BV34</f>
        <v>0</v>
      </c>
      <c r="BW34" s="697">
        <f>[52]ACCOUNTALLOC!BW34</f>
        <v>5097045.1151069729</v>
      </c>
      <c r="BX34" s="698"/>
      <c r="BY34" s="697">
        <f>[52]ACCOUNTALLOC!BY34</f>
        <v>0</v>
      </c>
      <c r="BZ34" s="697">
        <f>[52]ACCOUNTALLOC!BZ34</f>
        <v>0</v>
      </c>
      <c r="CA34" s="697">
        <f>[52]ACCOUNTALLOC!CA34</f>
        <v>0</v>
      </c>
      <c r="CB34" s="697">
        <f>[52]ACCOUNTALLOC!CB34</f>
        <v>0</v>
      </c>
      <c r="CC34" s="697">
        <f>[52]ACCOUNTALLOC!CC34</f>
        <v>0</v>
      </c>
      <c r="CD34" s="697">
        <f>[52]ACCOUNTALLOC!CD34</f>
        <v>0</v>
      </c>
      <c r="CE34" s="697">
        <f>[52]ACCOUNTALLOC!CE34</f>
        <v>0</v>
      </c>
      <c r="CF34" s="698"/>
      <c r="CG34" s="697">
        <f>[52]ACCOUNTALLOC!CG34</f>
        <v>42470.836417746927</v>
      </c>
      <c r="CH34" s="697">
        <f>[52]ACCOUNTALLOC!CH34</f>
        <v>569597.21748529025</v>
      </c>
      <c r="CI34" s="697">
        <f>[52]ACCOUNTALLOC!CI34</f>
        <v>0</v>
      </c>
      <c r="CJ34" s="697">
        <f>[52]ACCOUNTALLOC!CJ34</f>
        <v>0</v>
      </c>
      <c r="CK34" s="697">
        <f>[52]ACCOUNTALLOC!CK34</f>
        <v>0</v>
      </c>
      <c r="CL34" s="697">
        <f>[52]ACCOUNTALLOC!CL34</f>
        <v>0</v>
      </c>
      <c r="CM34" s="697">
        <f>[52]ACCOUNTALLOC!CM34</f>
        <v>612068.05390303722</v>
      </c>
      <c r="CN34" s="698">
        <f>[52]ACCOUNTALLOC!CN34</f>
        <v>0</v>
      </c>
      <c r="CO34" s="697">
        <f>[52]ACCOUNTALLOC!CO34</f>
        <v>7527.4712535865156</v>
      </c>
      <c r="CP34" s="697">
        <f>[52]ACCOUNTALLOC!CP34</f>
        <v>55745.772192469907</v>
      </c>
      <c r="CQ34" s="697">
        <f>[52]ACCOUNTALLOC!CQ34</f>
        <v>0</v>
      </c>
      <c r="CR34" s="697">
        <f>[52]ACCOUNTALLOC!CR34</f>
        <v>0</v>
      </c>
      <c r="CS34" s="697">
        <f>[52]ACCOUNTALLOC!CS34</f>
        <v>0</v>
      </c>
      <c r="CT34" s="697">
        <f>[52]ACCOUNTALLOC!CT34</f>
        <v>0</v>
      </c>
      <c r="CU34" s="697">
        <f>[52]ACCOUNTALLOC!CU34</f>
        <v>63273.243446056425</v>
      </c>
      <c r="CW34" s="65">
        <f>[52]ACCOUNTALLOC!CW34</f>
        <v>0</v>
      </c>
      <c r="CX34" s="65">
        <f>[52]ACCOUNTALLOC!CX34</f>
        <v>0</v>
      </c>
      <c r="CY34" s="65">
        <f>[52]ACCOUNTALLOC!CY34</f>
        <v>0</v>
      </c>
      <c r="CZ34" s="65">
        <f>[52]ACCOUNTALLOC!CZ34</f>
        <v>0</v>
      </c>
      <c r="DA34" s="65">
        <f>[52]ACCOUNTALLOC!DA34</f>
        <v>0</v>
      </c>
      <c r="DB34" s="65">
        <f>[52]ACCOUNTALLOC!DB34</f>
        <v>0</v>
      </c>
      <c r="DC34" s="65">
        <f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>[52]ACCOUNTALLOC!E35</f>
        <v>0</v>
      </c>
      <c r="F35" s="697">
        <f>[52]ACCOUNTALLOC!F35</f>
        <v>0</v>
      </c>
      <c r="G35" s="697">
        <f>[52]ACCOUNTALLOC!G35</f>
        <v>0</v>
      </c>
      <c r="H35" s="697">
        <f>[52]ACCOUNTALLOC!H35</f>
        <v>0</v>
      </c>
      <c r="I35" s="697">
        <f>[52]ACCOUNTALLOC!I35</f>
        <v>0</v>
      </c>
      <c r="J35" s="697">
        <f>[52]ACCOUNTALLOC!J35</f>
        <v>0</v>
      </c>
      <c r="K35" s="697">
        <f>[52]ACCOUNTALLOC!K35</f>
        <v>0</v>
      </c>
      <c r="L35" s="698"/>
      <c r="M35" s="697">
        <f>[52]ACCOUNTALLOC!M35</f>
        <v>0</v>
      </c>
      <c r="N35" s="697">
        <f>[52]ACCOUNTALLOC!N35</f>
        <v>0</v>
      </c>
      <c r="O35" s="697">
        <f>[52]ACCOUNTALLOC!O35</f>
        <v>0</v>
      </c>
      <c r="P35" s="697">
        <f>[52]ACCOUNTALLOC!P35</f>
        <v>0</v>
      </c>
      <c r="Q35" s="697">
        <f>[52]ACCOUNTALLOC!Q35</f>
        <v>0</v>
      </c>
      <c r="R35" s="697">
        <f>[52]ACCOUNTALLOC!R35</f>
        <v>0</v>
      </c>
      <c r="S35" s="697">
        <f>[52]ACCOUNTALLOC!S35</f>
        <v>0</v>
      </c>
      <c r="T35" s="698"/>
      <c r="U35" s="697">
        <f>[52]ACCOUNTALLOC!U35</f>
        <v>0</v>
      </c>
      <c r="V35" s="697">
        <f>[52]ACCOUNTALLOC!V35</f>
        <v>0</v>
      </c>
      <c r="W35" s="697">
        <f>[52]ACCOUNTALLOC!W35</f>
        <v>0</v>
      </c>
      <c r="X35" s="697">
        <f>[52]ACCOUNTALLOC!X35</f>
        <v>0</v>
      </c>
      <c r="Y35" s="697">
        <f>[52]ACCOUNTALLOC!Y35</f>
        <v>0</v>
      </c>
      <c r="Z35" s="697">
        <f>[52]ACCOUNTALLOC!Z35</f>
        <v>0</v>
      </c>
      <c r="AA35" s="697">
        <f>[52]ACCOUNTALLOC!AA35</f>
        <v>0</v>
      </c>
      <c r="AB35" s="698"/>
      <c r="AC35" s="697">
        <f>[52]ACCOUNTALLOC!AC35</f>
        <v>0</v>
      </c>
      <c r="AD35" s="697">
        <f>[52]ACCOUNTALLOC!AD35</f>
        <v>0</v>
      </c>
      <c r="AE35" s="697">
        <f>[52]ACCOUNTALLOC!AE35</f>
        <v>0</v>
      </c>
      <c r="AF35" s="697">
        <f>[52]ACCOUNTALLOC!AF35</f>
        <v>0</v>
      </c>
      <c r="AG35" s="697">
        <f>[52]ACCOUNTALLOC!AG35</f>
        <v>0</v>
      </c>
      <c r="AH35" s="697">
        <f>[52]ACCOUNTALLOC!AH35</f>
        <v>0</v>
      </c>
      <c r="AI35" s="697">
        <f>[52]ACCOUNTALLOC!AI35</f>
        <v>0</v>
      </c>
      <c r="AJ35" s="698"/>
      <c r="AK35" s="697">
        <f>[52]ACCOUNTALLOC!AK35</f>
        <v>0</v>
      </c>
      <c r="AL35" s="697">
        <f>[52]ACCOUNTALLOC!AL35</f>
        <v>0</v>
      </c>
      <c r="AM35" s="697">
        <f>[52]ACCOUNTALLOC!AM35</f>
        <v>0</v>
      </c>
      <c r="AN35" s="697">
        <f>[52]ACCOUNTALLOC!AN35</f>
        <v>0</v>
      </c>
      <c r="AO35" s="697">
        <f>[52]ACCOUNTALLOC!AO35</f>
        <v>0</v>
      </c>
      <c r="AP35" s="697">
        <f>[52]ACCOUNTALLOC!AP35</f>
        <v>0</v>
      </c>
      <c r="AQ35" s="697">
        <f>[52]ACCOUNTALLOC!AQ35</f>
        <v>0</v>
      </c>
      <c r="AR35" s="698"/>
      <c r="AS35" s="697">
        <f>[52]ACCOUNTALLOC!AS35</f>
        <v>0</v>
      </c>
      <c r="AT35" s="697">
        <f>[52]ACCOUNTALLOC!AT35</f>
        <v>0</v>
      </c>
      <c r="AU35" s="697">
        <f>[52]ACCOUNTALLOC!AU35</f>
        <v>0</v>
      </c>
      <c r="AV35" s="697">
        <f>[52]ACCOUNTALLOC!AV35</f>
        <v>0</v>
      </c>
      <c r="AW35" s="697">
        <f>[52]ACCOUNTALLOC!AW35</f>
        <v>0</v>
      </c>
      <c r="AX35" s="697">
        <f>[52]ACCOUNTALLOC!AX35</f>
        <v>0</v>
      </c>
      <c r="AY35" s="697">
        <f>[52]ACCOUNTALLOC!AY35</f>
        <v>0</v>
      </c>
      <c r="AZ35" s="698"/>
      <c r="BA35" s="697">
        <f>[52]ACCOUNTALLOC!BA35</f>
        <v>0</v>
      </c>
      <c r="BB35" s="697">
        <f>[52]ACCOUNTALLOC!BB35</f>
        <v>0</v>
      </c>
      <c r="BC35" s="697">
        <f>[52]ACCOUNTALLOC!BC35</f>
        <v>0</v>
      </c>
      <c r="BD35" s="697">
        <f>[52]ACCOUNTALLOC!BD35</f>
        <v>0</v>
      </c>
      <c r="BE35" s="697">
        <f>[52]ACCOUNTALLOC!BE35</f>
        <v>0</v>
      </c>
      <c r="BF35" s="697">
        <f>[52]ACCOUNTALLOC!BF35</f>
        <v>0</v>
      </c>
      <c r="BG35" s="697">
        <f>[52]ACCOUNTALLOC!BG35</f>
        <v>0</v>
      </c>
      <c r="BH35" s="698"/>
      <c r="BI35" s="697">
        <f>[52]ACCOUNTALLOC!BI35</f>
        <v>0</v>
      </c>
      <c r="BJ35" s="697">
        <f>[52]ACCOUNTALLOC!BJ35</f>
        <v>0</v>
      </c>
      <c r="BK35" s="697">
        <f>[52]ACCOUNTALLOC!BK35</f>
        <v>0</v>
      </c>
      <c r="BL35" s="697">
        <f>[52]ACCOUNTALLOC!BL35</f>
        <v>0</v>
      </c>
      <c r="BM35" s="697">
        <f>[52]ACCOUNTALLOC!BM35</f>
        <v>0</v>
      </c>
      <c r="BN35" s="697">
        <f>[52]ACCOUNTALLOC!BN35</f>
        <v>0</v>
      </c>
      <c r="BO35" s="697">
        <f>[52]ACCOUNTALLOC!BO35</f>
        <v>0</v>
      </c>
      <c r="BP35" s="698"/>
      <c r="BQ35" s="697">
        <f>[52]ACCOUNTALLOC!BQ35</f>
        <v>0</v>
      </c>
      <c r="BR35" s="697">
        <f>[52]ACCOUNTALLOC!BR35</f>
        <v>0</v>
      </c>
      <c r="BS35" s="697">
        <f>[52]ACCOUNTALLOC!BS35</f>
        <v>0</v>
      </c>
      <c r="BT35" s="697">
        <f>[52]ACCOUNTALLOC!BT35</f>
        <v>0</v>
      </c>
      <c r="BU35" s="697">
        <f>[52]ACCOUNTALLOC!BU35</f>
        <v>0</v>
      </c>
      <c r="BV35" s="697">
        <f>[52]ACCOUNTALLOC!BV35</f>
        <v>0</v>
      </c>
      <c r="BW35" s="697">
        <f>[52]ACCOUNTALLOC!BW35</f>
        <v>0</v>
      </c>
      <c r="BX35" s="698"/>
      <c r="BY35" s="697">
        <f>[52]ACCOUNTALLOC!BY35</f>
        <v>0</v>
      </c>
      <c r="BZ35" s="697">
        <f>[52]ACCOUNTALLOC!BZ35</f>
        <v>0</v>
      </c>
      <c r="CA35" s="697">
        <f>[52]ACCOUNTALLOC!CA35</f>
        <v>0</v>
      </c>
      <c r="CB35" s="697">
        <f>[52]ACCOUNTALLOC!CB35</f>
        <v>0</v>
      </c>
      <c r="CC35" s="697">
        <f>[52]ACCOUNTALLOC!CC35</f>
        <v>0</v>
      </c>
      <c r="CD35" s="697">
        <f>[52]ACCOUNTALLOC!CD35</f>
        <v>0</v>
      </c>
      <c r="CE35" s="697">
        <f>[52]ACCOUNTALLOC!CE35</f>
        <v>0</v>
      </c>
      <c r="CF35" s="698"/>
      <c r="CG35" s="697">
        <f>[52]ACCOUNTALLOC!CG35</f>
        <v>0</v>
      </c>
      <c r="CH35" s="697">
        <f>[52]ACCOUNTALLOC!CH35</f>
        <v>0</v>
      </c>
      <c r="CI35" s="697">
        <f>[52]ACCOUNTALLOC!CI35</f>
        <v>0</v>
      </c>
      <c r="CJ35" s="697">
        <f>[52]ACCOUNTALLOC!CJ35</f>
        <v>0</v>
      </c>
      <c r="CK35" s="697">
        <f>[52]ACCOUNTALLOC!CK35</f>
        <v>0</v>
      </c>
      <c r="CL35" s="697">
        <f>[52]ACCOUNTALLOC!CL35</f>
        <v>0</v>
      </c>
      <c r="CM35" s="697">
        <f>[52]ACCOUNTALLOC!CM35</f>
        <v>0</v>
      </c>
      <c r="CN35" s="698">
        <f>[52]ACCOUNTALLOC!CN35</f>
        <v>0</v>
      </c>
      <c r="CO35" s="697">
        <f>[52]ACCOUNTALLOC!CO35</f>
        <v>0</v>
      </c>
      <c r="CP35" s="697">
        <f>[52]ACCOUNTALLOC!CP35</f>
        <v>0</v>
      </c>
      <c r="CQ35" s="697">
        <f>[52]ACCOUNTALLOC!CQ35</f>
        <v>0</v>
      </c>
      <c r="CR35" s="697">
        <f>[52]ACCOUNTALLOC!CR35</f>
        <v>0</v>
      </c>
      <c r="CS35" s="697">
        <f>[52]ACCOUNTALLOC!CS35</f>
        <v>0</v>
      </c>
      <c r="CT35" s="697">
        <f>[52]ACCOUNTALLOC!CT35</f>
        <v>0</v>
      </c>
      <c r="CU35" s="697">
        <f>[52]ACCOUNTALLOC!CU35</f>
        <v>0</v>
      </c>
      <c r="CW35" s="65">
        <f>[52]ACCOUNTALLOC!CW35</f>
        <v>0</v>
      </c>
      <c r="CX35" s="65">
        <f>[52]ACCOUNTALLOC!CX35</f>
        <v>0</v>
      </c>
      <c r="CY35" s="65">
        <f>[52]ACCOUNTALLOC!CY35</f>
        <v>0</v>
      </c>
      <c r="CZ35" s="65">
        <f>[52]ACCOUNTALLOC!CZ35</f>
        <v>0</v>
      </c>
      <c r="DA35" s="65">
        <f>[52]ACCOUNTALLOC!DA35</f>
        <v>0</v>
      </c>
      <c r="DB35" s="65">
        <f>[52]ACCOUNTALLOC!DB35</f>
        <v>0</v>
      </c>
      <c r="DC35" s="65">
        <f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>[52]ACCOUNTALLOC!E36</f>
        <v>0</v>
      </c>
      <c r="F36" s="697">
        <f>[52]ACCOUNTALLOC!F36</f>
        <v>0</v>
      </c>
      <c r="G36" s="697">
        <f>[52]ACCOUNTALLOC!G36</f>
        <v>0</v>
      </c>
      <c r="H36" s="697">
        <f>[52]ACCOUNTALLOC!H36</f>
        <v>0</v>
      </c>
      <c r="I36" s="697">
        <f>[52]ACCOUNTALLOC!I36</f>
        <v>0</v>
      </c>
      <c r="J36" s="697">
        <f>[52]ACCOUNTALLOC!J36</f>
        <v>0</v>
      </c>
      <c r="K36" s="697">
        <f>[52]ACCOUNTALLOC!K36</f>
        <v>0</v>
      </c>
      <c r="L36" s="698"/>
      <c r="M36" s="697">
        <f>[52]ACCOUNTALLOC!M36</f>
        <v>0</v>
      </c>
      <c r="N36" s="697">
        <f>[52]ACCOUNTALLOC!N36</f>
        <v>0</v>
      </c>
      <c r="O36" s="697">
        <f>[52]ACCOUNTALLOC!O36</f>
        <v>0</v>
      </c>
      <c r="P36" s="697">
        <f>[52]ACCOUNTALLOC!P36</f>
        <v>0</v>
      </c>
      <c r="Q36" s="697">
        <f>[52]ACCOUNTALLOC!Q36</f>
        <v>0</v>
      </c>
      <c r="R36" s="697">
        <f>[52]ACCOUNTALLOC!R36</f>
        <v>0</v>
      </c>
      <c r="S36" s="697">
        <f>[52]ACCOUNTALLOC!S36</f>
        <v>0</v>
      </c>
      <c r="T36" s="698"/>
      <c r="U36" s="697">
        <f>[52]ACCOUNTALLOC!U36</f>
        <v>0</v>
      </c>
      <c r="V36" s="697">
        <f>[52]ACCOUNTALLOC!V36</f>
        <v>0</v>
      </c>
      <c r="W36" s="697">
        <f>[52]ACCOUNTALLOC!W36</f>
        <v>0</v>
      </c>
      <c r="X36" s="697">
        <f>[52]ACCOUNTALLOC!X36</f>
        <v>0</v>
      </c>
      <c r="Y36" s="697">
        <f>[52]ACCOUNTALLOC!Y36</f>
        <v>0</v>
      </c>
      <c r="Z36" s="697">
        <f>[52]ACCOUNTALLOC!Z36</f>
        <v>0</v>
      </c>
      <c r="AA36" s="697">
        <f>[52]ACCOUNTALLOC!AA36</f>
        <v>0</v>
      </c>
      <c r="AB36" s="698"/>
      <c r="AC36" s="697">
        <f>[52]ACCOUNTALLOC!AC36</f>
        <v>0</v>
      </c>
      <c r="AD36" s="697">
        <f>[52]ACCOUNTALLOC!AD36</f>
        <v>0</v>
      </c>
      <c r="AE36" s="697">
        <f>[52]ACCOUNTALLOC!AE36</f>
        <v>0</v>
      </c>
      <c r="AF36" s="697">
        <f>[52]ACCOUNTALLOC!AF36</f>
        <v>0</v>
      </c>
      <c r="AG36" s="697">
        <f>[52]ACCOUNTALLOC!AG36</f>
        <v>0</v>
      </c>
      <c r="AH36" s="697">
        <f>[52]ACCOUNTALLOC!AH36</f>
        <v>0</v>
      </c>
      <c r="AI36" s="697">
        <f>[52]ACCOUNTALLOC!AI36</f>
        <v>0</v>
      </c>
      <c r="AJ36" s="698"/>
      <c r="AK36" s="697">
        <f>[52]ACCOUNTALLOC!AK36</f>
        <v>0</v>
      </c>
      <c r="AL36" s="697">
        <f>[52]ACCOUNTALLOC!AL36</f>
        <v>0</v>
      </c>
      <c r="AM36" s="697">
        <f>[52]ACCOUNTALLOC!AM36</f>
        <v>0</v>
      </c>
      <c r="AN36" s="697">
        <f>[52]ACCOUNTALLOC!AN36</f>
        <v>0</v>
      </c>
      <c r="AO36" s="697">
        <f>[52]ACCOUNTALLOC!AO36</f>
        <v>0</v>
      </c>
      <c r="AP36" s="697">
        <f>[52]ACCOUNTALLOC!AP36</f>
        <v>0</v>
      </c>
      <c r="AQ36" s="697">
        <f>[52]ACCOUNTALLOC!AQ36</f>
        <v>0</v>
      </c>
      <c r="AR36" s="698"/>
      <c r="AS36" s="697">
        <f>[52]ACCOUNTALLOC!AS36</f>
        <v>0</v>
      </c>
      <c r="AT36" s="697">
        <f>[52]ACCOUNTALLOC!AT36</f>
        <v>0</v>
      </c>
      <c r="AU36" s="697">
        <f>[52]ACCOUNTALLOC!AU36</f>
        <v>0</v>
      </c>
      <c r="AV36" s="697">
        <f>[52]ACCOUNTALLOC!AV36</f>
        <v>0</v>
      </c>
      <c r="AW36" s="697">
        <f>[52]ACCOUNTALLOC!AW36</f>
        <v>0</v>
      </c>
      <c r="AX36" s="697">
        <f>[52]ACCOUNTALLOC!AX36</f>
        <v>0</v>
      </c>
      <c r="AY36" s="697">
        <f>[52]ACCOUNTALLOC!AY36</f>
        <v>0</v>
      </c>
      <c r="AZ36" s="698"/>
      <c r="BA36" s="697">
        <f>[52]ACCOUNTALLOC!BA36</f>
        <v>0</v>
      </c>
      <c r="BB36" s="697">
        <f>[52]ACCOUNTALLOC!BB36</f>
        <v>0</v>
      </c>
      <c r="BC36" s="697">
        <f>[52]ACCOUNTALLOC!BC36</f>
        <v>0</v>
      </c>
      <c r="BD36" s="697">
        <f>[52]ACCOUNTALLOC!BD36</f>
        <v>0</v>
      </c>
      <c r="BE36" s="697">
        <f>[52]ACCOUNTALLOC!BE36</f>
        <v>0</v>
      </c>
      <c r="BF36" s="697">
        <f>[52]ACCOUNTALLOC!BF36</f>
        <v>0</v>
      </c>
      <c r="BG36" s="697">
        <f>[52]ACCOUNTALLOC!BG36</f>
        <v>0</v>
      </c>
      <c r="BH36" s="698"/>
      <c r="BI36" s="697">
        <f>[52]ACCOUNTALLOC!BI36</f>
        <v>0</v>
      </c>
      <c r="BJ36" s="697">
        <f>[52]ACCOUNTALLOC!BJ36</f>
        <v>0</v>
      </c>
      <c r="BK36" s="697">
        <f>[52]ACCOUNTALLOC!BK36</f>
        <v>0</v>
      </c>
      <c r="BL36" s="697">
        <f>[52]ACCOUNTALLOC!BL36</f>
        <v>0</v>
      </c>
      <c r="BM36" s="697">
        <f>[52]ACCOUNTALLOC!BM36</f>
        <v>0</v>
      </c>
      <c r="BN36" s="697">
        <f>[52]ACCOUNTALLOC!BN36</f>
        <v>0</v>
      </c>
      <c r="BO36" s="697">
        <f>[52]ACCOUNTALLOC!BO36</f>
        <v>0</v>
      </c>
      <c r="BP36" s="698"/>
      <c r="BQ36" s="697">
        <f>[52]ACCOUNTALLOC!BQ36</f>
        <v>0</v>
      </c>
      <c r="BR36" s="697">
        <f>[52]ACCOUNTALLOC!BR36</f>
        <v>0</v>
      </c>
      <c r="BS36" s="697">
        <f>[52]ACCOUNTALLOC!BS36</f>
        <v>0</v>
      </c>
      <c r="BT36" s="697">
        <f>[52]ACCOUNTALLOC!BT36</f>
        <v>0</v>
      </c>
      <c r="BU36" s="697">
        <f>[52]ACCOUNTALLOC!BU36</f>
        <v>0</v>
      </c>
      <c r="BV36" s="697">
        <f>[52]ACCOUNTALLOC!BV36</f>
        <v>0</v>
      </c>
      <c r="BW36" s="697">
        <f>[52]ACCOUNTALLOC!BW36</f>
        <v>0</v>
      </c>
      <c r="BX36" s="698"/>
      <c r="BY36" s="697">
        <f>[52]ACCOUNTALLOC!BY36</f>
        <v>0</v>
      </c>
      <c r="BZ36" s="697">
        <f>[52]ACCOUNTALLOC!BZ36</f>
        <v>0</v>
      </c>
      <c r="CA36" s="697">
        <f>[52]ACCOUNTALLOC!CA36</f>
        <v>0</v>
      </c>
      <c r="CB36" s="697">
        <f>[52]ACCOUNTALLOC!CB36</f>
        <v>0</v>
      </c>
      <c r="CC36" s="697">
        <f>[52]ACCOUNTALLOC!CC36</f>
        <v>0</v>
      </c>
      <c r="CD36" s="697">
        <f>[52]ACCOUNTALLOC!CD36</f>
        <v>0</v>
      </c>
      <c r="CE36" s="697">
        <f>[52]ACCOUNTALLOC!CE36</f>
        <v>0</v>
      </c>
      <c r="CF36" s="698"/>
      <c r="CG36" s="697">
        <f>[52]ACCOUNTALLOC!CG36</f>
        <v>0</v>
      </c>
      <c r="CH36" s="697">
        <f>[52]ACCOUNTALLOC!CH36</f>
        <v>0</v>
      </c>
      <c r="CI36" s="697">
        <f>[52]ACCOUNTALLOC!CI36</f>
        <v>0</v>
      </c>
      <c r="CJ36" s="697">
        <f>[52]ACCOUNTALLOC!CJ36</f>
        <v>0</v>
      </c>
      <c r="CK36" s="697">
        <f>[52]ACCOUNTALLOC!CK36</f>
        <v>0</v>
      </c>
      <c r="CL36" s="697">
        <f>[52]ACCOUNTALLOC!CL36</f>
        <v>0</v>
      </c>
      <c r="CM36" s="697">
        <f>[52]ACCOUNTALLOC!CM36</f>
        <v>0</v>
      </c>
      <c r="CN36" s="698">
        <f>[52]ACCOUNTALLOC!CN36</f>
        <v>0</v>
      </c>
      <c r="CO36" s="697">
        <f>[52]ACCOUNTALLOC!CO36</f>
        <v>0</v>
      </c>
      <c r="CP36" s="697">
        <f>[52]ACCOUNTALLOC!CP36</f>
        <v>0</v>
      </c>
      <c r="CQ36" s="697">
        <f>[52]ACCOUNTALLOC!CQ36</f>
        <v>0</v>
      </c>
      <c r="CR36" s="697">
        <f>[52]ACCOUNTALLOC!CR36</f>
        <v>0</v>
      </c>
      <c r="CS36" s="697">
        <f>[52]ACCOUNTALLOC!CS36</f>
        <v>0</v>
      </c>
      <c r="CT36" s="697">
        <f>[52]ACCOUNTALLOC!CT36</f>
        <v>0</v>
      </c>
      <c r="CU36" s="697">
        <f>[52]ACCOUNTALLOC!CU36</f>
        <v>0</v>
      </c>
      <c r="CW36" s="65">
        <f>[52]ACCOUNTALLOC!CW36</f>
        <v>0</v>
      </c>
      <c r="CX36" s="65">
        <f>[52]ACCOUNTALLOC!CX36</f>
        <v>0</v>
      </c>
      <c r="CY36" s="65">
        <f>[52]ACCOUNTALLOC!CY36</f>
        <v>0</v>
      </c>
      <c r="CZ36" s="65">
        <f>[52]ACCOUNTALLOC!CZ36</f>
        <v>0</v>
      </c>
      <c r="DA36" s="65">
        <f>[52]ACCOUNTALLOC!DA36</f>
        <v>0</v>
      </c>
      <c r="DB36" s="65">
        <f>[52]ACCOUNTALLOC!DB36</f>
        <v>0</v>
      </c>
      <c r="DC36" s="65">
        <f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>[52]ACCOUNTALLOC!E37</f>
        <v>0</v>
      </c>
      <c r="F37" s="697">
        <f>[52]ACCOUNTALLOC!F37</f>
        <v>0</v>
      </c>
      <c r="G37" s="697">
        <f>[52]ACCOUNTALLOC!G37</f>
        <v>0</v>
      </c>
      <c r="H37" s="697">
        <f>[52]ACCOUNTALLOC!H37</f>
        <v>0</v>
      </c>
      <c r="I37" s="697">
        <f>[52]ACCOUNTALLOC!I37</f>
        <v>0</v>
      </c>
      <c r="J37" s="697">
        <f>[52]ACCOUNTALLOC!J37</f>
        <v>0</v>
      </c>
      <c r="K37" s="697">
        <f>[52]ACCOUNTALLOC!K37</f>
        <v>0</v>
      </c>
      <c r="L37" s="698"/>
      <c r="M37" s="697">
        <f>[52]ACCOUNTALLOC!M37</f>
        <v>0</v>
      </c>
      <c r="N37" s="697">
        <f>[52]ACCOUNTALLOC!N37</f>
        <v>0</v>
      </c>
      <c r="O37" s="697">
        <f>[52]ACCOUNTALLOC!O37</f>
        <v>0</v>
      </c>
      <c r="P37" s="697">
        <f>[52]ACCOUNTALLOC!P37</f>
        <v>0</v>
      </c>
      <c r="Q37" s="697">
        <f>[52]ACCOUNTALLOC!Q37</f>
        <v>0</v>
      </c>
      <c r="R37" s="697">
        <f>[52]ACCOUNTALLOC!R37</f>
        <v>0</v>
      </c>
      <c r="S37" s="697">
        <f>[52]ACCOUNTALLOC!S37</f>
        <v>0</v>
      </c>
      <c r="T37" s="698"/>
      <c r="U37" s="697">
        <f>[52]ACCOUNTALLOC!U37</f>
        <v>0</v>
      </c>
      <c r="V37" s="697">
        <f>[52]ACCOUNTALLOC!V37</f>
        <v>0</v>
      </c>
      <c r="W37" s="697">
        <f>[52]ACCOUNTALLOC!W37</f>
        <v>0</v>
      </c>
      <c r="X37" s="697">
        <f>[52]ACCOUNTALLOC!X37</f>
        <v>0</v>
      </c>
      <c r="Y37" s="697">
        <f>[52]ACCOUNTALLOC!Y37</f>
        <v>0</v>
      </c>
      <c r="Z37" s="697">
        <f>[52]ACCOUNTALLOC!Z37</f>
        <v>0</v>
      </c>
      <c r="AA37" s="697">
        <f>[52]ACCOUNTALLOC!AA37</f>
        <v>0</v>
      </c>
      <c r="AB37" s="698"/>
      <c r="AC37" s="697">
        <f>[52]ACCOUNTALLOC!AC37</f>
        <v>0</v>
      </c>
      <c r="AD37" s="697">
        <f>[52]ACCOUNTALLOC!AD37</f>
        <v>0</v>
      </c>
      <c r="AE37" s="697">
        <f>[52]ACCOUNTALLOC!AE37</f>
        <v>0</v>
      </c>
      <c r="AF37" s="697">
        <f>[52]ACCOUNTALLOC!AF37</f>
        <v>0</v>
      </c>
      <c r="AG37" s="697">
        <f>[52]ACCOUNTALLOC!AG37</f>
        <v>0</v>
      </c>
      <c r="AH37" s="697">
        <f>[52]ACCOUNTALLOC!AH37</f>
        <v>0</v>
      </c>
      <c r="AI37" s="697">
        <f>[52]ACCOUNTALLOC!AI37</f>
        <v>0</v>
      </c>
      <c r="AJ37" s="698"/>
      <c r="AK37" s="697">
        <f>[52]ACCOUNTALLOC!AK37</f>
        <v>0</v>
      </c>
      <c r="AL37" s="697">
        <f>[52]ACCOUNTALLOC!AL37</f>
        <v>0</v>
      </c>
      <c r="AM37" s="697">
        <f>[52]ACCOUNTALLOC!AM37</f>
        <v>0</v>
      </c>
      <c r="AN37" s="697">
        <f>[52]ACCOUNTALLOC!AN37</f>
        <v>0</v>
      </c>
      <c r="AO37" s="697">
        <f>[52]ACCOUNTALLOC!AO37</f>
        <v>0</v>
      </c>
      <c r="AP37" s="697">
        <f>[52]ACCOUNTALLOC!AP37</f>
        <v>0</v>
      </c>
      <c r="AQ37" s="697">
        <f>[52]ACCOUNTALLOC!AQ37</f>
        <v>0</v>
      </c>
      <c r="AR37" s="698"/>
      <c r="AS37" s="697">
        <f>[52]ACCOUNTALLOC!AS37</f>
        <v>0</v>
      </c>
      <c r="AT37" s="697">
        <f>[52]ACCOUNTALLOC!AT37</f>
        <v>0</v>
      </c>
      <c r="AU37" s="697">
        <f>[52]ACCOUNTALLOC!AU37</f>
        <v>0</v>
      </c>
      <c r="AV37" s="697">
        <f>[52]ACCOUNTALLOC!AV37</f>
        <v>0</v>
      </c>
      <c r="AW37" s="697">
        <f>[52]ACCOUNTALLOC!AW37</f>
        <v>0</v>
      </c>
      <c r="AX37" s="697">
        <f>[52]ACCOUNTALLOC!AX37</f>
        <v>0</v>
      </c>
      <c r="AY37" s="697">
        <f>[52]ACCOUNTALLOC!AY37</f>
        <v>0</v>
      </c>
      <c r="AZ37" s="698"/>
      <c r="BA37" s="697">
        <f>[52]ACCOUNTALLOC!BA37</f>
        <v>0</v>
      </c>
      <c r="BB37" s="697">
        <f>[52]ACCOUNTALLOC!BB37</f>
        <v>0</v>
      </c>
      <c r="BC37" s="697">
        <f>[52]ACCOUNTALLOC!BC37</f>
        <v>0</v>
      </c>
      <c r="BD37" s="697">
        <f>[52]ACCOUNTALLOC!BD37</f>
        <v>0</v>
      </c>
      <c r="BE37" s="697">
        <f>[52]ACCOUNTALLOC!BE37</f>
        <v>0</v>
      </c>
      <c r="BF37" s="697">
        <f>[52]ACCOUNTALLOC!BF37</f>
        <v>0</v>
      </c>
      <c r="BG37" s="697">
        <f>[52]ACCOUNTALLOC!BG37</f>
        <v>0</v>
      </c>
      <c r="BH37" s="698"/>
      <c r="BI37" s="697">
        <f>[52]ACCOUNTALLOC!BI37</f>
        <v>0</v>
      </c>
      <c r="BJ37" s="697">
        <f>[52]ACCOUNTALLOC!BJ37</f>
        <v>0</v>
      </c>
      <c r="BK37" s="697">
        <f>[52]ACCOUNTALLOC!BK37</f>
        <v>0</v>
      </c>
      <c r="BL37" s="697">
        <f>[52]ACCOUNTALLOC!BL37</f>
        <v>0</v>
      </c>
      <c r="BM37" s="697">
        <f>[52]ACCOUNTALLOC!BM37</f>
        <v>0</v>
      </c>
      <c r="BN37" s="697">
        <f>[52]ACCOUNTALLOC!BN37</f>
        <v>0</v>
      </c>
      <c r="BO37" s="697">
        <f>[52]ACCOUNTALLOC!BO37</f>
        <v>0</v>
      </c>
      <c r="BP37" s="698"/>
      <c r="BQ37" s="697">
        <f>[52]ACCOUNTALLOC!BQ37</f>
        <v>0</v>
      </c>
      <c r="BR37" s="697">
        <f>[52]ACCOUNTALLOC!BR37</f>
        <v>0</v>
      </c>
      <c r="BS37" s="697">
        <f>[52]ACCOUNTALLOC!BS37</f>
        <v>0</v>
      </c>
      <c r="BT37" s="697">
        <f>[52]ACCOUNTALLOC!BT37</f>
        <v>0</v>
      </c>
      <c r="BU37" s="697">
        <f>[52]ACCOUNTALLOC!BU37</f>
        <v>0</v>
      </c>
      <c r="BV37" s="697">
        <f>[52]ACCOUNTALLOC!BV37</f>
        <v>0</v>
      </c>
      <c r="BW37" s="697">
        <f>[52]ACCOUNTALLOC!BW37</f>
        <v>0</v>
      </c>
      <c r="BX37" s="698"/>
      <c r="BY37" s="697">
        <f>[52]ACCOUNTALLOC!BY37</f>
        <v>0</v>
      </c>
      <c r="BZ37" s="697">
        <f>[52]ACCOUNTALLOC!BZ37</f>
        <v>0</v>
      </c>
      <c r="CA37" s="697">
        <f>[52]ACCOUNTALLOC!CA37</f>
        <v>0</v>
      </c>
      <c r="CB37" s="697">
        <f>[52]ACCOUNTALLOC!CB37</f>
        <v>0</v>
      </c>
      <c r="CC37" s="697">
        <f>[52]ACCOUNTALLOC!CC37</f>
        <v>0</v>
      </c>
      <c r="CD37" s="697">
        <f>[52]ACCOUNTALLOC!CD37</f>
        <v>0</v>
      </c>
      <c r="CE37" s="697">
        <f>[52]ACCOUNTALLOC!CE37</f>
        <v>0</v>
      </c>
      <c r="CF37" s="698"/>
      <c r="CG37" s="697">
        <f>[52]ACCOUNTALLOC!CG37</f>
        <v>0</v>
      </c>
      <c r="CH37" s="697">
        <f>[52]ACCOUNTALLOC!CH37</f>
        <v>0</v>
      </c>
      <c r="CI37" s="697">
        <f>[52]ACCOUNTALLOC!CI37</f>
        <v>0</v>
      </c>
      <c r="CJ37" s="697">
        <f>[52]ACCOUNTALLOC!CJ37</f>
        <v>0</v>
      </c>
      <c r="CK37" s="697">
        <f>[52]ACCOUNTALLOC!CK37</f>
        <v>0</v>
      </c>
      <c r="CL37" s="697">
        <f>[52]ACCOUNTALLOC!CL37</f>
        <v>0</v>
      </c>
      <c r="CM37" s="697">
        <f>[52]ACCOUNTALLOC!CM37</f>
        <v>0</v>
      </c>
      <c r="CN37" s="698">
        <f>[52]ACCOUNTALLOC!CN37</f>
        <v>0</v>
      </c>
      <c r="CO37" s="697">
        <f>[52]ACCOUNTALLOC!CO37</f>
        <v>0</v>
      </c>
      <c r="CP37" s="697">
        <f>[52]ACCOUNTALLOC!CP37</f>
        <v>0</v>
      </c>
      <c r="CQ37" s="697">
        <f>[52]ACCOUNTALLOC!CQ37</f>
        <v>0</v>
      </c>
      <c r="CR37" s="697">
        <f>[52]ACCOUNTALLOC!CR37</f>
        <v>0</v>
      </c>
      <c r="CS37" s="697">
        <f>[52]ACCOUNTALLOC!CS37</f>
        <v>0</v>
      </c>
      <c r="CT37" s="697">
        <f>[52]ACCOUNTALLOC!CT37</f>
        <v>0</v>
      </c>
      <c r="CU37" s="697">
        <f>[52]ACCOUNTALLOC!CU37</f>
        <v>0</v>
      </c>
      <c r="CW37" s="65">
        <f>[52]ACCOUNTALLOC!CW37</f>
        <v>0</v>
      </c>
      <c r="CX37" s="65">
        <f>[52]ACCOUNTALLOC!CX37</f>
        <v>0</v>
      </c>
      <c r="CY37" s="65">
        <f>[52]ACCOUNTALLOC!CY37</f>
        <v>0</v>
      </c>
      <c r="CZ37" s="65">
        <f>[52]ACCOUNTALLOC!CZ37</f>
        <v>0</v>
      </c>
      <c r="DA37" s="65">
        <f>[52]ACCOUNTALLOC!DA37</f>
        <v>0</v>
      </c>
      <c r="DB37" s="65">
        <f>[52]ACCOUNTALLOC!DB37</f>
        <v>0</v>
      </c>
      <c r="DC37" s="65">
        <f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>[52]ACCOUNTALLOC!E38</f>
        <v>0</v>
      </c>
      <c r="F38" s="697">
        <f>[52]ACCOUNTALLOC!F38</f>
        <v>0</v>
      </c>
      <c r="G38" s="697">
        <f>[52]ACCOUNTALLOC!G38</f>
        <v>0</v>
      </c>
      <c r="H38" s="697">
        <f>[52]ACCOUNTALLOC!H38</f>
        <v>0</v>
      </c>
      <c r="I38" s="697">
        <f>[52]ACCOUNTALLOC!I38</f>
        <v>0</v>
      </c>
      <c r="J38" s="697">
        <f>[52]ACCOUNTALLOC!J38</f>
        <v>0</v>
      </c>
      <c r="K38" s="697">
        <f>[52]ACCOUNTALLOC!K38</f>
        <v>0</v>
      </c>
      <c r="L38" s="698"/>
      <c r="M38" s="697">
        <f>[52]ACCOUNTALLOC!M38</f>
        <v>0</v>
      </c>
      <c r="N38" s="697">
        <f>[52]ACCOUNTALLOC!N38</f>
        <v>0</v>
      </c>
      <c r="O38" s="697">
        <f>[52]ACCOUNTALLOC!O38</f>
        <v>0</v>
      </c>
      <c r="P38" s="697">
        <f>[52]ACCOUNTALLOC!P38</f>
        <v>0</v>
      </c>
      <c r="Q38" s="697">
        <f>[52]ACCOUNTALLOC!Q38</f>
        <v>0</v>
      </c>
      <c r="R38" s="697">
        <f>[52]ACCOUNTALLOC!R38</f>
        <v>0</v>
      </c>
      <c r="S38" s="697">
        <f>[52]ACCOUNTALLOC!S38</f>
        <v>0</v>
      </c>
      <c r="T38" s="698"/>
      <c r="U38" s="697">
        <f>[52]ACCOUNTALLOC!U38</f>
        <v>0</v>
      </c>
      <c r="V38" s="697">
        <f>[52]ACCOUNTALLOC!V38</f>
        <v>0</v>
      </c>
      <c r="W38" s="697">
        <f>[52]ACCOUNTALLOC!W38</f>
        <v>0</v>
      </c>
      <c r="X38" s="697">
        <f>[52]ACCOUNTALLOC!X38</f>
        <v>0</v>
      </c>
      <c r="Y38" s="697">
        <f>[52]ACCOUNTALLOC!Y38</f>
        <v>0</v>
      </c>
      <c r="Z38" s="697">
        <f>[52]ACCOUNTALLOC!Z38</f>
        <v>0</v>
      </c>
      <c r="AA38" s="697">
        <f>[52]ACCOUNTALLOC!AA38</f>
        <v>0</v>
      </c>
      <c r="AB38" s="698"/>
      <c r="AC38" s="697">
        <f>[52]ACCOUNTALLOC!AC38</f>
        <v>0</v>
      </c>
      <c r="AD38" s="697">
        <f>[52]ACCOUNTALLOC!AD38</f>
        <v>0</v>
      </c>
      <c r="AE38" s="697">
        <f>[52]ACCOUNTALLOC!AE38</f>
        <v>0</v>
      </c>
      <c r="AF38" s="697">
        <f>[52]ACCOUNTALLOC!AF38</f>
        <v>0</v>
      </c>
      <c r="AG38" s="697">
        <f>[52]ACCOUNTALLOC!AG38</f>
        <v>0</v>
      </c>
      <c r="AH38" s="697">
        <f>[52]ACCOUNTALLOC!AH38</f>
        <v>0</v>
      </c>
      <c r="AI38" s="697">
        <f>[52]ACCOUNTALLOC!AI38</f>
        <v>0</v>
      </c>
      <c r="AJ38" s="698"/>
      <c r="AK38" s="697">
        <f>[52]ACCOUNTALLOC!AK38</f>
        <v>0</v>
      </c>
      <c r="AL38" s="697">
        <f>[52]ACCOUNTALLOC!AL38</f>
        <v>0</v>
      </c>
      <c r="AM38" s="697">
        <f>[52]ACCOUNTALLOC!AM38</f>
        <v>0</v>
      </c>
      <c r="AN38" s="697">
        <f>[52]ACCOUNTALLOC!AN38</f>
        <v>0</v>
      </c>
      <c r="AO38" s="697">
        <f>[52]ACCOUNTALLOC!AO38</f>
        <v>0</v>
      </c>
      <c r="AP38" s="697">
        <f>[52]ACCOUNTALLOC!AP38</f>
        <v>0</v>
      </c>
      <c r="AQ38" s="697">
        <f>[52]ACCOUNTALLOC!AQ38</f>
        <v>0</v>
      </c>
      <c r="AR38" s="698"/>
      <c r="AS38" s="697">
        <f>[52]ACCOUNTALLOC!AS38</f>
        <v>0</v>
      </c>
      <c r="AT38" s="697">
        <f>[52]ACCOUNTALLOC!AT38</f>
        <v>0</v>
      </c>
      <c r="AU38" s="697">
        <f>[52]ACCOUNTALLOC!AU38</f>
        <v>0</v>
      </c>
      <c r="AV38" s="697">
        <f>[52]ACCOUNTALLOC!AV38</f>
        <v>0</v>
      </c>
      <c r="AW38" s="697">
        <f>[52]ACCOUNTALLOC!AW38</f>
        <v>0</v>
      </c>
      <c r="AX38" s="697">
        <f>[52]ACCOUNTALLOC!AX38</f>
        <v>0</v>
      </c>
      <c r="AY38" s="697">
        <f>[52]ACCOUNTALLOC!AY38</f>
        <v>0</v>
      </c>
      <c r="AZ38" s="698"/>
      <c r="BA38" s="697">
        <f>[52]ACCOUNTALLOC!BA38</f>
        <v>0</v>
      </c>
      <c r="BB38" s="697">
        <f>[52]ACCOUNTALLOC!BB38</f>
        <v>0</v>
      </c>
      <c r="BC38" s="697">
        <f>[52]ACCOUNTALLOC!BC38</f>
        <v>0</v>
      </c>
      <c r="BD38" s="697">
        <f>[52]ACCOUNTALLOC!BD38</f>
        <v>0</v>
      </c>
      <c r="BE38" s="697">
        <f>[52]ACCOUNTALLOC!BE38</f>
        <v>0</v>
      </c>
      <c r="BF38" s="697">
        <f>[52]ACCOUNTALLOC!BF38</f>
        <v>0</v>
      </c>
      <c r="BG38" s="697">
        <f>[52]ACCOUNTALLOC!BG38</f>
        <v>0</v>
      </c>
      <c r="BH38" s="698"/>
      <c r="BI38" s="697">
        <f>[52]ACCOUNTALLOC!BI38</f>
        <v>0</v>
      </c>
      <c r="BJ38" s="697">
        <f>[52]ACCOUNTALLOC!BJ38</f>
        <v>0</v>
      </c>
      <c r="BK38" s="697">
        <f>[52]ACCOUNTALLOC!BK38</f>
        <v>0</v>
      </c>
      <c r="BL38" s="697">
        <f>[52]ACCOUNTALLOC!BL38</f>
        <v>0</v>
      </c>
      <c r="BM38" s="697">
        <f>[52]ACCOUNTALLOC!BM38</f>
        <v>0</v>
      </c>
      <c r="BN38" s="697">
        <f>[52]ACCOUNTALLOC!BN38</f>
        <v>0</v>
      </c>
      <c r="BO38" s="697">
        <f>[52]ACCOUNTALLOC!BO38</f>
        <v>0</v>
      </c>
      <c r="BP38" s="698"/>
      <c r="BQ38" s="697">
        <f>[52]ACCOUNTALLOC!BQ38</f>
        <v>0</v>
      </c>
      <c r="BR38" s="697">
        <f>[52]ACCOUNTALLOC!BR38</f>
        <v>0</v>
      </c>
      <c r="BS38" s="697">
        <f>[52]ACCOUNTALLOC!BS38</f>
        <v>0</v>
      </c>
      <c r="BT38" s="697">
        <f>[52]ACCOUNTALLOC!BT38</f>
        <v>0</v>
      </c>
      <c r="BU38" s="697">
        <f>[52]ACCOUNTALLOC!BU38</f>
        <v>0</v>
      </c>
      <c r="BV38" s="697">
        <f>[52]ACCOUNTALLOC!BV38</f>
        <v>0</v>
      </c>
      <c r="BW38" s="697">
        <f>[52]ACCOUNTALLOC!BW38</f>
        <v>0</v>
      </c>
      <c r="BX38" s="698"/>
      <c r="BY38" s="697">
        <f>[52]ACCOUNTALLOC!BY38</f>
        <v>0</v>
      </c>
      <c r="BZ38" s="697">
        <f>[52]ACCOUNTALLOC!BZ38</f>
        <v>0</v>
      </c>
      <c r="CA38" s="697">
        <f>[52]ACCOUNTALLOC!CA38</f>
        <v>0</v>
      </c>
      <c r="CB38" s="697">
        <f>[52]ACCOUNTALLOC!CB38</f>
        <v>0</v>
      </c>
      <c r="CC38" s="697">
        <f>[52]ACCOUNTALLOC!CC38</f>
        <v>0</v>
      </c>
      <c r="CD38" s="697">
        <f>[52]ACCOUNTALLOC!CD38</f>
        <v>0</v>
      </c>
      <c r="CE38" s="697">
        <f>[52]ACCOUNTALLOC!CE38</f>
        <v>0</v>
      </c>
      <c r="CF38" s="698"/>
      <c r="CG38" s="697">
        <f>[52]ACCOUNTALLOC!CG38</f>
        <v>0</v>
      </c>
      <c r="CH38" s="697">
        <f>[52]ACCOUNTALLOC!CH38</f>
        <v>0</v>
      </c>
      <c r="CI38" s="697">
        <f>[52]ACCOUNTALLOC!CI38</f>
        <v>0</v>
      </c>
      <c r="CJ38" s="697">
        <f>[52]ACCOUNTALLOC!CJ38</f>
        <v>0</v>
      </c>
      <c r="CK38" s="697">
        <f>[52]ACCOUNTALLOC!CK38</f>
        <v>0</v>
      </c>
      <c r="CL38" s="697">
        <f>[52]ACCOUNTALLOC!CL38</f>
        <v>0</v>
      </c>
      <c r="CM38" s="697">
        <f>[52]ACCOUNTALLOC!CM38</f>
        <v>0</v>
      </c>
      <c r="CN38" s="698">
        <f>[52]ACCOUNTALLOC!CN38</f>
        <v>0</v>
      </c>
      <c r="CO38" s="697">
        <f>[52]ACCOUNTALLOC!CO38</f>
        <v>0</v>
      </c>
      <c r="CP38" s="697">
        <f>[52]ACCOUNTALLOC!CP38</f>
        <v>0</v>
      </c>
      <c r="CQ38" s="697">
        <f>[52]ACCOUNTALLOC!CQ38</f>
        <v>0</v>
      </c>
      <c r="CR38" s="697">
        <f>[52]ACCOUNTALLOC!CR38</f>
        <v>0</v>
      </c>
      <c r="CS38" s="697">
        <f>[52]ACCOUNTALLOC!CS38</f>
        <v>0</v>
      </c>
      <c r="CT38" s="697">
        <f>[52]ACCOUNTALLOC!CT38</f>
        <v>0</v>
      </c>
      <c r="CU38" s="697">
        <f>[52]ACCOUNTALLOC!CU38</f>
        <v>0</v>
      </c>
      <c r="CW38" s="65">
        <f>[52]ACCOUNTALLOC!CW38</f>
        <v>0</v>
      </c>
      <c r="CX38" s="65">
        <f>[52]ACCOUNTALLOC!CX38</f>
        <v>0</v>
      </c>
      <c r="CY38" s="65">
        <f>[52]ACCOUNTALLOC!CY38</f>
        <v>0</v>
      </c>
      <c r="CZ38" s="65">
        <f>[52]ACCOUNTALLOC!CZ38</f>
        <v>0</v>
      </c>
      <c r="DA38" s="65">
        <f>[52]ACCOUNTALLOC!DA38</f>
        <v>0</v>
      </c>
      <c r="DB38" s="65">
        <f>[52]ACCOUNTALLOC!DB38</f>
        <v>0</v>
      </c>
      <c r="DC38" s="65">
        <f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>[52]ACCOUNTALLOC!E39</f>
        <v>95453050.586676404</v>
      </c>
      <c r="F39" s="696">
        <f>[52]ACCOUNTALLOC!F39</f>
        <v>682778326.67530477</v>
      </c>
      <c r="G39" s="696">
        <f>[52]ACCOUNTALLOC!G39</f>
        <v>0</v>
      </c>
      <c r="H39" s="696">
        <f>[52]ACCOUNTALLOC!H39</f>
        <v>0</v>
      </c>
      <c r="I39" s="696">
        <f>[52]ACCOUNTALLOC!I39</f>
        <v>0</v>
      </c>
      <c r="J39" s="696">
        <f>[52]ACCOUNTALLOC!J39</f>
        <v>0</v>
      </c>
      <c r="K39" s="696">
        <f>[52]ACCOUNTALLOC!K39</f>
        <v>778231377.26198113</v>
      </c>
      <c r="L39" s="696"/>
      <c r="M39" s="696">
        <f>[52]ACCOUNTALLOC!M39</f>
        <v>22006986.453505866</v>
      </c>
      <c r="N39" s="696">
        <f>[52]ACCOUNTALLOC!N39</f>
        <v>173485961.18113267</v>
      </c>
      <c r="O39" s="696">
        <f>[52]ACCOUNTALLOC!O39</f>
        <v>0</v>
      </c>
      <c r="P39" s="696">
        <f>[52]ACCOUNTALLOC!P39</f>
        <v>0</v>
      </c>
      <c r="Q39" s="696">
        <f>[52]ACCOUNTALLOC!Q39</f>
        <v>0</v>
      </c>
      <c r="R39" s="696">
        <f>[52]ACCOUNTALLOC!R39</f>
        <v>0</v>
      </c>
      <c r="S39" s="696">
        <f>[52]ACCOUNTALLOC!S39</f>
        <v>195492947.63463855</v>
      </c>
      <c r="T39" s="696"/>
      <c r="U39" s="696">
        <f>[52]ACCOUNTALLOC!U39</f>
        <v>23554914.047445983</v>
      </c>
      <c r="V39" s="696">
        <f>[52]ACCOUNTALLOC!V39</f>
        <v>192929674.35919124</v>
      </c>
      <c r="W39" s="696">
        <f>[52]ACCOUNTALLOC!W39</f>
        <v>0</v>
      </c>
      <c r="X39" s="696">
        <f>[52]ACCOUNTALLOC!X39</f>
        <v>0</v>
      </c>
      <c r="Y39" s="696">
        <f>[52]ACCOUNTALLOC!Y39</f>
        <v>0</v>
      </c>
      <c r="Z39" s="696">
        <f>[52]ACCOUNTALLOC!Z39</f>
        <v>0</v>
      </c>
      <c r="AA39" s="696">
        <f>[52]ACCOUNTALLOC!AA39</f>
        <v>216484588.40663722</v>
      </c>
      <c r="AB39" s="696"/>
      <c r="AC39" s="696">
        <f>[52]ACCOUNTALLOC!AC39</f>
        <v>12376172.356403558</v>
      </c>
      <c r="AD39" s="696">
        <f>[52]ACCOUNTALLOC!AD39</f>
        <v>124510217.12090351</v>
      </c>
      <c r="AE39" s="696">
        <f>[52]ACCOUNTALLOC!AE39</f>
        <v>0</v>
      </c>
      <c r="AF39" s="696">
        <f>[52]ACCOUNTALLOC!AF39</f>
        <v>0</v>
      </c>
      <c r="AG39" s="696">
        <f>[52]ACCOUNTALLOC!AG39</f>
        <v>0</v>
      </c>
      <c r="AH39" s="696">
        <f>[52]ACCOUNTALLOC!AH39</f>
        <v>0</v>
      </c>
      <c r="AI39" s="696">
        <f>[52]ACCOUNTALLOC!AI39</f>
        <v>136886389.47730705</v>
      </c>
      <c r="AJ39" s="696"/>
      <c r="AK39" s="696">
        <f>[52]ACCOUNTALLOC!AK39</f>
        <v>8742808.1717987508</v>
      </c>
      <c r="AL39" s="696">
        <f>[52]ACCOUNTALLOC!AL39</f>
        <v>86627085.73385492</v>
      </c>
      <c r="AM39" s="696">
        <f>[52]ACCOUNTALLOC!AM39</f>
        <v>0</v>
      </c>
      <c r="AN39" s="696">
        <f>[52]ACCOUNTALLOC!AN39</f>
        <v>0</v>
      </c>
      <c r="AO39" s="696">
        <f>[52]ACCOUNTALLOC!AO39</f>
        <v>0</v>
      </c>
      <c r="AP39" s="696">
        <f>[52]ACCOUNTALLOC!AP39</f>
        <v>0</v>
      </c>
      <c r="AQ39" s="696">
        <f>[52]ACCOUNTALLOC!AQ39</f>
        <v>95369893.90565367</v>
      </c>
      <c r="AR39" s="696"/>
      <c r="AS39" s="696">
        <f>[52]ACCOUNTALLOC!AS39</f>
        <v>298.77939025275475</v>
      </c>
      <c r="AT39" s="696">
        <f>[52]ACCOUNTALLOC!AT39</f>
        <v>273534.41039876087</v>
      </c>
      <c r="AU39" s="696">
        <f>[52]ACCOUNTALLOC!AU39</f>
        <v>0</v>
      </c>
      <c r="AV39" s="696">
        <f>[52]ACCOUNTALLOC!AV39</f>
        <v>0</v>
      </c>
      <c r="AW39" s="696">
        <f>[52]ACCOUNTALLOC!AW39</f>
        <v>0</v>
      </c>
      <c r="AX39" s="696">
        <f>[52]ACCOUNTALLOC!AX39</f>
        <v>0</v>
      </c>
      <c r="AY39" s="696">
        <f>[52]ACCOUNTALLOC!AY39</f>
        <v>273833.18978901365</v>
      </c>
      <c r="AZ39" s="696"/>
      <c r="BA39" s="696">
        <f>[52]ACCOUNTALLOC!BA39</f>
        <v>0</v>
      </c>
      <c r="BB39" s="696">
        <f>[52]ACCOUNTALLOC!BB39</f>
        <v>7549416.999122831</v>
      </c>
      <c r="BC39" s="696">
        <f>[52]ACCOUNTALLOC!BC39</f>
        <v>0</v>
      </c>
      <c r="BD39" s="696">
        <f>[52]ACCOUNTALLOC!BD39</f>
        <v>0</v>
      </c>
      <c r="BE39" s="696">
        <f>[52]ACCOUNTALLOC!BE39</f>
        <v>0</v>
      </c>
      <c r="BF39" s="696">
        <f>[52]ACCOUNTALLOC!BF39</f>
        <v>0</v>
      </c>
      <c r="BG39" s="696">
        <f>[52]ACCOUNTALLOC!BG39</f>
        <v>7549416.999122831</v>
      </c>
      <c r="BH39" s="696"/>
      <c r="BI39" s="696">
        <f>[52]ACCOUNTALLOC!BI39</f>
        <v>1710174.4010131359</v>
      </c>
      <c r="BJ39" s="696">
        <f>[52]ACCOUNTALLOC!BJ39</f>
        <v>15698334.490805665</v>
      </c>
      <c r="BK39" s="696">
        <f>[52]ACCOUNTALLOC!BK39</f>
        <v>0</v>
      </c>
      <c r="BL39" s="696">
        <f>[52]ACCOUNTALLOC!BL39</f>
        <v>0</v>
      </c>
      <c r="BM39" s="696">
        <f>[52]ACCOUNTALLOC!BM39</f>
        <v>0</v>
      </c>
      <c r="BN39" s="696">
        <f>[52]ACCOUNTALLOC!BN39</f>
        <v>0</v>
      </c>
      <c r="BO39" s="696">
        <f>[52]ACCOUNTALLOC!BO39</f>
        <v>17408508.891818799</v>
      </c>
      <c r="BP39" s="696"/>
      <c r="BQ39" s="696">
        <f>[52]ACCOUNTALLOC!BQ39</f>
        <v>2969562.2123228153</v>
      </c>
      <c r="BR39" s="696">
        <f>[52]ACCOUNTALLOC!BR39</f>
        <v>37495724.843287364</v>
      </c>
      <c r="BS39" s="696">
        <f>[52]ACCOUNTALLOC!BS39</f>
        <v>0</v>
      </c>
      <c r="BT39" s="696">
        <f>[52]ACCOUNTALLOC!BT39</f>
        <v>0</v>
      </c>
      <c r="BU39" s="696">
        <f>[52]ACCOUNTALLOC!BU39</f>
        <v>0</v>
      </c>
      <c r="BV39" s="696">
        <f>[52]ACCOUNTALLOC!BV39</f>
        <v>0</v>
      </c>
      <c r="BW39" s="696">
        <f>[52]ACCOUNTALLOC!BW39</f>
        <v>40465287.05561018</v>
      </c>
      <c r="BX39" s="696"/>
      <c r="BY39" s="696">
        <f>[52]ACCOUNTALLOC!BY39</f>
        <v>8562850.3255339265</v>
      </c>
      <c r="BZ39" s="696">
        <f>[52]ACCOUNTALLOC!BZ39</f>
        <v>92650274.850934267</v>
      </c>
      <c r="CA39" s="696">
        <f>[52]ACCOUNTALLOC!CA39</f>
        <v>0</v>
      </c>
      <c r="CB39" s="696">
        <f>[52]ACCOUNTALLOC!CB39</f>
        <v>0</v>
      </c>
      <c r="CC39" s="696">
        <f>[52]ACCOUNTALLOC!CC39</f>
        <v>0</v>
      </c>
      <c r="CD39" s="696">
        <f>[52]ACCOUNTALLOC!CD39</f>
        <v>0</v>
      </c>
      <c r="CE39" s="696">
        <f>[52]ACCOUNTALLOC!CE39</f>
        <v>101213125.17646819</v>
      </c>
      <c r="CF39" s="696"/>
      <c r="CG39" s="696">
        <f>[52]ACCOUNTALLOC!CG39</f>
        <v>343970.92163344752</v>
      </c>
      <c r="CH39" s="696">
        <f>[52]ACCOUNTALLOC!CH39</f>
        <v>4514950.1174640404</v>
      </c>
      <c r="CI39" s="696">
        <f>[52]ACCOUNTALLOC!CI39</f>
        <v>0</v>
      </c>
      <c r="CJ39" s="696">
        <f>[52]ACCOUNTALLOC!CJ39</f>
        <v>0</v>
      </c>
      <c r="CK39" s="696">
        <f>[52]ACCOUNTALLOC!CK39</f>
        <v>0</v>
      </c>
      <c r="CL39" s="696">
        <f>[52]ACCOUNTALLOC!CL39</f>
        <v>0</v>
      </c>
      <c r="CM39" s="696">
        <f>[52]ACCOUNTALLOC!CM39</f>
        <v>4858921.0390974879</v>
      </c>
      <c r="CN39" s="696">
        <f>[52]ACCOUNTALLOC!CN39</f>
        <v>0</v>
      </c>
      <c r="CO39" s="696">
        <f>[52]ACCOUNTALLOC!CO39</f>
        <v>60964.921886574768</v>
      </c>
      <c r="CP39" s="696">
        <f>[52]ACCOUNTALLOC!CP39</f>
        <v>441872.56008675194</v>
      </c>
      <c r="CQ39" s="696">
        <f>[52]ACCOUNTALLOC!CQ39</f>
        <v>0</v>
      </c>
      <c r="CR39" s="696">
        <f>[52]ACCOUNTALLOC!CR39</f>
        <v>0</v>
      </c>
      <c r="CS39" s="696">
        <f>[52]ACCOUNTALLOC!CS39</f>
        <v>0</v>
      </c>
      <c r="CT39" s="696">
        <f>[52]ACCOUNTALLOC!CT39</f>
        <v>0</v>
      </c>
      <c r="CU39" s="696">
        <f>[52]ACCOUNTALLOC!CU39</f>
        <v>502837.48197332671</v>
      </c>
      <c r="CV39" s="66"/>
      <c r="CW39" s="66">
        <f>[52]ACCOUNTALLOC!CW39</f>
        <v>0</v>
      </c>
      <c r="CX39" s="66">
        <f>[52]ACCOUNTALLOC!CX39</f>
        <v>0</v>
      </c>
      <c r="CY39" s="66">
        <f>[52]ACCOUNTALLOC!CY39</f>
        <v>0</v>
      </c>
      <c r="CZ39" s="66">
        <f>[52]ACCOUNTALLOC!CZ39</f>
        <v>0</v>
      </c>
      <c r="DA39" s="66">
        <f>[52]ACCOUNTALLOC!DA39</f>
        <v>0</v>
      </c>
      <c r="DB39" s="66">
        <f>[52]ACCOUNTALLOC!DB39</f>
        <v>0</v>
      </c>
      <c r="DC39" s="66">
        <f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>[52]ACCOUNTALLOC!E42</f>
        <v>0</v>
      </c>
      <c r="F42" s="697">
        <f>[52]ACCOUNTALLOC!F42</f>
        <v>0</v>
      </c>
      <c r="G42" s="697">
        <f>[52]ACCOUNTALLOC!G42</f>
        <v>0</v>
      </c>
      <c r="H42" s="697">
        <f>[52]ACCOUNTALLOC!H42</f>
        <v>0</v>
      </c>
      <c r="I42" s="697">
        <f>[52]ACCOUNTALLOC!I42</f>
        <v>0</v>
      </c>
      <c r="J42" s="697">
        <f>[52]ACCOUNTALLOC!J42</f>
        <v>0</v>
      </c>
      <c r="K42" s="697">
        <f>[52]ACCOUNTALLOC!K42</f>
        <v>0</v>
      </c>
      <c r="L42" s="698"/>
      <c r="M42" s="697">
        <f>[52]ACCOUNTALLOC!M42</f>
        <v>0</v>
      </c>
      <c r="N42" s="697">
        <f>[52]ACCOUNTALLOC!N42</f>
        <v>0</v>
      </c>
      <c r="O42" s="697">
        <f>[52]ACCOUNTALLOC!O42</f>
        <v>0</v>
      </c>
      <c r="P42" s="697">
        <f>[52]ACCOUNTALLOC!P42</f>
        <v>0</v>
      </c>
      <c r="Q42" s="697">
        <f>[52]ACCOUNTALLOC!Q42</f>
        <v>0</v>
      </c>
      <c r="R42" s="697">
        <f>[52]ACCOUNTALLOC!R42</f>
        <v>0</v>
      </c>
      <c r="S42" s="697">
        <f>[52]ACCOUNTALLOC!S42</f>
        <v>0</v>
      </c>
      <c r="T42" s="698"/>
      <c r="U42" s="697">
        <f>[52]ACCOUNTALLOC!U42</f>
        <v>0</v>
      </c>
      <c r="V42" s="697">
        <f>[52]ACCOUNTALLOC!V42</f>
        <v>0</v>
      </c>
      <c r="W42" s="697">
        <f>[52]ACCOUNTALLOC!W42</f>
        <v>0</v>
      </c>
      <c r="X42" s="697">
        <f>[52]ACCOUNTALLOC!X42</f>
        <v>0</v>
      </c>
      <c r="Y42" s="697">
        <f>[52]ACCOUNTALLOC!Y42</f>
        <v>0</v>
      </c>
      <c r="Z42" s="697">
        <f>[52]ACCOUNTALLOC!Z42</f>
        <v>0</v>
      </c>
      <c r="AA42" s="697">
        <f>[52]ACCOUNTALLOC!AA42</f>
        <v>0</v>
      </c>
      <c r="AB42" s="698"/>
      <c r="AC42" s="697">
        <f>[52]ACCOUNTALLOC!AC42</f>
        <v>0</v>
      </c>
      <c r="AD42" s="697">
        <f>[52]ACCOUNTALLOC!AD42</f>
        <v>0</v>
      </c>
      <c r="AE42" s="697">
        <f>[52]ACCOUNTALLOC!AE42</f>
        <v>0</v>
      </c>
      <c r="AF42" s="697">
        <f>[52]ACCOUNTALLOC!AF42</f>
        <v>0</v>
      </c>
      <c r="AG42" s="697">
        <f>[52]ACCOUNTALLOC!AG42</f>
        <v>0</v>
      </c>
      <c r="AH42" s="697">
        <f>[52]ACCOUNTALLOC!AH42</f>
        <v>0</v>
      </c>
      <c r="AI42" s="697">
        <f>[52]ACCOUNTALLOC!AI42</f>
        <v>0</v>
      </c>
      <c r="AJ42" s="698"/>
      <c r="AK42" s="697">
        <f>[52]ACCOUNTALLOC!AK42</f>
        <v>0</v>
      </c>
      <c r="AL42" s="697">
        <f>[52]ACCOUNTALLOC!AL42</f>
        <v>0</v>
      </c>
      <c r="AM42" s="697">
        <f>[52]ACCOUNTALLOC!AM42</f>
        <v>0</v>
      </c>
      <c r="AN42" s="697">
        <f>[52]ACCOUNTALLOC!AN42</f>
        <v>0</v>
      </c>
      <c r="AO42" s="697">
        <f>[52]ACCOUNTALLOC!AO42</f>
        <v>0</v>
      </c>
      <c r="AP42" s="697">
        <f>[52]ACCOUNTALLOC!AP42</f>
        <v>0</v>
      </c>
      <c r="AQ42" s="697">
        <f>[52]ACCOUNTALLOC!AQ42</f>
        <v>0</v>
      </c>
      <c r="AR42" s="698"/>
      <c r="AS42" s="697">
        <f>[52]ACCOUNTALLOC!AS42</f>
        <v>0</v>
      </c>
      <c r="AT42" s="697">
        <f>[52]ACCOUNTALLOC!AT42</f>
        <v>0</v>
      </c>
      <c r="AU42" s="697">
        <f>[52]ACCOUNTALLOC!AU42</f>
        <v>0</v>
      </c>
      <c r="AV42" s="697">
        <f>[52]ACCOUNTALLOC!AV42</f>
        <v>0</v>
      </c>
      <c r="AW42" s="697">
        <f>[52]ACCOUNTALLOC!AW42</f>
        <v>0</v>
      </c>
      <c r="AX42" s="697">
        <f>[52]ACCOUNTALLOC!AX42</f>
        <v>0</v>
      </c>
      <c r="AY42" s="697">
        <f>[52]ACCOUNTALLOC!AY42</f>
        <v>0</v>
      </c>
      <c r="AZ42" s="698"/>
      <c r="BA42" s="697">
        <f>[52]ACCOUNTALLOC!BA42</f>
        <v>0</v>
      </c>
      <c r="BB42" s="697">
        <f>[52]ACCOUNTALLOC!BB42</f>
        <v>0</v>
      </c>
      <c r="BC42" s="697">
        <f>[52]ACCOUNTALLOC!BC42</f>
        <v>0</v>
      </c>
      <c r="BD42" s="697">
        <f>[52]ACCOUNTALLOC!BD42</f>
        <v>0</v>
      </c>
      <c r="BE42" s="697">
        <f>[52]ACCOUNTALLOC!BE42</f>
        <v>0</v>
      </c>
      <c r="BF42" s="697">
        <f>[52]ACCOUNTALLOC!BF42</f>
        <v>0</v>
      </c>
      <c r="BG42" s="697">
        <f>[52]ACCOUNTALLOC!BG42</f>
        <v>0</v>
      </c>
      <c r="BH42" s="698"/>
      <c r="BI42" s="697">
        <f>[52]ACCOUNTALLOC!BI42</f>
        <v>4381901.8082543351</v>
      </c>
      <c r="BJ42" s="697">
        <f>[52]ACCOUNTALLOC!BJ42</f>
        <v>0</v>
      </c>
      <c r="BK42" s="697">
        <f>[52]ACCOUNTALLOC!BK42</f>
        <v>0</v>
      </c>
      <c r="BL42" s="697">
        <f>[52]ACCOUNTALLOC!BL42</f>
        <v>0</v>
      </c>
      <c r="BM42" s="697">
        <f>[52]ACCOUNTALLOC!BM42</f>
        <v>0</v>
      </c>
      <c r="BN42" s="697">
        <f>[52]ACCOUNTALLOC!BN42</f>
        <v>0</v>
      </c>
      <c r="BO42" s="697">
        <f>[52]ACCOUNTALLOC!BO42</f>
        <v>4381901.8082543351</v>
      </c>
      <c r="BP42" s="698"/>
      <c r="BQ42" s="697">
        <f>[52]ACCOUNTALLOC!BQ42</f>
        <v>16046.563877077044</v>
      </c>
      <c r="BR42" s="697">
        <f>[52]ACCOUNTALLOC!BR42</f>
        <v>0</v>
      </c>
      <c r="BS42" s="697">
        <f>[52]ACCOUNTALLOC!BS42</f>
        <v>0</v>
      </c>
      <c r="BT42" s="697">
        <f>[52]ACCOUNTALLOC!BT42</f>
        <v>0</v>
      </c>
      <c r="BU42" s="697">
        <f>[52]ACCOUNTALLOC!BU42</f>
        <v>0</v>
      </c>
      <c r="BV42" s="697">
        <f>[52]ACCOUNTALLOC!BV42</f>
        <v>0</v>
      </c>
      <c r="BW42" s="697">
        <f>[52]ACCOUNTALLOC!BW42</f>
        <v>16046.563877077044</v>
      </c>
      <c r="BX42" s="698"/>
      <c r="BY42" s="697">
        <f>[52]ACCOUNTALLOC!BY42</f>
        <v>0</v>
      </c>
      <c r="BZ42" s="697">
        <f>[52]ACCOUNTALLOC!BZ42</f>
        <v>0</v>
      </c>
      <c r="CA42" s="697">
        <f>[52]ACCOUNTALLOC!CA42</f>
        <v>0</v>
      </c>
      <c r="CB42" s="697">
        <f>[52]ACCOUNTALLOC!CB42</f>
        <v>0</v>
      </c>
      <c r="CC42" s="697">
        <f>[52]ACCOUNTALLOC!CC42</f>
        <v>0</v>
      </c>
      <c r="CD42" s="697">
        <f>[52]ACCOUNTALLOC!CD42</f>
        <v>0</v>
      </c>
      <c r="CE42" s="697">
        <f>[52]ACCOUNTALLOC!CE42</f>
        <v>0</v>
      </c>
      <c r="CF42" s="698"/>
      <c r="CG42" s="697">
        <f>[52]ACCOUNTALLOC!CG42</f>
        <v>0</v>
      </c>
      <c r="CH42" s="697">
        <f>[52]ACCOUNTALLOC!CH42</f>
        <v>0</v>
      </c>
      <c r="CI42" s="697">
        <f>[52]ACCOUNTALLOC!CI42</f>
        <v>0</v>
      </c>
      <c r="CJ42" s="697">
        <f>[52]ACCOUNTALLOC!CJ42</f>
        <v>0</v>
      </c>
      <c r="CK42" s="697">
        <f>[52]ACCOUNTALLOC!CK42</f>
        <v>0</v>
      </c>
      <c r="CL42" s="697">
        <f>[52]ACCOUNTALLOC!CL42</f>
        <v>0</v>
      </c>
      <c r="CM42" s="697">
        <f>[52]ACCOUNTALLOC!CM42</f>
        <v>0</v>
      </c>
      <c r="CN42" s="698">
        <f>[52]ACCOUNTALLOC!CN42</f>
        <v>0</v>
      </c>
      <c r="CO42" s="697">
        <f>[52]ACCOUNTALLOC!CO42</f>
        <v>0</v>
      </c>
      <c r="CP42" s="697">
        <f>[52]ACCOUNTALLOC!CP42</f>
        <v>0</v>
      </c>
      <c r="CQ42" s="697">
        <f>[52]ACCOUNTALLOC!CQ42</f>
        <v>0</v>
      </c>
      <c r="CR42" s="697">
        <f>[52]ACCOUNTALLOC!CR42</f>
        <v>0</v>
      </c>
      <c r="CS42" s="697">
        <f>[52]ACCOUNTALLOC!CS42</f>
        <v>0</v>
      </c>
      <c r="CT42" s="697">
        <f>[52]ACCOUNTALLOC!CT42</f>
        <v>0</v>
      </c>
      <c r="CU42" s="697">
        <f>[52]ACCOUNTALLOC!CU42</f>
        <v>0</v>
      </c>
      <c r="CW42" s="65">
        <f>[52]ACCOUNTALLOC!CW42</f>
        <v>0</v>
      </c>
      <c r="CX42" s="65">
        <f>[52]ACCOUNTALLOC!CX42</f>
        <v>0</v>
      </c>
      <c r="CY42" s="65">
        <f>[52]ACCOUNTALLOC!CY42</f>
        <v>0</v>
      </c>
      <c r="CZ42" s="65">
        <f>[52]ACCOUNTALLOC!CZ42</f>
        <v>0</v>
      </c>
      <c r="DA42" s="65">
        <f>[52]ACCOUNTALLOC!DA42</f>
        <v>0</v>
      </c>
      <c r="DB42" s="65">
        <f>[52]ACCOUNTALLOC!DB42</f>
        <v>0</v>
      </c>
      <c r="DC42" s="65">
        <f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>[52]ACCOUNTALLOC!E43</f>
        <v>21372455.737104561</v>
      </c>
      <c r="F43" s="697">
        <f>[52]ACCOUNTALLOC!F43</f>
        <v>0</v>
      </c>
      <c r="G43" s="697">
        <f>[52]ACCOUNTALLOC!G43</f>
        <v>0</v>
      </c>
      <c r="H43" s="697">
        <f>[52]ACCOUNTALLOC!H43</f>
        <v>0</v>
      </c>
      <c r="I43" s="697">
        <f>[52]ACCOUNTALLOC!I43</f>
        <v>0</v>
      </c>
      <c r="J43" s="697">
        <f>[52]ACCOUNTALLOC!J43</f>
        <v>0</v>
      </c>
      <c r="K43" s="697">
        <f>[52]ACCOUNTALLOC!K43</f>
        <v>21372455.737104561</v>
      </c>
      <c r="L43" s="698"/>
      <c r="M43" s="697">
        <f>[52]ACCOUNTALLOC!M43</f>
        <v>6889967.5375397019</v>
      </c>
      <c r="N43" s="697">
        <f>[52]ACCOUNTALLOC!N43</f>
        <v>0</v>
      </c>
      <c r="O43" s="697">
        <f>[52]ACCOUNTALLOC!O43</f>
        <v>0</v>
      </c>
      <c r="P43" s="697">
        <f>[52]ACCOUNTALLOC!P43</f>
        <v>0</v>
      </c>
      <c r="Q43" s="697">
        <f>[52]ACCOUNTALLOC!Q43</f>
        <v>0</v>
      </c>
      <c r="R43" s="697">
        <f>[52]ACCOUNTALLOC!R43</f>
        <v>0</v>
      </c>
      <c r="S43" s="697">
        <f>[52]ACCOUNTALLOC!S43</f>
        <v>6889967.5375397019</v>
      </c>
      <c r="T43" s="698"/>
      <c r="U43" s="697">
        <f>[52]ACCOUNTALLOC!U43</f>
        <v>8964074.9893805142</v>
      </c>
      <c r="V43" s="697">
        <f>[52]ACCOUNTALLOC!V43</f>
        <v>0</v>
      </c>
      <c r="W43" s="697">
        <f>[52]ACCOUNTALLOC!W43</f>
        <v>0</v>
      </c>
      <c r="X43" s="697">
        <f>[52]ACCOUNTALLOC!X43</f>
        <v>0</v>
      </c>
      <c r="Y43" s="697">
        <f>[52]ACCOUNTALLOC!Y43</f>
        <v>0</v>
      </c>
      <c r="Z43" s="697">
        <f>[52]ACCOUNTALLOC!Z43</f>
        <v>0</v>
      </c>
      <c r="AA43" s="697">
        <f>[52]ACCOUNTALLOC!AA43</f>
        <v>8964074.9893805142</v>
      </c>
      <c r="AB43" s="698"/>
      <c r="AC43" s="697">
        <f>[52]ACCOUNTALLOC!AC43</f>
        <v>5268260.9435781874</v>
      </c>
      <c r="AD43" s="697">
        <f>[52]ACCOUNTALLOC!AD43</f>
        <v>0</v>
      </c>
      <c r="AE43" s="697">
        <f>[52]ACCOUNTALLOC!AE43</f>
        <v>0</v>
      </c>
      <c r="AF43" s="697">
        <f>[52]ACCOUNTALLOC!AF43</f>
        <v>0</v>
      </c>
      <c r="AG43" s="697">
        <f>[52]ACCOUNTALLOC!AG43</f>
        <v>0</v>
      </c>
      <c r="AH43" s="697">
        <f>[52]ACCOUNTALLOC!AH43</f>
        <v>0</v>
      </c>
      <c r="AI43" s="697">
        <f>[52]ACCOUNTALLOC!AI43</f>
        <v>5268260.9435781874</v>
      </c>
      <c r="AJ43" s="698"/>
      <c r="AK43" s="697">
        <f>[52]ACCOUNTALLOC!AK43</f>
        <v>4339290.7146512726</v>
      </c>
      <c r="AL43" s="697">
        <f>[52]ACCOUNTALLOC!AL43</f>
        <v>0</v>
      </c>
      <c r="AM43" s="697">
        <f>[52]ACCOUNTALLOC!AM43</f>
        <v>0</v>
      </c>
      <c r="AN43" s="697">
        <f>[52]ACCOUNTALLOC!AN43</f>
        <v>0</v>
      </c>
      <c r="AO43" s="697">
        <f>[52]ACCOUNTALLOC!AO43</f>
        <v>0</v>
      </c>
      <c r="AP43" s="697">
        <f>[52]ACCOUNTALLOC!AP43</f>
        <v>0</v>
      </c>
      <c r="AQ43" s="697">
        <f>[52]ACCOUNTALLOC!AQ43</f>
        <v>4339290.7146512726</v>
      </c>
      <c r="AR43" s="698"/>
      <c r="AS43" s="697">
        <f>[52]ACCOUNTALLOC!AS43</f>
        <v>949.85422932245592</v>
      </c>
      <c r="AT43" s="697">
        <f>[52]ACCOUNTALLOC!AT43</f>
        <v>0</v>
      </c>
      <c r="AU43" s="697">
        <f>[52]ACCOUNTALLOC!AU43</f>
        <v>0</v>
      </c>
      <c r="AV43" s="697">
        <f>[52]ACCOUNTALLOC!AV43</f>
        <v>0</v>
      </c>
      <c r="AW43" s="697">
        <f>[52]ACCOUNTALLOC!AW43</f>
        <v>0</v>
      </c>
      <c r="AX43" s="697">
        <f>[52]ACCOUNTALLOC!AX43</f>
        <v>0</v>
      </c>
      <c r="AY43" s="697">
        <f>[52]ACCOUNTALLOC!AY43</f>
        <v>949.85422932245592</v>
      </c>
      <c r="AZ43" s="698"/>
      <c r="BA43" s="697">
        <f>[52]ACCOUNTALLOC!BA43</f>
        <v>221834.13773903536</v>
      </c>
      <c r="BB43" s="697">
        <f>[52]ACCOUNTALLOC!BB43</f>
        <v>0</v>
      </c>
      <c r="BC43" s="697">
        <f>[52]ACCOUNTALLOC!BC43</f>
        <v>0</v>
      </c>
      <c r="BD43" s="697">
        <f>[52]ACCOUNTALLOC!BD43</f>
        <v>0</v>
      </c>
      <c r="BE43" s="697">
        <f>[52]ACCOUNTALLOC!BE43</f>
        <v>0</v>
      </c>
      <c r="BF43" s="697">
        <f>[52]ACCOUNTALLOC!BF43</f>
        <v>0</v>
      </c>
      <c r="BG43" s="697">
        <f>[52]ACCOUNTALLOC!BG43</f>
        <v>221834.13773903536</v>
      </c>
      <c r="BH43" s="698"/>
      <c r="BI43" s="697">
        <f>[52]ACCOUNTALLOC!BI43</f>
        <v>0</v>
      </c>
      <c r="BJ43" s="697">
        <f>[52]ACCOUNTALLOC!BJ43</f>
        <v>0</v>
      </c>
      <c r="BK43" s="697">
        <f>[52]ACCOUNTALLOC!BK43</f>
        <v>0</v>
      </c>
      <c r="BL43" s="697">
        <f>[52]ACCOUNTALLOC!BL43</f>
        <v>0</v>
      </c>
      <c r="BM43" s="697">
        <f>[52]ACCOUNTALLOC!BM43</f>
        <v>0</v>
      </c>
      <c r="BN43" s="697">
        <f>[52]ACCOUNTALLOC!BN43</f>
        <v>0</v>
      </c>
      <c r="BO43" s="697">
        <f>[52]ACCOUNTALLOC!BO43</f>
        <v>0</v>
      </c>
      <c r="BP43" s="698"/>
      <c r="BQ43" s="697">
        <f>[52]ACCOUNTALLOC!BQ43</f>
        <v>0</v>
      </c>
      <c r="BR43" s="697">
        <f>[52]ACCOUNTALLOC!BR43</f>
        <v>0</v>
      </c>
      <c r="BS43" s="697">
        <f>[52]ACCOUNTALLOC!BS43</f>
        <v>0</v>
      </c>
      <c r="BT43" s="697">
        <f>[52]ACCOUNTALLOC!BT43</f>
        <v>0</v>
      </c>
      <c r="BU43" s="697">
        <f>[52]ACCOUNTALLOC!BU43</f>
        <v>0</v>
      </c>
      <c r="BV43" s="697">
        <f>[52]ACCOUNTALLOC!BV43</f>
        <v>0</v>
      </c>
      <c r="BW43" s="697">
        <f>[52]ACCOUNTALLOC!BW43</f>
        <v>0</v>
      </c>
      <c r="BX43" s="698"/>
      <c r="BY43" s="697">
        <f>[52]ACCOUNTALLOC!BY43</f>
        <v>0</v>
      </c>
      <c r="BZ43" s="697">
        <f>[52]ACCOUNTALLOC!BZ43</f>
        <v>0</v>
      </c>
      <c r="CA43" s="697">
        <f>[52]ACCOUNTALLOC!CA43</f>
        <v>0</v>
      </c>
      <c r="CB43" s="697">
        <f>[52]ACCOUNTALLOC!CB43</f>
        <v>0</v>
      </c>
      <c r="CC43" s="697">
        <f>[52]ACCOUNTALLOC!CC43</f>
        <v>0</v>
      </c>
      <c r="CD43" s="697">
        <f>[52]ACCOUNTALLOC!CD43</f>
        <v>0</v>
      </c>
      <c r="CE43" s="697">
        <f>[52]ACCOUNTALLOC!CE43</f>
        <v>0</v>
      </c>
      <c r="CF43" s="698"/>
      <c r="CG43" s="697">
        <f>[52]ACCOUNTALLOC!CG43</f>
        <v>30334.570252941056</v>
      </c>
      <c r="CH43" s="697">
        <f>[52]ACCOUNTALLOC!CH43</f>
        <v>0</v>
      </c>
      <c r="CI43" s="697">
        <f>[52]ACCOUNTALLOC!CI43</f>
        <v>0</v>
      </c>
      <c r="CJ43" s="697">
        <f>[52]ACCOUNTALLOC!CJ43</f>
        <v>0</v>
      </c>
      <c r="CK43" s="697">
        <f>[52]ACCOUNTALLOC!CK43</f>
        <v>0</v>
      </c>
      <c r="CL43" s="697">
        <f>[52]ACCOUNTALLOC!CL43</f>
        <v>0</v>
      </c>
      <c r="CM43" s="697">
        <f>[52]ACCOUNTALLOC!CM43</f>
        <v>30334.570252941056</v>
      </c>
      <c r="CN43" s="698">
        <f>[52]ACCOUNTALLOC!CN43</f>
        <v>0</v>
      </c>
      <c r="CO43" s="697">
        <f>[52]ACCOUNTALLOC!CO43</f>
        <v>2883.1433930444241</v>
      </c>
      <c r="CP43" s="697">
        <f>[52]ACCOUNTALLOC!CP43</f>
        <v>0</v>
      </c>
      <c r="CQ43" s="697">
        <f>[52]ACCOUNTALLOC!CQ43</f>
        <v>0</v>
      </c>
      <c r="CR43" s="697">
        <f>[52]ACCOUNTALLOC!CR43</f>
        <v>0</v>
      </c>
      <c r="CS43" s="697">
        <f>[52]ACCOUNTALLOC!CS43</f>
        <v>0</v>
      </c>
      <c r="CT43" s="697">
        <f>[52]ACCOUNTALLOC!CT43</f>
        <v>0</v>
      </c>
      <c r="CU43" s="697">
        <f>[52]ACCOUNTALLOC!CU43</f>
        <v>2883.1433930444241</v>
      </c>
      <c r="CW43" s="65">
        <f>[52]ACCOUNTALLOC!CW43</f>
        <v>0</v>
      </c>
      <c r="CX43" s="65">
        <f>[52]ACCOUNTALLOC!CX43</f>
        <v>0</v>
      </c>
      <c r="CY43" s="65">
        <f>[52]ACCOUNTALLOC!CY43</f>
        <v>0</v>
      </c>
      <c r="CZ43" s="65">
        <f>[52]ACCOUNTALLOC!CZ43</f>
        <v>0</v>
      </c>
      <c r="DA43" s="65">
        <f>[52]ACCOUNTALLOC!DA43</f>
        <v>0</v>
      </c>
      <c r="DB43" s="65">
        <f>[52]ACCOUNTALLOC!DB43</f>
        <v>0</v>
      </c>
      <c r="DC43" s="65">
        <f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>[52]ACCOUNTALLOC!E44</f>
        <v>0</v>
      </c>
      <c r="F44" s="697">
        <f>[52]ACCOUNTALLOC!F44</f>
        <v>0</v>
      </c>
      <c r="G44" s="697">
        <f>[52]ACCOUNTALLOC!G44</f>
        <v>0</v>
      </c>
      <c r="H44" s="697">
        <f>[52]ACCOUNTALLOC!H44</f>
        <v>0</v>
      </c>
      <c r="I44" s="697">
        <f>[52]ACCOUNTALLOC!I44</f>
        <v>0</v>
      </c>
      <c r="J44" s="697">
        <f>[52]ACCOUNTALLOC!J44</f>
        <v>0</v>
      </c>
      <c r="K44" s="697">
        <f>[52]ACCOUNTALLOC!K44</f>
        <v>0</v>
      </c>
      <c r="L44" s="698"/>
      <c r="M44" s="697">
        <f>[52]ACCOUNTALLOC!M44</f>
        <v>0</v>
      </c>
      <c r="N44" s="697">
        <f>[52]ACCOUNTALLOC!N44</f>
        <v>0</v>
      </c>
      <c r="O44" s="697">
        <f>[52]ACCOUNTALLOC!O44</f>
        <v>0</v>
      </c>
      <c r="P44" s="697">
        <f>[52]ACCOUNTALLOC!P44</f>
        <v>0</v>
      </c>
      <c r="Q44" s="697">
        <f>[52]ACCOUNTALLOC!Q44</f>
        <v>0</v>
      </c>
      <c r="R44" s="697">
        <f>[52]ACCOUNTALLOC!R44</f>
        <v>0</v>
      </c>
      <c r="S44" s="697">
        <f>[52]ACCOUNTALLOC!S44</f>
        <v>0</v>
      </c>
      <c r="T44" s="698"/>
      <c r="U44" s="697">
        <f>[52]ACCOUNTALLOC!U44</f>
        <v>0</v>
      </c>
      <c r="V44" s="697">
        <f>[52]ACCOUNTALLOC!V44</f>
        <v>0</v>
      </c>
      <c r="W44" s="697">
        <f>[52]ACCOUNTALLOC!W44</f>
        <v>0</v>
      </c>
      <c r="X44" s="697">
        <f>[52]ACCOUNTALLOC!X44</f>
        <v>0</v>
      </c>
      <c r="Y44" s="697">
        <f>[52]ACCOUNTALLOC!Y44</f>
        <v>0</v>
      </c>
      <c r="Z44" s="697">
        <f>[52]ACCOUNTALLOC!Z44</f>
        <v>0</v>
      </c>
      <c r="AA44" s="697">
        <f>[52]ACCOUNTALLOC!AA44</f>
        <v>0</v>
      </c>
      <c r="AB44" s="698"/>
      <c r="AC44" s="697">
        <f>[52]ACCOUNTALLOC!AC44</f>
        <v>0</v>
      </c>
      <c r="AD44" s="697">
        <f>[52]ACCOUNTALLOC!AD44</f>
        <v>0</v>
      </c>
      <c r="AE44" s="697">
        <f>[52]ACCOUNTALLOC!AE44</f>
        <v>0</v>
      </c>
      <c r="AF44" s="697">
        <f>[52]ACCOUNTALLOC!AF44</f>
        <v>0</v>
      </c>
      <c r="AG44" s="697">
        <f>[52]ACCOUNTALLOC!AG44</f>
        <v>0</v>
      </c>
      <c r="AH44" s="697">
        <f>[52]ACCOUNTALLOC!AH44</f>
        <v>0</v>
      </c>
      <c r="AI44" s="697">
        <f>[52]ACCOUNTALLOC!AI44</f>
        <v>0</v>
      </c>
      <c r="AJ44" s="698"/>
      <c r="AK44" s="697">
        <f>[52]ACCOUNTALLOC!AK44</f>
        <v>0</v>
      </c>
      <c r="AL44" s="697">
        <f>[52]ACCOUNTALLOC!AL44</f>
        <v>0</v>
      </c>
      <c r="AM44" s="697">
        <f>[52]ACCOUNTALLOC!AM44</f>
        <v>0</v>
      </c>
      <c r="AN44" s="697">
        <f>[52]ACCOUNTALLOC!AN44</f>
        <v>0</v>
      </c>
      <c r="AO44" s="697">
        <f>[52]ACCOUNTALLOC!AO44</f>
        <v>0</v>
      </c>
      <c r="AP44" s="697">
        <f>[52]ACCOUNTALLOC!AP44</f>
        <v>0</v>
      </c>
      <c r="AQ44" s="697">
        <f>[52]ACCOUNTALLOC!AQ44</f>
        <v>0</v>
      </c>
      <c r="AR44" s="698"/>
      <c r="AS44" s="697">
        <f>[52]ACCOUNTALLOC!AS44</f>
        <v>0</v>
      </c>
      <c r="AT44" s="697">
        <f>[52]ACCOUNTALLOC!AT44</f>
        <v>0</v>
      </c>
      <c r="AU44" s="697">
        <f>[52]ACCOUNTALLOC!AU44</f>
        <v>0</v>
      </c>
      <c r="AV44" s="697">
        <f>[52]ACCOUNTALLOC!AV44</f>
        <v>0</v>
      </c>
      <c r="AW44" s="697">
        <f>[52]ACCOUNTALLOC!AW44</f>
        <v>0</v>
      </c>
      <c r="AX44" s="697">
        <f>[52]ACCOUNTALLOC!AX44</f>
        <v>0</v>
      </c>
      <c r="AY44" s="697">
        <f>[52]ACCOUNTALLOC!AY44</f>
        <v>0</v>
      </c>
      <c r="AZ44" s="698"/>
      <c r="BA44" s="697">
        <f>[52]ACCOUNTALLOC!BA44</f>
        <v>0</v>
      </c>
      <c r="BB44" s="697">
        <f>[52]ACCOUNTALLOC!BB44</f>
        <v>0</v>
      </c>
      <c r="BC44" s="697">
        <f>[52]ACCOUNTALLOC!BC44</f>
        <v>0</v>
      </c>
      <c r="BD44" s="697">
        <f>[52]ACCOUNTALLOC!BD44</f>
        <v>0</v>
      </c>
      <c r="BE44" s="697">
        <f>[52]ACCOUNTALLOC!BE44</f>
        <v>0</v>
      </c>
      <c r="BF44" s="697">
        <f>[52]ACCOUNTALLOC!BF44</f>
        <v>0</v>
      </c>
      <c r="BG44" s="697">
        <f>[52]ACCOUNTALLOC!BG44</f>
        <v>0</v>
      </c>
      <c r="BH44" s="698"/>
      <c r="BI44" s="697">
        <f>[52]ACCOUNTALLOC!BI44</f>
        <v>359066.02125357295</v>
      </c>
      <c r="BJ44" s="697">
        <f>[52]ACCOUNTALLOC!BJ44</f>
        <v>0</v>
      </c>
      <c r="BK44" s="697">
        <f>[52]ACCOUNTALLOC!BK44</f>
        <v>0</v>
      </c>
      <c r="BL44" s="697">
        <f>[52]ACCOUNTALLOC!BL44</f>
        <v>0</v>
      </c>
      <c r="BM44" s="697">
        <f>[52]ACCOUNTALLOC!BM44</f>
        <v>0</v>
      </c>
      <c r="BN44" s="697">
        <f>[52]ACCOUNTALLOC!BN44</f>
        <v>0</v>
      </c>
      <c r="BO44" s="697">
        <f>[52]ACCOUNTALLOC!BO44</f>
        <v>359066.02125357295</v>
      </c>
      <c r="BP44" s="698"/>
      <c r="BQ44" s="697">
        <f>[52]ACCOUNTALLOC!BQ44</f>
        <v>134228.77736994543</v>
      </c>
      <c r="BR44" s="697">
        <f>[52]ACCOUNTALLOC!BR44</f>
        <v>0</v>
      </c>
      <c r="BS44" s="697">
        <f>[52]ACCOUNTALLOC!BS44</f>
        <v>0</v>
      </c>
      <c r="BT44" s="697">
        <f>[52]ACCOUNTALLOC!BT44</f>
        <v>0</v>
      </c>
      <c r="BU44" s="697">
        <f>[52]ACCOUNTALLOC!BU44</f>
        <v>0</v>
      </c>
      <c r="BV44" s="697">
        <f>[52]ACCOUNTALLOC!BV44</f>
        <v>0</v>
      </c>
      <c r="BW44" s="697">
        <f>[52]ACCOUNTALLOC!BW44</f>
        <v>134228.77736994543</v>
      </c>
      <c r="BX44" s="698"/>
      <c r="BY44" s="697">
        <f>[52]ACCOUNTALLOC!BY44</f>
        <v>159099.74616251249</v>
      </c>
      <c r="BZ44" s="697">
        <f>[52]ACCOUNTALLOC!BZ44</f>
        <v>0</v>
      </c>
      <c r="CA44" s="697">
        <f>[52]ACCOUNTALLOC!CA44</f>
        <v>0</v>
      </c>
      <c r="CB44" s="697">
        <f>[52]ACCOUNTALLOC!CB44</f>
        <v>0</v>
      </c>
      <c r="CC44" s="697">
        <f>[52]ACCOUNTALLOC!CC44</f>
        <v>0</v>
      </c>
      <c r="CD44" s="697">
        <f>[52]ACCOUNTALLOC!CD44</f>
        <v>0</v>
      </c>
      <c r="CE44" s="697">
        <f>[52]ACCOUNTALLOC!CE44</f>
        <v>159099.74616251249</v>
      </c>
      <c r="CF44" s="698"/>
      <c r="CG44" s="697">
        <f>[52]ACCOUNTALLOC!CG44</f>
        <v>0</v>
      </c>
      <c r="CH44" s="697">
        <f>[52]ACCOUNTALLOC!CH44</f>
        <v>0</v>
      </c>
      <c r="CI44" s="697">
        <f>[52]ACCOUNTALLOC!CI44</f>
        <v>0</v>
      </c>
      <c r="CJ44" s="697">
        <f>[52]ACCOUNTALLOC!CJ44</f>
        <v>0</v>
      </c>
      <c r="CK44" s="697">
        <f>[52]ACCOUNTALLOC!CK44</f>
        <v>0</v>
      </c>
      <c r="CL44" s="697">
        <f>[52]ACCOUNTALLOC!CL44</f>
        <v>0</v>
      </c>
      <c r="CM44" s="697">
        <f>[52]ACCOUNTALLOC!CM44</f>
        <v>0</v>
      </c>
      <c r="CN44" s="698">
        <f>[52]ACCOUNTALLOC!CN44</f>
        <v>0</v>
      </c>
      <c r="CO44" s="697">
        <f>[52]ACCOUNTALLOC!CO44</f>
        <v>0</v>
      </c>
      <c r="CP44" s="697">
        <f>[52]ACCOUNTALLOC!CP44</f>
        <v>0</v>
      </c>
      <c r="CQ44" s="697">
        <f>[52]ACCOUNTALLOC!CQ44</f>
        <v>0</v>
      </c>
      <c r="CR44" s="697">
        <f>[52]ACCOUNTALLOC!CR44</f>
        <v>0</v>
      </c>
      <c r="CS44" s="697">
        <f>[52]ACCOUNTALLOC!CS44</f>
        <v>0</v>
      </c>
      <c r="CT44" s="697">
        <f>[52]ACCOUNTALLOC!CT44</f>
        <v>0</v>
      </c>
      <c r="CU44" s="697">
        <f>[52]ACCOUNTALLOC!CU44</f>
        <v>0</v>
      </c>
      <c r="CW44" s="65">
        <f>[52]ACCOUNTALLOC!CW44</f>
        <v>0</v>
      </c>
      <c r="CX44" s="65">
        <f>[52]ACCOUNTALLOC!CX44</f>
        <v>0</v>
      </c>
      <c r="CY44" s="65">
        <f>[52]ACCOUNTALLOC!CY44</f>
        <v>0</v>
      </c>
      <c r="CZ44" s="65">
        <f>[52]ACCOUNTALLOC!CZ44</f>
        <v>0</v>
      </c>
      <c r="DA44" s="65">
        <f>[52]ACCOUNTALLOC!DA44</f>
        <v>0</v>
      </c>
      <c r="DB44" s="65">
        <f>[52]ACCOUNTALLOC!DB44</f>
        <v>0</v>
      </c>
      <c r="DC44" s="65">
        <f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>[52]ACCOUNTALLOC!E45</f>
        <v>3792899.44249753</v>
      </c>
      <c r="F45" s="697">
        <f>[52]ACCOUNTALLOC!F45</f>
        <v>0</v>
      </c>
      <c r="G45" s="697">
        <f>[52]ACCOUNTALLOC!G45</f>
        <v>0</v>
      </c>
      <c r="H45" s="697">
        <f>[52]ACCOUNTALLOC!H45</f>
        <v>0</v>
      </c>
      <c r="I45" s="697">
        <f>[52]ACCOUNTALLOC!I45</f>
        <v>0</v>
      </c>
      <c r="J45" s="697">
        <f>[52]ACCOUNTALLOC!J45</f>
        <v>0</v>
      </c>
      <c r="K45" s="697">
        <f>[52]ACCOUNTALLOC!K45</f>
        <v>3792899.44249753</v>
      </c>
      <c r="L45" s="698"/>
      <c r="M45" s="697">
        <f>[52]ACCOUNTALLOC!M45</f>
        <v>1044125.5497413003</v>
      </c>
      <c r="N45" s="697">
        <f>[52]ACCOUNTALLOC!N45</f>
        <v>0</v>
      </c>
      <c r="O45" s="697">
        <f>[52]ACCOUNTALLOC!O45</f>
        <v>0</v>
      </c>
      <c r="P45" s="697">
        <f>[52]ACCOUNTALLOC!P45</f>
        <v>0</v>
      </c>
      <c r="Q45" s="697">
        <f>[52]ACCOUNTALLOC!Q45</f>
        <v>0</v>
      </c>
      <c r="R45" s="697">
        <f>[52]ACCOUNTALLOC!R45</f>
        <v>0</v>
      </c>
      <c r="S45" s="697">
        <f>[52]ACCOUNTALLOC!S45</f>
        <v>1044125.5497413003</v>
      </c>
      <c r="T45" s="698"/>
      <c r="U45" s="697">
        <f>[52]ACCOUNTALLOC!U45</f>
        <v>1296782.1146047371</v>
      </c>
      <c r="V45" s="697">
        <f>[52]ACCOUNTALLOC!V45</f>
        <v>0</v>
      </c>
      <c r="W45" s="697">
        <f>[52]ACCOUNTALLOC!W45</f>
        <v>0</v>
      </c>
      <c r="X45" s="697">
        <f>[52]ACCOUNTALLOC!X45</f>
        <v>0</v>
      </c>
      <c r="Y45" s="697">
        <f>[52]ACCOUNTALLOC!Y45</f>
        <v>0</v>
      </c>
      <c r="Z45" s="697">
        <f>[52]ACCOUNTALLOC!Z45</f>
        <v>0</v>
      </c>
      <c r="AA45" s="697">
        <f>[52]ACCOUNTALLOC!AA45</f>
        <v>1296782.1146047371</v>
      </c>
      <c r="AB45" s="698"/>
      <c r="AC45" s="697">
        <f>[52]ACCOUNTALLOC!AC45</f>
        <v>754188.6889221567</v>
      </c>
      <c r="AD45" s="697">
        <f>[52]ACCOUNTALLOC!AD45</f>
        <v>0</v>
      </c>
      <c r="AE45" s="697">
        <f>[52]ACCOUNTALLOC!AE45</f>
        <v>0</v>
      </c>
      <c r="AF45" s="697">
        <f>[52]ACCOUNTALLOC!AF45</f>
        <v>0</v>
      </c>
      <c r="AG45" s="697">
        <f>[52]ACCOUNTALLOC!AG45</f>
        <v>0</v>
      </c>
      <c r="AH45" s="697">
        <f>[52]ACCOUNTALLOC!AH45</f>
        <v>0</v>
      </c>
      <c r="AI45" s="697">
        <f>[52]ACCOUNTALLOC!AI45</f>
        <v>754188.6889221567</v>
      </c>
      <c r="AJ45" s="698"/>
      <c r="AK45" s="697">
        <f>[52]ACCOUNTALLOC!AK45</f>
        <v>495124.92649974383</v>
      </c>
      <c r="AL45" s="697">
        <f>[52]ACCOUNTALLOC!AL45</f>
        <v>0</v>
      </c>
      <c r="AM45" s="697">
        <f>[52]ACCOUNTALLOC!AM45</f>
        <v>0</v>
      </c>
      <c r="AN45" s="697">
        <f>[52]ACCOUNTALLOC!AN45</f>
        <v>0</v>
      </c>
      <c r="AO45" s="697">
        <f>[52]ACCOUNTALLOC!AO45</f>
        <v>0</v>
      </c>
      <c r="AP45" s="697">
        <f>[52]ACCOUNTALLOC!AP45</f>
        <v>0</v>
      </c>
      <c r="AQ45" s="697">
        <f>[52]ACCOUNTALLOC!AQ45</f>
        <v>495124.92649974383</v>
      </c>
      <c r="AR45" s="698"/>
      <c r="AS45" s="697">
        <f>[52]ACCOUNTALLOC!AS45</f>
        <v>1.0767494427319133</v>
      </c>
      <c r="AT45" s="697">
        <f>[52]ACCOUNTALLOC!AT45</f>
        <v>0</v>
      </c>
      <c r="AU45" s="697">
        <f>[52]ACCOUNTALLOC!AU45</f>
        <v>0</v>
      </c>
      <c r="AV45" s="697">
        <f>[52]ACCOUNTALLOC!AV45</f>
        <v>0</v>
      </c>
      <c r="AW45" s="697">
        <f>[52]ACCOUNTALLOC!AW45</f>
        <v>0</v>
      </c>
      <c r="AX45" s="697">
        <f>[52]ACCOUNTALLOC!AX45</f>
        <v>0</v>
      </c>
      <c r="AY45" s="697">
        <f>[52]ACCOUNTALLOC!AY45</f>
        <v>1.0767494427319133</v>
      </c>
      <c r="AZ45" s="698"/>
      <c r="BA45" s="697">
        <f>[52]ACCOUNTALLOC!BA45</f>
        <v>60872.41462068462</v>
      </c>
      <c r="BB45" s="697">
        <f>[52]ACCOUNTALLOC!BB45</f>
        <v>0</v>
      </c>
      <c r="BC45" s="697">
        <f>[52]ACCOUNTALLOC!BC45</f>
        <v>0</v>
      </c>
      <c r="BD45" s="697">
        <f>[52]ACCOUNTALLOC!BD45</f>
        <v>0</v>
      </c>
      <c r="BE45" s="697">
        <f>[52]ACCOUNTALLOC!BE45</f>
        <v>0</v>
      </c>
      <c r="BF45" s="697">
        <f>[52]ACCOUNTALLOC!BF45</f>
        <v>0</v>
      </c>
      <c r="BG45" s="697">
        <f>[52]ACCOUNTALLOC!BG45</f>
        <v>60872.41462068462</v>
      </c>
      <c r="BH45" s="698"/>
      <c r="BI45" s="697">
        <f>[52]ACCOUNTALLOC!BI45</f>
        <v>0</v>
      </c>
      <c r="BJ45" s="697">
        <f>[52]ACCOUNTALLOC!BJ45</f>
        <v>0</v>
      </c>
      <c r="BK45" s="697">
        <f>[52]ACCOUNTALLOC!BK45</f>
        <v>0</v>
      </c>
      <c r="BL45" s="697">
        <f>[52]ACCOUNTALLOC!BL45</f>
        <v>0</v>
      </c>
      <c r="BM45" s="697">
        <f>[52]ACCOUNTALLOC!BM45</f>
        <v>0</v>
      </c>
      <c r="BN45" s="697">
        <f>[52]ACCOUNTALLOC!BN45</f>
        <v>0</v>
      </c>
      <c r="BO45" s="697">
        <f>[52]ACCOUNTALLOC!BO45</f>
        <v>0</v>
      </c>
      <c r="BP45" s="698"/>
      <c r="BQ45" s="697">
        <f>[52]ACCOUNTALLOC!BQ45</f>
        <v>0</v>
      </c>
      <c r="BR45" s="697">
        <f>[52]ACCOUNTALLOC!BR45</f>
        <v>0</v>
      </c>
      <c r="BS45" s="697">
        <f>[52]ACCOUNTALLOC!BS45</f>
        <v>0</v>
      </c>
      <c r="BT45" s="697">
        <f>[52]ACCOUNTALLOC!BT45</f>
        <v>0</v>
      </c>
      <c r="BU45" s="697">
        <f>[52]ACCOUNTALLOC!BU45</f>
        <v>0</v>
      </c>
      <c r="BV45" s="697">
        <f>[52]ACCOUNTALLOC!BV45</f>
        <v>0</v>
      </c>
      <c r="BW45" s="697">
        <f>[52]ACCOUNTALLOC!BW45</f>
        <v>0</v>
      </c>
      <c r="BX45" s="698"/>
      <c r="BY45" s="697">
        <f>[52]ACCOUNTALLOC!BY45</f>
        <v>0</v>
      </c>
      <c r="BZ45" s="697">
        <f>[52]ACCOUNTALLOC!BZ45</f>
        <v>0</v>
      </c>
      <c r="CA45" s="697">
        <f>[52]ACCOUNTALLOC!CA45</f>
        <v>0</v>
      </c>
      <c r="CB45" s="697">
        <f>[52]ACCOUNTALLOC!CB45</f>
        <v>0</v>
      </c>
      <c r="CC45" s="697">
        <f>[52]ACCOUNTALLOC!CC45</f>
        <v>0</v>
      </c>
      <c r="CD45" s="697">
        <f>[52]ACCOUNTALLOC!CD45</f>
        <v>0</v>
      </c>
      <c r="CE45" s="697">
        <f>[52]ACCOUNTALLOC!CE45</f>
        <v>0</v>
      </c>
      <c r="CF45" s="698"/>
      <c r="CG45" s="697">
        <f>[52]ACCOUNTALLOC!CG45</f>
        <v>5763.3013922225664</v>
      </c>
      <c r="CH45" s="697">
        <f>[52]ACCOUNTALLOC!CH45</f>
        <v>0</v>
      </c>
      <c r="CI45" s="697">
        <f>[52]ACCOUNTALLOC!CI45</f>
        <v>0</v>
      </c>
      <c r="CJ45" s="697">
        <f>[52]ACCOUNTALLOC!CJ45</f>
        <v>0</v>
      </c>
      <c r="CK45" s="697">
        <f>[52]ACCOUNTALLOC!CK45</f>
        <v>0</v>
      </c>
      <c r="CL45" s="697">
        <f>[52]ACCOUNTALLOC!CL45</f>
        <v>0</v>
      </c>
      <c r="CM45" s="697">
        <f>[52]ACCOUNTALLOC!CM45</f>
        <v>5763.3013922225664</v>
      </c>
      <c r="CN45" s="698">
        <f>[52]ACCOUNTALLOC!CN45</f>
        <v>0</v>
      </c>
      <c r="CO45" s="697">
        <f>[52]ACCOUNTALLOC!CO45</f>
        <v>847.94018615138168</v>
      </c>
      <c r="CP45" s="697">
        <f>[52]ACCOUNTALLOC!CP45</f>
        <v>0</v>
      </c>
      <c r="CQ45" s="697">
        <f>[52]ACCOUNTALLOC!CQ45</f>
        <v>0</v>
      </c>
      <c r="CR45" s="697">
        <f>[52]ACCOUNTALLOC!CR45</f>
        <v>0</v>
      </c>
      <c r="CS45" s="697">
        <f>[52]ACCOUNTALLOC!CS45</f>
        <v>0</v>
      </c>
      <c r="CT45" s="697">
        <f>[52]ACCOUNTALLOC!CT45</f>
        <v>0</v>
      </c>
      <c r="CU45" s="697">
        <f>[52]ACCOUNTALLOC!CU45</f>
        <v>847.94018615138168</v>
      </c>
      <c r="CW45" s="65">
        <f>[52]ACCOUNTALLOC!CW45</f>
        <v>0</v>
      </c>
      <c r="CX45" s="65">
        <f>[52]ACCOUNTALLOC!CX45</f>
        <v>0</v>
      </c>
      <c r="CY45" s="65">
        <f>[52]ACCOUNTALLOC!CY45</f>
        <v>0</v>
      </c>
      <c r="CZ45" s="65">
        <f>[52]ACCOUNTALLOC!CZ45</f>
        <v>0</v>
      </c>
      <c r="DA45" s="65">
        <f>[52]ACCOUNTALLOC!DA45</f>
        <v>0</v>
      </c>
      <c r="DB45" s="65">
        <f>[52]ACCOUNTALLOC!DB45</f>
        <v>0</v>
      </c>
      <c r="DC45" s="65">
        <f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>[52]ACCOUNTALLOC!E46</f>
        <v>0</v>
      </c>
      <c r="F46" s="697">
        <f>[52]ACCOUNTALLOC!F46</f>
        <v>0</v>
      </c>
      <c r="G46" s="697">
        <f>[52]ACCOUNTALLOC!G46</f>
        <v>0</v>
      </c>
      <c r="H46" s="697">
        <f>[52]ACCOUNTALLOC!H46</f>
        <v>0</v>
      </c>
      <c r="I46" s="697">
        <f>[52]ACCOUNTALLOC!I46</f>
        <v>0</v>
      </c>
      <c r="J46" s="697">
        <f>[52]ACCOUNTALLOC!J46</f>
        <v>0</v>
      </c>
      <c r="K46" s="697">
        <f>[52]ACCOUNTALLOC!K46</f>
        <v>0</v>
      </c>
      <c r="L46" s="698"/>
      <c r="M46" s="697">
        <f>[52]ACCOUNTALLOC!M46</f>
        <v>0</v>
      </c>
      <c r="N46" s="697">
        <f>[52]ACCOUNTALLOC!N46</f>
        <v>0</v>
      </c>
      <c r="O46" s="697">
        <f>[52]ACCOUNTALLOC!O46</f>
        <v>0</v>
      </c>
      <c r="P46" s="697">
        <f>[52]ACCOUNTALLOC!P46</f>
        <v>0</v>
      </c>
      <c r="Q46" s="697">
        <f>[52]ACCOUNTALLOC!Q46</f>
        <v>0</v>
      </c>
      <c r="R46" s="697">
        <f>[52]ACCOUNTALLOC!R46</f>
        <v>0</v>
      </c>
      <c r="S46" s="697">
        <f>[52]ACCOUNTALLOC!S46</f>
        <v>0</v>
      </c>
      <c r="T46" s="698"/>
      <c r="U46" s="697">
        <f>[52]ACCOUNTALLOC!U46</f>
        <v>0</v>
      </c>
      <c r="V46" s="697">
        <f>[52]ACCOUNTALLOC!V46</f>
        <v>0</v>
      </c>
      <c r="W46" s="697">
        <f>[52]ACCOUNTALLOC!W46</f>
        <v>0</v>
      </c>
      <c r="X46" s="697">
        <f>[52]ACCOUNTALLOC!X46</f>
        <v>0</v>
      </c>
      <c r="Y46" s="697">
        <f>[52]ACCOUNTALLOC!Y46</f>
        <v>0</v>
      </c>
      <c r="Z46" s="697">
        <f>[52]ACCOUNTALLOC!Z46</f>
        <v>0</v>
      </c>
      <c r="AA46" s="697">
        <f>[52]ACCOUNTALLOC!AA46</f>
        <v>0</v>
      </c>
      <c r="AB46" s="698"/>
      <c r="AC46" s="697">
        <f>[52]ACCOUNTALLOC!AC46</f>
        <v>0</v>
      </c>
      <c r="AD46" s="697">
        <f>[52]ACCOUNTALLOC!AD46</f>
        <v>0</v>
      </c>
      <c r="AE46" s="697">
        <f>[52]ACCOUNTALLOC!AE46</f>
        <v>0</v>
      </c>
      <c r="AF46" s="697">
        <f>[52]ACCOUNTALLOC!AF46</f>
        <v>0</v>
      </c>
      <c r="AG46" s="697">
        <f>[52]ACCOUNTALLOC!AG46</f>
        <v>0</v>
      </c>
      <c r="AH46" s="697">
        <f>[52]ACCOUNTALLOC!AH46</f>
        <v>0</v>
      </c>
      <c r="AI46" s="697">
        <f>[52]ACCOUNTALLOC!AI46</f>
        <v>0</v>
      </c>
      <c r="AJ46" s="698"/>
      <c r="AK46" s="697">
        <f>[52]ACCOUNTALLOC!AK46</f>
        <v>654749.74004621</v>
      </c>
      <c r="AL46" s="697">
        <f>[52]ACCOUNTALLOC!AL46</f>
        <v>0</v>
      </c>
      <c r="AM46" s="697">
        <f>[52]ACCOUNTALLOC!AM46</f>
        <v>0</v>
      </c>
      <c r="AN46" s="697">
        <f>[52]ACCOUNTALLOC!AN46</f>
        <v>0</v>
      </c>
      <c r="AO46" s="697">
        <f>[52]ACCOUNTALLOC!AO46</f>
        <v>0</v>
      </c>
      <c r="AP46" s="697">
        <f>[52]ACCOUNTALLOC!AP46</f>
        <v>0</v>
      </c>
      <c r="AQ46" s="697">
        <f>[52]ACCOUNTALLOC!AQ46</f>
        <v>654749.74004621</v>
      </c>
      <c r="AR46" s="698"/>
      <c r="AS46" s="697">
        <f>[52]ACCOUNTALLOC!AS46</f>
        <v>0</v>
      </c>
      <c r="AT46" s="697">
        <f>[52]ACCOUNTALLOC!AT46</f>
        <v>0</v>
      </c>
      <c r="AU46" s="697">
        <f>[52]ACCOUNTALLOC!AU46</f>
        <v>0</v>
      </c>
      <c r="AV46" s="697">
        <f>[52]ACCOUNTALLOC!AV46</f>
        <v>0</v>
      </c>
      <c r="AW46" s="697">
        <f>[52]ACCOUNTALLOC!AW46</f>
        <v>0</v>
      </c>
      <c r="AX46" s="697">
        <f>[52]ACCOUNTALLOC!AX46</f>
        <v>0</v>
      </c>
      <c r="AY46" s="697">
        <f>[52]ACCOUNTALLOC!AY46</f>
        <v>0</v>
      </c>
      <c r="AZ46" s="698"/>
      <c r="BA46" s="697">
        <f>[52]ACCOUNTALLOC!BA46</f>
        <v>0</v>
      </c>
      <c r="BB46" s="697">
        <f>[52]ACCOUNTALLOC!BB46</f>
        <v>0</v>
      </c>
      <c r="BC46" s="697">
        <f>[52]ACCOUNTALLOC!BC46</f>
        <v>0</v>
      </c>
      <c r="BD46" s="697">
        <f>[52]ACCOUNTALLOC!BD46</f>
        <v>0</v>
      </c>
      <c r="BE46" s="697">
        <f>[52]ACCOUNTALLOC!BE46</f>
        <v>0</v>
      </c>
      <c r="BF46" s="697">
        <f>[52]ACCOUNTALLOC!BF46</f>
        <v>0</v>
      </c>
      <c r="BG46" s="697">
        <f>[52]ACCOUNTALLOC!BG46</f>
        <v>0</v>
      </c>
      <c r="BH46" s="698"/>
      <c r="BI46" s="697">
        <f>[52]ACCOUNTALLOC!BI46</f>
        <v>15160583.846818591</v>
      </c>
      <c r="BJ46" s="697">
        <f>[52]ACCOUNTALLOC!BJ46</f>
        <v>0</v>
      </c>
      <c r="BK46" s="697">
        <f>[52]ACCOUNTALLOC!BK46</f>
        <v>0</v>
      </c>
      <c r="BL46" s="697">
        <f>[52]ACCOUNTALLOC!BL46</f>
        <v>0</v>
      </c>
      <c r="BM46" s="697">
        <f>[52]ACCOUNTALLOC!BM46</f>
        <v>0</v>
      </c>
      <c r="BN46" s="697">
        <f>[52]ACCOUNTALLOC!BN46</f>
        <v>0</v>
      </c>
      <c r="BO46" s="697">
        <f>[52]ACCOUNTALLOC!BO46</f>
        <v>15160583.846818591</v>
      </c>
      <c r="BP46" s="698"/>
      <c r="BQ46" s="697">
        <f>[52]ACCOUNTALLOC!BQ46</f>
        <v>12313198.493169427</v>
      </c>
      <c r="BR46" s="697">
        <f>[52]ACCOUNTALLOC!BR46</f>
        <v>0</v>
      </c>
      <c r="BS46" s="697">
        <f>[52]ACCOUNTALLOC!BS46</f>
        <v>0</v>
      </c>
      <c r="BT46" s="697">
        <f>[52]ACCOUNTALLOC!BT46</f>
        <v>0</v>
      </c>
      <c r="BU46" s="697">
        <f>[52]ACCOUNTALLOC!BU46</f>
        <v>0</v>
      </c>
      <c r="BV46" s="697">
        <f>[52]ACCOUNTALLOC!BV46</f>
        <v>0</v>
      </c>
      <c r="BW46" s="697">
        <f>[52]ACCOUNTALLOC!BW46</f>
        <v>12313198.493169427</v>
      </c>
      <c r="BX46" s="698"/>
      <c r="BY46" s="697">
        <f>[52]ACCOUNTALLOC!BY46</f>
        <v>5304941.1516191633</v>
      </c>
      <c r="BZ46" s="697">
        <f>[52]ACCOUNTALLOC!BZ46</f>
        <v>0</v>
      </c>
      <c r="CA46" s="697">
        <f>[52]ACCOUNTALLOC!CA46</f>
        <v>0</v>
      </c>
      <c r="CB46" s="697">
        <f>[52]ACCOUNTALLOC!CB46</f>
        <v>0</v>
      </c>
      <c r="CC46" s="697">
        <f>[52]ACCOUNTALLOC!CC46</f>
        <v>0</v>
      </c>
      <c r="CD46" s="697">
        <f>[52]ACCOUNTALLOC!CD46</f>
        <v>0</v>
      </c>
      <c r="CE46" s="697">
        <f>[52]ACCOUNTALLOC!CE46</f>
        <v>5304941.1516191633</v>
      </c>
      <c r="CF46" s="698"/>
      <c r="CG46" s="697">
        <f>[52]ACCOUNTALLOC!CG46</f>
        <v>0</v>
      </c>
      <c r="CH46" s="697">
        <f>[52]ACCOUNTALLOC!CH46</f>
        <v>0</v>
      </c>
      <c r="CI46" s="697">
        <f>[52]ACCOUNTALLOC!CI46</f>
        <v>0</v>
      </c>
      <c r="CJ46" s="697">
        <f>[52]ACCOUNTALLOC!CJ46</f>
        <v>0</v>
      </c>
      <c r="CK46" s="697">
        <f>[52]ACCOUNTALLOC!CK46</f>
        <v>0</v>
      </c>
      <c r="CL46" s="697">
        <f>[52]ACCOUNTALLOC!CL46</f>
        <v>0</v>
      </c>
      <c r="CM46" s="697">
        <f>[52]ACCOUNTALLOC!CM46</f>
        <v>0</v>
      </c>
      <c r="CN46" s="698">
        <f>[52]ACCOUNTALLOC!CN46</f>
        <v>0</v>
      </c>
      <c r="CO46" s="697">
        <f>[52]ACCOUNTALLOC!CO46</f>
        <v>0</v>
      </c>
      <c r="CP46" s="697">
        <f>[52]ACCOUNTALLOC!CP46</f>
        <v>0</v>
      </c>
      <c r="CQ46" s="697">
        <f>[52]ACCOUNTALLOC!CQ46</f>
        <v>0</v>
      </c>
      <c r="CR46" s="697">
        <f>[52]ACCOUNTALLOC!CR46</f>
        <v>0</v>
      </c>
      <c r="CS46" s="697">
        <f>[52]ACCOUNTALLOC!CS46</f>
        <v>0</v>
      </c>
      <c r="CT46" s="697">
        <f>[52]ACCOUNTALLOC!CT46</f>
        <v>0</v>
      </c>
      <c r="CU46" s="697">
        <f>[52]ACCOUNTALLOC!CU46</f>
        <v>0</v>
      </c>
      <c r="CW46" s="65">
        <f>[52]ACCOUNTALLOC!CW46</f>
        <v>0</v>
      </c>
      <c r="CX46" s="65">
        <f>[52]ACCOUNTALLOC!CX46</f>
        <v>0</v>
      </c>
      <c r="CY46" s="65">
        <f>[52]ACCOUNTALLOC!CY46</f>
        <v>0</v>
      </c>
      <c r="CZ46" s="65">
        <f>[52]ACCOUNTALLOC!CZ46</f>
        <v>0</v>
      </c>
      <c r="DA46" s="65">
        <f>[52]ACCOUNTALLOC!DA46</f>
        <v>0</v>
      </c>
      <c r="DB46" s="65">
        <f>[52]ACCOUNTALLOC!DB46</f>
        <v>0</v>
      </c>
      <c r="DC46" s="65">
        <f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>[52]ACCOUNTALLOC!E47</f>
        <v>244351600.54763758</v>
      </c>
      <c r="F47" s="697">
        <f>[52]ACCOUNTALLOC!F47</f>
        <v>0</v>
      </c>
      <c r="G47" s="697">
        <f>[52]ACCOUNTALLOC!G47</f>
        <v>0</v>
      </c>
      <c r="H47" s="697">
        <f>[52]ACCOUNTALLOC!H47</f>
        <v>0</v>
      </c>
      <c r="I47" s="697">
        <f>[52]ACCOUNTALLOC!I47</f>
        <v>0</v>
      </c>
      <c r="J47" s="697">
        <f>[52]ACCOUNTALLOC!J47</f>
        <v>0</v>
      </c>
      <c r="K47" s="697">
        <f>[52]ACCOUNTALLOC!K47</f>
        <v>244351600.54763758</v>
      </c>
      <c r="L47" s="698"/>
      <c r="M47" s="697">
        <f>[52]ACCOUNTALLOC!M47</f>
        <v>59077851.688851751</v>
      </c>
      <c r="N47" s="697">
        <f>[52]ACCOUNTALLOC!N47</f>
        <v>0</v>
      </c>
      <c r="O47" s="697">
        <f>[52]ACCOUNTALLOC!O47</f>
        <v>0</v>
      </c>
      <c r="P47" s="697">
        <f>[52]ACCOUNTALLOC!P47</f>
        <v>0</v>
      </c>
      <c r="Q47" s="697">
        <f>[52]ACCOUNTALLOC!Q47</f>
        <v>0</v>
      </c>
      <c r="R47" s="697">
        <f>[52]ACCOUNTALLOC!R47</f>
        <v>0</v>
      </c>
      <c r="S47" s="697">
        <f>[52]ACCOUNTALLOC!S47</f>
        <v>59077851.688851751</v>
      </c>
      <c r="T47" s="698"/>
      <c r="U47" s="697">
        <f>[52]ACCOUNTALLOC!U47</f>
        <v>64914131.167985559</v>
      </c>
      <c r="V47" s="697">
        <f>[52]ACCOUNTALLOC!V47</f>
        <v>0</v>
      </c>
      <c r="W47" s="697">
        <f>[52]ACCOUNTALLOC!W47</f>
        <v>0</v>
      </c>
      <c r="X47" s="697">
        <f>[52]ACCOUNTALLOC!X47</f>
        <v>0</v>
      </c>
      <c r="Y47" s="697">
        <f>[52]ACCOUNTALLOC!Y47</f>
        <v>0</v>
      </c>
      <c r="Z47" s="697">
        <f>[52]ACCOUNTALLOC!Z47</f>
        <v>0</v>
      </c>
      <c r="AA47" s="697">
        <f>[52]ACCOUNTALLOC!AA47</f>
        <v>64914131.167985559</v>
      </c>
      <c r="AB47" s="698"/>
      <c r="AC47" s="697">
        <f>[52]ACCOUNTALLOC!AC47</f>
        <v>34540268.724038981</v>
      </c>
      <c r="AD47" s="697">
        <f>[52]ACCOUNTALLOC!AD47</f>
        <v>0</v>
      </c>
      <c r="AE47" s="697">
        <f>[52]ACCOUNTALLOC!AE47</f>
        <v>0</v>
      </c>
      <c r="AF47" s="697">
        <f>[52]ACCOUNTALLOC!AF47</f>
        <v>0</v>
      </c>
      <c r="AG47" s="697">
        <f>[52]ACCOUNTALLOC!AG47</f>
        <v>0</v>
      </c>
      <c r="AH47" s="697">
        <f>[52]ACCOUNTALLOC!AH47</f>
        <v>0</v>
      </c>
      <c r="AI47" s="697">
        <f>[52]ACCOUNTALLOC!AI47</f>
        <v>34540268.724038981</v>
      </c>
      <c r="AJ47" s="698"/>
      <c r="AK47" s="697">
        <f>[52]ACCOUNTALLOC!AK47</f>
        <v>30750704.14466393</v>
      </c>
      <c r="AL47" s="697">
        <f>[52]ACCOUNTALLOC!AL47</f>
        <v>0</v>
      </c>
      <c r="AM47" s="697">
        <f>[52]ACCOUNTALLOC!AM47</f>
        <v>0</v>
      </c>
      <c r="AN47" s="697">
        <f>[52]ACCOUNTALLOC!AN47</f>
        <v>0</v>
      </c>
      <c r="AO47" s="697">
        <f>[52]ACCOUNTALLOC!AO47</f>
        <v>0</v>
      </c>
      <c r="AP47" s="697">
        <f>[52]ACCOUNTALLOC!AP47</f>
        <v>0</v>
      </c>
      <c r="AQ47" s="697">
        <f>[52]ACCOUNTALLOC!AQ47</f>
        <v>30750704.14466393</v>
      </c>
      <c r="AR47" s="698"/>
      <c r="AS47" s="697">
        <f>[52]ACCOUNTALLOC!AS47</f>
        <v>113070.2220244175</v>
      </c>
      <c r="AT47" s="697">
        <f>[52]ACCOUNTALLOC!AT47</f>
        <v>0</v>
      </c>
      <c r="AU47" s="697">
        <f>[52]ACCOUNTALLOC!AU47</f>
        <v>0</v>
      </c>
      <c r="AV47" s="697">
        <f>[52]ACCOUNTALLOC!AV47</f>
        <v>0</v>
      </c>
      <c r="AW47" s="697">
        <f>[52]ACCOUNTALLOC!AW47</f>
        <v>0</v>
      </c>
      <c r="AX47" s="697">
        <f>[52]ACCOUNTALLOC!AX47</f>
        <v>0</v>
      </c>
      <c r="AY47" s="697">
        <f>[52]ACCOUNTALLOC!AY47</f>
        <v>113070.2220244175</v>
      </c>
      <c r="AZ47" s="698"/>
      <c r="BA47" s="697">
        <f>[52]ACCOUNTALLOC!BA47</f>
        <v>3531377.7871913705</v>
      </c>
      <c r="BB47" s="697">
        <f>[52]ACCOUNTALLOC!BB47</f>
        <v>0</v>
      </c>
      <c r="BC47" s="697">
        <f>[52]ACCOUNTALLOC!BC47</f>
        <v>0</v>
      </c>
      <c r="BD47" s="697">
        <f>[52]ACCOUNTALLOC!BD47</f>
        <v>0</v>
      </c>
      <c r="BE47" s="697">
        <f>[52]ACCOUNTALLOC!BE47</f>
        <v>0</v>
      </c>
      <c r="BF47" s="697">
        <f>[52]ACCOUNTALLOC!BF47</f>
        <v>0</v>
      </c>
      <c r="BG47" s="697">
        <f>[52]ACCOUNTALLOC!BG47</f>
        <v>3531377.7871913705</v>
      </c>
      <c r="BH47" s="698"/>
      <c r="BI47" s="697">
        <f>[52]ACCOUNTALLOC!BI47</f>
        <v>0</v>
      </c>
      <c r="BJ47" s="697">
        <f>[52]ACCOUNTALLOC!BJ47</f>
        <v>0</v>
      </c>
      <c r="BK47" s="697">
        <f>[52]ACCOUNTALLOC!BK47</f>
        <v>0</v>
      </c>
      <c r="BL47" s="697">
        <f>[52]ACCOUNTALLOC!BL47</f>
        <v>0</v>
      </c>
      <c r="BM47" s="697">
        <f>[52]ACCOUNTALLOC!BM47</f>
        <v>0</v>
      </c>
      <c r="BN47" s="697">
        <f>[52]ACCOUNTALLOC!BN47</f>
        <v>0</v>
      </c>
      <c r="BO47" s="697">
        <f>[52]ACCOUNTALLOC!BO47</f>
        <v>0</v>
      </c>
      <c r="BP47" s="698"/>
      <c r="BQ47" s="697">
        <f>[52]ACCOUNTALLOC!BQ47</f>
        <v>0</v>
      </c>
      <c r="BR47" s="697">
        <f>[52]ACCOUNTALLOC!BR47</f>
        <v>0</v>
      </c>
      <c r="BS47" s="697">
        <f>[52]ACCOUNTALLOC!BS47</f>
        <v>0</v>
      </c>
      <c r="BT47" s="697">
        <f>[52]ACCOUNTALLOC!BT47</f>
        <v>0</v>
      </c>
      <c r="BU47" s="697">
        <f>[52]ACCOUNTALLOC!BU47</f>
        <v>0</v>
      </c>
      <c r="BV47" s="697">
        <f>[52]ACCOUNTALLOC!BV47</f>
        <v>0</v>
      </c>
      <c r="BW47" s="697">
        <f>[52]ACCOUNTALLOC!BW47</f>
        <v>0</v>
      </c>
      <c r="BX47" s="698"/>
      <c r="BY47" s="697">
        <f>[52]ACCOUNTALLOC!BY47</f>
        <v>0</v>
      </c>
      <c r="BZ47" s="697">
        <f>[52]ACCOUNTALLOC!BZ47</f>
        <v>0</v>
      </c>
      <c r="CA47" s="697">
        <f>[52]ACCOUNTALLOC!CA47</f>
        <v>0</v>
      </c>
      <c r="CB47" s="697">
        <f>[52]ACCOUNTALLOC!CB47</f>
        <v>0</v>
      </c>
      <c r="CC47" s="697">
        <f>[52]ACCOUNTALLOC!CC47</f>
        <v>0</v>
      </c>
      <c r="CD47" s="697">
        <f>[52]ACCOUNTALLOC!CD47</f>
        <v>0</v>
      </c>
      <c r="CE47" s="697">
        <f>[52]ACCOUNTALLOC!CE47</f>
        <v>0</v>
      </c>
      <c r="CF47" s="698"/>
      <c r="CG47" s="697">
        <f>[52]ACCOUNTALLOC!CG47</f>
        <v>353145.04930748604</v>
      </c>
      <c r="CH47" s="697">
        <f>[52]ACCOUNTALLOC!CH47</f>
        <v>0</v>
      </c>
      <c r="CI47" s="697">
        <f>[52]ACCOUNTALLOC!CI47</f>
        <v>0</v>
      </c>
      <c r="CJ47" s="697">
        <f>[52]ACCOUNTALLOC!CJ47</f>
        <v>0</v>
      </c>
      <c r="CK47" s="697">
        <f>[52]ACCOUNTALLOC!CK47</f>
        <v>0</v>
      </c>
      <c r="CL47" s="697">
        <f>[52]ACCOUNTALLOC!CL47</f>
        <v>0</v>
      </c>
      <c r="CM47" s="697">
        <f>[52]ACCOUNTALLOC!CM47</f>
        <v>353145.04930748604</v>
      </c>
      <c r="CN47" s="698">
        <f>[52]ACCOUNTALLOC!CN47</f>
        <v>0</v>
      </c>
      <c r="CO47" s="697">
        <f>[52]ACCOUNTALLOC!CO47</f>
        <v>120377.43664552382</v>
      </c>
      <c r="CP47" s="697">
        <f>[52]ACCOUNTALLOC!CP47</f>
        <v>0</v>
      </c>
      <c r="CQ47" s="697">
        <f>[52]ACCOUNTALLOC!CQ47</f>
        <v>0</v>
      </c>
      <c r="CR47" s="697">
        <f>[52]ACCOUNTALLOC!CR47</f>
        <v>0</v>
      </c>
      <c r="CS47" s="697">
        <f>[52]ACCOUNTALLOC!CS47</f>
        <v>0</v>
      </c>
      <c r="CT47" s="697">
        <f>[52]ACCOUNTALLOC!CT47</f>
        <v>0</v>
      </c>
      <c r="CU47" s="697">
        <f>[52]ACCOUNTALLOC!CU47</f>
        <v>120377.43664552382</v>
      </c>
      <c r="CW47" s="65">
        <f>[52]ACCOUNTALLOC!CW47</f>
        <v>0</v>
      </c>
      <c r="CX47" s="65">
        <f>[52]ACCOUNTALLOC!CX47</f>
        <v>0</v>
      </c>
      <c r="CY47" s="65">
        <f>[52]ACCOUNTALLOC!CY47</f>
        <v>0</v>
      </c>
      <c r="CZ47" s="65">
        <f>[52]ACCOUNTALLOC!CZ47</f>
        <v>0</v>
      </c>
      <c r="DA47" s="65">
        <f>[52]ACCOUNTALLOC!DA47</f>
        <v>0</v>
      </c>
      <c r="DB47" s="65">
        <f>[52]ACCOUNTALLOC!DB47</f>
        <v>0</v>
      </c>
      <c r="DC47" s="65">
        <f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>[52]ACCOUNTALLOC!E48</f>
        <v>614573.52214283624</v>
      </c>
      <c r="F48" s="697">
        <f>[52]ACCOUNTALLOC!F48</f>
        <v>0</v>
      </c>
      <c r="G48" s="697">
        <f>[52]ACCOUNTALLOC!G48</f>
        <v>0</v>
      </c>
      <c r="H48" s="697">
        <f>[52]ACCOUNTALLOC!H48</f>
        <v>0</v>
      </c>
      <c r="I48" s="697">
        <f>[52]ACCOUNTALLOC!I48</f>
        <v>0</v>
      </c>
      <c r="J48" s="697">
        <f>[52]ACCOUNTALLOC!J48</f>
        <v>0</v>
      </c>
      <c r="K48" s="697">
        <f>[52]ACCOUNTALLOC!K48</f>
        <v>614573.52214283624</v>
      </c>
      <c r="L48" s="698"/>
      <c r="M48" s="697">
        <f>[52]ACCOUNTALLOC!M48</f>
        <v>148587.86810349277</v>
      </c>
      <c r="N48" s="697">
        <f>[52]ACCOUNTALLOC!N48</f>
        <v>0</v>
      </c>
      <c r="O48" s="697">
        <f>[52]ACCOUNTALLOC!O48</f>
        <v>0</v>
      </c>
      <c r="P48" s="697">
        <f>[52]ACCOUNTALLOC!P48</f>
        <v>0</v>
      </c>
      <c r="Q48" s="697">
        <f>[52]ACCOUNTALLOC!Q48</f>
        <v>0</v>
      </c>
      <c r="R48" s="697">
        <f>[52]ACCOUNTALLOC!R48</f>
        <v>0</v>
      </c>
      <c r="S48" s="697">
        <f>[52]ACCOUNTALLOC!S48</f>
        <v>148587.86810349277</v>
      </c>
      <c r="T48" s="698"/>
      <c r="U48" s="697">
        <f>[52]ACCOUNTALLOC!U48</f>
        <v>163266.80954550701</v>
      </c>
      <c r="V48" s="697">
        <f>[52]ACCOUNTALLOC!V48</f>
        <v>0</v>
      </c>
      <c r="W48" s="697">
        <f>[52]ACCOUNTALLOC!W48</f>
        <v>0</v>
      </c>
      <c r="X48" s="697">
        <f>[52]ACCOUNTALLOC!X48</f>
        <v>0</v>
      </c>
      <c r="Y48" s="697">
        <f>[52]ACCOUNTALLOC!Y48</f>
        <v>0</v>
      </c>
      <c r="Z48" s="697">
        <f>[52]ACCOUNTALLOC!Z48</f>
        <v>0</v>
      </c>
      <c r="AA48" s="697">
        <f>[52]ACCOUNTALLOC!AA48</f>
        <v>163266.80954550701</v>
      </c>
      <c r="AB48" s="698"/>
      <c r="AC48" s="697">
        <f>[52]ACCOUNTALLOC!AC48</f>
        <v>86872.910011302622</v>
      </c>
      <c r="AD48" s="697">
        <f>[52]ACCOUNTALLOC!AD48</f>
        <v>0</v>
      </c>
      <c r="AE48" s="697">
        <f>[52]ACCOUNTALLOC!AE48</f>
        <v>0</v>
      </c>
      <c r="AF48" s="697">
        <f>[52]ACCOUNTALLOC!AF48</f>
        <v>0</v>
      </c>
      <c r="AG48" s="697">
        <f>[52]ACCOUNTALLOC!AG48</f>
        <v>0</v>
      </c>
      <c r="AH48" s="697">
        <f>[52]ACCOUNTALLOC!AH48</f>
        <v>0</v>
      </c>
      <c r="AI48" s="697">
        <f>[52]ACCOUNTALLOC!AI48</f>
        <v>86872.910011302622</v>
      </c>
      <c r="AJ48" s="698"/>
      <c r="AK48" s="697">
        <f>[52]ACCOUNTALLOC!AK48</f>
        <v>77341.701516188972</v>
      </c>
      <c r="AL48" s="697">
        <f>[52]ACCOUNTALLOC!AL48</f>
        <v>0</v>
      </c>
      <c r="AM48" s="697">
        <f>[52]ACCOUNTALLOC!AM48</f>
        <v>0</v>
      </c>
      <c r="AN48" s="697">
        <f>[52]ACCOUNTALLOC!AN48</f>
        <v>0</v>
      </c>
      <c r="AO48" s="697">
        <f>[52]ACCOUNTALLOC!AO48</f>
        <v>0</v>
      </c>
      <c r="AP48" s="697">
        <f>[52]ACCOUNTALLOC!AP48</f>
        <v>0</v>
      </c>
      <c r="AQ48" s="697">
        <f>[52]ACCOUNTALLOC!AQ48</f>
        <v>77341.701516188972</v>
      </c>
      <c r="AR48" s="698"/>
      <c r="AS48" s="697">
        <f>[52]ACCOUNTALLOC!AS48</f>
        <v>284.38514191549706</v>
      </c>
      <c r="AT48" s="697">
        <f>[52]ACCOUNTALLOC!AT48</f>
        <v>0</v>
      </c>
      <c r="AU48" s="697">
        <f>[52]ACCOUNTALLOC!AU48</f>
        <v>0</v>
      </c>
      <c r="AV48" s="697">
        <f>[52]ACCOUNTALLOC!AV48</f>
        <v>0</v>
      </c>
      <c r="AW48" s="697">
        <f>[52]ACCOUNTALLOC!AW48</f>
        <v>0</v>
      </c>
      <c r="AX48" s="697">
        <f>[52]ACCOUNTALLOC!AX48</f>
        <v>0</v>
      </c>
      <c r="AY48" s="697">
        <f>[52]ACCOUNTALLOC!AY48</f>
        <v>284.38514191549706</v>
      </c>
      <c r="AZ48" s="698"/>
      <c r="BA48" s="697">
        <f>[52]ACCOUNTALLOC!BA48</f>
        <v>8881.837810053823</v>
      </c>
      <c r="BB48" s="697">
        <f>[52]ACCOUNTALLOC!BB48</f>
        <v>0</v>
      </c>
      <c r="BC48" s="697">
        <f>[52]ACCOUNTALLOC!BC48</f>
        <v>0</v>
      </c>
      <c r="BD48" s="697">
        <f>[52]ACCOUNTALLOC!BD48</f>
        <v>0</v>
      </c>
      <c r="BE48" s="697">
        <f>[52]ACCOUNTALLOC!BE48</f>
        <v>0</v>
      </c>
      <c r="BF48" s="697">
        <f>[52]ACCOUNTALLOC!BF48</f>
        <v>0</v>
      </c>
      <c r="BG48" s="697">
        <f>[52]ACCOUNTALLOC!BG48</f>
        <v>8881.837810053823</v>
      </c>
      <c r="BH48" s="698"/>
      <c r="BI48" s="697">
        <f>[52]ACCOUNTALLOC!BI48</f>
        <v>0</v>
      </c>
      <c r="BJ48" s="697">
        <f>[52]ACCOUNTALLOC!BJ48</f>
        <v>0</v>
      </c>
      <c r="BK48" s="697">
        <f>[52]ACCOUNTALLOC!BK48</f>
        <v>0</v>
      </c>
      <c r="BL48" s="697">
        <f>[52]ACCOUNTALLOC!BL48</f>
        <v>0</v>
      </c>
      <c r="BM48" s="697">
        <f>[52]ACCOUNTALLOC!BM48</f>
        <v>0</v>
      </c>
      <c r="BN48" s="697">
        <f>[52]ACCOUNTALLOC!BN48</f>
        <v>0</v>
      </c>
      <c r="BO48" s="697">
        <f>[52]ACCOUNTALLOC!BO48</f>
        <v>0</v>
      </c>
      <c r="BP48" s="698"/>
      <c r="BQ48" s="697">
        <f>[52]ACCOUNTALLOC!BQ48</f>
        <v>0</v>
      </c>
      <c r="BR48" s="697">
        <f>[52]ACCOUNTALLOC!BR48</f>
        <v>0</v>
      </c>
      <c r="BS48" s="697">
        <f>[52]ACCOUNTALLOC!BS48</f>
        <v>0</v>
      </c>
      <c r="BT48" s="697">
        <f>[52]ACCOUNTALLOC!BT48</f>
        <v>0</v>
      </c>
      <c r="BU48" s="697">
        <f>[52]ACCOUNTALLOC!BU48</f>
        <v>0</v>
      </c>
      <c r="BV48" s="697">
        <f>[52]ACCOUNTALLOC!BV48</f>
        <v>0</v>
      </c>
      <c r="BW48" s="697">
        <f>[52]ACCOUNTALLOC!BW48</f>
        <v>0</v>
      </c>
      <c r="BX48" s="698"/>
      <c r="BY48" s="697">
        <f>[52]ACCOUNTALLOC!BY48</f>
        <v>0</v>
      </c>
      <c r="BZ48" s="697">
        <f>[52]ACCOUNTALLOC!BZ48</f>
        <v>0</v>
      </c>
      <c r="CA48" s="697">
        <f>[52]ACCOUNTALLOC!CA48</f>
        <v>0</v>
      </c>
      <c r="CB48" s="697">
        <f>[52]ACCOUNTALLOC!CB48</f>
        <v>0</v>
      </c>
      <c r="CC48" s="697">
        <f>[52]ACCOUNTALLOC!CC48</f>
        <v>0</v>
      </c>
      <c r="CD48" s="697">
        <f>[52]ACCOUNTALLOC!CD48</f>
        <v>0</v>
      </c>
      <c r="CE48" s="697">
        <f>[52]ACCOUNTALLOC!CE48</f>
        <v>0</v>
      </c>
      <c r="CF48" s="698"/>
      <c r="CG48" s="697">
        <f>[52]ACCOUNTALLOC!CG48</f>
        <v>888.20206740530625</v>
      </c>
      <c r="CH48" s="697">
        <f>[52]ACCOUNTALLOC!CH48</f>
        <v>0</v>
      </c>
      <c r="CI48" s="697">
        <f>[52]ACCOUNTALLOC!CI48</f>
        <v>0</v>
      </c>
      <c r="CJ48" s="697">
        <f>[52]ACCOUNTALLOC!CJ48</f>
        <v>0</v>
      </c>
      <c r="CK48" s="697">
        <f>[52]ACCOUNTALLOC!CK48</f>
        <v>0</v>
      </c>
      <c r="CL48" s="697">
        <f>[52]ACCOUNTALLOC!CL48</f>
        <v>0</v>
      </c>
      <c r="CM48" s="697">
        <f>[52]ACCOUNTALLOC!CM48</f>
        <v>888.20206740530625</v>
      </c>
      <c r="CN48" s="698">
        <f>[52]ACCOUNTALLOC!CN48</f>
        <v>0</v>
      </c>
      <c r="CO48" s="697">
        <f>[52]ACCOUNTALLOC!CO48</f>
        <v>302.76366129774038</v>
      </c>
      <c r="CP48" s="697">
        <f>[52]ACCOUNTALLOC!CP48</f>
        <v>0</v>
      </c>
      <c r="CQ48" s="697">
        <f>[52]ACCOUNTALLOC!CQ48</f>
        <v>0</v>
      </c>
      <c r="CR48" s="697">
        <f>[52]ACCOUNTALLOC!CR48</f>
        <v>0</v>
      </c>
      <c r="CS48" s="697">
        <f>[52]ACCOUNTALLOC!CS48</f>
        <v>0</v>
      </c>
      <c r="CT48" s="697">
        <f>[52]ACCOUNTALLOC!CT48</f>
        <v>0</v>
      </c>
      <c r="CU48" s="697">
        <f>[52]ACCOUNTALLOC!CU48</f>
        <v>302.76366129774038</v>
      </c>
      <c r="CW48" s="65">
        <f>[52]ACCOUNTALLOC!CW48</f>
        <v>0</v>
      </c>
      <c r="CX48" s="65">
        <f>[52]ACCOUNTALLOC!CX48</f>
        <v>0</v>
      </c>
      <c r="CY48" s="65">
        <f>[52]ACCOUNTALLOC!CY48</f>
        <v>0</v>
      </c>
      <c r="CZ48" s="65">
        <f>[52]ACCOUNTALLOC!CZ48</f>
        <v>0</v>
      </c>
      <c r="DA48" s="65">
        <f>[52]ACCOUNTALLOC!DA48</f>
        <v>0</v>
      </c>
      <c r="DB48" s="65">
        <f>[52]ACCOUNTALLOC!DB48</f>
        <v>0</v>
      </c>
      <c r="DC48" s="65">
        <f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>[52]ACCOUNTALLOC!E49</f>
        <v>256635696.29111663</v>
      </c>
      <c r="F49" s="697">
        <f>[52]ACCOUNTALLOC!F49</f>
        <v>0</v>
      </c>
      <c r="G49" s="697">
        <f>[52]ACCOUNTALLOC!G49</f>
        <v>0</v>
      </c>
      <c r="H49" s="697">
        <f>[52]ACCOUNTALLOC!H49</f>
        <v>0</v>
      </c>
      <c r="I49" s="697">
        <f>[52]ACCOUNTALLOC!I49</f>
        <v>0</v>
      </c>
      <c r="J49" s="697">
        <f>[52]ACCOUNTALLOC!J49</f>
        <v>0</v>
      </c>
      <c r="K49" s="697">
        <f>[52]ACCOUNTALLOC!K49</f>
        <v>256635696.29111663</v>
      </c>
      <c r="L49" s="698"/>
      <c r="M49" s="697">
        <f>[52]ACCOUNTALLOC!M49</f>
        <v>46891765.305053428</v>
      </c>
      <c r="N49" s="697">
        <f>[52]ACCOUNTALLOC!N49</f>
        <v>0</v>
      </c>
      <c r="O49" s="697">
        <f>[52]ACCOUNTALLOC!O49</f>
        <v>0</v>
      </c>
      <c r="P49" s="697">
        <f>[52]ACCOUNTALLOC!P49</f>
        <v>0</v>
      </c>
      <c r="Q49" s="697">
        <f>[52]ACCOUNTALLOC!Q49</f>
        <v>0</v>
      </c>
      <c r="R49" s="697">
        <f>[52]ACCOUNTALLOC!R49</f>
        <v>0</v>
      </c>
      <c r="S49" s="697">
        <f>[52]ACCOUNTALLOC!S49</f>
        <v>46891765.305053428</v>
      </c>
      <c r="T49" s="698"/>
      <c r="U49" s="697">
        <f>[52]ACCOUNTALLOC!U49</f>
        <v>36455041.284208007</v>
      </c>
      <c r="V49" s="697">
        <f>[52]ACCOUNTALLOC!V49</f>
        <v>0</v>
      </c>
      <c r="W49" s="697">
        <f>[52]ACCOUNTALLOC!W49</f>
        <v>0</v>
      </c>
      <c r="X49" s="697">
        <f>[52]ACCOUNTALLOC!X49</f>
        <v>0</v>
      </c>
      <c r="Y49" s="697">
        <f>[52]ACCOUNTALLOC!Y49</f>
        <v>0</v>
      </c>
      <c r="Z49" s="697">
        <f>[52]ACCOUNTALLOC!Z49</f>
        <v>0</v>
      </c>
      <c r="AA49" s="697">
        <f>[52]ACCOUNTALLOC!AA49</f>
        <v>36455041.284208007</v>
      </c>
      <c r="AB49" s="698"/>
      <c r="AC49" s="697">
        <f>[52]ACCOUNTALLOC!AC49</f>
        <v>14421042.995726857</v>
      </c>
      <c r="AD49" s="697">
        <f>[52]ACCOUNTALLOC!AD49</f>
        <v>0</v>
      </c>
      <c r="AE49" s="697">
        <f>[52]ACCOUNTALLOC!AE49</f>
        <v>0</v>
      </c>
      <c r="AF49" s="697">
        <f>[52]ACCOUNTALLOC!AF49</f>
        <v>0</v>
      </c>
      <c r="AG49" s="697">
        <f>[52]ACCOUNTALLOC!AG49</f>
        <v>0</v>
      </c>
      <c r="AH49" s="697">
        <f>[52]ACCOUNTALLOC!AH49</f>
        <v>0</v>
      </c>
      <c r="AI49" s="697">
        <f>[52]ACCOUNTALLOC!AI49</f>
        <v>14421042.995726857</v>
      </c>
      <c r="AJ49" s="698"/>
      <c r="AK49" s="697">
        <f>[52]ACCOUNTALLOC!AK49</f>
        <v>13498736.547584774</v>
      </c>
      <c r="AL49" s="697">
        <f>[52]ACCOUNTALLOC!AL49</f>
        <v>0</v>
      </c>
      <c r="AM49" s="697">
        <f>[52]ACCOUNTALLOC!AM49</f>
        <v>0</v>
      </c>
      <c r="AN49" s="697">
        <f>[52]ACCOUNTALLOC!AN49</f>
        <v>0</v>
      </c>
      <c r="AO49" s="697">
        <f>[52]ACCOUNTALLOC!AO49</f>
        <v>0</v>
      </c>
      <c r="AP49" s="697">
        <f>[52]ACCOUNTALLOC!AP49</f>
        <v>0</v>
      </c>
      <c r="AQ49" s="697">
        <f>[52]ACCOUNTALLOC!AQ49</f>
        <v>13498736.547584774</v>
      </c>
      <c r="AR49" s="698"/>
      <c r="AS49" s="697">
        <f>[52]ACCOUNTALLOC!AS49</f>
        <v>338104.22916481865</v>
      </c>
      <c r="AT49" s="697">
        <f>[52]ACCOUNTALLOC!AT49</f>
        <v>0</v>
      </c>
      <c r="AU49" s="697">
        <f>[52]ACCOUNTALLOC!AU49</f>
        <v>0</v>
      </c>
      <c r="AV49" s="697">
        <f>[52]ACCOUNTALLOC!AV49</f>
        <v>0</v>
      </c>
      <c r="AW49" s="697">
        <f>[52]ACCOUNTALLOC!AW49</f>
        <v>0</v>
      </c>
      <c r="AX49" s="697">
        <f>[52]ACCOUNTALLOC!AX49</f>
        <v>0</v>
      </c>
      <c r="AY49" s="697">
        <f>[52]ACCOUNTALLOC!AY49</f>
        <v>338104.22916481865</v>
      </c>
      <c r="AZ49" s="698"/>
      <c r="BA49" s="697">
        <f>[52]ACCOUNTALLOC!BA49</f>
        <v>3637612.5363462684</v>
      </c>
      <c r="BB49" s="697">
        <f>[52]ACCOUNTALLOC!BB49</f>
        <v>0</v>
      </c>
      <c r="BC49" s="697">
        <f>[52]ACCOUNTALLOC!BC49</f>
        <v>0</v>
      </c>
      <c r="BD49" s="697">
        <f>[52]ACCOUNTALLOC!BD49</f>
        <v>0</v>
      </c>
      <c r="BE49" s="697">
        <f>[52]ACCOUNTALLOC!BE49</f>
        <v>0</v>
      </c>
      <c r="BF49" s="697">
        <f>[52]ACCOUNTALLOC!BF49</f>
        <v>0</v>
      </c>
      <c r="BG49" s="697">
        <f>[52]ACCOUNTALLOC!BG49</f>
        <v>3637612.5363462684</v>
      </c>
      <c r="BH49" s="698"/>
      <c r="BI49" s="697">
        <f>[52]ACCOUNTALLOC!BI49</f>
        <v>0</v>
      </c>
      <c r="BJ49" s="697">
        <f>[52]ACCOUNTALLOC!BJ49</f>
        <v>0</v>
      </c>
      <c r="BK49" s="697">
        <f>[52]ACCOUNTALLOC!BK49</f>
        <v>0</v>
      </c>
      <c r="BL49" s="697">
        <f>[52]ACCOUNTALLOC!BL49</f>
        <v>0</v>
      </c>
      <c r="BM49" s="697">
        <f>[52]ACCOUNTALLOC!BM49</f>
        <v>0</v>
      </c>
      <c r="BN49" s="697">
        <f>[52]ACCOUNTALLOC!BN49</f>
        <v>0</v>
      </c>
      <c r="BO49" s="697">
        <f>[52]ACCOUNTALLOC!BO49</f>
        <v>0</v>
      </c>
      <c r="BP49" s="698"/>
      <c r="BQ49" s="697">
        <f>[52]ACCOUNTALLOC!BQ49</f>
        <v>0</v>
      </c>
      <c r="BR49" s="697">
        <f>[52]ACCOUNTALLOC!BR49</f>
        <v>0</v>
      </c>
      <c r="BS49" s="697">
        <f>[52]ACCOUNTALLOC!BS49</f>
        <v>0</v>
      </c>
      <c r="BT49" s="697">
        <f>[52]ACCOUNTALLOC!BT49</f>
        <v>0</v>
      </c>
      <c r="BU49" s="697">
        <f>[52]ACCOUNTALLOC!BU49</f>
        <v>0</v>
      </c>
      <c r="BV49" s="697">
        <f>[52]ACCOUNTALLOC!BV49</f>
        <v>0</v>
      </c>
      <c r="BW49" s="697">
        <f>[52]ACCOUNTALLOC!BW49</f>
        <v>0</v>
      </c>
      <c r="BX49" s="698"/>
      <c r="BY49" s="697">
        <f>[52]ACCOUNTALLOC!BY49</f>
        <v>0</v>
      </c>
      <c r="BZ49" s="697">
        <f>[52]ACCOUNTALLOC!BZ49</f>
        <v>0</v>
      </c>
      <c r="CA49" s="697">
        <f>[52]ACCOUNTALLOC!CA49</f>
        <v>0</v>
      </c>
      <c r="CB49" s="697">
        <f>[52]ACCOUNTALLOC!CB49</f>
        <v>0</v>
      </c>
      <c r="CC49" s="697">
        <f>[52]ACCOUNTALLOC!CC49</f>
        <v>0</v>
      </c>
      <c r="CD49" s="697">
        <f>[52]ACCOUNTALLOC!CD49</f>
        <v>0</v>
      </c>
      <c r="CE49" s="697">
        <f>[52]ACCOUNTALLOC!CE49</f>
        <v>0</v>
      </c>
      <c r="CF49" s="698"/>
      <c r="CG49" s="697">
        <f>[52]ACCOUNTALLOC!CG49</f>
        <v>225527.48914423192</v>
      </c>
      <c r="CH49" s="697">
        <f>[52]ACCOUNTALLOC!CH49</f>
        <v>0</v>
      </c>
      <c r="CI49" s="697">
        <f>[52]ACCOUNTALLOC!CI49</f>
        <v>0</v>
      </c>
      <c r="CJ49" s="697">
        <f>[52]ACCOUNTALLOC!CJ49</f>
        <v>0</v>
      </c>
      <c r="CK49" s="697">
        <f>[52]ACCOUNTALLOC!CK49</f>
        <v>0</v>
      </c>
      <c r="CL49" s="697">
        <f>[52]ACCOUNTALLOC!CL49</f>
        <v>0</v>
      </c>
      <c r="CM49" s="697">
        <f>[52]ACCOUNTALLOC!CM49</f>
        <v>225527.48914423192</v>
      </c>
      <c r="CN49" s="698">
        <f>[52]ACCOUNTALLOC!CN49</f>
        <v>0</v>
      </c>
      <c r="CO49" s="697">
        <f>[52]ACCOUNTALLOC!CO49</f>
        <v>256944.25380113986</v>
      </c>
      <c r="CP49" s="697">
        <f>[52]ACCOUNTALLOC!CP49</f>
        <v>0</v>
      </c>
      <c r="CQ49" s="697">
        <f>[52]ACCOUNTALLOC!CQ49</f>
        <v>0</v>
      </c>
      <c r="CR49" s="697">
        <f>[52]ACCOUNTALLOC!CR49</f>
        <v>0</v>
      </c>
      <c r="CS49" s="697">
        <f>[52]ACCOUNTALLOC!CS49</f>
        <v>0</v>
      </c>
      <c r="CT49" s="697">
        <f>[52]ACCOUNTALLOC!CT49</f>
        <v>0</v>
      </c>
      <c r="CU49" s="697">
        <f>[52]ACCOUNTALLOC!CU49</f>
        <v>256944.25380113986</v>
      </c>
      <c r="CW49" s="65">
        <f>[52]ACCOUNTALLOC!CW49</f>
        <v>0</v>
      </c>
      <c r="CX49" s="65">
        <f>[52]ACCOUNTALLOC!CX49</f>
        <v>0</v>
      </c>
      <c r="CY49" s="65">
        <f>[52]ACCOUNTALLOC!CY49</f>
        <v>0</v>
      </c>
      <c r="CZ49" s="65">
        <f>[52]ACCOUNTALLOC!CZ49</f>
        <v>0</v>
      </c>
      <c r="DA49" s="65">
        <f>[52]ACCOUNTALLOC!DA49</f>
        <v>0</v>
      </c>
      <c r="DB49" s="65">
        <f>[52]ACCOUNTALLOC!DB49</f>
        <v>0</v>
      </c>
      <c r="DC49" s="65">
        <f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>[52]ACCOUNTALLOC!E50</f>
        <v>0</v>
      </c>
      <c r="F50" s="697">
        <f>[52]ACCOUNTALLOC!F50</f>
        <v>0</v>
      </c>
      <c r="G50" s="697">
        <f>[52]ACCOUNTALLOC!G50</f>
        <v>0</v>
      </c>
      <c r="H50" s="697">
        <f>[52]ACCOUNTALLOC!H50</f>
        <v>0</v>
      </c>
      <c r="I50" s="697">
        <f>[52]ACCOUNTALLOC!I50</f>
        <v>0</v>
      </c>
      <c r="J50" s="697">
        <f>[52]ACCOUNTALLOC!J50</f>
        <v>0</v>
      </c>
      <c r="K50" s="697">
        <f>[52]ACCOUNTALLOC!K50</f>
        <v>0</v>
      </c>
      <c r="L50" s="698"/>
      <c r="M50" s="697">
        <f>[52]ACCOUNTALLOC!M50</f>
        <v>0</v>
      </c>
      <c r="N50" s="697">
        <f>[52]ACCOUNTALLOC!N50</f>
        <v>0</v>
      </c>
      <c r="O50" s="697">
        <f>[52]ACCOUNTALLOC!O50</f>
        <v>0</v>
      </c>
      <c r="P50" s="697">
        <f>[52]ACCOUNTALLOC!P50</f>
        <v>0</v>
      </c>
      <c r="Q50" s="697">
        <f>[52]ACCOUNTALLOC!Q50</f>
        <v>0</v>
      </c>
      <c r="R50" s="697">
        <f>[52]ACCOUNTALLOC!R50</f>
        <v>0</v>
      </c>
      <c r="S50" s="697">
        <f>[52]ACCOUNTALLOC!S50</f>
        <v>0</v>
      </c>
      <c r="T50" s="698"/>
      <c r="U50" s="697">
        <f>[52]ACCOUNTALLOC!U50</f>
        <v>0</v>
      </c>
      <c r="V50" s="697">
        <f>[52]ACCOUNTALLOC!V50</f>
        <v>0</v>
      </c>
      <c r="W50" s="697">
        <f>[52]ACCOUNTALLOC!W50</f>
        <v>0</v>
      </c>
      <c r="X50" s="697">
        <f>[52]ACCOUNTALLOC!X50</f>
        <v>0</v>
      </c>
      <c r="Y50" s="697">
        <f>[52]ACCOUNTALLOC!Y50</f>
        <v>0</v>
      </c>
      <c r="Z50" s="697">
        <f>[52]ACCOUNTALLOC!Z50</f>
        <v>0</v>
      </c>
      <c r="AA50" s="697">
        <f>[52]ACCOUNTALLOC!AA50</f>
        <v>0</v>
      </c>
      <c r="AB50" s="698"/>
      <c r="AC50" s="697">
        <f>[52]ACCOUNTALLOC!AC50</f>
        <v>0</v>
      </c>
      <c r="AD50" s="697">
        <f>[52]ACCOUNTALLOC!AD50</f>
        <v>0</v>
      </c>
      <c r="AE50" s="697">
        <f>[52]ACCOUNTALLOC!AE50</f>
        <v>0</v>
      </c>
      <c r="AF50" s="697">
        <f>[52]ACCOUNTALLOC!AF50</f>
        <v>0</v>
      </c>
      <c r="AG50" s="697">
        <f>[52]ACCOUNTALLOC!AG50</f>
        <v>0</v>
      </c>
      <c r="AH50" s="697">
        <f>[52]ACCOUNTALLOC!AH50</f>
        <v>0</v>
      </c>
      <c r="AI50" s="697">
        <f>[52]ACCOUNTALLOC!AI50</f>
        <v>0</v>
      </c>
      <c r="AJ50" s="698"/>
      <c r="AK50" s="697">
        <f>[52]ACCOUNTALLOC!AK50</f>
        <v>0</v>
      </c>
      <c r="AL50" s="697">
        <f>[52]ACCOUNTALLOC!AL50</f>
        <v>0</v>
      </c>
      <c r="AM50" s="697">
        <f>[52]ACCOUNTALLOC!AM50</f>
        <v>0</v>
      </c>
      <c r="AN50" s="697">
        <f>[52]ACCOUNTALLOC!AN50</f>
        <v>0</v>
      </c>
      <c r="AO50" s="697">
        <f>[52]ACCOUNTALLOC!AO50</f>
        <v>0</v>
      </c>
      <c r="AP50" s="697">
        <f>[52]ACCOUNTALLOC!AP50</f>
        <v>0</v>
      </c>
      <c r="AQ50" s="697">
        <f>[52]ACCOUNTALLOC!AQ50</f>
        <v>0</v>
      </c>
      <c r="AR50" s="698"/>
      <c r="AS50" s="697">
        <f>[52]ACCOUNTALLOC!AS50</f>
        <v>0</v>
      </c>
      <c r="AT50" s="697">
        <f>[52]ACCOUNTALLOC!AT50</f>
        <v>0</v>
      </c>
      <c r="AU50" s="697">
        <f>[52]ACCOUNTALLOC!AU50</f>
        <v>0</v>
      </c>
      <c r="AV50" s="697">
        <f>[52]ACCOUNTALLOC!AV50</f>
        <v>0</v>
      </c>
      <c r="AW50" s="697">
        <f>[52]ACCOUNTALLOC!AW50</f>
        <v>0</v>
      </c>
      <c r="AX50" s="697">
        <f>[52]ACCOUNTALLOC!AX50</f>
        <v>0</v>
      </c>
      <c r="AY50" s="697">
        <f>[52]ACCOUNTALLOC!AY50</f>
        <v>0</v>
      </c>
      <c r="AZ50" s="698"/>
      <c r="BA50" s="697">
        <f>[52]ACCOUNTALLOC!BA50</f>
        <v>0</v>
      </c>
      <c r="BB50" s="697">
        <f>[52]ACCOUNTALLOC!BB50</f>
        <v>0</v>
      </c>
      <c r="BC50" s="697">
        <f>[52]ACCOUNTALLOC!BC50</f>
        <v>0</v>
      </c>
      <c r="BD50" s="697">
        <f>[52]ACCOUNTALLOC!BD50</f>
        <v>0</v>
      </c>
      <c r="BE50" s="697">
        <f>[52]ACCOUNTALLOC!BE50</f>
        <v>0</v>
      </c>
      <c r="BF50" s="697">
        <f>[52]ACCOUNTALLOC!BF50</f>
        <v>0</v>
      </c>
      <c r="BG50" s="697">
        <f>[52]ACCOUNTALLOC!BG50</f>
        <v>0</v>
      </c>
      <c r="BH50" s="698"/>
      <c r="BI50" s="697">
        <f>[52]ACCOUNTALLOC!BI50</f>
        <v>71791.370995891833</v>
      </c>
      <c r="BJ50" s="697">
        <f>[52]ACCOUNTALLOC!BJ50</f>
        <v>0</v>
      </c>
      <c r="BK50" s="697">
        <f>[52]ACCOUNTALLOC!BK50</f>
        <v>0</v>
      </c>
      <c r="BL50" s="697">
        <f>[52]ACCOUNTALLOC!BL50</f>
        <v>0</v>
      </c>
      <c r="BM50" s="697">
        <f>[52]ACCOUNTALLOC!BM50</f>
        <v>0</v>
      </c>
      <c r="BN50" s="697">
        <f>[52]ACCOUNTALLOC!BN50</f>
        <v>0</v>
      </c>
      <c r="BO50" s="697">
        <f>[52]ACCOUNTALLOC!BO50</f>
        <v>71791.370995891833</v>
      </c>
      <c r="BP50" s="698"/>
      <c r="BQ50" s="697">
        <f>[52]ACCOUNTALLOC!BQ50</f>
        <v>0</v>
      </c>
      <c r="BR50" s="697">
        <f>[52]ACCOUNTALLOC!BR50</f>
        <v>0</v>
      </c>
      <c r="BS50" s="697">
        <f>[52]ACCOUNTALLOC!BS50</f>
        <v>0</v>
      </c>
      <c r="BT50" s="697">
        <f>[52]ACCOUNTALLOC!BT50</f>
        <v>0</v>
      </c>
      <c r="BU50" s="697">
        <f>[52]ACCOUNTALLOC!BU50</f>
        <v>0</v>
      </c>
      <c r="BV50" s="697">
        <f>[52]ACCOUNTALLOC!BV50</f>
        <v>0</v>
      </c>
      <c r="BW50" s="697">
        <f>[52]ACCOUNTALLOC!BW50</f>
        <v>0</v>
      </c>
      <c r="BX50" s="698"/>
      <c r="BY50" s="697">
        <f>[52]ACCOUNTALLOC!BY50</f>
        <v>0</v>
      </c>
      <c r="BZ50" s="697">
        <f>[52]ACCOUNTALLOC!BZ50</f>
        <v>0</v>
      </c>
      <c r="CA50" s="697">
        <f>[52]ACCOUNTALLOC!CA50</f>
        <v>0</v>
      </c>
      <c r="CB50" s="697">
        <f>[52]ACCOUNTALLOC!CB50</f>
        <v>0</v>
      </c>
      <c r="CC50" s="697">
        <f>[52]ACCOUNTALLOC!CC50</f>
        <v>0</v>
      </c>
      <c r="CD50" s="697">
        <f>[52]ACCOUNTALLOC!CD50</f>
        <v>0</v>
      </c>
      <c r="CE50" s="697">
        <f>[52]ACCOUNTALLOC!CE50</f>
        <v>0</v>
      </c>
      <c r="CF50" s="698"/>
      <c r="CG50" s="697">
        <f>[52]ACCOUNTALLOC!CG50</f>
        <v>0</v>
      </c>
      <c r="CH50" s="697">
        <f>[52]ACCOUNTALLOC!CH50</f>
        <v>0</v>
      </c>
      <c r="CI50" s="697">
        <f>[52]ACCOUNTALLOC!CI50</f>
        <v>0</v>
      </c>
      <c r="CJ50" s="697">
        <f>[52]ACCOUNTALLOC!CJ50</f>
        <v>0</v>
      </c>
      <c r="CK50" s="697">
        <f>[52]ACCOUNTALLOC!CK50</f>
        <v>0</v>
      </c>
      <c r="CL50" s="697">
        <f>[52]ACCOUNTALLOC!CL50</f>
        <v>0</v>
      </c>
      <c r="CM50" s="697">
        <f>[52]ACCOUNTALLOC!CM50</f>
        <v>0</v>
      </c>
      <c r="CN50" s="698">
        <f>[52]ACCOUNTALLOC!CN50</f>
        <v>0</v>
      </c>
      <c r="CO50" s="697">
        <f>[52]ACCOUNTALLOC!CO50</f>
        <v>0</v>
      </c>
      <c r="CP50" s="697">
        <f>[52]ACCOUNTALLOC!CP50</f>
        <v>0</v>
      </c>
      <c r="CQ50" s="697">
        <f>[52]ACCOUNTALLOC!CQ50</f>
        <v>0</v>
      </c>
      <c r="CR50" s="697">
        <f>[52]ACCOUNTALLOC!CR50</f>
        <v>0</v>
      </c>
      <c r="CS50" s="697">
        <f>[52]ACCOUNTALLOC!CS50</f>
        <v>0</v>
      </c>
      <c r="CT50" s="697">
        <f>[52]ACCOUNTALLOC!CT50</f>
        <v>0</v>
      </c>
      <c r="CU50" s="697">
        <f>[52]ACCOUNTALLOC!CU50</f>
        <v>0</v>
      </c>
      <c r="CW50" s="65">
        <f>[52]ACCOUNTALLOC!CW50</f>
        <v>0</v>
      </c>
      <c r="CX50" s="65">
        <f>[52]ACCOUNTALLOC!CX50</f>
        <v>0</v>
      </c>
      <c r="CY50" s="65">
        <f>[52]ACCOUNTALLOC!CY50</f>
        <v>0</v>
      </c>
      <c r="CZ50" s="65">
        <f>[52]ACCOUNTALLOC!CZ50</f>
        <v>0</v>
      </c>
      <c r="DA50" s="65">
        <f>[52]ACCOUNTALLOC!DA50</f>
        <v>0</v>
      </c>
      <c r="DB50" s="65">
        <f>[52]ACCOUNTALLOC!DB50</f>
        <v>0</v>
      </c>
      <c r="DC50" s="65">
        <f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>[52]ACCOUNTALLOC!E51</f>
        <v>325302052.46940446</v>
      </c>
      <c r="F51" s="697">
        <f>[52]ACCOUNTALLOC!F51</f>
        <v>0</v>
      </c>
      <c r="G51" s="697">
        <f>[52]ACCOUNTALLOC!G51</f>
        <v>0</v>
      </c>
      <c r="H51" s="697">
        <f>[52]ACCOUNTALLOC!H51</f>
        <v>0</v>
      </c>
      <c r="I51" s="697">
        <f>[52]ACCOUNTALLOC!I51</f>
        <v>0</v>
      </c>
      <c r="J51" s="697">
        <f>[52]ACCOUNTALLOC!J51</f>
        <v>0</v>
      </c>
      <c r="K51" s="697">
        <f>[52]ACCOUNTALLOC!K51</f>
        <v>325302052.46940446</v>
      </c>
      <c r="L51" s="698"/>
      <c r="M51" s="697">
        <f>[52]ACCOUNTALLOC!M51</f>
        <v>59438292.170953557</v>
      </c>
      <c r="N51" s="697">
        <f>[52]ACCOUNTALLOC!N51</f>
        <v>0</v>
      </c>
      <c r="O51" s="697">
        <f>[52]ACCOUNTALLOC!O51</f>
        <v>0</v>
      </c>
      <c r="P51" s="697">
        <f>[52]ACCOUNTALLOC!P51</f>
        <v>0</v>
      </c>
      <c r="Q51" s="697">
        <f>[52]ACCOUNTALLOC!Q51</f>
        <v>0</v>
      </c>
      <c r="R51" s="697">
        <f>[52]ACCOUNTALLOC!R51</f>
        <v>0</v>
      </c>
      <c r="S51" s="697">
        <f>[52]ACCOUNTALLOC!S51</f>
        <v>59438292.170953557</v>
      </c>
      <c r="T51" s="698"/>
      <c r="U51" s="697">
        <f>[52]ACCOUNTALLOC!U51</f>
        <v>46209081.293030679</v>
      </c>
      <c r="V51" s="697">
        <f>[52]ACCOUNTALLOC!V51</f>
        <v>0</v>
      </c>
      <c r="W51" s="697">
        <f>[52]ACCOUNTALLOC!W51</f>
        <v>0</v>
      </c>
      <c r="X51" s="697">
        <f>[52]ACCOUNTALLOC!X51</f>
        <v>0</v>
      </c>
      <c r="Y51" s="697">
        <f>[52]ACCOUNTALLOC!Y51</f>
        <v>0</v>
      </c>
      <c r="Z51" s="697">
        <f>[52]ACCOUNTALLOC!Z51</f>
        <v>0</v>
      </c>
      <c r="AA51" s="697">
        <f>[52]ACCOUNTALLOC!AA51</f>
        <v>46209081.293030679</v>
      </c>
      <c r="AB51" s="698"/>
      <c r="AC51" s="697">
        <f>[52]ACCOUNTALLOC!AC51</f>
        <v>18279588.354450829</v>
      </c>
      <c r="AD51" s="697">
        <f>[52]ACCOUNTALLOC!AD51</f>
        <v>0</v>
      </c>
      <c r="AE51" s="697">
        <f>[52]ACCOUNTALLOC!AE51</f>
        <v>0</v>
      </c>
      <c r="AF51" s="697">
        <f>[52]ACCOUNTALLOC!AF51</f>
        <v>0</v>
      </c>
      <c r="AG51" s="697">
        <f>[52]ACCOUNTALLOC!AG51</f>
        <v>0</v>
      </c>
      <c r="AH51" s="697">
        <f>[52]ACCOUNTALLOC!AH51</f>
        <v>0</v>
      </c>
      <c r="AI51" s="697">
        <f>[52]ACCOUNTALLOC!AI51</f>
        <v>18279588.354450829</v>
      </c>
      <c r="AJ51" s="698"/>
      <c r="AK51" s="697">
        <f>[52]ACCOUNTALLOC!AK51</f>
        <v>17110506.325246107</v>
      </c>
      <c r="AL51" s="697">
        <f>[52]ACCOUNTALLOC!AL51</f>
        <v>0</v>
      </c>
      <c r="AM51" s="697">
        <f>[52]ACCOUNTALLOC!AM51</f>
        <v>0</v>
      </c>
      <c r="AN51" s="697">
        <f>[52]ACCOUNTALLOC!AN51</f>
        <v>0</v>
      </c>
      <c r="AO51" s="697">
        <f>[52]ACCOUNTALLOC!AO51</f>
        <v>0</v>
      </c>
      <c r="AP51" s="697">
        <f>[52]ACCOUNTALLOC!AP51</f>
        <v>0</v>
      </c>
      <c r="AQ51" s="697">
        <f>[52]ACCOUNTALLOC!AQ51</f>
        <v>17110506.325246107</v>
      </c>
      <c r="AR51" s="698"/>
      <c r="AS51" s="697">
        <f>[52]ACCOUNTALLOC!AS51</f>
        <v>428568.594647636</v>
      </c>
      <c r="AT51" s="697">
        <f>[52]ACCOUNTALLOC!AT51</f>
        <v>0</v>
      </c>
      <c r="AU51" s="697">
        <f>[52]ACCOUNTALLOC!AU51</f>
        <v>0</v>
      </c>
      <c r="AV51" s="697">
        <f>[52]ACCOUNTALLOC!AV51</f>
        <v>0</v>
      </c>
      <c r="AW51" s="697">
        <f>[52]ACCOUNTALLOC!AW51</f>
        <v>0</v>
      </c>
      <c r="AX51" s="697">
        <f>[52]ACCOUNTALLOC!AX51</f>
        <v>0</v>
      </c>
      <c r="AY51" s="697">
        <f>[52]ACCOUNTALLOC!AY51</f>
        <v>428568.594647636</v>
      </c>
      <c r="AZ51" s="698"/>
      <c r="BA51" s="697">
        <f>[52]ACCOUNTALLOC!BA51</f>
        <v>4610905.0348925982</v>
      </c>
      <c r="BB51" s="697">
        <f>[52]ACCOUNTALLOC!BB51</f>
        <v>0</v>
      </c>
      <c r="BC51" s="697">
        <f>[52]ACCOUNTALLOC!BC51</f>
        <v>0</v>
      </c>
      <c r="BD51" s="697">
        <f>[52]ACCOUNTALLOC!BD51</f>
        <v>0</v>
      </c>
      <c r="BE51" s="697">
        <f>[52]ACCOUNTALLOC!BE51</f>
        <v>0</v>
      </c>
      <c r="BF51" s="697">
        <f>[52]ACCOUNTALLOC!BF51</f>
        <v>0</v>
      </c>
      <c r="BG51" s="697">
        <f>[52]ACCOUNTALLOC!BG51</f>
        <v>4610905.0348925982</v>
      </c>
      <c r="BH51" s="698"/>
      <c r="BI51" s="697">
        <f>[52]ACCOUNTALLOC!BI51</f>
        <v>0</v>
      </c>
      <c r="BJ51" s="697">
        <f>[52]ACCOUNTALLOC!BJ51</f>
        <v>0</v>
      </c>
      <c r="BK51" s="697">
        <f>[52]ACCOUNTALLOC!BK51</f>
        <v>0</v>
      </c>
      <c r="BL51" s="697">
        <f>[52]ACCOUNTALLOC!BL51</f>
        <v>0</v>
      </c>
      <c r="BM51" s="697">
        <f>[52]ACCOUNTALLOC!BM51</f>
        <v>0</v>
      </c>
      <c r="BN51" s="697">
        <f>[52]ACCOUNTALLOC!BN51</f>
        <v>0</v>
      </c>
      <c r="BO51" s="697">
        <f>[52]ACCOUNTALLOC!BO51</f>
        <v>0</v>
      </c>
      <c r="BP51" s="698"/>
      <c r="BQ51" s="697">
        <f>[52]ACCOUNTALLOC!BQ51</f>
        <v>0</v>
      </c>
      <c r="BR51" s="697">
        <f>[52]ACCOUNTALLOC!BR51</f>
        <v>0</v>
      </c>
      <c r="BS51" s="697">
        <f>[52]ACCOUNTALLOC!BS51</f>
        <v>0</v>
      </c>
      <c r="BT51" s="697">
        <f>[52]ACCOUNTALLOC!BT51</f>
        <v>0</v>
      </c>
      <c r="BU51" s="697">
        <f>[52]ACCOUNTALLOC!BU51</f>
        <v>0</v>
      </c>
      <c r="BV51" s="697">
        <f>[52]ACCOUNTALLOC!BV51</f>
        <v>0</v>
      </c>
      <c r="BW51" s="697">
        <f>[52]ACCOUNTALLOC!BW51</f>
        <v>0</v>
      </c>
      <c r="BX51" s="698"/>
      <c r="BY51" s="697">
        <f>[52]ACCOUNTALLOC!BY51</f>
        <v>0</v>
      </c>
      <c r="BZ51" s="697">
        <f>[52]ACCOUNTALLOC!BZ51</f>
        <v>0</v>
      </c>
      <c r="CA51" s="697">
        <f>[52]ACCOUNTALLOC!CA51</f>
        <v>0</v>
      </c>
      <c r="CB51" s="697">
        <f>[52]ACCOUNTALLOC!CB51</f>
        <v>0</v>
      </c>
      <c r="CC51" s="697">
        <f>[52]ACCOUNTALLOC!CC51</f>
        <v>0</v>
      </c>
      <c r="CD51" s="697">
        <f>[52]ACCOUNTALLOC!CD51</f>
        <v>0</v>
      </c>
      <c r="CE51" s="697">
        <f>[52]ACCOUNTALLOC!CE51</f>
        <v>0</v>
      </c>
      <c r="CF51" s="698"/>
      <c r="CG51" s="697">
        <f>[52]ACCOUNTALLOC!CG51</f>
        <v>285870.4231996953</v>
      </c>
      <c r="CH51" s="697">
        <f>[52]ACCOUNTALLOC!CH51</f>
        <v>0</v>
      </c>
      <c r="CI51" s="697">
        <f>[52]ACCOUNTALLOC!CI51</f>
        <v>0</v>
      </c>
      <c r="CJ51" s="697">
        <f>[52]ACCOUNTALLOC!CJ51</f>
        <v>0</v>
      </c>
      <c r="CK51" s="697">
        <f>[52]ACCOUNTALLOC!CK51</f>
        <v>0</v>
      </c>
      <c r="CL51" s="697">
        <f>[52]ACCOUNTALLOC!CL51</f>
        <v>0</v>
      </c>
      <c r="CM51" s="697">
        <f>[52]ACCOUNTALLOC!CM51</f>
        <v>285870.4231996953</v>
      </c>
      <c r="CN51" s="698">
        <f>[52]ACCOUNTALLOC!CN51</f>
        <v>0</v>
      </c>
      <c r="CO51" s="697">
        <f>[52]ACCOUNTALLOC!CO51</f>
        <v>325693.16872005083</v>
      </c>
      <c r="CP51" s="697">
        <f>[52]ACCOUNTALLOC!CP51</f>
        <v>0</v>
      </c>
      <c r="CQ51" s="697">
        <f>[52]ACCOUNTALLOC!CQ51</f>
        <v>0</v>
      </c>
      <c r="CR51" s="697">
        <f>[52]ACCOUNTALLOC!CR51</f>
        <v>0</v>
      </c>
      <c r="CS51" s="697">
        <f>[52]ACCOUNTALLOC!CS51</f>
        <v>0</v>
      </c>
      <c r="CT51" s="697">
        <f>[52]ACCOUNTALLOC!CT51</f>
        <v>0</v>
      </c>
      <c r="CU51" s="697">
        <f>[52]ACCOUNTALLOC!CU51</f>
        <v>325693.16872005083</v>
      </c>
      <c r="CW51" s="65">
        <f>[52]ACCOUNTALLOC!CW51</f>
        <v>0</v>
      </c>
      <c r="CX51" s="65">
        <f>[52]ACCOUNTALLOC!CX51</f>
        <v>0</v>
      </c>
      <c r="CY51" s="65">
        <f>[52]ACCOUNTALLOC!CY51</f>
        <v>0</v>
      </c>
      <c r="CZ51" s="65">
        <f>[52]ACCOUNTALLOC!CZ51</f>
        <v>0</v>
      </c>
      <c r="DA51" s="65">
        <f>[52]ACCOUNTALLOC!DA51</f>
        <v>0</v>
      </c>
      <c r="DB51" s="65">
        <f>[52]ACCOUNTALLOC!DB51</f>
        <v>0</v>
      </c>
      <c r="DC51" s="65">
        <f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>[52]ACCOUNTALLOC!E52</f>
        <v>0</v>
      </c>
      <c r="F52" s="697">
        <f>[52]ACCOUNTALLOC!F52</f>
        <v>0</v>
      </c>
      <c r="G52" s="697">
        <f>[52]ACCOUNTALLOC!G52</f>
        <v>0</v>
      </c>
      <c r="H52" s="697">
        <f>[52]ACCOUNTALLOC!H52</f>
        <v>0</v>
      </c>
      <c r="I52" s="697">
        <f>[52]ACCOUNTALLOC!I52</f>
        <v>0</v>
      </c>
      <c r="J52" s="697">
        <f>[52]ACCOUNTALLOC!J52</f>
        <v>0</v>
      </c>
      <c r="K52" s="697">
        <f>[52]ACCOUNTALLOC!K52</f>
        <v>0</v>
      </c>
      <c r="L52" s="698"/>
      <c r="M52" s="697">
        <f>[52]ACCOUNTALLOC!M52</f>
        <v>0</v>
      </c>
      <c r="N52" s="697">
        <f>[52]ACCOUNTALLOC!N52</f>
        <v>0</v>
      </c>
      <c r="O52" s="697">
        <f>[52]ACCOUNTALLOC!O52</f>
        <v>0</v>
      </c>
      <c r="P52" s="697">
        <f>[52]ACCOUNTALLOC!P52</f>
        <v>0</v>
      </c>
      <c r="Q52" s="697">
        <f>[52]ACCOUNTALLOC!Q52</f>
        <v>0</v>
      </c>
      <c r="R52" s="697">
        <f>[52]ACCOUNTALLOC!R52</f>
        <v>0</v>
      </c>
      <c r="S52" s="697">
        <f>[52]ACCOUNTALLOC!S52</f>
        <v>0</v>
      </c>
      <c r="T52" s="698"/>
      <c r="U52" s="697">
        <f>[52]ACCOUNTALLOC!U52</f>
        <v>0</v>
      </c>
      <c r="V52" s="697">
        <f>[52]ACCOUNTALLOC!V52</f>
        <v>0</v>
      </c>
      <c r="W52" s="697">
        <f>[52]ACCOUNTALLOC!W52</f>
        <v>0</v>
      </c>
      <c r="X52" s="697">
        <f>[52]ACCOUNTALLOC!X52</f>
        <v>0</v>
      </c>
      <c r="Y52" s="697">
        <f>[52]ACCOUNTALLOC!Y52</f>
        <v>0</v>
      </c>
      <c r="Z52" s="697">
        <f>[52]ACCOUNTALLOC!Z52</f>
        <v>0</v>
      </c>
      <c r="AA52" s="697">
        <f>[52]ACCOUNTALLOC!AA52</f>
        <v>0</v>
      </c>
      <c r="AB52" s="698"/>
      <c r="AC52" s="697">
        <f>[52]ACCOUNTALLOC!AC52</f>
        <v>0</v>
      </c>
      <c r="AD52" s="697">
        <f>[52]ACCOUNTALLOC!AD52</f>
        <v>0</v>
      </c>
      <c r="AE52" s="697">
        <f>[52]ACCOUNTALLOC!AE52</f>
        <v>0</v>
      </c>
      <c r="AF52" s="697">
        <f>[52]ACCOUNTALLOC!AF52</f>
        <v>0</v>
      </c>
      <c r="AG52" s="697">
        <f>[52]ACCOUNTALLOC!AG52</f>
        <v>0</v>
      </c>
      <c r="AH52" s="697">
        <f>[52]ACCOUNTALLOC!AH52</f>
        <v>0</v>
      </c>
      <c r="AI52" s="697">
        <f>[52]ACCOUNTALLOC!AI52</f>
        <v>0</v>
      </c>
      <c r="AJ52" s="698"/>
      <c r="AK52" s="697">
        <f>[52]ACCOUNTALLOC!AK52</f>
        <v>0</v>
      </c>
      <c r="AL52" s="697">
        <f>[52]ACCOUNTALLOC!AL52</f>
        <v>0</v>
      </c>
      <c r="AM52" s="697">
        <f>[52]ACCOUNTALLOC!AM52</f>
        <v>0</v>
      </c>
      <c r="AN52" s="697">
        <f>[52]ACCOUNTALLOC!AN52</f>
        <v>0</v>
      </c>
      <c r="AO52" s="697">
        <f>[52]ACCOUNTALLOC!AO52</f>
        <v>0</v>
      </c>
      <c r="AP52" s="697">
        <f>[52]ACCOUNTALLOC!AP52</f>
        <v>0</v>
      </c>
      <c r="AQ52" s="697">
        <f>[52]ACCOUNTALLOC!AQ52</f>
        <v>0</v>
      </c>
      <c r="AR52" s="698"/>
      <c r="AS52" s="697">
        <f>[52]ACCOUNTALLOC!AS52</f>
        <v>0</v>
      </c>
      <c r="AT52" s="697">
        <f>[52]ACCOUNTALLOC!AT52</f>
        <v>0</v>
      </c>
      <c r="AU52" s="697">
        <f>[52]ACCOUNTALLOC!AU52</f>
        <v>0</v>
      </c>
      <c r="AV52" s="697">
        <f>[52]ACCOUNTALLOC!AV52</f>
        <v>0</v>
      </c>
      <c r="AW52" s="697">
        <f>[52]ACCOUNTALLOC!AW52</f>
        <v>0</v>
      </c>
      <c r="AX52" s="697">
        <f>[52]ACCOUNTALLOC!AX52</f>
        <v>0</v>
      </c>
      <c r="AY52" s="697">
        <f>[52]ACCOUNTALLOC!AY52</f>
        <v>0</v>
      </c>
      <c r="AZ52" s="698"/>
      <c r="BA52" s="697">
        <f>[52]ACCOUNTALLOC!BA52</f>
        <v>0</v>
      </c>
      <c r="BB52" s="697">
        <f>[52]ACCOUNTALLOC!BB52</f>
        <v>0</v>
      </c>
      <c r="BC52" s="697">
        <f>[52]ACCOUNTALLOC!BC52</f>
        <v>0</v>
      </c>
      <c r="BD52" s="697">
        <f>[52]ACCOUNTALLOC!BD52</f>
        <v>0</v>
      </c>
      <c r="BE52" s="697">
        <f>[52]ACCOUNTALLOC!BE52</f>
        <v>0</v>
      </c>
      <c r="BF52" s="697">
        <f>[52]ACCOUNTALLOC!BF52</f>
        <v>0</v>
      </c>
      <c r="BG52" s="697">
        <f>[52]ACCOUNTALLOC!BG52</f>
        <v>0</v>
      </c>
      <c r="BH52" s="698"/>
      <c r="BI52" s="697">
        <f>[52]ACCOUNTALLOC!BI52</f>
        <v>23101629.51589638</v>
      </c>
      <c r="BJ52" s="697">
        <f>[52]ACCOUNTALLOC!BJ52</f>
        <v>0</v>
      </c>
      <c r="BK52" s="697">
        <f>[52]ACCOUNTALLOC!BK52</f>
        <v>0</v>
      </c>
      <c r="BL52" s="697">
        <f>[52]ACCOUNTALLOC!BL52</f>
        <v>0</v>
      </c>
      <c r="BM52" s="697">
        <f>[52]ACCOUNTALLOC!BM52</f>
        <v>0</v>
      </c>
      <c r="BN52" s="697">
        <f>[52]ACCOUNTALLOC!BN52</f>
        <v>0</v>
      </c>
      <c r="BO52" s="697">
        <f>[52]ACCOUNTALLOC!BO52</f>
        <v>23101629.51589638</v>
      </c>
      <c r="BP52" s="698"/>
      <c r="BQ52" s="697">
        <f>[52]ACCOUNTALLOC!BQ52</f>
        <v>5608088.4825534066</v>
      </c>
      <c r="BR52" s="697">
        <f>[52]ACCOUNTALLOC!BR52</f>
        <v>0</v>
      </c>
      <c r="BS52" s="697">
        <f>[52]ACCOUNTALLOC!BS52</f>
        <v>0</v>
      </c>
      <c r="BT52" s="697">
        <f>[52]ACCOUNTALLOC!BT52</f>
        <v>0</v>
      </c>
      <c r="BU52" s="697">
        <f>[52]ACCOUNTALLOC!BU52</f>
        <v>0</v>
      </c>
      <c r="BV52" s="697">
        <f>[52]ACCOUNTALLOC!BV52</f>
        <v>0</v>
      </c>
      <c r="BW52" s="697">
        <f>[52]ACCOUNTALLOC!BW52</f>
        <v>5608088.4825534066</v>
      </c>
      <c r="BX52" s="698"/>
      <c r="BY52" s="697">
        <f>[52]ACCOUNTALLOC!BY52</f>
        <v>33701.416388018217</v>
      </c>
      <c r="BZ52" s="697">
        <f>[52]ACCOUNTALLOC!BZ52</f>
        <v>0</v>
      </c>
      <c r="CA52" s="697">
        <f>[52]ACCOUNTALLOC!CA52</f>
        <v>0</v>
      </c>
      <c r="CB52" s="697">
        <f>[52]ACCOUNTALLOC!CB52</f>
        <v>0</v>
      </c>
      <c r="CC52" s="697">
        <f>[52]ACCOUNTALLOC!CC52</f>
        <v>0</v>
      </c>
      <c r="CD52" s="697">
        <f>[52]ACCOUNTALLOC!CD52</f>
        <v>0</v>
      </c>
      <c r="CE52" s="697">
        <f>[52]ACCOUNTALLOC!CE52</f>
        <v>33701.416388018217</v>
      </c>
      <c r="CF52" s="698"/>
      <c r="CG52" s="697">
        <f>[52]ACCOUNTALLOC!CG52</f>
        <v>0</v>
      </c>
      <c r="CH52" s="697">
        <f>[52]ACCOUNTALLOC!CH52</f>
        <v>0</v>
      </c>
      <c r="CI52" s="697">
        <f>[52]ACCOUNTALLOC!CI52</f>
        <v>0</v>
      </c>
      <c r="CJ52" s="697">
        <f>[52]ACCOUNTALLOC!CJ52</f>
        <v>0</v>
      </c>
      <c r="CK52" s="697">
        <f>[52]ACCOUNTALLOC!CK52</f>
        <v>0</v>
      </c>
      <c r="CL52" s="697">
        <f>[52]ACCOUNTALLOC!CL52</f>
        <v>0</v>
      </c>
      <c r="CM52" s="697">
        <f>[52]ACCOUNTALLOC!CM52</f>
        <v>0</v>
      </c>
      <c r="CN52" s="698">
        <f>[52]ACCOUNTALLOC!CN52</f>
        <v>0</v>
      </c>
      <c r="CO52" s="697">
        <f>[52]ACCOUNTALLOC!CO52</f>
        <v>0</v>
      </c>
      <c r="CP52" s="697">
        <f>[52]ACCOUNTALLOC!CP52</f>
        <v>0</v>
      </c>
      <c r="CQ52" s="697">
        <f>[52]ACCOUNTALLOC!CQ52</f>
        <v>0</v>
      </c>
      <c r="CR52" s="697">
        <f>[52]ACCOUNTALLOC!CR52</f>
        <v>0</v>
      </c>
      <c r="CS52" s="697">
        <f>[52]ACCOUNTALLOC!CS52</f>
        <v>0</v>
      </c>
      <c r="CT52" s="697">
        <f>[52]ACCOUNTALLOC!CT52</f>
        <v>0</v>
      </c>
      <c r="CU52" s="697">
        <f>[52]ACCOUNTALLOC!CU52</f>
        <v>0</v>
      </c>
      <c r="CW52" s="65">
        <f>[52]ACCOUNTALLOC!CW52</f>
        <v>0</v>
      </c>
      <c r="CX52" s="65">
        <f>[52]ACCOUNTALLOC!CX52</f>
        <v>0</v>
      </c>
      <c r="CY52" s="65">
        <f>[52]ACCOUNTALLOC!CY52</f>
        <v>0</v>
      </c>
      <c r="CZ52" s="65">
        <f>[52]ACCOUNTALLOC!CZ52</f>
        <v>0</v>
      </c>
      <c r="DA52" s="65">
        <f>[52]ACCOUNTALLOC!DA52</f>
        <v>0</v>
      </c>
      <c r="DB52" s="65">
        <f>[52]ACCOUNTALLOC!DB52</f>
        <v>0</v>
      </c>
      <c r="DC52" s="65">
        <f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>[52]ACCOUNTALLOC!E53</f>
        <v>483226813.4581219</v>
      </c>
      <c r="F53" s="697">
        <f>[52]ACCOUNTALLOC!F53</f>
        <v>0</v>
      </c>
      <c r="G53" s="697">
        <f>[52]ACCOUNTALLOC!G53</f>
        <v>0</v>
      </c>
      <c r="H53" s="697">
        <f>[52]ACCOUNTALLOC!H53</f>
        <v>0</v>
      </c>
      <c r="I53" s="697">
        <f>[52]ACCOUNTALLOC!I53</f>
        <v>0</v>
      </c>
      <c r="J53" s="697">
        <f>[52]ACCOUNTALLOC!J53</f>
        <v>0</v>
      </c>
      <c r="K53" s="697">
        <f>[52]ACCOUNTALLOC!K53</f>
        <v>483226813.4581219</v>
      </c>
      <c r="L53" s="698"/>
      <c r="M53" s="697">
        <f>[52]ACCOUNTALLOC!M53</f>
        <v>86105106.443105906</v>
      </c>
      <c r="N53" s="697">
        <f>[52]ACCOUNTALLOC!N53</f>
        <v>0</v>
      </c>
      <c r="O53" s="697">
        <f>[52]ACCOUNTALLOC!O53</f>
        <v>0</v>
      </c>
      <c r="P53" s="697">
        <f>[52]ACCOUNTALLOC!P53</f>
        <v>0</v>
      </c>
      <c r="Q53" s="697">
        <f>[52]ACCOUNTALLOC!Q53</f>
        <v>0</v>
      </c>
      <c r="R53" s="697">
        <f>[52]ACCOUNTALLOC!R53</f>
        <v>0</v>
      </c>
      <c r="S53" s="697">
        <f>[52]ACCOUNTALLOC!S53</f>
        <v>86105106.443105906</v>
      </c>
      <c r="T53" s="698"/>
      <c r="U53" s="697">
        <f>[52]ACCOUNTALLOC!U53</f>
        <v>80351473.792921528</v>
      </c>
      <c r="V53" s="697">
        <f>[52]ACCOUNTALLOC!V53</f>
        <v>0</v>
      </c>
      <c r="W53" s="697">
        <f>[52]ACCOUNTALLOC!W53</f>
        <v>0</v>
      </c>
      <c r="X53" s="697">
        <f>[52]ACCOUNTALLOC!X53</f>
        <v>0</v>
      </c>
      <c r="Y53" s="697">
        <f>[52]ACCOUNTALLOC!Y53</f>
        <v>0</v>
      </c>
      <c r="Z53" s="697">
        <f>[52]ACCOUNTALLOC!Z53</f>
        <v>0</v>
      </c>
      <c r="AA53" s="697">
        <f>[52]ACCOUNTALLOC!AA53</f>
        <v>80351473.792921528</v>
      </c>
      <c r="AB53" s="698"/>
      <c r="AC53" s="697">
        <f>[52]ACCOUNTALLOC!AC53</f>
        <v>34886382.524484321</v>
      </c>
      <c r="AD53" s="697">
        <f>[52]ACCOUNTALLOC!AD53</f>
        <v>0</v>
      </c>
      <c r="AE53" s="697">
        <f>[52]ACCOUNTALLOC!AE53</f>
        <v>0</v>
      </c>
      <c r="AF53" s="697">
        <f>[52]ACCOUNTALLOC!AF53</f>
        <v>0</v>
      </c>
      <c r="AG53" s="697">
        <f>[52]ACCOUNTALLOC!AG53</f>
        <v>0</v>
      </c>
      <c r="AH53" s="697">
        <f>[52]ACCOUNTALLOC!AH53</f>
        <v>0</v>
      </c>
      <c r="AI53" s="697">
        <f>[52]ACCOUNTALLOC!AI53</f>
        <v>34886382.524484321</v>
      </c>
      <c r="AJ53" s="698"/>
      <c r="AK53" s="697">
        <f>[52]ACCOUNTALLOC!AK53</f>
        <v>24883749.128798679</v>
      </c>
      <c r="AL53" s="697">
        <f>[52]ACCOUNTALLOC!AL53</f>
        <v>0</v>
      </c>
      <c r="AM53" s="697">
        <f>[52]ACCOUNTALLOC!AM53</f>
        <v>0</v>
      </c>
      <c r="AN53" s="697">
        <f>[52]ACCOUNTALLOC!AN53</f>
        <v>0</v>
      </c>
      <c r="AO53" s="697">
        <f>[52]ACCOUNTALLOC!AO53</f>
        <v>0</v>
      </c>
      <c r="AP53" s="697">
        <f>[52]ACCOUNTALLOC!AP53</f>
        <v>0</v>
      </c>
      <c r="AQ53" s="697">
        <f>[52]ACCOUNTALLOC!AQ53</f>
        <v>24883749.128798679</v>
      </c>
      <c r="AR53" s="698"/>
      <c r="AS53" s="697">
        <f>[52]ACCOUNTALLOC!AS53</f>
        <v>295514.54824585636</v>
      </c>
      <c r="AT53" s="697">
        <f>[52]ACCOUNTALLOC!AT53</f>
        <v>0</v>
      </c>
      <c r="AU53" s="697">
        <f>[52]ACCOUNTALLOC!AU53</f>
        <v>0</v>
      </c>
      <c r="AV53" s="697">
        <f>[52]ACCOUNTALLOC!AV53</f>
        <v>0</v>
      </c>
      <c r="AW53" s="697">
        <f>[52]ACCOUNTALLOC!AW53</f>
        <v>0</v>
      </c>
      <c r="AX53" s="697">
        <f>[52]ACCOUNTALLOC!AX53</f>
        <v>0</v>
      </c>
      <c r="AY53" s="697">
        <f>[52]ACCOUNTALLOC!AY53</f>
        <v>295514.54824585636</v>
      </c>
      <c r="AZ53" s="698"/>
      <c r="BA53" s="697">
        <f>[52]ACCOUNTALLOC!BA53</f>
        <v>7748177.8300317181</v>
      </c>
      <c r="BB53" s="697">
        <f>[52]ACCOUNTALLOC!BB53</f>
        <v>0</v>
      </c>
      <c r="BC53" s="697">
        <f>[52]ACCOUNTALLOC!BC53</f>
        <v>0</v>
      </c>
      <c r="BD53" s="697">
        <f>[52]ACCOUNTALLOC!BD53</f>
        <v>0</v>
      </c>
      <c r="BE53" s="697">
        <f>[52]ACCOUNTALLOC!BE53</f>
        <v>0</v>
      </c>
      <c r="BF53" s="697">
        <f>[52]ACCOUNTALLOC!BF53</f>
        <v>0</v>
      </c>
      <c r="BG53" s="697">
        <f>[52]ACCOUNTALLOC!BG53</f>
        <v>7748177.8300317181</v>
      </c>
      <c r="BH53" s="698"/>
      <c r="BI53" s="697">
        <f>[52]ACCOUNTALLOC!BI53</f>
        <v>0</v>
      </c>
      <c r="BJ53" s="697">
        <f>[52]ACCOUNTALLOC!BJ53</f>
        <v>0</v>
      </c>
      <c r="BK53" s="697">
        <f>[52]ACCOUNTALLOC!BK53</f>
        <v>0</v>
      </c>
      <c r="BL53" s="697">
        <f>[52]ACCOUNTALLOC!BL53</f>
        <v>0</v>
      </c>
      <c r="BM53" s="697">
        <f>[52]ACCOUNTALLOC!BM53</f>
        <v>0</v>
      </c>
      <c r="BN53" s="697">
        <f>[52]ACCOUNTALLOC!BN53</f>
        <v>0</v>
      </c>
      <c r="BO53" s="697">
        <f>[52]ACCOUNTALLOC!BO53</f>
        <v>0</v>
      </c>
      <c r="BP53" s="698"/>
      <c r="BQ53" s="697">
        <f>[52]ACCOUNTALLOC!BQ53</f>
        <v>0</v>
      </c>
      <c r="BR53" s="697">
        <f>[52]ACCOUNTALLOC!BR53</f>
        <v>0</v>
      </c>
      <c r="BS53" s="697">
        <f>[52]ACCOUNTALLOC!BS53</f>
        <v>0</v>
      </c>
      <c r="BT53" s="697">
        <f>[52]ACCOUNTALLOC!BT53</f>
        <v>0</v>
      </c>
      <c r="BU53" s="697">
        <f>[52]ACCOUNTALLOC!BU53</f>
        <v>0</v>
      </c>
      <c r="BV53" s="697">
        <f>[52]ACCOUNTALLOC!BV53</f>
        <v>0</v>
      </c>
      <c r="BW53" s="697">
        <f>[52]ACCOUNTALLOC!BW53</f>
        <v>0</v>
      </c>
      <c r="BX53" s="698"/>
      <c r="BY53" s="697">
        <f>[52]ACCOUNTALLOC!BY53</f>
        <v>0</v>
      </c>
      <c r="BZ53" s="697">
        <f>[52]ACCOUNTALLOC!BZ53</f>
        <v>0</v>
      </c>
      <c r="CA53" s="697">
        <f>[52]ACCOUNTALLOC!CA53</f>
        <v>0</v>
      </c>
      <c r="CB53" s="697">
        <f>[52]ACCOUNTALLOC!CB53</f>
        <v>0</v>
      </c>
      <c r="CC53" s="697">
        <f>[52]ACCOUNTALLOC!CC53</f>
        <v>0</v>
      </c>
      <c r="CD53" s="697">
        <f>[52]ACCOUNTALLOC!CD53</f>
        <v>0</v>
      </c>
      <c r="CE53" s="697">
        <f>[52]ACCOUNTALLOC!CE53</f>
        <v>0</v>
      </c>
      <c r="CF53" s="698"/>
      <c r="CG53" s="697">
        <f>[52]ACCOUNTALLOC!CG53</f>
        <v>331118.71068511618</v>
      </c>
      <c r="CH53" s="697">
        <f>[52]ACCOUNTALLOC!CH53</f>
        <v>0</v>
      </c>
      <c r="CI53" s="697">
        <f>[52]ACCOUNTALLOC!CI53</f>
        <v>0</v>
      </c>
      <c r="CJ53" s="697">
        <f>[52]ACCOUNTALLOC!CJ53</f>
        <v>0</v>
      </c>
      <c r="CK53" s="697">
        <f>[52]ACCOUNTALLOC!CK53</f>
        <v>0</v>
      </c>
      <c r="CL53" s="697">
        <f>[52]ACCOUNTALLOC!CL53</f>
        <v>0</v>
      </c>
      <c r="CM53" s="697">
        <f>[52]ACCOUNTALLOC!CM53</f>
        <v>331118.71068511618</v>
      </c>
      <c r="CN53" s="698">
        <f>[52]ACCOUNTALLOC!CN53</f>
        <v>0</v>
      </c>
      <c r="CO53" s="697">
        <f>[52]ACCOUNTALLOC!CO53</f>
        <v>196534.97666471408</v>
      </c>
      <c r="CP53" s="697">
        <f>[52]ACCOUNTALLOC!CP53</f>
        <v>0</v>
      </c>
      <c r="CQ53" s="697">
        <f>[52]ACCOUNTALLOC!CQ53</f>
        <v>0</v>
      </c>
      <c r="CR53" s="697">
        <f>[52]ACCOUNTALLOC!CR53</f>
        <v>0</v>
      </c>
      <c r="CS53" s="697">
        <f>[52]ACCOUNTALLOC!CS53</f>
        <v>0</v>
      </c>
      <c r="CT53" s="697">
        <f>[52]ACCOUNTALLOC!CT53</f>
        <v>0</v>
      </c>
      <c r="CU53" s="697">
        <f>[52]ACCOUNTALLOC!CU53</f>
        <v>196534.97666471408</v>
      </c>
      <c r="CW53" s="65">
        <f>[52]ACCOUNTALLOC!CW53</f>
        <v>0</v>
      </c>
      <c r="CX53" s="65">
        <f>[52]ACCOUNTALLOC!CX53</f>
        <v>0</v>
      </c>
      <c r="CY53" s="65">
        <f>[52]ACCOUNTALLOC!CY53</f>
        <v>0</v>
      </c>
      <c r="CZ53" s="65">
        <f>[52]ACCOUNTALLOC!CZ53</f>
        <v>0</v>
      </c>
      <c r="DA53" s="65">
        <f>[52]ACCOUNTALLOC!DA53</f>
        <v>0</v>
      </c>
      <c r="DB53" s="65">
        <f>[52]ACCOUNTALLOC!DB53</f>
        <v>0</v>
      </c>
      <c r="DC53" s="65">
        <f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>[52]ACCOUNTALLOC!E54</f>
        <v>663961861.13523018</v>
      </c>
      <c r="F54" s="697">
        <f>[52]ACCOUNTALLOC!F54</f>
        <v>0</v>
      </c>
      <c r="G54" s="697">
        <f>[52]ACCOUNTALLOC!G54</f>
        <v>0</v>
      </c>
      <c r="H54" s="697">
        <f>[52]ACCOUNTALLOC!H54</f>
        <v>0</v>
      </c>
      <c r="I54" s="697">
        <f>[52]ACCOUNTALLOC!I54</f>
        <v>0</v>
      </c>
      <c r="J54" s="697">
        <f>[52]ACCOUNTALLOC!J54</f>
        <v>0</v>
      </c>
      <c r="K54" s="697">
        <f>[52]ACCOUNTALLOC!K54</f>
        <v>663961861.13523018</v>
      </c>
      <c r="L54" s="698"/>
      <c r="M54" s="697">
        <f>[52]ACCOUNTALLOC!M54</f>
        <v>118309880.85715218</v>
      </c>
      <c r="N54" s="697">
        <f>[52]ACCOUNTALLOC!N54</f>
        <v>0</v>
      </c>
      <c r="O54" s="697">
        <f>[52]ACCOUNTALLOC!O54</f>
        <v>0</v>
      </c>
      <c r="P54" s="697">
        <f>[52]ACCOUNTALLOC!P54</f>
        <v>0</v>
      </c>
      <c r="Q54" s="697">
        <f>[52]ACCOUNTALLOC!Q54</f>
        <v>0</v>
      </c>
      <c r="R54" s="697">
        <f>[52]ACCOUNTALLOC!R54</f>
        <v>0</v>
      </c>
      <c r="S54" s="697">
        <f>[52]ACCOUNTALLOC!S54</f>
        <v>118309880.85715218</v>
      </c>
      <c r="T54" s="698"/>
      <c r="U54" s="697">
        <f>[52]ACCOUNTALLOC!U54</f>
        <v>110404291.72941658</v>
      </c>
      <c r="V54" s="697">
        <f>[52]ACCOUNTALLOC!V54</f>
        <v>0</v>
      </c>
      <c r="W54" s="697">
        <f>[52]ACCOUNTALLOC!W54</f>
        <v>0</v>
      </c>
      <c r="X54" s="697">
        <f>[52]ACCOUNTALLOC!X54</f>
        <v>0</v>
      </c>
      <c r="Y54" s="697">
        <f>[52]ACCOUNTALLOC!Y54</f>
        <v>0</v>
      </c>
      <c r="Z54" s="697">
        <f>[52]ACCOUNTALLOC!Z54</f>
        <v>0</v>
      </c>
      <c r="AA54" s="697">
        <f>[52]ACCOUNTALLOC!AA54</f>
        <v>110404291.72941658</v>
      </c>
      <c r="AB54" s="698"/>
      <c r="AC54" s="697">
        <f>[52]ACCOUNTALLOC!AC54</f>
        <v>47934482.988369167</v>
      </c>
      <c r="AD54" s="697">
        <f>[52]ACCOUNTALLOC!AD54</f>
        <v>0</v>
      </c>
      <c r="AE54" s="697">
        <f>[52]ACCOUNTALLOC!AE54</f>
        <v>0</v>
      </c>
      <c r="AF54" s="697">
        <f>[52]ACCOUNTALLOC!AF54</f>
        <v>0</v>
      </c>
      <c r="AG54" s="697">
        <f>[52]ACCOUNTALLOC!AG54</f>
        <v>0</v>
      </c>
      <c r="AH54" s="697">
        <f>[52]ACCOUNTALLOC!AH54</f>
        <v>0</v>
      </c>
      <c r="AI54" s="697">
        <f>[52]ACCOUNTALLOC!AI54</f>
        <v>47934482.988369167</v>
      </c>
      <c r="AJ54" s="698"/>
      <c r="AK54" s="697">
        <f>[52]ACCOUNTALLOC!AK54</f>
        <v>34190694.562960498</v>
      </c>
      <c r="AL54" s="697">
        <f>[52]ACCOUNTALLOC!AL54</f>
        <v>0</v>
      </c>
      <c r="AM54" s="697">
        <f>[52]ACCOUNTALLOC!AM54</f>
        <v>0</v>
      </c>
      <c r="AN54" s="697">
        <f>[52]ACCOUNTALLOC!AN54</f>
        <v>0</v>
      </c>
      <c r="AO54" s="697">
        <f>[52]ACCOUNTALLOC!AO54</f>
        <v>0</v>
      </c>
      <c r="AP54" s="697">
        <f>[52]ACCOUNTALLOC!AP54</f>
        <v>0</v>
      </c>
      <c r="AQ54" s="697">
        <f>[52]ACCOUNTALLOC!AQ54</f>
        <v>34190694.562960498</v>
      </c>
      <c r="AR54" s="698"/>
      <c r="AS54" s="697">
        <f>[52]ACCOUNTALLOC!AS54</f>
        <v>406042.01584285608</v>
      </c>
      <c r="AT54" s="697">
        <f>[52]ACCOUNTALLOC!AT54</f>
        <v>0</v>
      </c>
      <c r="AU54" s="697">
        <f>[52]ACCOUNTALLOC!AU54</f>
        <v>0</v>
      </c>
      <c r="AV54" s="697">
        <f>[52]ACCOUNTALLOC!AV54</f>
        <v>0</v>
      </c>
      <c r="AW54" s="697">
        <f>[52]ACCOUNTALLOC!AW54</f>
        <v>0</v>
      </c>
      <c r="AX54" s="697">
        <f>[52]ACCOUNTALLOC!AX54</f>
        <v>0</v>
      </c>
      <c r="AY54" s="697">
        <f>[52]ACCOUNTALLOC!AY54</f>
        <v>406042.01584285608</v>
      </c>
      <c r="AZ54" s="698"/>
      <c r="BA54" s="697">
        <f>[52]ACCOUNTALLOC!BA54</f>
        <v>10646128.131050883</v>
      </c>
      <c r="BB54" s="697">
        <f>[52]ACCOUNTALLOC!BB54</f>
        <v>0</v>
      </c>
      <c r="BC54" s="697">
        <f>[52]ACCOUNTALLOC!BC54</f>
        <v>0</v>
      </c>
      <c r="BD54" s="697">
        <f>[52]ACCOUNTALLOC!BD54</f>
        <v>0</v>
      </c>
      <c r="BE54" s="697">
        <f>[52]ACCOUNTALLOC!BE54</f>
        <v>0</v>
      </c>
      <c r="BF54" s="697">
        <f>[52]ACCOUNTALLOC!BF54</f>
        <v>0</v>
      </c>
      <c r="BG54" s="697">
        <f>[52]ACCOUNTALLOC!BG54</f>
        <v>10646128.131050883</v>
      </c>
      <c r="BH54" s="698"/>
      <c r="BI54" s="697">
        <f>[52]ACCOUNTALLOC!BI54</f>
        <v>0</v>
      </c>
      <c r="BJ54" s="697">
        <f>[52]ACCOUNTALLOC!BJ54</f>
        <v>0</v>
      </c>
      <c r="BK54" s="697">
        <f>[52]ACCOUNTALLOC!BK54</f>
        <v>0</v>
      </c>
      <c r="BL54" s="697">
        <f>[52]ACCOUNTALLOC!BL54</f>
        <v>0</v>
      </c>
      <c r="BM54" s="697">
        <f>[52]ACCOUNTALLOC!BM54</f>
        <v>0</v>
      </c>
      <c r="BN54" s="697">
        <f>[52]ACCOUNTALLOC!BN54</f>
        <v>0</v>
      </c>
      <c r="BO54" s="697">
        <f>[52]ACCOUNTALLOC!BO54</f>
        <v>0</v>
      </c>
      <c r="BP54" s="698"/>
      <c r="BQ54" s="697">
        <f>[52]ACCOUNTALLOC!BQ54</f>
        <v>0</v>
      </c>
      <c r="BR54" s="697">
        <f>[52]ACCOUNTALLOC!BR54</f>
        <v>0</v>
      </c>
      <c r="BS54" s="697">
        <f>[52]ACCOUNTALLOC!BS54</f>
        <v>0</v>
      </c>
      <c r="BT54" s="697">
        <f>[52]ACCOUNTALLOC!BT54</f>
        <v>0</v>
      </c>
      <c r="BU54" s="697">
        <f>[52]ACCOUNTALLOC!BU54</f>
        <v>0</v>
      </c>
      <c r="BV54" s="697">
        <f>[52]ACCOUNTALLOC!BV54</f>
        <v>0</v>
      </c>
      <c r="BW54" s="697">
        <f>[52]ACCOUNTALLOC!BW54</f>
        <v>0</v>
      </c>
      <c r="BX54" s="698"/>
      <c r="BY54" s="697">
        <f>[52]ACCOUNTALLOC!BY54</f>
        <v>0</v>
      </c>
      <c r="BZ54" s="697">
        <f>[52]ACCOUNTALLOC!BZ54</f>
        <v>0</v>
      </c>
      <c r="CA54" s="697">
        <f>[52]ACCOUNTALLOC!CA54</f>
        <v>0</v>
      </c>
      <c r="CB54" s="697">
        <f>[52]ACCOUNTALLOC!CB54</f>
        <v>0</v>
      </c>
      <c r="CC54" s="697">
        <f>[52]ACCOUNTALLOC!CC54</f>
        <v>0</v>
      </c>
      <c r="CD54" s="697">
        <f>[52]ACCOUNTALLOC!CD54</f>
        <v>0</v>
      </c>
      <c r="CE54" s="697">
        <f>[52]ACCOUNTALLOC!CE54</f>
        <v>0</v>
      </c>
      <c r="CF54" s="698"/>
      <c r="CG54" s="697">
        <f>[52]ACCOUNTALLOC!CG54</f>
        <v>454962.74064320017</v>
      </c>
      <c r="CH54" s="697">
        <f>[52]ACCOUNTALLOC!CH54</f>
        <v>0</v>
      </c>
      <c r="CI54" s="697">
        <f>[52]ACCOUNTALLOC!CI54</f>
        <v>0</v>
      </c>
      <c r="CJ54" s="697">
        <f>[52]ACCOUNTALLOC!CJ54</f>
        <v>0</v>
      </c>
      <c r="CK54" s="697">
        <f>[52]ACCOUNTALLOC!CK54</f>
        <v>0</v>
      </c>
      <c r="CL54" s="697">
        <f>[52]ACCOUNTALLOC!CL54</f>
        <v>0</v>
      </c>
      <c r="CM54" s="697">
        <f>[52]ACCOUNTALLOC!CM54</f>
        <v>454962.74064320017</v>
      </c>
      <c r="CN54" s="698">
        <f>[52]ACCOUNTALLOC!CN54</f>
        <v>0</v>
      </c>
      <c r="CO54" s="697">
        <f>[52]ACCOUNTALLOC!CO54</f>
        <v>270042.40089789941</v>
      </c>
      <c r="CP54" s="697">
        <f>[52]ACCOUNTALLOC!CP54</f>
        <v>0</v>
      </c>
      <c r="CQ54" s="697">
        <f>[52]ACCOUNTALLOC!CQ54</f>
        <v>0</v>
      </c>
      <c r="CR54" s="697">
        <f>[52]ACCOUNTALLOC!CR54</f>
        <v>0</v>
      </c>
      <c r="CS54" s="697">
        <f>[52]ACCOUNTALLOC!CS54</f>
        <v>0</v>
      </c>
      <c r="CT54" s="697">
        <f>[52]ACCOUNTALLOC!CT54</f>
        <v>0</v>
      </c>
      <c r="CU54" s="697">
        <f>[52]ACCOUNTALLOC!CU54</f>
        <v>270042.40089789941</v>
      </c>
      <c r="CW54" s="65">
        <f>[52]ACCOUNTALLOC!CW54</f>
        <v>0</v>
      </c>
      <c r="CX54" s="65">
        <f>[52]ACCOUNTALLOC!CX54</f>
        <v>0</v>
      </c>
      <c r="CY54" s="65">
        <f>[52]ACCOUNTALLOC!CY54</f>
        <v>0</v>
      </c>
      <c r="CZ54" s="65">
        <f>[52]ACCOUNTALLOC!CZ54</f>
        <v>0</v>
      </c>
      <c r="DA54" s="65">
        <f>[52]ACCOUNTALLOC!DA54</f>
        <v>0</v>
      </c>
      <c r="DB54" s="65">
        <f>[52]ACCOUNTALLOC!DB54</f>
        <v>0</v>
      </c>
      <c r="DC54" s="65">
        <f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>[52]ACCOUNTALLOC!E55</f>
        <v>129622783.85526644</v>
      </c>
      <c r="F55" s="697">
        <f>[52]ACCOUNTALLOC!F55</f>
        <v>0</v>
      </c>
      <c r="G55" s="697">
        <f>[52]ACCOUNTALLOC!G55</f>
        <v>0</v>
      </c>
      <c r="H55" s="697">
        <f>[52]ACCOUNTALLOC!H55</f>
        <v>0</v>
      </c>
      <c r="I55" s="697">
        <f>[52]ACCOUNTALLOC!I55</f>
        <v>0</v>
      </c>
      <c r="J55" s="697">
        <f>[52]ACCOUNTALLOC!J55</f>
        <v>0</v>
      </c>
      <c r="K55" s="697">
        <f>[52]ACCOUNTALLOC!K55</f>
        <v>129622783.85526644</v>
      </c>
      <c r="L55" s="698"/>
      <c r="M55" s="697">
        <f>[52]ACCOUNTALLOC!M55</f>
        <v>21229564.703891553</v>
      </c>
      <c r="N55" s="697">
        <f>[52]ACCOUNTALLOC!N55</f>
        <v>0</v>
      </c>
      <c r="O55" s="697">
        <f>[52]ACCOUNTALLOC!O55</f>
        <v>0</v>
      </c>
      <c r="P55" s="697">
        <f>[52]ACCOUNTALLOC!P55</f>
        <v>0</v>
      </c>
      <c r="Q55" s="697">
        <f>[52]ACCOUNTALLOC!Q55</f>
        <v>0</v>
      </c>
      <c r="R55" s="697">
        <f>[52]ACCOUNTALLOC!R55</f>
        <v>0</v>
      </c>
      <c r="S55" s="697">
        <f>[52]ACCOUNTALLOC!S55</f>
        <v>21229564.703891553</v>
      </c>
      <c r="T55" s="698"/>
      <c r="U55" s="697">
        <f>[52]ACCOUNTALLOC!U55</f>
        <v>3103642.0998950875</v>
      </c>
      <c r="V55" s="697">
        <f>[52]ACCOUNTALLOC!V55</f>
        <v>0</v>
      </c>
      <c r="W55" s="697">
        <f>[52]ACCOUNTALLOC!W55</f>
        <v>0</v>
      </c>
      <c r="X55" s="697">
        <f>[52]ACCOUNTALLOC!X55</f>
        <v>0</v>
      </c>
      <c r="Y55" s="697">
        <f>[52]ACCOUNTALLOC!Y55</f>
        <v>0</v>
      </c>
      <c r="Z55" s="697">
        <f>[52]ACCOUNTALLOC!Z55</f>
        <v>0</v>
      </c>
      <c r="AA55" s="697">
        <f>[52]ACCOUNTALLOC!AA55</f>
        <v>3103642.0998950875</v>
      </c>
      <c r="AB55" s="698"/>
      <c r="AC55" s="697">
        <f>[52]ACCOUNTALLOC!AC55</f>
        <v>34997.8638195979</v>
      </c>
      <c r="AD55" s="697">
        <f>[52]ACCOUNTALLOC!AD55</f>
        <v>0</v>
      </c>
      <c r="AE55" s="697">
        <f>[52]ACCOUNTALLOC!AE55</f>
        <v>0</v>
      </c>
      <c r="AF55" s="697">
        <f>[52]ACCOUNTALLOC!AF55</f>
        <v>0</v>
      </c>
      <c r="AG55" s="697">
        <f>[52]ACCOUNTALLOC!AG55</f>
        <v>0</v>
      </c>
      <c r="AH55" s="697">
        <f>[52]ACCOUNTALLOC!AH55</f>
        <v>0</v>
      </c>
      <c r="AI55" s="697">
        <f>[52]ACCOUNTALLOC!AI55</f>
        <v>34997.8638195979</v>
      </c>
      <c r="AJ55" s="698"/>
      <c r="AK55" s="697">
        <f>[52]ACCOUNTALLOC!AK55</f>
        <v>0</v>
      </c>
      <c r="AL55" s="697">
        <f>[52]ACCOUNTALLOC!AL55</f>
        <v>0</v>
      </c>
      <c r="AM55" s="697">
        <f>[52]ACCOUNTALLOC!AM55</f>
        <v>0</v>
      </c>
      <c r="AN55" s="697">
        <f>[52]ACCOUNTALLOC!AN55</f>
        <v>0</v>
      </c>
      <c r="AO55" s="697">
        <f>[52]ACCOUNTALLOC!AO55</f>
        <v>0</v>
      </c>
      <c r="AP55" s="697">
        <f>[52]ACCOUNTALLOC!AP55</f>
        <v>0</v>
      </c>
      <c r="AQ55" s="697">
        <f>[52]ACCOUNTALLOC!AQ55</f>
        <v>0</v>
      </c>
      <c r="AR55" s="698"/>
      <c r="AS55" s="697">
        <f>[52]ACCOUNTALLOC!AS55</f>
        <v>0</v>
      </c>
      <c r="AT55" s="697">
        <f>[52]ACCOUNTALLOC!AT55</f>
        <v>0</v>
      </c>
      <c r="AU55" s="697">
        <f>[52]ACCOUNTALLOC!AU55</f>
        <v>0</v>
      </c>
      <c r="AV55" s="697">
        <f>[52]ACCOUNTALLOC!AV55</f>
        <v>0</v>
      </c>
      <c r="AW55" s="697">
        <f>[52]ACCOUNTALLOC!AW55</f>
        <v>0</v>
      </c>
      <c r="AX55" s="697">
        <f>[52]ACCOUNTALLOC!AX55</f>
        <v>0</v>
      </c>
      <c r="AY55" s="697">
        <f>[52]ACCOUNTALLOC!AY55</f>
        <v>0</v>
      </c>
      <c r="AZ55" s="698"/>
      <c r="BA55" s="697">
        <f>[52]ACCOUNTALLOC!BA55</f>
        <v>0</v>
      </c>
      <c r="BB55" s="697">
        <f>[52]ACCOUNTALLOC!BB55</f>
        <v>0</v>
      </c>
      <c r="BC55" s="697">
        <f>[52]ACCOUNTALLOC!BC55</f>
        <v>0</v>
      </c>
      <c r="BD55" s="697">
        <f>[52]ACCOUNTALLOC!BD55</f>
        <v>0</v>
      </c>
      <c r="BE55" s="697">
        <f>[52]ACCOUNTALLOC!BE55</f>
        <v>0</v>
      </c>
      <c r="BF55" s="697">
        <f>[52]ACCOUNTALLOC!BF55</f>
        <v>0</v>
      </c>
      <c r="BG55" s="697">
        <f>[52]ACCOUNTALLOC!BG55</f>
        <v>0</v>
      </c>
      <c r="BH55" s="698"/>
      <c r="BI55" s="697">
        <f>[52]ACCOUNTALLOC!BI55</f>
        <v>0</v>
      </c>
      <c r="BJ55" s="697">
        <f>[52]ACCOUNTALLOC!BJ55</f>
        <v>0</v>
      </c>
      <c r="BK55" s="697">
        <f>[52]ACCOUNTALLOC!BK55</f>
        <v>0</v>
      </c>
      <c r="BL55" s="697">
        <f>[52]ACCOUNTALLOC!BL55</f>
        <v>0</v>
      </c>
      <c r="BM55" s="697">
        <f>[52]ACCOUNTALLOC!BM55</f>
        <v>0</v>
      </c>
      <c r="BN55" s="697">
        <f>[52]ACCOUNTALLOC!BN55</f>
        <v>0</v>
      </c>
      <c r="BO55" s="697">
        <f>[52]ACCOUNTALLOC!BO55</f>
        <v>0</v>
      </c>
      <c r="BP55" s="698"/>
      <c r="BQ55" s="697">
        <f>[52]ACCOUNTALLOC!BQ55</f>
        <v>0</v>
      </c>
      <c r="BR55" s="697">
        <f>[52]ACCOUNTALLOC!BR55</f>
        <v>0</v>
      </c>
      <c r="BS55" s="697">
        <f>[52]ACCOUNTALLOC!BS55</f>
        <v>0</v>
      </c>
      <c r="BT55" s="697">
        <f>[52]ACCOUNTALLOC!BT55</f>
        <v>0</v>
      </c>
      <c r="BU55" s="697">
        <f>[52]ACCOUNTALLOC!BU55</f>
        <v>0</v>
      </c>
      <c r="BV55" s="697">
        <f>[52]ACCOUNTALLOC!BV55</f>
        <v>0</v>
      </c>
      <c r="BW55" s="697">
        <f>[52]ACCOUNTALLOC!BW55</f>
        <v>0</v>
      </c>
      <c r="BX55" s="698"/>
      <c r="BY55" s="697">
        <f>[52]ACCOUNTALLOC!BY55</f>
        <v>0</v>
      </c>
      <c r="BZ55" s="697">
        <f>[52]ACCOUNTALLOC!BZ55</f>
        <v>0</v>
      </c>
      <c r="CA55" s="697">
        <f>[52]ACCOUNTALLOC!CA55</f>
        <v>0</v>
      </c>
      <c r="CB55" s="697">
        <f>[52]ACCOUNTALLOC!CB55</f>
        <v>0</v>
      </c>
      <c r="CC55" s="697">
        <f>[52]ACCOUNTALLOC!CC55</f>
        <v>0</v>
      </c>
      <c r="CD55" s="697">
        <f>[52]ACCOUNTALLOC!CD55</f>
        <v>0</v>
      </c>
      <c r="CE55" s="697">
        <f>[52]ACCOUNTALLOC!CE55</f>
        <v>0</v>
      </c>
      <c r="CF55" s="698"/>
      <c r="CG55" s="697">
        <f>[52]ACCOUNTALLOC!CG55</f>
        <v>19614074.777613256</v>
      </c>
      <c r="CH55" s="697">
        <f>[52]ACCOUNTALLOC!CH55</f>
        <v>0</v>
      </c>
      <c r="CI55" s="697">
        <f>[52]ACCOUNTALLOC!CI55</f>
        <v>0</v>
      </c>
      <c r="CJ55" s="697">
        <f>[52]ACCOUNTALLOC!CJ55</f>
        <v>0</v>
      </c>
      <c r="CK55" s="697">
        <f>[52]ACCOUNTALLOC!CK55</f>
        <v>0</v>
      </c>
      <c r="CL55" s="697">
        <f>[52]ACCOUNTALLOC!CL55</f>
        <v>0</v>
      </c>
      <c r="CM55" s="697">
        <f>[52]ACCOUNTALLOC!CM55</f>
        <v>19614074.777613256</v>
      </c>
      <c r="CN55" s="698">
        <f>[52]ACCOUNTALLOC!CN55</f>
        <v>0</v>
      </c>
      <c r="CO55" s="697">
        <f>[52]ACCOUNTALLOC!CO55</f>
        <v>0</v>
      </c>
      <c r="CP55" s="697">
        <f>[52]ACCOUNTALLOC!CP55</f>
        <v>0</v>
      </c>
      <c r="CQ55" s="697">
        <f>[52]ACCOUNTALLOC!CQ55</f>
        <v>0</v>
      </c>
      <c r="CR55" s="697">
        <f>[52]ACCOUNTALLOC!CR55</f>
        <v>0</v>
      </c>
      <c r="CS55" s="697">
        <f>[52]ACCOUNTALLOC!CS55</f>
        <v>0</v>
      </c>
      <c r="CT55" s="697">
        <f>[52]ACCOUNTALLOC!CT55</f>
        <v>0</v>
      </c>
      <c r="CU55" s="697">
        <f>[52]ACCOUNTALLOC!CU55</f>
        <v>0</v>
      </c>
      <c r="CW55" s="65">
        <f>[52]ACCOUNTALLOC!CW55</f>
        <v>0</v>
      </c>
      <c r="CX55" s="65">
        <f>[52]ACCOUNTALLOC!CX55</f>
        <v>0</v>
      </c>
      <c r="CY55" s="65">
        <f>[52]ACCOUNTALLOC!CY55</f>
        <v>0</v>
      </c>
      <c r="CZ55" s="65">
        <f>[52]ACCOUNTALLOC!CZ55</f>
        <v>0</v>
      </c>
      <c r="DA55" s="65">
        <f>[52]ACCOUNTALLOC!DA55</f>
        <v>0</v>
      </c>
      <c r="DB55" s="65">
        <f>[52]ACCOUNTALLOC!DB55</f>
        <v>0</v>
      </c>
      <c r="DC55" s="65">
        <f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>[52]ACCOUNTALLOC!E56</f>
        <v>254323105.00839216</v>
      </c>
      <c r="F56" s="697">
        <f>[52]ACCOUNTALLOC!F56</f>
        <v>0</v>
      </c>
      <c r="G56" s="697">
        <f>[52]ACCOUNTALLOC!G56</f>
        <v>0</v>
      </c>
      <c r="H56" s="697">
        <f>[52]ACCOUNTALLOC!H56</f>
        <v>0</v>
      </c>
      <c r="I56" s="697">
        <f>[52]ACCOUNTALLOC!I56</f>
        <v>0</v>
      </c>
      <c r="J56" s="697">
        <f>[52]ACCOUNTALLOC!J56</f>
        <v>0</v>
      </c>
      <c r="K56" s="697">
        <f>[52]ACCOUNTALLOC!K56</f>
        <v>254323105.00839216</v>
      </c>
      <c r="L56" s="698"/>
      <c r="M56" s="697">
        <f>[52]ACCOUNTALLOC!M56</f>
        <v>39317021.423054866</v>
      </c>
      <c r="N56" s="697">
        <f>[52]ACCOUNTALLOC!N56</f>
        <v>0</v>
      </c>
      <c r="O56" s="697">
        <f>[52]ACCOUNTALLOC!O56</f>
        <v>0</v>
      </c>
      <c r="P56" s="697">
        <f>[52]ACCOUNTALLOC!P56</f>
        <v>0</v>
      </c>
      <c r="Q56" s="697">
        <f>[52]ACCOUNTALLOC!Q56</f>
        <v>0</v>
      </c>
      <c r="R56" s="697">
        <f>[52]ACCOUNTALLOC!R56</f>
        <v>0</v>
      </c>
      <c r="S56" s="697">
        <f>[52]ACCOUNTALLOC!S56</f>
        <v>39317021.423054866</v>
      </c>
      <c r="T56" s="698"/>
      <c r="U56" s="697">
        <f>[52]ACCOUNTALLOC!U56</f>
        <v>18739241.351015534</v>
      </c>
      <c r="V56" s="697">
        <f>[52]ACCOUNTALLOC!V56</f>
        <v>0</v>
      </c>
      <c r="W56" s="697">
        <f>[52]ACCOUNTALLOC!W56</f>
        <v>0</v>
      </c>
      <c r="X56" s="697">
        <f>[52]ACCOUNTALLOC!X56</f>
        <v>0</v>
      </c>
      <c r="Y56" s="697">
        <f>[52]ACCOUNTALLOC!Y56</f>
        <v>0</v>
      </c>
      <c r="Z56" s="697">
        <f>[52]ACCOUNTALLOC!Z56</f>
        <v>0</v>
      </c>
      <c r="AA56" s="697">
        <f>[52]ACCOUNTALLOC!AA56</f>
        <v>18739241.351015534</v>
      </c>
      <c r="AB56" s="698"/>
      <c r="AC56" s="697">
        <f>[52]ACCOUNTALLOC!AC56</f>
        <v>5178058.4964268021</v>
      </c>
      <c r="AD56" s="697">
        <f>[52]ACCOUNTALLOC!AD56</f>
        <v>0</v>
      </c>
      <c r="AE56" s="697">
        <f>[52]ACCOUNTALLOC!AE56</f>
        <v>0</v>
      </c>
      <c r="AF56" s="697">
        <f>[52]ACCOUNTALLOC!AF56</f>
        <v>0</v>
      </c>
      <c r="AG56" s="697">
        <f>[52]ACCOUNTALLOC!AG56</f>
        <v>0</v>
      </c>
      <c r="AH56" s="697">
        <f>[52]ACCOUNTALLOC!AH56</f>
        <v>0</v>
      </c>
      <c r="AI56" s="697">
        <f>[52]ACCOUNTALLOC!AI56</f>
        <v>5178058.4964268021</v>
      </c>
      <c r="AJ56" s="698"/>
      <c r="AK56" s="697">
        <f>[52]ACCOUNTALLOC!AK56</f>
        <v>0</v>
      </c>
      <c r="AL56" s="697">
        <f>[52]ACCOUNTALLOC!AL56</f>
        <v>0</v>
      </c>
      <c r="AM56" s="697">
        <f>[52]ACCOUNTALLOC!AM56</f>
        <v>0</v>
      </c>
      <c r="AN56" s="697">
        <f>[52]ACCOUNTALLOC!AN56</f>
        <v>0</v>
      </c>
      <c r="AO56" s="697">
        <f>[52]ACCOUNTALLOC!AO56</f>
        <v>0</v>
      </c>
      <c r="AP56" s="697">
        <f>[52]ACCOUNTALLOC!AP56</f>
        <v>0</v>
      </c>
      <c r="AQ56" s="697">
        <f>[52]ACCOUNTALLOC!AQ56</f>
        <v>0</v>
      </c>
      <c r="AR56" s="698"/>
      <c r="AS56" s="697">
        <f>[52]ACCOUNTALLOC!AS56</f>
        <v>0</v>
      </c>
      <c r="AT56" s="697">
        <f>[52]ACCOUNTALLOC!AT56</f>
        <v>0</v>
      </c>
      <c r="AU56" s="697">
        <f>[52]ACCOUNTALLOC!AU56</f>
        <v>0</v>
      </c>
      <c r="AV56" s="697">
        <f>[52]ACCOUNTALLOC!AV56</f>
        <v>0</v>
      </c>
      <c r="AW56" s="697">
        <f>[52]ACCOUNTALLOC!AW56</f>
        <v>0</v>
      </c>
      <c r="AX56" s="697">
        <f>[52]ACCOUNTALLOC!AX56</f>
        <v>0</v>
      </c>
      <c r="AY56" s="697">
        <f>[52]ACCOUNTALLOC!AY56</f>
        <v>0</v>
      </c>
      <c r="AZ56" s="698"/>
      <c r="BA56" s="697">
        <f>[52]ACCOUNTALLOC!BA56</f>
        <v>0</v>
      </c>
      <c r="BB56" s="697">
        <f>[52]ACCOUNTALLOC!BB56</f>
        <v>0</v>
      </c>
      <c r="BC56" s="697">
        <f>[52]ACCOUNTALLOC!BC56</f>
        <v>0</v>
      </c>
      <c r="BD56" s="697">
        <f>[52]ACCOUNTALLOC!BD56</f>
        <v>0</v>
      </c>
      <c r="BE56" s="697">
        <f>[52]ACCOUNTALLOC!BE56</f>
        <v>0</v>
      </c>
      <c r="BF56" s="697">
        <f>[52]ACCOUNTALLOC!BF56</f>
        <v>0</v>
      </c>
      <c r="BG56" s="697">
        <f>[52]ACCOUNTALLOC!BG56</f>
        <v>0</v>
      </c>
      <c r="BH56" s="698"/>
      <c r="BI56" s="697">
        <f>[52]ACCOUNTALLOC!BI56</f>
        <v>0</v>
      </c>
      <c r="BJ56" s="697">
        <f>[52]ACCOUNTALLOC!BJ56</f>
        <v>0</v>
      </c>
      <c r="BK56" s="697">
        <f>[52]ACCOUNTALLOC!BK56</f>
        <v>0</v>
      </c>
      <c r="BL56" s="697">
        <f>[52]ACCOUNTALLOC!BL56</f>
        <v>0</v>
      </c>
      <c r="BM56" s="697">
        <f>[52]ACCOUNTALLOC!BM56</f>
        <v>0</v>
      </c>
      <c r="BN56" s="697">
        <f>[52]ACCOUNTALLOC!BN56</f>
        <v>0</v>
      </c>
      <c r="BO56" s="697">
        <f>[52]ACCOUNTALLOC!BO56</f>
        <v>0</v>
      </c>
      <c r="BP56" s="698"/>
      <c r="BQ56" s="697">
        <f>[52]ACCOUNTALLOC!BQ56</f>
        <v>0</v>
      </c>
      <c r="BR56" s="697">
        <f>[52]ACCOUNTALLOC!BR56</f>
        <v>0</v>
      </c>
      <c r="BS56" s="697">
        <f>[52]ACCOUNTALLOC!BS56</f>
        <v>0</v>
      </c>
      <c r="BT56" s="697">
        <f>[52]ACCOUNTALLOC!BT56</f>
        <v>0</v>
      </c>
      <c r="BU56" s="697">
        <f>[52]ACCOUNTALLOC!BU56</f>
        <v>0</v>
      </c>
      <c r="BV56" s="697">
        <f>[52]ACCOUNTALLOC!BV56</f>
        <v>0</v>
      </c>
      <c r="BW56" s="697">
        <f>[52]ACCOUNTALLOC!BW56</f>
        <v>0</v>
      </c>
      <c r="BX56" s="698"/>
      <c r="BY56" s="697">
        <f>[52]ACCOUNTALLOC!BY56</f>
        <v>0</v>
      </c>
      <c r="BZ56" s="697">
        <f>[52]ACCOUNTALLOC!BZ56</f>
        <v>0</v>
      </c>
      <c r="CA56" s="697">
        <f>[52]ACCOUNTALLOC!CA56</f>
        <v>0</v>
      </c>
      <c r="CB56" s="697">
        <f>[52]ACCOUNTALLOC!CB56</f>
        <v>0</v>
      </c>
      <c r="CC56" s="697">
        <f>[52]ACCOUNTALLOC!CC56</f>
        <v>0</v>
      </c>
      <c r="CD56" s="697">
        <f>[52]ACCOUNTALLOC!CD56</f>
        <v>0</v>
      </c>
      <c r="CE56" s="697">
        <f>[52]ACCOUNTALLOC!CE56</f>
        <v>0</v>
      </c>
      <c r="CF56" s="698"/>
      <c r="CG56" s="697">
        <f>[52]ACCOUNTALLOC!CG56</f>
        <v>793121.9934594743</v>
      </c>
      <c r="CH56" s="697">
        <f>[52]ACCOUNTALLOC!CH56</f>
        <v>0</v>
      </c>
      <c r="CI56" s="697">
        <f>[52]ACCOUNTALLOC!CI56</f>
        <v>0</v>
      </c>
      <c r="CJ56" s="697">
        <f>[52]ACCOUNTALLOC!CJ56</f>
        <v>0</v>
      </c>
      <c r="CK56" s="697">
        <f>[52]ACCOUNTALLOC!CK56</f>
        <v>0</v>
      </c>
      <c r="CL56" s="697">
        <f>[52]ACCOUNTALLOC!CL56</f>
        <v>0</v>
      </c>
      <c r="CM56" s="697">
        <f>[52]ACCOUNTALLOC!CM56</f>
        <v>793121.9934594743</v>
      </c>
      <c r="CN56" s="698">
        <f>[52]ACCOUNTALLOC!CN56</f>
        <v>0</v>
      </c>
      <c r="CO56" s="697">
        <f>[52]ACCOUNTALLOC!CO56</f>
        <v>0</v>
      </c>
      <c r="CP56" s="697">
        <f>[52]ACCOUNTALLOC!CP56</f>
        <v>0</v>
      </c>
      <c r="CQ56" s="697">
        <f>[52]ACCOUNTALLOC!CQ56</f>
        <v>0</v>
      </c>
      <c r="CR56" s="697">
        <f>[52]ACCOUNTALLOC!CR56</f>
        <v>0</v>
      </c>
      <c r="CS56" s="697">
        <f>[52]ACCOUNTALLOC!CS56</f>
        <v>0</v>
      </c>
      <c r="CT56" s="697">
        <f>[52]ACCOUNTALLOC!CT56</f>
        <v>0</v>
      </c>
      <c r="CU56" s="697">
        <f>[52]ACCOUNTALLOC!CU56</f>
        <v>0</v>
      </c>
      <c r="CW56" s="65">
        <f>[52]ACCOUNTALLOC!CW56</f>
        <v>0</v>
      </c>
      <c r="CX56" s="65">
        <f>[52]ACCOUNTALLOC!CX56</f>
        <v>0</v>
      </c>
      <c r="CY56" s="65">
        <f>[52]ACCOUNTALLOC!CY56</f>
        <v>0</v>
      </c>
      <c r="CZ56" s="65">
        <f>[52]ACCOUNTALLOC!CZ56</f>
        <v>0</v>
      </c>
      <c r="DA56" s="65">
        <f>[52]ACCOUNTALLOC!DA56</f>
        <v>0</v>
      </c>
      <c r="DB56" s="65">
        <f>[52]ACCOUNTALLOC!DB56</f>
        <v>0</v>
      </c>
      <c r="DC56" s="65">
        <f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>[52]ACCOUNTALLOC!E57</f>
        <v>0</v>
      </c>
      <c r="F57" s="697">
        <f>[52]ACCOUNTALLOC!F57</f>
        <v>0</v>
      </c>
      <c r="G57" s="697">
        <f>[52]ACCOUNTALLOC!G57</f>
        <v>0</v>
      </c>
      <c r="H57" s="697">
        <f>[52]ACCOUNTALLOC!H57</f>
        <v>0</v>
      </c>
      <c r="I57" s="697">
        <f>[52]ACCOUNTALLOC!I57</f>
        <v>0</v>
      </c>
      <c r="J57" s="697">
        <f>[52]ACCOUNTALLOC!J57</f>
        <v>0</v>
      </c>
      <c r="K57" s="697">
        <f>[52]ACCOUNTALLOC!K57</f>
        <v>0</v>
      </c>
      <c r="L57" s="698"/>
      <c r="M57" s="697">
        <f>[52]ACCOUNTALLOC!M57</f>
        <v>0</v>
      </c>
      <c r="N57" s="697">
        <f>[52]ACCOUNTALLOC!N57</f>
        <v>0</v>
      </c>
      <c r="O57" s="697">
        <f>[52]ACCOUNTALLOC!O57</f>
        <v>0</v>
      </c>
      <c r="P57" s="697">
        <f>[52]ACCOUNTALLOC!P57</f>
        <v>0</v>
      </c>
      <c r="Q57" s="697">
        <f>[52]ACCOUNTALLOC!Q57</f>
        <v>0</v>
      </c>
      <c r="R57" s="697">
        <f>[52]ACCOUNTALLOC!R57</f>
        <v>0</v>
      </c>
      <c r="S57" s="697">
        <f>[52]ACCOUNTALLOC!S57</f>
        <v>0</v>
      </c>
      <c r="T57" s="698"/>
      <c r="U57" s="697">
        <f>[52]ACCOUNTALLOC!U57</f>
        <v>0</v>
      </c>
      <c r="V57" s="697">
        <f>[52]ACCOUNTALLOC!V57</f>
        <v>0</v>
      </c>
      <c r="W57" s="697">
        <f>[52]ACCOUNTALLOC!W57</f>
        <v>0</v>
      </c>
      <c r="X57" s="697">
        <f>[52]ACCOUNTALLOC!X57</f>
        <v>0</v>
      </c>
      <c r="Y57" s="697">
        <f>[52]ACCOUNTALLOC!Y57</f>
        <v>0</v>
      </c>
      <c r="Z57" s="697">
        <f>[52]ACCOUNTALLOC!Z57</f>
        <v>0</v>
      </c>
      <c r="AA57" s="697">
        <f>[52]ACCOUNTALLOC!AA57</f>
        <v>0</v>
      </c>
      <c r="AB57" s="698"/>
      <c r="AC57" s="697">
        <f>[52]ACCOUNTALLOC!AC57</f>
        <v>0</v>
      </c>
      <c r="AD57" s="697">
        <f>[52]ACCOUNTALLOC!AD57</f>
        <v>0</v>
      </c>
      <c r="AE57" s="697">
        <f>[52]ACCOUNTALLOC!AE57</f>
        <v>0</v>
      </c>
      <c r="AF57" s="697">
        <f>[52]ACCOUNTALLOC!AF57</f>
        <v>0</v>
      </c>
      <c r="AG57" s="697">
        <f>[52]ACCOUNTALLOC!AG57</f>
        <v>0</v>
      </c>
      <c r="AH57" s="697">
        <f>[52]ACCOUNTALLOC!AH57</f>
        <v>0</v>
      </c>
      <c r="AI57" s="697">
        <f>[52]ACCOUNTALLOC!AI57</f>
        <v>0</v>
      </c>
      <c r="AJ57" s="698"/>
      <c r="AK57" s="697">
        <f>[52]ACCOUNTALLOC!AK57</f>
        <v>2507661.8666352136</v>
      </c>
      <c r="AL57" s="697">
        <f>[52]ACCOUNTALLOC!AL57</f>
        <v>0</v>
      </c>
      <c r="AM57" s="697">
        <f>[52]ACCOUNTALLOC!AM57</f>
        <v>0</v>
      </c>
      <c r="AN57" s="697">
        <f>[52]ACCOUNTALLOC!AN57</f>
        <v>0</v>
      </c>
      <c r="AO57" s="697">
        <f>[52]ACCOUNTALLOC!AO57</f>
        <v>0</v>
      </c>
      <c r="AP57" s="697">
        <f>[52]ACCOUNTALLOC!AP57</f>
        <v>0</v>
      </c>
      <c r="AQ57" s="697">
        <f>[52]ACCOUNTALLOC!AQ57</f>
        <v>2507661.8666352136</v>
      </c>
      <c r="AR57" s="698"/>
      <c r="AS57" s="697">
        <f>[52]ACCOUNTALLOC!AS57</f>
        <v>0</v>
      </c>
      <c r="AT57" s="697">
        <f>[52]ACCOUNTALLOC!AT57</f>
        <v>0</v>
      </c>
      <c r="AU57" s="697">
        <f>[52]ACCOUNTALLOC!AU57</f>
        <v>0</v>
      </c>
      <c r="AV57" s="697">
        <f>[52]ACCOUNTALLOC!AV57</f>
        <v>0</v>
      </c>
      <c r="AW57" s="697">
        <f>[52]ACCOUNTALLOC!AW57</f>
        <v>0</v>
      </c>
      <c r="AX57" s="697">
        <f>[52]ACCOUNTALLOC!AX57</f>
        <v>0</v>
      </c>
      <c r="AY57" s="697">
        <f>[52]ACCOUNTALLOC!AY57</f>
        <v>0</v>
      </c>
      <c r="AZ57" s="698"/>
      <c r="BA57" s="697">
        <f>[52]ACCOUNTALLOC!BA57</f>
        <v>143717.78811025881</v>
      </c>
      <c r="BB57" s="697">
        <f>[52]ACCOUNTALLOC!BB57</f>
        <v>0</v>
      </c>
      <c r="BC57" s="697">
        <f>[52]ACCOUNTALLOC!BC57</f>
        <v>0</v>
      </c>
      <c r="BD57" s="697">
        <f>[52]ACCOUNTALLOC!BD57</f>
        <v>0</v>
      </c>
      <c r="BE57" s="697">
        <f>[52]ACCOUNTALLOC!BE57</f>
        <v>0</v>
      </c>
      <c r="BF57" s="697">
        <f>[52]ACCOUNTALLOC!BF57</f>
        <v>0</v>
      </c>
      <c r="BG57" s="697">
        <f>[52]ACCOUNTALLOC!BG57</f>
        <v>143717.78811025881</v>
      </c>
      <c r="BH57" s="698"/>
      <c r="BI57" s="697">
        <f>[52]ACCOUNTALLOC!BI57</f>
        <v>4867465.4686576258</v>
      </c>
      <c r="BJ57" s="697">
        <f>[52]ACCOUNTALLOC!BJ57</f>
        <v>0</v>
      </c>
      <c r="BK57" s="697">
        <f>[52]ACCOUNTALLOC!BK57</f>
        <v>0</v>
      </c>
      <c r="BL57" s="697">
        <f>[52]ACCOUNTALLOC!BL57</f>
        <v>0</v>
      </c>
      <c r="BM57" s="697">
        <f>[52]ACCOUNTALLOC!BM57</f>
        <v>0</v>
      </c>
      <c r="BN57" s="697">
        <f>[52]ACCOUNTALLOC!BN57</f>
        <v>0</v>
      </c>
      <c r="BO57" s="697">
        <f>[52]ACCOUNTALLOC!BO57</f>
        <v>4867465.4686576258</v>
      </c>
      <c r="BP57" s="698"/>
      <c r="BQ57" s="697">
        <f>[52]ACCOUNTALLOC!BQ57</f>
        <v>0</v>
      </c>
      <c r="BR57" s="697">
        <f>[52]ACCOUNTALLOC!BR57</f>
        <v>0</v>
      </c>
      <c r="BS57" s="697">
        <f>[52]ACCOUNTALLOC!BS57</f>
        <v>0</v>
      </c>
      <c r="BT57" s="697">
        <f>[52]ACCOUNTALLOC!BT57</f>
        <v>0</v>
      </c>
      <c r="BU57" s="697">
        <f>[52]ACCOUNTALLOC!BU57</f>
        <v>0</v>
      </c>
      <c r="BV57" s="697">
        <f>[52]ACCOUNTALLOC!BV57</f>
        <v>0</v>
      </c>
      <c r="BW57" s="697">
        <f>[52]ACCOUNTALLOC!BW57</f>
        <v>0</v>
      </c>
      <c r="BX57" s="698"/>
      <c r="BY57" s="697">
        <f>[52]ACCOUNTALLOC!BY57</f>
        <v>0</v>
      </c>
      <c r="BZ57" s="697">
        <f>[52]ACCOUNTALLOC!BZ57</f>
        <v>0</v>
      </c>
      <c r="CA57" s="697">
        <f>[52]ACCOUNTALLOC!CA57</f>
        <v>0</v>
      </c>
      <c r="CB57" s="697">
        <f>[52]ACCOUNTALLOC!CB57</f>
        <v>0</v>
      </c>
      <c r="CC57" s="697">
        <f>[52]ACCOUNTALLOC!CC57</f>
        <v>0</v>
      </c>
      <c r="CD57" s="697">
        <f>[52]ACCOUNTALLOC!CD57</f>
        <v>0</v>
      </c>
      <c r="CE57" s="697">
        <f>[52]ACCOUNTALLOC!CE57</f>
        <v>0</v>
      </c>
      <c r="CF57" s="698"/>
      <c r="CG57" s="697">
        <f>[52]ACCOUNTALLOC!CG57</f>
        <v>0</v>
      </c>
      <c r="CH57" s="697">
        <f>[52]ACCOUNTALLOC!CH57</f>
        <v>0</v>
      </c>
      <c r="CI57" s="697">
        <f>[52]ACCOUNTALLOC!CI57</f>
        <v>0</v>
      </c>
      <c r="CJ57" s="697">
        <f>[52]ACCOUNTALLOC!CJ57</f>
        <v>0</v>
      </c>
      <c r="CK57" s="697">
        <f>[52]ACCOUNTALLOC!CK57</f>
        <v>0</v>
      </c>
      <c r="CL57" s="697">
        <f>[52]ACCOUNTALLOC!CL57</f>
        <v>0</v>
      </c>
      <c r="CM57" s="697">
        <f>[52]ACCOUNTALLOC!CM57</f>
        <v>0</v>
      </c>
      <c r="CN57" s="698">
        <f>[52]ACCOUNTALLOC!CN57</f>
        <v>0</v>
      </c>
      <c r="CO57" s="697">
        <f>[52]ACCOUNTALLOC!CO57</f>
        <v>58999.853382014429</v>
      </c>
      <c r="CP57" s="697">
        <f>[52]ACCOUNTALLOC!CP57</f>
        <v>0</v>
      </c>
      <c r="CQ57" s="697">
        <f>[52]ACCOUNTALLOC!CQ57</f>
        <v>0</v>
      </c>
      <c r="CR57" s="697">
        <f>[52]ACCOUNTALLOC!CR57</f>
        <v>0</v>
      </c>
      <c r="CS57" s="697">
        <f>[52]ACCOUNTALLOC!CS57</f>
        <v>0</v>
      </c>
      <c r="CT57" s="697">
        <f>[52]ACCOUNTALLOC!CT57</f>
        <v>0</v>
      </c>
      <c r="CU57" s="697">
        <f>[52]ACCOUNTALLOC!CU57</f>
        <v>58999.853382014429</v>
      </c>
      <c r="CW57" s="65">
        <f>[52]ACCOUNTALLOC!CW57</f>
        <v>0</v>
      </c>
      <c r="CX57" s="65">
        <f>[52]ACCOUNTALLOC!CX57</f>
        <v>0</v>
      </c>
      <c r="CY57" s="65">
        <f>[52]ACCOUNTALLOC!CY57</f>
        <v>0</v>
      </c>
      <c r="CZ57" s="65">
        <f>[52]ACCOUNTALLOC!CZ57</f>
        <v>0</v>
      </c>
      <c r="DA57" s="65">
        <f>[52]ACCOUNTALLOC!DA57</f>
        <v>0</v>
      </c>
      <c r="DB57" s="65">
        <f>[52]ACCOUNTALLOC!DB57</f>
        <v>0</v>
      </c>
      <c r="DC57" s="65">
        <f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>[52]ACCOUNTALLOC!E58</f>
        <v>0</v>
      </c>
      <c r="F58" s="697">
        <f>[52]ACCOUNTALLOC!F58</f>
        <v>0</v>
      </c>
      <c r="G58" s="697">
        <f>[52]ACCOUNTALLOC!G58</f>
        <v>35287388.224718876</v>
      </c>
      <c r="H58" s="697">
        <f>[52]ACCOUNTALLOC!H58</f>
        <v>0</v>
      </c>
      <c r="I58" s="697">
        <f>[52]ACCOUNTALLOC!I58</f>
        <v>0</v>
      </c>
      <c r="J58" s="697">
        <f>[52]ACCOUNTALLOC!J58</f>
        <v>0</v>
      </c>
      <c r="K58" s="697">
        <f>[52]ACCOUNTALLOC!K58</f>
        <v>35287388.224718876</v>
      </c>
      <c r="L58" s="698"/>
      <c r="M58" s="697">
        <f>[52]ACCOUNTALLOC!M58</f>
        <v>0</v>
      </c>
      <c r="N58" s="697">
        <f>[52]ACCOUNTALLOC!N58</f>
        <v>0</v>
      </c>
      <c r="O58" s="697">
        <f>[52]ACCOUNTALLOC!O58</f>
        <v>5391540.3962266576</v>
      </c>
      <c r="P58" s="697">
        <f>[52]ACCOUNTALLOC!P58</f>
        <v>0</v>
      </c>
      <c r="Q58" s="697">
        <f>[52]ACCOUNTALLOC!Q58</f>
        <v>0</v>
      </c>
      <c r="R58" s="697">
        <f>[52]ACCOUNTALLOC!R58</f>
        <v>0</v>
      </c>
      <c r="S58" s="697">
        <f>[52]ACCOUNTALLOC!S58</f>
        <v>5391540.3962266576</v>
      </c>
      <c r="T58" s="698"/>
      <c r="U58" s="697">
        <f>[52]ACCOUNTALLOC!U58</f>
        <v>0</v>
      </c>
      <c r="V58" s="697">
        <f>[52]ACCOUNTALLOC!V58</f>
        <v>0</v>
      </c>
      <c r="W58" s="697">
        <f>[52]ACCOUNTALLOC!W58</f>
        <v>206571.28579529174</v>
      </c>
      <c r="X58" s="697">
        <f>[52]ACCOUNTALLOC!X58</f>
        <v>0</v>
      </c>
      <c r="Y58" s="697">
        <f>[52]ACCOUNTALLOC!Y58</f>
        <v>0</v>
      </c>
      <c r="Z58" s="697">
        <f>[52]ACCOUNTALLOC!Z58</f>
        <v>0</v>
      </c>
      <c r="AA58" s="697">
        <f>[52]ACCOUNTALLOC!AA58</f>
        <v>206571.28579529174</v>
      </c>
      <c r="AB58" s="698"/>
      <c r="AC58" s="697">
        <f>[52]ACCOUNTALLOC!AC58</f>
        <v>0</v>
      </c>
      <c r="AD58" s="697">
        <f>[52]ACCOUNTALLOC!AD58</f>
        <v>0</v>
      </c>
      <c r="AE58" s="697">
        <f>[52]ACCOUNTALLOC!AE58</f>
        <v>4475.5454312894217</v>
      </c>
      <c r="AF58" s="697">
        <f>[52]ACCOUNTALLOC!AF58</f>
        <v>0</v>
      </c>
      <c r="AG58" s="697">
        <f>[52]ACCOUNTALLOC!AG58</f>
        <v>0</v>
      </c>
      <c r="AH58" s="697">
        <f>[52]ACCOUNTALLOC!AH58</f>
        <v>0</v>
      </c>
      <c r="AI58" s="697">
        <f>[52]ACCOUNTALLOC!AI58</f>
        <v>4475.5454312894217</v>
      </c>
      <c r="AJ58" s="698"/>
      <c r="AK58" s="697">
        <f>[52]ACCOUNTALLOC!AK58</f>
        <v>0</v>
      </c>
      <c r="AL58" s="697">
        <f>[52]ACCOUNTALLOC!AL58</f>
        <v>0</v>
      </c>
      <c r="AM58" s="697">
        <f>[52]ACCOUNTALLOC!AM58</f>
        <v>0</v>
      </c>
      <c r="AN58" s="697">
        <f>[52]ACCOUNTALLOC!AN58</f>
        <v>0</v>
      </c>
      <c r="AO58" s="697">
        <f>[52]ACCOUNTALLOC!AO58</f>
        <v>0</v>
      </c>
      <c r="AP58" s="697">
        <f>[52]ACCOUNTALLOC!AP58</f>
        <v>0</v>
      </c>
      <c r="AQ58" s="697">
        <f>[52]ACCOUNTALLOC!AQ58</f>
        <v>0</v>
      </c>
      <c r="AR58" s="698"/>
      <c r="AS58" s="697">
        <f>[52]ACCOUNTALLOC!AS58</f>
        <v>0</v>
      </c>
      <c r="AT58" s="697">
        <f>[52]ACCOUNTALLOC!AT58</f>
        <v>0</v>
      </c>
      <c r="AU58" s="697">
        <f>[52]ACCOUNTALLOC!AU58</f>
        <v>0</v>
      </c>
      <c r="AV58" s="697">
        <f>[52]ACCOUNTALLOC!AV58</f>
        <v>0</v>
      </c>
      <c r="AW58" s="697">
        <f>[52]ACCOUNTALLOC!AW58</f>
        <v>0</v>
      </c>
      <c r="AX58" s="697">
        <f>[52]ACCOUNTALLOC!AX58</f>
        <v>0</v>
      </c>
      <c r="AY58" s="697">
        <f>[52]ACCOUNTALLOC!AY58</f>
        <v>0</v>
      </c>
      <c r="AZ58" s="698"/>
      <c r="BA58" s="697">
        <f>[52]ACCOUNTALLOC!BA58</f>
        <v>0</v>
      </c>
      <c r="BB58" s="697">
        <f>[52]ACCOUNTALLOC!BB58</f>
        <v>0</v>
      </c>
      <c r="BC58" s="697">
        <f>[52]ACCOUNTALLOC!BC58</f>
        <v>0</v>
      </c>
      <c r="BD58" s="697">
        <f>[52]ACCOUNTALLOC!BD58</f>
        <v>0</v>
      </c>
      <c r="BE58" s="697">
        <f>[52]ACCOUNTALLOC!BE58</f>
        <v>0</v>
      </c>
      <c r="BF58" s="697">
        <f>[52]ACCOUNTALLOC!BF58</f>
        <v>0</v>
      </c>
      <c r="BG58" s="697">
        <f>[52]ACCOUNTALLOC!BG58</f>
        <v>0</v>
      </c>
      <c r="BH58" s="698"/>
      <c r="BI58" s="697">
        <f>[52]ACCOUNTALLOC!BI58</f>
        <v>0</v>
      </c>
      <c r="BJ58" s="697">
        <f>[52]ACCOUNTALLOC!BJ58</f>
        <v>0</v>
      </c>
      <c r="BK58" s="697">
        <f>[52]ACCOUNTALLOC!BK58</f>
        <v>0</v>
      </c>
      <c r="BL58" s="697">
        <f>[52]ACCOUNTALLOC!BL58</f>
        <v>0</v>
      </c>
      <c r="BM58" s="697">
        <f>[52]ACCOUNTALLOC!BM58</f>
        <v>0</v>
      </c>
      <c r="BN58" s="697">
        <f>[52]ACCOUNTALLOC!BN58</f>
        <v>0</v>
      </c>
      <c r="BO58" s="697">
        <f>[52]ACCOUNTALLOC!BO58</f>
        <v>0</v>
      </c>
      <c r="BP58" s="698"/>
      <c r="BQ58" s="697">
        <f>[52]ACCOUNTALLOC!BQ58</f>
        <v>0</v>
      </c>
      <c r="BR58" s="697">
        <f>[52]ACCOUNTALLOC!BR58</f>
        <v>0</v>
      </c>
      <c r="BS58" s="697">
        <f>[52]ACCOUNTALLOC!BS58</f>
        <v>0</v>
      </c>
      <c r="BT58" s="697">
        <f>[52]ACCOUNTALLOC!BT58</f>
        <v>0</v>
      </c>
      <c r="BU58" s="697">
        <f>[52]ACCOUNTALLOC!BU58</f>
        <v>0</v>
      </c>
      <c r="BV58" s="697">
        <f>[52]ACCOUNTALLOC!BV58</f>
        <v>0</v>
      </c>
      <c r="BW58" s="697">
        <f>[52]ACCOUNTALLOC!BW58</f>
        <v>0</v>
      </c>
      <c r="BX58" s="698"/>
      <c r="BY58" s="697">
        <f>[52]ACCOUNTALLOC!BY58</f>
        <v>0</v>
      </c>
      <c r="BZ58" s="697">
        <f>[52]ACCOUNTALLOC!BZ58</f>
        <v>0</v>
      </c>
      <c r="CA58" s="697">
        <f>[52]ACCOUNTALLOC!CA58</f>
        <v>0</v>
      </c>
      <c r="CB58" s="697">
        <f>[52]ACCOUNTALLOC!CB58</f>
        <v>0</v>
      </c>
      <c r="CC58" s="697">
        <f>[52]ACCOUNTALLOC!CC58</f>
        <v>0</v>
      </c>
      <c r="CD58" s="697">
        <f>[52]ACCOUNTALLOC!CD58</f>
        <v>0</v>
      </c>
      <c r="CE58" s="697">
        <f>[52]ACCOUNTALLOC!CE58</f>
        <v>0</v>
      </c>
      <c r="CF58" s="698"/>
      <c r="CG58" s="697">
        <f>[52]ACCOUNTALLOC!CG58</f>
        <v>0</v>
      </c>
      <c r="CH58" s="697">
        <f>[52]ACCOUNTALLOC!CH58</f>
        <v>0</v>
      </c>
      <c r="CI58" s="697">
        <f>[52]ACCOUNTALLOC!CI58</f>
        <v>0</v>
      </c>
      <c r="CJ58" s="697">
        <f>[52]ACCOUNTALLOC!CJ58</f>
        <v>0</v>
      </c>
      <c r="CK58" s="697">
        <f>[52]ACCOUNTALLOC!CK58</f>
        <v>0</v>
      </c>
      <c r="CL58" s="697">
        <f>[52]ACCOUNTALLOC!CL58</f>
        <v>0</v>
      </c>
      <c r="CM58" s="697">
        <f>[52]ACCOUNTALLOC!CM58</f>
        <v>0</v>
      </c>
      <c r="CN58" s="698">
        <f>[52]ACCOUNTALLOC!CN58</f>
        <v>0</v>
      </c>
      <c r="CO58" s="697">
        <f>[52]ACCOUNTALLOC!CO58</f>
        <v>0</v>
      </c>
      <c r="CP58" s="697">
        <f>[52]ACCOUNTALLOC!CP58</f>
        <v>0</v>
      </c>
      <c r="CQ58" s="697">
        <f>[52]ACCOUNTALLOC!CQ58</f>
        <v>0</v>
      </c>
      <c r="CR58" s="697">
        <f>[52]ACCOUNTALLOC!CR58</f>
        <v>0</v>
      </c>
      <c r="CS58" s="697">
        <f>[52]ACCOUNTALLOC!CS58</f>
        <v>0</v>
      </c>
      <c r="CT58" s="697">
        <f>[52]ACCOUNTALLOC!CT58</f>
        <v>0</v>
      </c>
      <c r="CU58" s="697">
        <f>[52]ACCOUNTALLOC!CU58</f>
        <v>0</v>
      </c>
      <c r="CW58" s="65">
        <f>[52]ACCOUNTALLOC!CW58</f>
        <v>0</v>
      </c>
      <c r="CX58" s="65">
        <f>[52]ACCOUNTALLOC!CX58</f>
        <v>0</v>
      </c>
      <c r="CY58" s="65">
        <f>[52]ACCOUNTALLOC!CY58</f>
        <v>0</v>
      </c>
      <c r="CZ58" s="65">
        <f>[52]ACCOUNTALLOC!CZ58</f>
        <v>0</v>
      </c>
      <c r="DA58" s="65">
        <f>[52]ACCOUNTALLOC!DA58</f>
        <v>0</v>
      </c>
      <c r="DB58" s="65">
        <f>[52]ACCOUNTALLOC!DB58</f>
        <v>0</v>
      </c>
      <c r="DC58" s="65">
        <f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>[52]ACCOUNTALLOC!E59</f>
        <v>0</v>
      </c>
      <c r="F59" s="697">
        <f>[52]ACCOUNTALLOC!F59</f>
        <v>0</v>
      </c>
      <c r="G59" s="697">
        <f>[52]ACCOUNTALLOC!G59</f>
        <v>148141818.81021541</v>
      </c>
      <c r="H59" s="697">
        <f>[52]ACCOUNTALLOC!H59</f>
        <v>0</v>
      </c>
      <c r="I59" s="697">
        <f>[52]ACCOUNTALLOC!I59</f>
        <v>0</v>
      </c>
      <c r="J59" s="697">
        <f>[52]ACCOUNTALLOC!J59</f>
        <v>0</v>
      </c>
      <c r="K59" s="697">
        <f>[52]ACCOUNTALLOC!K59</f>
        <v>148141818.81021541</v>
      </c>
      <c r="L59" s="698"/>
      <c r="M59" s="697">
        <f>[52]ACCOUNTALLOC!M59</f>
        <v>0</v>
      </c>
      <c r="N59" s="697">
        <f>[52]ACCOUNTALLOC!N59</f>
        <v>0</v>
      </c>
      <c r="O59" s="697">
        <f>[52]ACCOUNTALLOC!O59</f>
        <v>0</v>
      </c>
      <c r="P59" s="697">
        <f>[52]ACCOUNTALLOC!P59</f>
        <v>0</v>
      </c>
      <c r="Q59" s="697">
        <f>[52]ACCOUNTALLOC!Q59</f>
        <v>0</v>
      </c>
      <c r="R59" s="697">
        <f>[52]ACCOUNTALLOC!R59</f>
        <v>0</v>
      </c>
      <c r="S59" s="697">
        <f>[52]ACCOUNTALLOC!S59</f>
        <v>0</v>
      </c>
      <c r="T59" s="698"/>
      <c r="U59" s="697">
        <f>[52]ACCOUNTALLOC!U59</f>
        <v>0</v>
      </c>
      <c r="V59" s="697">
        <f>[52]ACCOUNTALLOC!V59</f>
        <v>0</v>
      </c>
      <c r="W59" s="697">
        <f>[52]ACCOUNTALLOC!W59</f>
        <v>0</v>
      </c>
      <c r="X59" s="697">
        <f>[52]ACCOUNTALLOC!X59</f>
        <v>0</v>
      </c>
      <c r="Y59" s="697">
        <f>[52]ACCOUNTALLOC!Y59</f>
        <v>0</v>
      </c>
      <c r="Z59" s="697">
        <f>[52]ACCOUNTALLOC!Z59</f>
        <v>0</v>
      </c>
      <c r="AA59" s="697">
        <f>[52]ACCOUNTALLOC!AA59</f>
        <v>0</v>
      </c>
      <c r="AB59" s="698"/>
      <c r="AC59" s="697">
        <f>[52]ACCOUNTALLOC!AC59</f>
        <v>0</v>
      </c>
      <c r="AD59" s="697">
        <f>[52]ACCOUNTALLOC!AD59</f>
        <v>0</v>
      </c>
      <c r="AE59" s="697">
        <f>[52]ACCOUNTALLOC!AE59</f>
        <v>0</v>
      </c>
      <c r="AF59" s="697">
        <f>[52]ACCOUNTALLOC!AF59</f>
        <v>0</v>
      </c>
      <c r="AG59" s="697">
        <f>[52]ACCOUNTALLOC!AG59</f>
        <v>0</v>
      </c>
      <c r="AH59" s="697">
        <f>[52]ACCOUNTALLOC!AH59</f>
        <v>0</v>
      </c>
      <c r="AI59" s="697">
        <f>[52]ACCOUNTALLOC!AI59</f>
        <v>0</v>
      </c>
      <c r="AJ59" s="698"/>
      <c r="AK59" s="697">
        <f>[52]ACCOUNTALLOC!AK59</f>
        <v>0</v>
      </c>
      <c r="AL59" s="697">
        <f>[52]ACCOUNTALLOC!AL59</f>
        <v>0</v>
      </c>
      <c r="AM59" s="697">
        <f>[52]ACCOUNTALLOC!AM59</f>
        <v>0</v>
      </c>
      <c r="AN59" s="697">
        <f>[52]ACCOUNTALLOC!AN59</f>
        <v>0</v>
      </c>
      <c r="AO59" s="697">
        <f>[52]ACCOUNTALLOC!AO59</f>
        <v>0</v>
      </c>
      <c r="AP59" s="697">
        <f>[52]ACCOUNTALLOC!AP59</f>
        <v>0</v>
      </c>
      <c r="AQ59" s="697">
        <f>[52]ACCOUNTALLOC!AQ59</f>
        <v>0</v>
      </c>
      <c r="AR59" s="698"/>
      <c r="AS59" s="697">
        <f>[52]ACCOUNTALLOC!AS59</f>
        <v>0</v>
      </c>
      <c r="AT59" s="697">
        <f>[52]ACCOUNTALLOC!AT59</f>
        <v>0</v>
      </c>
      <c r="AU59" s="697">
        <f>[52]ACCOUNTALLOC!AU59</f>
        <v>0</v>
      </c>
      <c r="AV59" s="697">
        <f>[52]ACCOUNTALLOC!AV59</f>
        <v>0</v>
      </c>
      <c r="AW59" s="697">
        <f>[52]ACCOUNTALLOC!AW59</f>
        <v>0</v>
      </c>
      <c r="AX59" s="697">
        <f>[52]ACCOUNTALLOC!AX59</f>
        <v>0</v>
      </c>
      <c r="AY59" s="697">
        <f>[52]ACCOUNTALLOC!AY59</f>
        <v>0</v>
      </c>
      <c r="AZ59" s="698"/>
      <c r="BA59" s="697">
        <f>[52]ACCOUNTALLOC!BA59</f>
        <v>0</v>
      </c>
      <c r="BB59" s="697">
        <f>[52]ACCOUNTALLOC!BB59</f>
        <v>0</v>
      </c>
      <c r="BC59" s="697">
        <f>[52]ACCOUNTALLOC!BC59</f>
        <v>0</v>
      </c>
      <c r="BD59" s="697">
        <f>[52]ACCOUNTALLOC!BD59</f>
        <v>0</v>
      </c>
      <c r="BE59" s="697">
        <f>[52]ACCOUNTALLOC!BE59</f>
        <v>0</v>
      </c>
      <c r="BF59" s="697">
        <f>[52]ACCOUNTALLOC!BF59</f>
        <v>0</v>
      </c>
      <c r="BG59" s="697">
        <f>[52]ACCOUNTALLOC!BG59</f>
        <v>0</v>
      </c>
      <c r="BH59" s="698"/>
      <c r="BI59" s="697">
        <f>[52]ACCOUNTALLOC!BI59</f>
        <v>0</v>
      </c>
      <c r="BJ59" s="697">
        <f>[52]ACCOUNTALLOC!BJ59</f>
        <v>0</v>
      </c>
      <c r="BK59" s="697">
        <f>[52]ACCOUNTALLOC!BK59</f>
        <v>0</v>
      </c>
      <c r="BL59" s="697">
        <f>[52]ACCOUNTALLOC!BL59</f>
        <v>0</v>
      </c>
      <c r="BM59" s="697">
        <f>[52]ACCOUNTALLOC!BM59</f>
        <v>0</v>
      </c>
      <c r="BN59" s="697">
        <f>[52]ACCOUNTALLOC!BN59</f>
        <v>0</v>
      </c>
      <c r="BO59" s="697">
        <f>[52]ACCOUNTALLOC!BO59</f>
        <v>0</v>
      </c>
      <c r="BP59" s="698"/>
      <c r="BQ59" s="697">
        <f>[52]ACCOUNTALLOC!BQ59</f>
        <v>0</v>
      </c>
      <c r="BR59" s="697">
        <f>[52]ACCOUNTALLOC!BR59</f>
        <v>0</v>
      </c>
      <c r="BS59" s="697">
        <f>[52]ACCOUNTALLOC!BS59</f>
        <v>0</v>
      </c>
      <c r="BT59" s="697">
        <f>[52]ACCOUNTALLOC!BT59</f>
        <v>0</v>
      </c>
      <c r="BU59" s="697">
        <f>[52]ACCOUNTALLOC!BU59</f>
        <v>0</v>
      </c>
      <c r="BV59" s="697">
        <f>[52]ACCOUNTALLOC!BV59</f>
        <v>0</v>
      </c>
      <c r="BW59" s="697">
        <f>[52]ACCOUNTALLOC!BW59</f>
        <v>0</v>
      </c>
      <c r="BX59" s="698"/>
      <c r="BY59" s="697">
        <f>[52]ACCOUNTALLOC!BY59</f>
        <v>0</v>
      </c>
      <c r="BZ59" s="697">
        <f>[52]ACCOUNTALLOC!BZ59</f>
        <v>0</v>
      </c>
      <c r="CA59" s="697">
        <f>[52]ACCOUNTALLOC!CA59</f>
        <v>0</v>
      </c>
      <c r="CB59" s="697">
        <f>[52]ACCOUNTALLOC!CB59</f>
        <v>0</v>
      </c>
      <c r="CC59" s="697">
        <f>[52]ACCOUNTALLOC!CC59</f>
        <v>0</v>
      </c>
      <c r="CD59" s="697">
        <f>[52]ACCOUNTALLOC!CD59</f>
        <v>0</v>
      </c>
      <c r="CE59" s="697">
        <f>[52]ACCOUNTALLOC!CE59</f>
        <v>0</v>
      </c>
      <c r="CF59" s="698"/>
      <c r="CG59" s="697">
        <f>[52]ACCOUNTALLOC!CG59</f>
        <v>0</v>
      </c>
      <c r="CH59" s="697">
        <f>[52]ACCOUNTALLOC!CH59</f>
        <v>0</v>
      </c>
      <c r="CI59" s="697">
        <f>[52]ACCOUNTALLOC!CI59</f>
        <v>0</v>
      </c>
      <c r="CJ59" s="697">
        <f>[52]ACCOUNTALLOC!CJ59</f>
        <v>0</v>
      </c>
      <c r="CK59" s="697">
        <f>[52]ACCOUNTALLOC!CK59</f>
        <v>0</v>
      </c>
      <c r="CL59" s="697">
        <f>[52]ACCOUNTALLOC!CL59</f>
        <v>0</v>
      </c>
      <c r="CM59" s="697">
        <f>[52]ACCOUNTALLOC!CM59</f>
        <v>0</v>
      </c>
      <c r="CN59" s="698">
        <f>[52]ACCOUNTALLOC!CN59</f>
        <v>0</v>
      </c>
      <c r="CO59" s="697">
        <f>[52]ACCOUNTALLOC!CO59</f>
        <v>0</v>
      </c>
      <c r="CP59" s="697">
        <f>[52]ACCOUNTALLOC!CP59</f>
        <v>0</v>
      </c>
      <c r="CQ59" s="697">
        <f>[52]ACCOUNTALLOC!CQ59</f>
        <v>0</v>
      </c>
      <c r="CR59" s="697">
        <f>[52]ACCOUNTALLOC!CR59</f>
        <v>0</v>
      </c>
      <c r="CS59" s="697">
        <f>[52]ACCOUNTALLOC!CS59</f>
        <v>0</v>
      </c>
      <c r="CT59" s="697">
        <f>[52]ACCOUNTALLOC!CT59</f>
        <v>0</v>
      </c>
      <c r="CU59" s="697">
        <f>[52]ACCOUNTALLOC!CU59</f>
        <v>0</v>
      </c>
      <c r="CW59" s="65">
        <f>[52]ACCOUNTALLOC!CW59</f>
        <v>0</v>
      </c>
      <c r="CX59" s="65">
        <f>[52]ACCOUNTALLOC!CX59</f>
        <v>0</v>
      </c>
      <c r="CY59" s="65">
        <f>[52]ACCOUNTALLOC!CY59</f>
        <v>0</v>
      </c>
      <c r="CZ59" s="65">
        <f>[52]ACCOUNTALLOC!CZ59</f>
        <v>0</v>
      </c>
      <c r="DA59" s="65">
        <f>[52]ACCOUNTALLOC!DA59</f>
        <v>0</v>
      </c>
      <c r="DB59" s="65">
        <f>[52]ACCOUNTALLOC!DB59</f>
        <v>0</v>
      </c>
      <c r="DC59" s="65">
        <f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>[52]ACCOUNTALLOC!E60</f>
        <v>0</v>
      </c>
      <c r="F60" s="697">
        <f>[52]ACCOUNTALLOC!F60</f>
        <v>0</v>
      </c>
      <c r="G60" s="697">
        <f>[52]ACCOUNTALLOC!G60</f>
        <v>133743709.16973646</v>
      </c>
      <c r="H60" s="697">
        <f>[52]ACCOUNTALLOC!H60</f>
        <v>0</v>
      </c>
      <c r="I60" s="697">
        <f>[52]ACCOUNTALLOC!I60</f>
        <v>0</v>
      </c>
      <c r="J60" s="697">
        <f>[52]ACCOUNTALLOC!J60</f>
        <v>0</v>
      </c>
      <c r="K60" s="697">
        <f>[52]ACCOUNTALLOC!K60</f>
        <v>133743709.16973646</v>
      </c>
      <c r="L60" s="698"/>
      <c r="M60" s="697">
        <f>[52]ACCOUNTALLOC!M60</f>
        <v>0</v>
      </c>
      <c r="N60" s="697">
        <f>[52]ACCOUNTALLOC!N60</f>
        <v>0</v>
      </c>
      <c r="O60" s="697">
        <f>[52]ACCOUNTALLOC!O60</f>
        <v>37539912.318899311</v>
      </c>
      <c r="P60" s="697">
        <f>[52]ACCOUNTALLOC!P60</f>
        <v>0</v>
      </c>
      <c r="Q60" s="697">
        <f>[52]ACCOUNTALLOC!Q60</f>
        <v>0</v>
      </c>
      <c r="R60" s="697">
        <f>[52]ACCOUNTALLOC!R60</f>
        <v>0</v>
      </c>
      <c r="S60" s="697">
        <f>[52]ACCOUNTALLOC!S60</f>
        <v>37539912.318899311</v>
      </c>
      <c r="T60" s="698"/>
      <c r="U60" s="697">
        <f>[52]ACCOUNTALLOC!U60</f>
        <v>0</v>
      </c>
      <c r="V60" s="697">
        <f>[52]ACCOUNTALLOC!V60</f>
        <v>0</v>
      </c>
      <c r="W60" s="697">
        <f>[52]ACCOUNTALLOC!W60</f>
        <v>11094399.206289688</v>
      </c>
      <c r="X60" s="697">
        <f>[52]ACCOUNTALLOC!X60</f>
        <v>0</v>
      </c>
      <c r="Y60" s="697">
        <f>[52]ACCOUNTALLOC!Y60</f>
        <v>0</v>
      </c>
      <c r="Z60" s="697">
        <f>[52]ACCOUNTALLOC!Z60</f>
        <v>0</v>
      </c>
      <c r="AA60" s="697">
        <f>[52]ACCOUNTALLOC!AA60</f>
        <v>11094399.206289688</v>
      </c>
      <c r="AB60" s="698"/>
      <c r="AC60" s="697">
        <f>[52]ACCOUNTALLOC!AC60</f>
        <v>0</v>
      </c>
      <c r="AD60" s="697">
        <f>[52]ACCOUNTALLOC!AD60</f>
        <v>0</v>
      </c>
      <c r="AE60" s="697">
        <f>[52]ACCOUNTALLOC!AE60</f>
        <v>1246915.3080466578</v>
      </c>
      <c r="AF60" s="697">
        <f>[52]ACCOUNTALLOC!AF60</f>
        <v>0</v>
      </c>
      <c r="AG60" s="697">
        <f>[52]ACCOUNTALLOC!AG60</f>
        <v>0</v>
      </c>
      <c r="AH60" s="697">
        <f>[52]ACCOUNTALLOC!AH60</f>
        <v>0</v>
      </c>
      <c r="AI60" s="697">
        <f>[52]ACCOUNTALLOC!AI60</f>
        <v>1246915.3080466578</v>
      </c>
      <c r="AJ60" s="698"/>
      <c r="AK60" s="697">
        <f>[52]ACCOUNTALLOC!AK60</f>
        <v>0</v>
      </c>
      <c r="AL60" s="697">
        <f>[52]ACCOUNTALLOC!AL60</f>
        <v>0</v>
      </c>
      <c r="AM60" s="697">
        <f>[52]ACCOUNTALLOC!AM60</f>
        <v>14935303.536787456</v>
      </c>
      <c r="AN60" s="697">
        <f>[52]ACCOUNTALLOC!AN60</f>
        <v>0</v>
      </c>
      <c r="AO60" s="697">
        <f>[52]ACCOUNTALLOC!AO60</f>
        <v>0</v>
      </c>
      <c r="AP60" s="697">
        <f>[52]ACCOUNTALLOC!AP60</f>
        <v>0</v>
      </c>
      <c r="AQ60" s="697">
        <f>[52]ACCOUNTALLOC!AQ60</f>
        <v>14935303.536787456</v>
      </c>
      <c r="AR60" s="698"/>
      <c r="AS60" s="697">
        <f>[52]ACCOUNTALLOC!AS60</f>
        <v>0</v>
      </c>
      <c r="AT60" s="697">
        <f>[52]ACCOUNTALLOC!AT60</f>
        <v>0</v>
      </c>
      <c r="AU60" s="697">
        <f>[52]ACCOUNTALLOC!AU60</f>
        <v>48424.959903730029</v>
      </c>
      <c r="AV60" s="697">
        <f>[52]ACCOUNTALLOC!AV60</f>
        <v>0</v>
      </c>
      <c r="AW60" s="697">
        <f>[52]ACCOUNTALLOC!AW60</f>
        <v>0</v>
      </c>
      <c r="AX60" s="697">
        <f>[52]ACCOUNTALLOC!AX60</f>
        <v>0</v>
      </c>
      <c r="AY60" s="697">
        <f>[52]ACCOUNTALLOC!AY60</f>
        <v>48424.959903730029</v>
      </c>
      <c r="AZ60" s="698"/>
      <c r="BA60" s="697">
        <f>[52]ACCOUNTALLOC!BA60</f>
        <v>0</v>
      </c>
      <c r="BB60" s="697">
        <f>[52]ACCOUNTALLOC!BB60</f>
        <v>0</v>
      </c>
      <c r="BC60" s="697">
        <f>[52]ACCOUNTALLOC!BC60</f>
        <v>4826816.6046611229</v>
      </c>
      <c r="BD60" s="697">
        <f>[52]ACCOUNTALLOC!BD60</f>
        <v>0</v>
      </c>
      <c r="BE60" s="697">
        <f>[52]ACCOUNTALLOC!BE60</f>
        <v>0</v>
      </c>
      <c r="BF60" s="697">
        <f>[52]ACCOUNTALLOC!BF60</f>
        <v>0</v>
      </c>
      <c r="BG60" s="697">
        <f>[52]ACCOUNTALLOC!BG60</f>
        <v>4826816.6046611229</v>
      </c>
      <c r="BH60" s="698"/>
      <c r="BI60" s="697">
        <f>[52]ACCOUNTALLOC!BI60</f>
        <v>0</v>
      </c>
      <c r="BJ60" s="697">
        <f>[52]ACCOUNTALLOC!BJ60</f>
        <v>0</v>
      </c>
      <c r="BK60" s="697">
        <f>[52]ACCOUNTALLOC!BK60</f>
        <v>976230.67360039195</v>
      </c>
      <c r="BL60" s="697">
        <f>[52]ACCOUNTALLOC!BL60</f>
        <v>0</v>
      </c>
      <c r="BM60" s="697">
        <f>[52]ACCOUNTALLOC!BM60</f>
        <v>0</v>
      </c>
      <c r="BN60" s="697">
        <f>[52]ACCOUNTALLOC!BN60</f>
        <v>0</v>
      </c>
      <c r="BO60" s="697">
        <f>[52]ACCOUNTALLOC!BO60</f>
        <v>976230.67360039195</v>
      </c>
      <c r="BP60" s="698"/>
      <c r="BQ60" s="697">
        <f>[52]ACCOUNTALLOC!BQ60</f>
        <v>0</v>
      </c>
      <c r="BR60" s="697">
        <f>[52]ACCOUNTALLOC!BR60</f>
        <v>0</v>
      </c>
      <c r="BS60" s="697">
        <f>[52]ACCOUNTALLOC!BS60</f>
        <v>606236.92276222247</v>
      </c>
      <c r="BT60" s="697">
        <f>[52]ACCOUNTALLOC!BT60</f>
        <v>0</v>
      </c>
      <c r="BU60" s="697">
        <f>[52]ACCOUNTALLOC!BU60</f>
        <v>0</v>
      </c>
      <c r="BV60" s="697">
        <f>[52]ACCOUNTALLOC!BV60</f>
        <v>0</v>
      </c>
      <c r="BW60" s="697">
        <f>[52]ACCOUNTALLOC!BW60</f>
        <v>606236.92276222247</v>
      </c>
      <c r="BX60" s="698"/>
      <c r="BY60" s="697">
        <f>[52]ACCOUNTALLOC!BY60</f>
        <v>0</v>
      </c>
      <c r="BZ60" s="697">
        <f>[52]ACCOUNTALLOC!BZ60</f>
        <v>0</v>
      </c>
      <c r="CA60" s="697">
        <f>[52]ACCOUNTALLOC!CA60</f>
        <v>976036.22035163466</v>
      </c>
      <c r="CB60" s="697">
        <f>[52]ACCOUNTALLOC!CB60</f>
        <v>0</v>
      </c>
      <c r="CC60" s="697">
        <f>[52]ACCOUNTALLOC!CC60</f>
        <v>0</v>
      </c>
      <c r="CD60" s="697">
        <f>[52]ACCOUNTALLOC!CD60</f>
        <v>0</v>
      </c>
      <c r="CE60" s="697">
        <f>[52]ACCOUNTALLOC!CE60</f>
        <v>976036.22035163466</v>
      </c>
      <c r="CF60" s="698"/>
      <c r="CG60" s="697">
        <f>[52]ACCOUNTALLOC!CG60</f>
        <v>0</v>
      </c>
      <c r="CH60" s="697">
        <f>[52]ACCOUNTALLOC!CH60</f>
        <v>0</v>
      </c>
      <c r="CI60" s="697">
        <f>[52]ACCOUNTALLOC!CI60</f>
        <v>0</v>
      </c>
      <c r="CJ60" s="697">
        <f>[52]ACCOUNTALLOC!CJ60</f>
        <v>0</v>
      </c>
      <c r="CK60" s="697">
        <f>[52]ACCOUNTALLOC!CK60</f>
        <v>0</v>
      </c>
      <c r="CL60" s="697">
        <f>[52]ACCOUNTALLOC!CL60</f>
        <v>0</v>
      </c>
      <c r="CM60" s="697">
        <f>[52]ACCOUNTALLOC!CM60</f>
        <v>0</v>
      </c>
      <c r="CN60" s="698">
        <f>[52]ACCOUNTALLOC!CN60</f>
        <v>0</v>
      </c>
      <c r="CO60" s="697">
        <f>[52]ACCOUNTALLOC!CO60</f>
        <v>0</v>
      </c>
      <c r="CP60" s="697">
        <f>[52]ACCOUNTALLOC!CP60</f>
        <v>0</v>
      </c>
      <c r="CQ60" s="697">
        <f>[52]ACCOUNTALLOC!CQ60</f>
        <v>10882.688961321393</v>
      </c>
      <c r="CR60" s="697">
        <f>[52]ACCOUNTALLOC!CR60</f>
        <v>0</v>
      </c>
      <c r="CS60" s="697">
        <f>[52]ACCOUNTALLOC!CS60</f>
        <v>0</v>
      </c>
      <c r="CT60" s="697">
        <f>[52]ACCOUNTALLOC!CT60</f>
        <v>0</v>
      </c>
      <c r="CU60" s="697">
        <f>[52]ACCOUNTALLOC!CU60</f>
        <v>10882.688961321393</v>
      </c>
      <c r="CW60" s="65">
        <f>[52]ACCOUNTALLOC!CW60</f>
        <v>0</v>
      </c>
      <c r="CX60" s="65">
        <f>[52]ACCOUNTALLOC!CX60</f>
        <v>0</v>
      </c>
      <c r="CY60" s="65">
        <f>[52]ACCOUNTALLOC!CY60</f>
        <v>0</v>
      </c>
      <c r="CZ60" s="65">
        <f>[52]ACCOUNTALLOC!CZ60</f>
        <v>0</v>
      </c>
      <c r="DA60" s="65">
        <f>[52]ACCOUNTALLOC!DA60</f>
        <v>0</v>
      </c>
      <c r="DB60" s="65">
        <f>[52]ACCOUNTALLOC!DB60</f>
        <v>0</v>
      </c>
      <c r="DC60" s="65">
        <f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>[52]ACCOUNTALLOC!E61</f>
        <v>0</v>
      </c>
      <c r="F61" s="697">
        <f>[52]ACCOUNTALLOC!F61</f>
        <v>0</v>
      </c>
      <c r="G61" s="697">
        <f>[52]ACCOUNTALLOC!G61</f>
        <v>0</v>
      </c>
      <c r="H61" s="697">
        <f>[52]ACCOUNTALLOC!H61</f>
        <v>0</v>
      </c>
      <c r="I61" s="697">
        <f>[52]ACCOUNTALLOC!I61</f>
        <v>0</v>
      </c>
      <c r="J61" s="697">
        <f>[52]ACCOUNTALLOC!J61</f>
        <v>0</v>
      </c>
      <c r="K61" s="697">
        <f>[52]ACCOUNTALLOC!K61</f>
        <v>0</v>
      </c>
      <c r="L61" s="698"/>
      <c r="M61" s="697">
        <f>[52]ACCOUNTALLOC!M61</f>
        <v>0</v>
      </c>
      <c r="N61" s="697">
        <f>[52]ACCOUNTALLOC!N61</f>
        <v>0</v>
      </c>
      <c r="O61" s="697">
        <f>[52]ACCOUNTALLOC!O61</f>
        <v>0</v>
      </c>
      <c r="P61" s="697">
        <f>[52]ACCOUNTALLOC!P61</f>
        <v>0</v>
      </c>
      <c r="Q61" s="697">
        <f>[52]ACCOUNTALLOC!Q61</f>
        <v>0</v>
      </c>
      <c r="R61" s="697">
        <f>[52]ACCOUNTALLOC!R61</f>
        <v>0</v>
      </c>
      <c r="S61" s="697">
        <f>[52]ACCOUNTALLOC!S61</f>
        <v>0</v>
      </c>
      <c r="T61" s="698"/>
      <c r="U61" s="697">
        <f>[52]ACCOUNTALLOC!U61</f>
        <v>0</v>
      </c>
      <c r="V61" s="697">
        <f>[52]ACCOUNTALLOC!V61</f>
        <v>0</v>
      </c>
      <c r="W61" s="697">
        <f>[52]ACCOUNTALLOC!W61</f>
        <v>0</v>
      </c>
      <c r="X61" s="697">
        <f>[52]ACCOUNTALLOC!X61</f>
        <v>0</v>
      </c>
      <c r="Y61" s="697">
        <f>[52]ACCOUNTALLOC!Y61</f>
        <v>0</v>
      </c>
      <c r="Z61" s="697">
        <f>[52]ACCOUNTALLOC!Z61</f>
        <v>0</v>
      </c>
      <c r="AA61" s="697">
        <f>[52]ACCOUNTALLOC!AA61</f>
        <v>0</v>
      </c>
      <c r="AB61" s="698"/>
      <c r="AC61" s="697">
        <f>[52]ACCOUNTALLOC!AC61</f>
        <v>0</v>
      </c>
      <c r="AD61" s="697">
        <f>[52]ACCOUNTALLOC!AD61</f>
        <v>0</v>
      </c>
      <c r="AE61" s="697">
        <f>[52]ACCOUNTALLOC!AE61</f>
        <v>0</v>
      </c>
      <c r="AF61" s="697">
        <f>[52]ACCOUNTALLOC!AF61</f>
        <v>0</v>
      </c>
      <c r="AG61" s="697">
        <f>[52]ACCOUNTALLOC!AG61</f>
        <v>0</v>
      </c>
      <c r="AH61" s="697">
        <f>[52]ACCOUNTALLOC!AH61</f>
        <v>0</v>
      </c>
      <c r="AI61" s="697">
        <f>[52]ACCOUNTALLOC!AI61</f>
        <v>0</v>
      </c>
      <c r="AJ61" s="698"/>
      <c r="AK61" s="697">
        <f>[52]ACCOUNTALLOC!AK61</f>
        <v>0</v>
      </c>
      <c r="AL61" s="697">
        <f>[52]ACCOUNTALLOC!AL61</f>
        <v>0</v>
      </c>
      <c r="AM61" s="697">
        <f>[52]ACCOUNTALLOC!AM61</f>
        <v>0</v>
      </c>
      <c r="AN61" s="697">
        <f>[52]ACCOUNTALLOC!AN61</f>
        <v>0</v>
      </c>
      <c r="AO61" s="697">
        <f>[52]ACCOUNTALLOC!AO61</f>
        <v>0</v>
      </c>
      <c r="AP61" s="697">
        <f>[52]ACCOUNTALLOC!AP61</f>
        <v>0</v>
      </c>
      <c r="AQ61" s="697">
        <f>[52]ACCOUNTALLOC!AQ61</f>
        <v>0</v>
      </c>
      <c r="AR61" s="698"/>
      <c r="AS61" s="697">
        <f>[52]ACCOUNTALLOC!AS61</f>
        <v>0</v>
      </c>
      <c r="AT61" s="697">
        <f>[52]ACCOUNTALLOC!AT61</f>
        <v>0</v>
      </c>
      <c r="AU61" s="697">
        <f>[52]ACCOUNTALLOC!AU61</f>
        <v>0</v>
      </c>
      <c r="AV61" s="697">
        <f>[52]ACCOUNTALLOC!AV61</f>
        <v>0</v>
      </c>
      <c r="AW61" s="697">
        <f>[52]ACCOUNTALLOC!AW61</f>
        <v>0</v>
      </c>
      <c r="AX61" s="697">
        <f>[52]ACCOUNTALLOC!AX61</f>
        <v>0</v>
      </c>
      <c r="AY61" s="697">
        <f>[52]ACCOUNTALLOC!AY61</f>
        <v>0</v>
      </c>
      <c r="AZ61" s="698"/>
      <c r="BA61" s="697">
        <f>[52]ACCOUNTALLOC!BA61</f>
        <v>0</v>
      </c>
      <c r="BB61" s="697">
        <f>[52]ACCOUNTALLOC!BB61</f>
        <v>0</v>
      </c>
      <c r="BC61" s="697">
        <f>[52]ACCOUNTALLOC!BC61</f>
        <v>0</v>
      </c>
      <c r="BD61" s="697">
        <f>[52]ACCOUNTALLOC!BD61</f>
        <v>0</v>
      </c>
      <c r="BE61" s="697">
        <f>[52]ACCOUNTALLOC!BE61</f>
        <v>0</v>
      </c>
      <c r="BF61" s="697">
        <f>[52]ACCOUNTALLOC!BF61</f>
        <v>0</v>
      </c>
      <c r="BG61" s="697">
        <f>[52]ACCOUNTALLOC!BG61</f>
        <v>0</v>
      </c>
      <c r="BH61" s="698"/>
      <c r="BI61" s="697">
        <f>[52]ACCOUNTALLOC!BI61</f>
        <v>0</v>
      </c>
      <c r="BJ61" s="697">
        <f>[52]ACCOUNTALLOC!BJ61</f>
        <v>0</v>
      </c>
      <c r="BK61" s="697">
        <f>[52]ACCOUNTALLOC!BK61</f>
        <v>0</v>
      </c>
      <c r="BL61" s="697">
        <f>[52]ACCOUNTALLOC!BL61</f>
        <v>0</v>
      </c>
      <c r="BM61" s="697">
        <f>[52]ACCOUNTALLOC!BM61</f>
        <v>0</v>
      </c>
      <c r="BN61" s="697">
        <f>[52]ACCOUNTALLOC!BN61</f>
        <v>0</v>
      </c>
      <c r="BO61" s="697">
        <f>[52]ACCOUNTALLOC!BO61</f>
        <v>0</v>
      </c>
      <c r="BP61" s="698"/>
      <c r="BQ61" s="697">
        <f>[52]ACCOUNTALLOC!BQ61</f>
        <v>0</v>
      </c>
      <c r="BR61" s="697">
        <f>[52]ACCOUNTALLOC!BR61</f>
        <v>0</v>
      </c>
      <c r="BS61" s="697">
        <f>[52]ACCOUNTALLOC!BS61</f>
        <v>0</v>
      </c>
      <c r="BT61" s="697">
        <f>[52]ACCOUNTALLOC!BT61</f>
        <v>0</v>
      </c>
      <c r="BU61" s="697">
        <f>[52]ACCOUNTALLOC!BU61</f>
        <v>0</v>
      </c>
      <c r="BV61" s="697">
        <f>[52]ACCOUNTALLOC!BV61</f>
        <v>0</v>
      </c>
      <c r="BW61" s="697">
        <f>[52]ACCOUNTALLOC!BW61</f>
        <v>0</v>
      </c>
      <c r="BX61" s="698"/>
      <c r="BY61" s="697">
        <f>[52]ACCOUNTALLOC!BY61</f>
        <v>0</v>
      </c>
      <c r="BZ61" s="697">
        <f>[52]ACCOUNTALLOC!BZ61</f>
        <v>0</v>
      </c>
      <c r="CA61" s="697">
        <f>[52]ACCOUNTALLOC!CA61</f>
        <v>0</v>
      </c>
      <c r="CB61" s="697">
        <f>[52]ACCOUNTALLOC!CB61</f>
        <v>0</v>
      </c>
      <c r="CC61" s="697">
        <f>[52]ACCOUNTALLOC!CC61</f>
        <v>0</v>
      </c>
      <c r="CD61" s="697">
        <f>[52]ACCOUNTALLOC!CD61</f>
        <v>0</v>
      </c>
      <c r="CE61" s="697">
        <f>[52]ACCOUNTALLOC!CE61</f>
        <v>0</v>
      </c>
      <c r="CF61" s="698"/>
      <c r="CG61" s="697">
        <f>[52]ACCOUNTALLOC!CG61</f>
        <v>0</v>
      </c>
      <c r="CH61" s="697">
        <f>[52]ACCOUNTALLOC!CH61</f>
        <v>0</v>
      </c>
      <c r="CI61" s="697">
        <f>[52]ACCOUNTALLOC!CI61</f>
        <v>57279322.090746596</v>
      </c>
      <c r="CJ61" s="697">
        <f>[52]ACCOUNTALLOC!CJ61</f>
        <v>0</v>
      </c>
      <c r="CK61" s="697">
        <f>[52]ACCOUNTALLOC!CK61</f>
        <v>0</v>
      </c>
      <c r="CL61" s="697">
        <f>[52]ACCOUNTALLOC!CL61</f>
        <v>0</v>
      </c>
      <c r="CM61" s="697">
        <f>[52]ACCOUNTALLOC!CM61</f>
        <v>57279322.090746596</v>
      </c>
      <c r="CN61" s="698">
        <f>[52]ACCOUNTALLOC!CN61</f>
        <v>0</v>
      </c>
      <c r="CO61" s="697">
        <f>[52]ACCOUNTALLOC!CO61</f>
        <v>0</v>
      </c>
      <c r="CP61" s="697">
        <f>[52]ACCOUNTALLOC!CP61</f>
        <v>0</v>
      </c>
      <c r="CQ61" s="697">
        <f>[52]ACCOUNTALLOC!CQ61</f>
        <v>0</v>
      </c>
      <c r="CR61" s="697">
        <f>[52]ACCOUNTALLOC!CR61</f>
        <v>0</v>
      </c>
      <c r="CS61" s="697">
        <f>[52]ACCOUNTALLOC!CS61</f>
        <v>0</v>
      </c>
      <c r="CT61" s="697">
        <f>[52]ACCOUNTALLOC!CT61</f>
        <v>0</v>
      </c>
      <c r="CU61" s="697">
        <f>[52]ACCOUNTALLOC!CU61</f>
        <v>0</v>
      </c>
      <c r="CW61" s="65">
        <f>[52]ACCOUNTALLOC!CW61</f>
        <v>0</v>
      </c>
      <c r="CX61" s="65">
        <f>[52]ACCOUNTALLOC!CX61</f>
        <v>0</v>
      </c>
      <c r="CY61" s="65">
        <f>[52]ACCOUNTALLOC!CY61</f>
        <v>0</v>
      </c>
      <c r="CZ61" s="65">
        <f>[52]ACCOUNTALLOC!CZ61</f>
        <v>0</v>
      </c>
      <c r="DA61" s="65">
        <f>[52]ACCOUNTALLOC!DA61</f>
        <v>0</v>
      </c>
      <c r="DB61" s="65">
        <f>[52]ACCOUNTALLOC!DB61</f>
        <v>0</v>
      </c>
      <c r="DC61" s="65">
        <f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>[52]ACCOUNTALLOC!E62</f>
        <v>18634154.181036007</v>
      </c>
      <c r="F62" s="697">
        <f>[52]ACCOUNTALLOC!F62</f>
        <v>0</v>
      </c>
      <c r="G62" s="697">
        <f>[52]ACCOUNTALLOC!G62</f>
        <v>0</v>
      </c>
      <c r="H62" s="697">
        <f>[52]ACCOUNTALLOC!H62</f>
        <v>0</v>
      </c>
      <c r="I62" s="697">
        <f>[52]ACCOUNTALLOC!I62</f>
        <v>0</v>
      </c>
      <c r="J62" s="697">
        <f>[52]ACCOUNTALLOC!J62</f>
        <v>0</v>
      </c>
      <c r="K62" s="697">
        <f>[52]ACCOUNTALLOC!K62</f>
        <v>18634154.181036007</v>
      </c>
      <c r="L62" s="698"/>
      <c r="M62" s="697">
        <f>[52]ACCOUNTALLOC!M62</f>
        <v>3348784.1011199537</v>
      </c>
      <c r="N62" s="697">
        <f>[52]ACCOUNTALLOC!N62</f>
        <v>0</v>
      </c>
      <c r="O62" s="697">
        <f>[52]ACCOUNTALLOC!O62</f>
        <v>0</v>
      </c>
      <c r="P62" s="697">
        <f>[52]ACCOUNTALLOC!P62</f>
        <v>0</v>
      </c>
      <c r="Q62" s="697">
        <f>[52]ACCOUNTALLOC!Q62</f>
        <v>0</v>
      </c>
      <c r="R62" s="697">
        <f>[52]ACCOUNTALLOC!R62</f>
        <v>0</v>
      </c>
      <c r="S62" s="697">
        <f>[52]ACCOUNTALLOC!S62</f>
        <v>3348784.1011199537</v>
      </c>
      <c r="T62" s="698"/>
      <c r="U62" s="697">
        <f>[52]ACCOUNTALLOC!U62</f>
        <v>2946544.7304464811</v>
      </c>
      <c r="V62" s="697">
        <f>[52]ACCOUNTALLOC!V62</f>
        <v>0</v>
      </c>
      <c r="W62" s="697">
        <f>[52]ACCOUNTALLOC!W62</f>
        <v>0</v>
      </c>
      <c r="X62" s="697">
        <f>[52]ACCOUNTALLOC!X62</f>
        <v>0</v>
      </c>
      <c r="Y62" s="697">
        <f>[52]ACCOUNTALLOC!Y62</f>
        <v>0</v>
      </c>
      <c r="Z62" s="697">
        <f>[52]ACCOUNTALLOC!Z62</f>
        <v>0</v>
      </c>
      <c r="AA62" s="697">
        <f>[52]ACCOUNTALLOC!AA62</f>
        <v>2946544.7304464811</v>
      </c>
      <c r="AB62" s="698"/>
      <c r="AC62" s="697">
        <f>[52]ACCOUNTALLOC!AC62</f>
        <v>1244932.3280795428</v>
      </c>
      <c r="AD62" s="697">
        <f>[52]ACCOUNTALLOC!AD62</f>
        <v>0</v>
      </c>
      <c r="AE62" s="697">
        <f>[52]ACCOUNTALLOC!AE62</f>
        <v>0</v>
      </c>
      <c r="AF62" s="697">
        <f>[52]ACCOUNTALLOC!AF62</f>
        <v>0</v>
      </c>
      <c r="AG62" s="697">
        <f>[52]ACCOUNTALLOC!AG62</f>
        <v>0</v>
      </c>
      <c r="AH62" s="697">
        <f>[52]ACCOUNTALLOC!AH62</f>
        <v>0</v>
      </c>
      <c r="AI62" s="697">
        <f>[52]ACCOUNTALLOC!AI62</f>
        <v>1244932.3280795428</v>
      </c>
      <c r="AJ62" s="698"/>
      <c r="AK62" s="697">
        <f>[52]ACCOUNTALLOC!AK62</f>
        <v>966487.82899679535</v>
      </c>
      <c r="AL62" s="697">
        <f>[52]ACCOUNTALLOC!AL62</f>
        <v>0</v>
      </c>
      <c r="AM62" s="697">
        <f>[52]ACCOUNTALLOC!AM62</f>
        <v>0</v>
      </c>
      <c r="AN62" s="697">
        <f>[52]ACCOUNTALLOC!AN62</f>
        <v>0</v>
      </c>
      <c r="AO62" s="697">
        <f>[52]ACCOUNTALLOC!AO62</f>
        <v>0</v>
      </c>
      <c r="AP62" s="697">
        <f>[52]ACCOUNTALLOC!AP62</f>
        <v>0</v>
      </c>
      <c r="AQ62" s="697">
        <f>[52]ACCOUNTALLOC!AQ62</f>
        <v>966487.82899679535</v>
      </c>
      <c r="AR62" s="698"/>
      <c r="AS62" s="697">
        <f>[52]ACCOUNTALLOC!AS62</f>
        <v>15822.5635891976</v>
      </c>
      <c r="AT62" s="697">
        <f>[52]ACCOUNTALLOC!AT62</f>
        <v>0</v>
      </c>
      <c r="AU62" s="697">
        <f>[52]ACCOUNTALLOC!AU62</f>
        <v>0</v>
      </c>
      <c r="AV62" s="697">
        <f>[52]ACCOUNTALLOC!AV62</f>
        <v>0</v>
      </c>
      <c r="AW62" s="697">
        <f>[52]ACCOUNTALLOC!AW62</f>
        <v>0</v>
      </c>
      <c r="AX62" s="697">
        <f>[52]ACCOUNTALLOC!AX62</f>
        <v>0</v>
      </c>
      <c r="AY62" s="697">
        <f>[52]ACCOUNTALLOC!AY62</f>
        <v>15822.5635891976</v>
      </c>
      <c r="AZ62" s="698"/>
      <c r="BA62" s="697">
        <f>[52]ACCOUNTALLOC!BA62</f>
        <v>287119.82814793213</v>
      </c>
      <c r="BB62" s="697">
        <f>[52]ACCOUNTALLOC!BB62</f>
        <v>0</v>
      </c>
      <c r="BC62" s="697">
        <f>[52]ACCOUNTALLOC!BC62</f>
        <v>0</v>
      </c>
      <c r="BD62" s="697">
        <f>[52]ACCOUNTALLOC!BD62</f>
        <v>0</v>
      </c>
      <c r="BE62" s="697">
        <f>[52]ACCOUNTALLOC!BE62</f>
        <v>0</v>
      </c>
      <c r="BF62" s="697">
        <f>[52]ACCOUNTALLOC!BF62</f>
        <v>0</v>
      </c>
      <c r="BG62" s="697">
        <f>[52]ACCOUNTALLOC!BG62</f>
        <v>287119.82814793213</v>
      </c>
      <c r="BH62" s="698"/>
      <c r="BI62" s="697">
        <f>[52]ACCOUNTALLOC!BI62</f>
        <v>249731.36254017998</v>
      </c>
      <c r="BJ62" s="697">
        <f>[52]ACCOUNTALLOC!BJ62</f>
        <v>0</v>
      </c>
      <c r="BK62" s="697">
        <f>[52]ACCOUNTALLOC!BK62</f>
        <v>0</v>
      </c>
      <c r="BL62" s="697">
        <f>[52]ACCOUNTALLOC!BL62</f>
        <v>0</v>
      </c>
      <c r="BM62" s="697">
        <f>[52]ACCOUNTALLOC!BM62</f>
        <v>0</v>
      </c>
      <c r="BN62" s="697">
        <f>[52]ACCOUNTALLOC!BN62</f>
        <v>0</v>
      </c>
      <c r="BO62" s="697">
        <f>[52]ACCOUNTALLOC!BO62</f>
        <v>249731.36254017998</v>
      </c>
      <c r="BP62" s="698"/>
      <c r="BQ62" s="697">
        <f>[52]ACCOUNTALLOC!BQ62</f>
        <v>60436.289697138964</v>
      </c>
      <c r="BR62" s="697">
        <f>[52]ACCOUNTALLOC!BR62</f>
        <v>0</v>
      </c>
      <c r="BS62" s="697">
        <f>[52]ACCOUNTALLOC!BS62</f>
        <v>0</v>
      </c>
      <c r="BT62" s="697">
        <f>[52]ACCOUNTALLOC!BT62</f>
        <v>0</v>
      </c>
      <c r="BU62" s="697">
        <f>[52]ACCOUNTALLOC!BU62</f>
        <v>0</v>
      </c>
      <c r="BV62" s="697">
        <f>[52]ACCOUNTALLOC!BV62</f>
        <v>0</v>
      </c>
      <c r="BW62" s="697">
        <f>[52]ACCOUNTALLOC!BW62</f>
        <v>60436.289697138964</v>
      </c>
      <c r="BX62" s="698"/>
      <c r="BY62" s="697">
        <f>[52]ACCOUNTALLOC!BY62</f>
        <v>363.18766552392373</v>
      </c>
      <c r="BZ62" s="697">
        <f>[52]ACCOUNTALLOC!BZ62</f>
        <v>0</v>
      </c>
      <c r="CA62" s="697">
        <f>[52]ACCOUNTALLOC!CA62</f>
        <v>0</v>
      </c>
      <c r="CB62" s="697">
        <f>[52]ACCOUNTALLOC!CB62</f>
        <v>0</v>
      </c>
      <c r="CC62" s="697">
        <f>[52]ACCOUNTALLOC!CC62</f>
        <v>0</v>
      </c>
      <c r="CD62" s="697">
        <f>[52]ACCOUNTALLOC!CD62</f>
        <v>0</v>
      </c>
      <c r="CE62" s="697">
        <f>[52]ACCOUNTALLOC!CE62</f>
        <v>363.18766552392373</v>
      </c>
      <c r="CF62" s="698"/>
      <c r="CG62" s="697">
        <f>[52]ACCOUNTALLOC!CG62</f>
        <v>13982.453904374266</v>
      </c>
      <c r="CH62" s="697">
        <f>[52]ACCOUNTALLOC!CH62</f>
        <v>0</v>
      </c>
      <c r="CI62" s="697">
        <f>[52]ACCOUNTALLOC!CI62</f>
        <v>0</v>
      </c>
      <c r="CJ62" s="697">
        <f>[52]ACCOUNTALLOC!CJ62</f>
        <v>0</v>
      </c>
      <c r="CK62" s="697">
        <f>[52]ACCOUNTALLOC!CK62</f>
        <v>0</v>
      </c>
      <c r="CL62" s="697">
        <f>[52]ACCOUNTALLOC!CL62</f>
        <v>0</v>
      </c>
      <c r="CM62" s="697">
        <f>[52]ACCOUNTALLOC!CM62</f>
        <v>13982.453904374266</v>
      </c>
      <c r="CN62" s="698">
        <f>[52]ACCOUNTALLOC!CN62</f>
        <v>0</v>
      </c>
      <c r="CO62" s="697">
        <f>[52]ACCOUNTALLOC!CO62</f>
        <v>11306.998776795186</v>
      </c>
      <c r="CP62" s="697">
        <f>[52]ACCOUNTALLOC!CP62</f>
        <v>0</v>
      </c>
      <c r="CQ62" s="697">
        <f>[52]ACCOUNTALLOC!CQ62</f>
        <v>0</v>
      </c>
      <c r="CR62" s="697">
        <f>[52]ACCOUNTALLOC!CR62</f>
        <v>0</v>
      </c>
      <c r="CS62" s="697">
        <f>[52]ACCOUNTALLOC!CS62</f>
        <v>0</v>
      </c>
      <c r="CT62" s="697">
        <f>[52]ACCOUNTALLOC!CT62</f>
        <v>0</v>
      </c>
      <c r="CU62" s="697">
        <f>[52]ACCOUNTALLOC!CU62</f>
        <v>11306.998776795186</v>
      </c>
      <c r="CW62" s="65">
        <f>[52]ACCOUNTALLOC!CW62</f>
        <v>0</v>
      </c>
      <c r="CX62" s="65">
        <f>[52]ACCOUNTALLOC!CX62</f>
        <v>0</v>
      </c>
      <c r="CY62" s="65">
        <f>[52]ACCOUNTALLOC!CY62</f>
        <v>0</v>
      </c>
      <c r="CZ62" s="65">
        <f>[52]ACCOUNTALLOC!CZ62</f>
        <v>0</v>
      </c>
      <c r="DA62" s="65">
        <f>[52]ACCOUNTALLOC!DA62</f>
        <v>0</v>
      </c>
      <c r="DB62" s="65">
        <f>[52]ACCOUNTALLOC!DB62</f>
        <v>0</v>
      </c>
      <c r="DC62" s="65">
        <f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>[52]ACCOUNTALLOC!E63</f>
        <v>0</v>
      </c>
      <c r="F63" s="697">
        <f>[52]ACCOUNTALLOC!F63</f>
        <v>0</v>
      </c>
      <c r="G63" s="697">
        <f>[52]ACCOUNTALLOC!G63</f>
        <v>0</v>
      </c>
      <c r="H63" s="697">
        <f>[52]ACCOUNTALLOC!H63</f>
        <v>0</v>
      </c>
      <c r="I63" s="697">
        <f>[52]ACCOUNTALLOC!I63</f>
        <v>0</v>
      </c>
      <c r="J63" s="697">
        <f>[52]ACCOUNTALLOC!J63</f>
        <v>0</v>
      </c>
      <c r="K63" s="697">
        <f>[52]ACCOUNTALLOC!K63</f>
        <v>0</v>
      </c>
      <c r="L63" s="698"/>
      <c r="M63" s="697">
        <f>[52]ACCOUNTALLOC!M63</f>
        <v>0</v>
      </c>
      <c r="N63" s="697">
        <f>[52]ACCOUNTALLOC!N63</f>
        <v>0</v>
      </c>
      <c r="O63" s="697">
        <f>[52]ACCOUNTALLOC!O63</f>
        <v>0</v>
      </c>
      <c r="P63" s="697">
        <f>[52]ACCOUNTALLOC!P63</f>
        <v>0</v>
      </c>
      <c r="Q63" s="697">
        <f>[52]ACCOUNTALLOC!Q63</f>
        <v>0</v>
      </c>
      <c r="R63" s="697">
        <f>[52]ACCOUNTALLOC!R63</f>
        <v>0</v>
      </c>
      <c r="S63" s="697">
        <f>[52]ACCOUNTALLOC!S63</f>
        <v>0</v>
      </c>
      <c r="T63" s="698"/>
      <c r="U63" s="697">
        <f>[52]ACCOUNTALLOC!U63</f>
        <v>0</v>
      </c>
      <c r="V63" s="697">
        <f>[52]ACCOUNTALLOC!V63</f>
        <v>0</v>
      </c>
      <c r="W63" s="697">
        <f>[52]ACCOUNTALLOC!W63</f>
        <v>0</v>
      </c>
      <c r="X63" s="697">
        <f>[52]ACCOUNTALLOC!X63</f>
        <v>0</v>
      </c>
      <c r="Y63" s="697">
        <f>[52]ACCOUNTALLOC!Y63</f>
        <v>0</v>
      </c>
      <c r="Z63" s="697">
        <f>[52]ACCOUNTALLOC!Z63</f>
        <v>0</v>
      </c>
      <c r="AA63" s="697">
        <f>[52]ACCOUNTALLOC!AA63</f>
        <v>0</v>
      </c>
      <c r="AB63" s="698"/>
      <c r="AC63" s="697">
        <f>[52]ACCOUNTALLOC!AC63</f>
        <v>0</v>
      </c>
      <c r="AD63" s="697">
        <f>[52]ACCOUNTALLOC!AD63</f>
        <v>0</v>
      </c>
      <c r="AE63" s="697">
        <f>[52]ACCOUNTALLOC!AE63</f>
        <v>0</v>
      </c>
      <c r="AF63" s="697">
        <f>[52]ACCOUNTALLOC!AF63</f>
        <v>0</v>
      </c>
      <c r="AG63" s="697">
        <f>[52]ACCOUNTALLOC!AG63</f>
        <v>0</v>
      </c>
      <c r="AH63" s="697">
        <f>[52]ACCOUNTALLOC!AH63</f>
        <v>0</v>
      </c>
      <c r="AI63" s="697">
        <f>[52]ACCOUNTALLOC!AI63</f>
        <v>0</v>
      </c>
      <c r="AJ63" s="698"/>
      <c r="AK63" s="697">
        <f>[52]ACCOUNTALLOC!AK63</f>
        <v>0</v>
      </c>
      <c r="AL63" s="697">
        <f>[52]ACCOUNTALLOC!AL63</f>
        <v>0</v>
      </c>
      <c r="AM63" s="697">
        <f>[52]ACCOUNTALLOC!AM63</f>
        <v>0</v>
      </c>
      <c r="AN63" s="697">
        <f>[52]ACCOUNTALLOC!AN63</f>
        <v>0</v>
      </c>
      <c r="AO63" s="697">
        <f>[52]ACCOUNTALLOC!AO63</f>
        <v>0</v>
      </c>
      <c r="AP63" s="697">
        <f>[52]ACCOUNTALLOC!AP63</f>
        <v>0</v>
      </c>
      <c r="AQ63" s="697">
        <f>[52]ACCOUNTALLOC!AQ63</f>
        <v>0</v>
      </c>
      <c r="AR63" s="698"/>
      <c r="AS63" s="697">
        <f>[52]ACCOUNTALLOC!AS63</f>
        <v>0</v>
      </c>
      <c r="AT63" s="697">
        <f>[52]ACCOUNTALLOC!AT63</f>
        <v>0</v>
      </c>
      <c r="AU63" s="697">
        <f>[52]ACCOUNTALLOC!AU63</f>
        <v>0</v>
      </c>
      <c r="AV63" s="697">
        <f>[52]ACCOUNTALLOC!AV63</f>
        <v>0</v>
      </c>
      <c r="AW63" s="697">
        <f>[52]ACCOUNTALLOC!AW63</f>
        <v>0</v>
      </c>
      <c r="AX63" s="697">
        <f>[52]ACCOUNTALLOC!AX63</f>
        <v>0</v>
      </c>
      <c r="AY63" s="697">
        <f>[52]ACCOUNTALLOC!AY63</f>
        <v>0</v>
      </c>
      <c r="AZ63" s="698"/>
      <c r="BA63" s="697">
        <f>[52]ACCOUNTALLOC!BA63</f>
        <v>0</v>
      </c>
      <c r="BB63" s="697">
        <f>[52]ACCOUNTALLOC!BB63</f>
        <v>0</v>
      </c>
      <c r="BC63" s="697">
        <f>[52]ACCOUNTALLOC!BC63</f>
        <v>0</v>
      </c>
      <c r="BD63" s="697">
        <f>[52]ACCOUNTALLOC!BD63</f>
        <v>0</v>
      </c>
      <c r="BE63" s="697">
        <f>[52]ACCOUNTALLOC!BE63</f>
        <v>0</v>
      </c>
      <c r="BF63" s="697">
        <f>[52]ACCOUNTALLOC!BF63</f>
        <v>0</v>
      </c>
      <c r="BG63" s="697">
        <f>[52]ACCOUNTALLOC!BG63</f>
        <v>0</v>
      </c>
      <c r="BH63" s="698"/>
      <c r="BI63" s="697">
        <f>[52]ACCOUNTALLOC!BI63</f>
        <v>0</v>
      </c>
      <c r="BJ63" s="697">
        <f>[52]ACCOUNTALLOC!BJ63</f>
        <v>0</v>
      </c>
      <c r="BK63" s="697">
        <f>[52]ACCOUNTALLOC!BK63</f>
        <v>0</v>
      </c>
      <c r="BL63" s="697">
        <f>[52]ACCOUNTALLOC!BL63</f>
        <v>0</v>
      </c>
      <c r="BM63" s="697">
        <f>[52]ACCOUNTALLOC!BM63</f>
        <v>0</v>
      </c>
      <c r="BN63" s="697">
        <f>[52]ACCOUNTALLOC!BN63</f>
        <v>0</v>
      </c>
      <c r="BO63" s="697">
        <f>[52]ACCOUNTALLOC!BO63</f>
        <v>0</v>
      </c>
      <c r="BP63" s="698"/>
      <c r="BQ63" s="697">
        <f>[52]ACCOUNTALLOC!BQ63</f>
        <v>0</v>
      </c>
      <c r="BR63" s="697">
        <f>[52]ACCOUNTALLOC!BR63</f>
        <v>0</v>
      </c>
      <c r="BS63" s="697">
        <f>[52]ACCOUNTALLOC!BS63</f>
        <v>0</v>
      </c>
      <c r="BT63" s="697">
        <f>[52]ACCOUNTALLOC!BT63</f>
        <v>0</v>
      </c>
      <c r="BU63" s="697">
        <f>[52]ACCOUNTALLOC!BU63</f>
        <v>0</v>
      </c>
      <c r="BV63" s="697">
        <f>[52]ACCOUNTALLOC!BV63</f>
        <v>0</v>
      </c>
      <c r="BW63" s="697">
        <f>[52]ACCOUNTALLOC!BW63</f>
        <v>0</v>
      </c>
      <c r="BX63" s="698"/>
      <c r="BY63" s="697">
        <f>[52]ACCOUNTALLOC!BY63</f>
        <v>0</v>
      </c>
      <c r="BZ63" s="697">
        <f>[52]ACCOUNTALLOC!BZ63</f>
        <v>0</v>
      </c>
      <c r="CA63" s="697">
        <f>[52]ACCOUNTALLOC!CA63</f>
        <v>0</v>
      </c>
      <c r="CB63" s="697">
        <f>[52]ACCOUNTALLOC!CB63</f>
        <v>0</v>
      </c>
      <c r="CC63" s="697">
        <f>[52]ACCOUNTALLOC!CC63</f>
        <v>0</v>
      </c>
      <c r="CD63" s="697">
        <f>[52]ACCOUNTALLOC!CD63</f>
        <v>0</v>
      </c>
      <c r="CE63" s="697">
        <f>[52]ACCOUNTALLOC!CE63</f>
        <v>0</v>
      </c>
      <c r="CF63" s="698"/>
      <c r="CG63" s="697">
        <f>[52]ACCOUNTALLOC!CG63</f>
        <v>0</v>
      </c>
      <c r="CH63" s="697">
        <f>[52]ACCOUNTALLOC!CH63</f>
        <v>0</v>
      </c>
      <c r="CI63" s="697">
        <f>[52]ACCOUNTALLOC!CI63</f>
        <v>0</v>
      </c>
      <c r="CJ63" s="697">
        <f>[52]ACCOUNTALLOC!CJ63</f>
        <v>0</v>
      </c>
      <c r="CK63" s="697">
        <f>[52]ACCOUNTALLOC!CK63</f>
        <v>0</v>
      </c>
      <c r="CL63" s="697">
        <f>[52]ACCOUNTALLOC!CL63</f>
        <v>0</v>
      </c>
      <c r="CM63" s="697">
        <f>[52]ACCOUNTALLOC!CM63</f>
        <v>0</v>
      </c>
      <c r="CN63" s="698">
        <f>[52]ACCOUNTALLOC!CN63</f>
        <v>0</v>
      </c>
      <c r="CO63" s="697">
        <f>[52]ACCOUNTALLOC!CO63</f>
        <v>0</v>
      </c>
      <c r="CP63" s="697">
        <f>[52]ACCOUNTALLOC!CP63</f>
        <v>0</v>
      </c>
      <c r="CQ63" s="697">
        <f>[52]ACCOUNTALLOC!CQ63</f>
        <v>0</v>
      </c>
      <c r="CR63" s="697">
        <f>[52]ACCOUNTALLOC!CR63</f>
        <v>0</v>
      </c>
      <c r="CS63" s="697">
        <f>[52]ACCOUNTALLOC!CS63</f>
        <v>0</v>
      </c>
      <c r="CT63" s="697">
        <f>[52]ACCOUNTALLOC!CT63</f>
        <v>0</v>
      </c>
      <c r="CU63" s="697">
        <f>[52]ACCOUNTALLOC!CU63</f>
        <v>0</v>
      </c>
      <c r="CW63" s="65">
        <f>[52]ACCOUNTALLOC!CW63</f>
        <v>0</v>
      </c>
      <c r="CX63" s="65">
        <f>[52]ACCOUNTALLOC!CX63</f>
        <v>0</v>
      </c>
      <c r="CY63" s="65">
        <f>[52]ACCOUNTALLOC!CY63</f>
        <v>0</v>
      </c>
      <c r="CZ63" s="65">
        <f>[52]ACCOUNTALLOC!CZ63</f>
        <v>0</v>
      </c>
      <c r="DA63" s="65">
        <f>[52]ACCOUNTALLOC!DA63</f>
        <v>0</v>
      </c>
      <c r="DB63" s="65">
        <f>[52]ACCOUNTALLOC!DB63</f>
        <v>0</v>
      </c>
      <c r="DC63" s="65">
        <f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>[52]ACCOUNTALLOC!E64</f>
        <v>0</v>
      </c>
      <c r="F64" s="697">
        <f>[52]ACCOUNTALLOC!F64</f>
        <v>0</v>
      </c>
      <c r="G64" s="697">
        <f>[52]ACCOUNTALLOC!G64</f>
        <v>0</v>
      </c>
      <c r="H64" s="697">
        <f>[52]ACCOUNTALLOC!H64</f>
        <v>0</v>
      </c>
      <c r="I64" s="697">
        <f>[52]ACCOUNTALLOC!I64</f>
        <v>0</v>
      </c>
      <c r="J64" s="697">
        <f>[52]ACCOUNTALLOC!J64</f>
        <v>0</v>
      </c>
      <c r="K64" s="697">
        <f>[52]ACCOUNTALLOC!K64</f>
        <v>0</v>
      </c>
      <c r="L64" s="698"/>
      <c r="M64" s="697">
        <f>[52]ACCOUNTALLOC!M64</f>
        <v>0</v>
      </c>
      <c r="N64" s="697">
        <f>[52]ACCOUNTALLOC!N64</f>
        <v>0</v>
      </c>
      <c r="O64" s="697">
        <f>[52]ACCOUNTALLOC!O64</f>
        <v>0</v>
      </c>
      <c r="P64" s="697">
        <f>[52]ACCOUNTALLOC!P64</f>
        <v>0</v>
      </c>
      <c r="Q64" s="697">
        <f>[52]ACCOUNTALLOC!Q64</f>
        <v>0</v>
      </c>
      <c r="R64" s="697">
        <f>[52]ACCOUNTALLOC!R64</f>
        <v>0</v>
      </c>
      <c r="S64" s="697">
        <f>[52]ACCOUNTALLOC!S64</f>
        <v>0</v>
      </c>
      <c r="T64" s="698"/>
      <c r="U64" s="697">
        <f>[52]ACCOUNTALLOC!U64</f>
        <v>0</v>
      </c>
      <c r="V64" s="697">
        <f>[52]ACCOUNTALLOC!V64</f>
        <v>0</v>
      </c>
      <c r="W64" s="697">
        <f>[52]ACCOUNTALLOC!W64</f>
        <v>0</v>
      </c>
      <c r="X64" s="697">
        <f>[52]ACCOUNTALLOC!X64</f>
        <v>0</v>
      </c>
      <c r="Y64" s="697">
        <f>[52]ACCOUNTALLOC!Y64</f>
        <v>0</v>
      </c>
      <c r="Z64" s="697">
        <f>[52]ACCOUNTALLOC!Z64</f>
        <v>0</v>
      </c>
      <c r="AA64" s="697">
        <f>[52]ACCOUNTALLOC!AA64</f>
        <v>0</v>
      </c>
      <c r="AB64" s="698"/>
      <c r="AC64" s="697">
        <f>[52]ACCOUNTALLOC!AC64</f>
        <v>0</v>
      </c>
      <c r="AD64" s="697">
        <f>[52]ACCOUNTALLOC!AD64</f>
        <v>0</v>
      </c>
      <c r="AE64" s="697">
        <f>[52]ACCOUNTALLOC!AE64</f>
        <v>0</v>
      </c>
      <c r="AF64" s="697">
        <f>[52]ACCOUNTALLOC!AF64</f>
        <v>0</v>
      </c>
      <c r="AG64" s="697">
        <f>[52]ACCOUNTALLOC!AG64</f>
        <v>0</v>
      </c>
      <c r="AH64" s="697">
        <f>[52]ACCOUNTALLOC!AH64</f>
        <v>0</v>
      </c>
      <c r="AI64" s="697">
        <f>[52]ACCOUNTALLOC!AI64</f>
        <v>0</v>
      </c>
      <c r="AJ64" s="698"/>
      <c r="AK64" s="697">
        <f>[52]ACCOUNTALLOC!AK64</f>
        <v>0</v>
      </c>
      <c r="AL64" s="697">
        <f>[52]ACCOUNTALLOC!AL64</f>
        <v>0</v>
      </c>
      <c r="AM64" s="697">
        <f>[52]ACCOUNTALLOC!AM64</f>
        <v>0</v>
      </c>
      <c r="AN64" s="697">
        <f>[52]ACCOUNTALLOC!AN64</f>
        <v>0</v>
      </c>
      <c r="AO64" s="697">
        <f>[52]ACCOUNTALLOC!AO64</f>
        <v>0</v>
      </c>
      <c r="AP64" s="697">
        <f>[52]ACCOUNTALLOC!AP64</f>
        <v>0</v>
      </c>
      <c r="AQ64" s="697">
        <f>[52]ACCOUNTALLOC!AQ64</f>
        <v>0</v>
      </c>
      <c r="AR64" s="698"/>
      <c r="AS64" s="697">
        <f>[52]ACCOUNTALLOC!AS64</f>
        <v>0</v>
      </c>
      <c r="AT64" s="697">
        <f>[52]ACCOUNTALLOC!AT64</f>
        <v>0</v>
      </c>
      <c r="AU64" s="697">
        <f>[52]ACCOUNTALLOC!AU64</f>
        <v>0</v>
      </c>
      <c r="AV64" s="697">
        <f>[52]ACCOUNTALLOC!AV64</f>
        <v>0</v>
      </c>
      <c r="AW64" s="697">
        <f>[52]ACCOUNTALLOC!AW64</f>
        <v>0</v>
      </c>
      <c r="AX64" s="697">
        <f>[52]ACCOUNTALLOC!AX64</f>
        <v>0</v>
      </c>
      <c r="AY64" s="697">
        <f>[52]ACCOUNTALLOC!AY64</f>
        <v>0</v>
      </c>
      <c r="AZ64" s="698"/>
      <c r="BA64" s="697">
        <f>[52]ACCOUNTALLOC!BA64</f>
        <v>0</v>
      </c>
      <c r="BB64" s="697">
        <f>[52]ACCOUNTALLOC!BB64</f>
        <v>0</v>
      </c>
      <c r="BC64" s="697">
        <f>[52]ACCOUNTALLOC!BC64</f>
        <v>0</v>
      </c>
      <c r="BD64" s="697">
        <f>[52]ACCOUNTALLOC!BD64</f>
        <v>0</v>
      </c>
      <c r="BE64" s="697">
        <f>[52]ACCOUNTALLOC!BE64</f>
        <v>0</v>
      </c>
      <c r="BF64" s="697">
        <f>[52]ACCOUNTALLOC!BF64</f>
        <v>0</v>
      </c>
      <c r="BG64" s="697">
        <f>[52]ACCOUNTALLOC!BG64</f>
        <v>0</v>
      </c>
      <c r="BH64" s="698"/>
      <c r="BI64" s="697">
        <f>[52]ACCOUNTALLOC!BI64</f>
        <v>0</v>
      </c>
      <c r="BJ64" s="697">
        <f>[52]ACCOUNTALLOC!BJ64</f>
        <v>0</v>
      </c>
      <c r="BK64" s="697">
        <f>[52]ACCOUNTALLOC!BK64</f>
        <v>0</v>
      </c>
      <c r="BL64" s="697">
        <f>[52]ACCOUNTALLOC!BL64</f>
        <v>0</v>
      </c>
      <c r="BM64" s="697">
        <f>[52]ACCOUNTALLOC!BM64</f>
        <v>0</v>
      </c>
      <c r="BN64" s="697">
        <f>[52]ACCOUNTALLOC!BN64</f>
        <v>0</v>
      </c>
      <c r="BO64" s="697">
        <f>[52]ACCOUNTALLOC!BO64</f>
        <v>0</v>
      </c>
      <c r="BP64" s="698"/>
      <c r="BQ64" s="697">
        <f>[52]ACCOUNTALLOC!BQ64</f>
        <v>0</v>
      </c>
      <c r="BR64" s="697">
        <f>[52]ACCOUNTALLOC!BR64</f>
        <v>0</v>
      </c>
      <c r="BS64" s="697">
        <f>[52]ACCOUNTALLOC!BS64</f>
        <v>0</v>
      </c>
      <c r="BT64" s="697">
        <f>[52]ACCOUNTALLOC!BT64</f>
        <v>0</v>
      </c>
      <c r="BU64" s="697">
        <f>[52]ACCOUNTALLOC!BU64</f>
        <v>0</v>
      </c>
      <c r="BV64" s="697">
        <f>[52]ACCOUNTALLOC!BV64</f>
        <v>0</v>
      </c>
      <c r="BW64" s="697">
        <f>[52]ACCOUNTALLOC!BW64</f>
        <v>0</v>
      </c>
      <c r="BX64" s="698"/>
      <c r="BY64" s="697">
        <f>[52]ACCOUNTALLOC!BY64</f>
        <v>0</v>
      </c>
      <c r="BZ64" s="697">
        <f>[52]ACCOUNTALLOC!BZ64</f>
        <v>0</v>
      </c>
      <c r="CA64" s="697">
        <f>[52]ACCOUNTALLOC!CA64</f>
        <v>0</v>
      </c>
      <c r="CB64" s="697">
        <f>[52]ACCOUNTALLOC!CB64</f>
        <v>0</v>
      </c>
      <c r="CC64" s="697">
        <f>[52]ACCOUNTALLOC!CC64</f>
        <v>0</v>
      </c>
      <c r="CD64" s="697">
        <f>[52]ACCOUNTALLOC!CD64</f>
        <v>0</v>
      </c>
      <c r="CE64" s="697">
        <f>[52]ACCOUNTALLOC!CE64</f>
        <v>0</v>
      </c>
      <c r="CF64" s="698"/>
      <c r="CG64" s="697">
        <f>[52]ACCOUNTALLOC!CG64</f>
        <v>0</v>
      </c>
      <c r="CH64" s="697">
        <f>[52]ACCOUNTALLOC!CH64</f>
        <v>0</v>
      </c>
      <c r="CI64" s="697">
        <f>[52]ACCOUNTALLOC!CI64</f>
        <v>0</v>
      </c>
      <c r="CJ64" s="697">
        <f>[52]ACCOUNTALLOC!CJ64</f>
        <v>0</v>
      </c>
      <c r="CK64" s="697">
        <f>[52]ACCOUNTALLOC!CK64</f>
        <v>0</v>
      </c>
      <c r="CL64" s="697">
        <f>[52]ACCOUNTALLOC!CL64</f>
        <v>0</v>
      </c>
      <c r="CM64" s="697">
        <f>[52]ACCOUNTALLOC!CM64</f>
        <v>0</v>
      </c>
      <c r="CN64" s="698">
        <f>[52]ACCOUNTALLOC!CN64</f>
        <v>0</v>
      </c>
      <c r="CO64" s="697">
        <f>[52]ACCOUNTALLOC!CO64</f>
        <v>0</v>
      </c>
      <c r="CP64" s="697">
        <f>[52]ACCOUNTALLOC!CP64</f>
        <v>0</v>
      </c>
      <c r="CQ64" s="697">
        <f>[52]ACCOUNTALLOC!CQ64</f>
        <v>0</v>
      </c>
      <c r="CR64" s="697">
        <f>[52]ACCOUNTALLOC!CR64</f>
        <v>0</v>
      </c>
      <c r="CS64" s="697">
        <f>[52]ACCOUNTALLOC!CS64</f>
        <v>0</v>
      </c>
      <c r="CT64" s="697">
        <f>[52]ACCOUNTALLOC!CT64</f>
        <v>0</v>
      </c>
      <c r="CU64" s="697">
        <f>[52]ACCOUNTALLOC!CU64</f>
        <v>0</v>
      </c>
      <c r="CW64" s="65">
        <f>[52]ACCOUNTALLOC!CW64</f>
        <v>0</v>
      </c>
      <c r="CX64" s="65">
        <f>[52]ACCOUNTALLOC!CX64</f>
        <v>0</v>
      </c>
      <c r="CY64" s="65">
        <f>[52]ACCOUNTALLOC!CY64</f>
        <v>0</v>
      </c>
      <c r="CZ64" s="65">
        <f>[52]ACCOUNTALLOC!CZ64</f>
        <v>0</v>
      </c>
      <c r="DA64" s="65">
        <f>[52]ACCOUNTALLOC!DA64</f>
        <v>0</v>
      </c>
      <c r="DB64" s="65">
        <f>[52]ACCOUNTALLOC!DB64</f>
        <v>0</v>
      </c>
      <c r="DC64" s="65">
        <f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>[52]ACCOUNTALLOC!E65</f>
        <v>0</v>
      </c>
      <c r="F65" s="697">
        <f>[52]ACCOUNTALLOC!F65</f>
        <v>0</v>
      </c>
      <c r="G65" s="697">
        <f>[52]ACCOUNTALLOC!G65</f>
        <v>0</v>
      </c>
      <c r="H65" s="697">
        <f>[52]ACCOUNTALLOC!H65</f>
        <v>0</v>
      </c>
      <c r="I65" s="697">
        <f>[52]ACCOUNTALLOC!I65</f>
        <v>0</v>
      </c>
      <c r="J65" s="697">
        <f>[52]ACCOUNTALLOC!J65</f>
        <v>0</v>
      </c>
      <c r="K65" s="697">
        <f>[52]ACCOUNTALLOC!K65</f>
        <v>0</v>
      </c>
      <c r="L65" s="698"/>
      <c r="M65" s="697">
        <f>[52]ACCOUNTALLOC!M65</f>
        <v>0</v>
      </c>
      <c r="N65" s="697">
        <f>[52]ACCOUNTALLOC!N65</f>
        <v>0</v>
      </c>
      <c r="O65" s="697">
        <f>[52]ACCOUNTALLOC!O65</f>
        <v>0</v>
      </c>
      <c r="P65" s="697">
        <f>[52]ACCOUNTALLOC!P65</f>
        <v>0</v>
      </c>
      <c r="Q65" s="697">
        <f>[52]ACCOUNTALLOC!Q65</f>
        <v>0</v>
      </c>
      <c r="R65" s="697">
        <f>[52]ACCOUNTALLOC!R65</f>
        <v>0</v>
      </c>
      <c r="S65" s="697">
        <f>[52]ACCOUNTALLOC!S65</f>
        <v>0</v>
      </c>
      <c r="T65" s="698"/>
      <c r="U65" s="697">
        <f>[52]ACCOUNTALLOC!U65</f>
        <v>0</v>
      </c>
      <c r="V65" s="697">
        <f>[52]ACCOUNTALLOC!V65</f>
        <v>0</v>
      </c>
      <c r="W65" s="697">
        <f>[52]ACCOUNTALLOC!W65</f>
        <v>0</v>
      </c>
      <c r="X65" s="697">
        <f>[52]ACCOUNTALLOC!X65</f>
        <v>0</v>
      </c>
      <c r="Y65" s="697">
        <f>[52]ACCOUNTALLOC!Y65</f>
        <v>0</v>
      </c>
      <c r="Z65" s="697">
        <f>[52]ACCOUNTALLOC!Z65</f>
        <v>0</v>
      </c>
      <c r="AA65" s="697">
        <f>[52]ACCOUNTALLOC!AA65</f>
        <v>0</v>
      </c>
      <c r="AB65" s="698"/>
      <c r="AC65" s="697">
        <f>[52]ACCOUNTALLOC!AC65</f>
        <v>0</v>
      </c>
      <c r="AD65" s="697">
        <f>[52]ACCOUNTALLOC!AD65</f>
        <v>0</v>
      </c>
      <c r="AE65" s="697">
        <f>[52]ACCOUNTALLOC!AE65</f>
        <v>0</v>
      </c>
      <c r="AF65" s="697">
        <f>[52]ACCOUNTALLOC!AF65</f>
        <v>0</v>
      </c>
      <c r="AG65" s="697">
        <f>[52]ACCOUNTALLOC!AG65</f>
        <v>0</v>
      </c>
      <c r="AH65" s="697">
        <f>[52]ACCOUNTALLOC!AH65</f>
        <v>0</v>
      </c>
      <c r="AI65" s="697">
        <f>[52]ACCOUNTALLOC!AI65</f>
        <v>0</v>
      </c>
      <c r="AJ65" s="698"/>
      <c r="AK65" s="697">
        <f>[52]ACCOUNTALLOC!AK65</f>
        <v>0</v>
      </c>
      <c r="AL65" s="697">
        <f>[52]ACCOUNTALLOC!AL65</f>
        <v>0</v>
      </c>
      <c r="AM65" s="697">
        <f>[52]ACCOUNTALLOC!AM65</f>
        <v>0</v>
      </c>
      <c r="AN65" s="697">
        <f>[52]ACCOUNTALLOC!AN65</f>
        <v>0</v>
      </c>
      <c r="AO65" s="697">
        <f>[52]ACCOUNTALLOC!AO65</f>
        <v>0</v>
      </c>
      <c r="AP65" s="697">
        <f>[52]ACCOUNTALLOC!AP65</f>
        <v>0</v>
      </c>
      <c r="AQ65" s="697">
        <f>[52]ACCOUNTALLOC!AQ65</f>
        <v>0</v>
      </c>
      <c r="AR65" s="698"/>
      <c r="AS65" s="697">
        <f>[52]ACCOUNTALLOC!AS65</f>
        <v>0</v>
      </c>
      <c r="AT65" s="697">
        <f>[52]ACCOUNTALLOC!AT65</f>
        <v>0</v>
      </c>
      <c r="AU65" s="697">
        <f>[52]ACCOUNTALLOC!AU65</f>
        <v>0</v>
      </c>
      <c r="AV65" s="697">
        <f>[52]ACCOUNTALLOC!AV65</f>
        <v>0</v>
      </c>
      <c r="AW65" s="697">
        <f>[52]ACCOUNTALLOC!AW65</f>
        <v>0</v>
      </c>
      <c r="AX65" s="697">
        <f>[52]ACCOUNTALLOC!AX65</f>
        <v>0</v>
      </c>
      <c r="AY65" s="697">
        <f>[52]ACCOUNTALLOC!AY65</f>
        <v>0</v>
      </c>
      <c r="AZ65" s="698"/>
      <c r="BA65" s="697">
        <f>[52]ACCOUNTALLOC!BA65</f>
        <v>0</v>
      </c>
      <c r="BB65" s="697">
        <f>[52]ACCOUNTALLOC!BB65</f>
        <v>0</v>
      </c>
      <c r="BC65" s="697">
        <f>[52]ACCOUNTALLOC!BC65</f>
        <v>0</v>
      </c>
      <c r="BD65" s="697">
        <f>[52]ACCOUNTALLOC!BD65</f>
        <v>0</v>
      </c>
      <c r="BE65" s="697">
        <f>[52]ACCOUNTALLOC!BE65</f>
        <v>0</v>
      </c>
      <c r="BF65" s="697">
        <f>[52]ACCOUNTALLOC!BF65</f>
        <v>0</v>
      </c>
      <c r="BG65" s="697">
        <f>[52]ACCOUNTALLOC!BG65</f>
        <v>0</v>
      </c>
      <c r="BH65" s="698"/>
      <c r="BI65" s="697">
        <f>[52]ACCOUNTALLOC!BI65</f>
        <v>0</v>
      </c>
      <c r="BJ65" s="697">
        <f>[52]ACCOUNTALLOC!BJ65</f>
        <v>0</v>
      </c>
      <c r="BK65" s="697">
        <f>[52]ACCOUNTALLOC!BK65</f>
        <v>0</v>
      </c>
      <c r="BL65" s="697">
        <f>[52]ACCOUNTALLOC!BL65</f>
        <v>0</v>
      </c>
      <c r="BM65" s="697">
        <f>[52]ACCOUNTALLOC!BM65</f>
        <v>0</v>
      </c>
      <c r="BN65" s="697">
        <f>[52]ACCOUNTALLOC!BN65</f>
        <v>0</v>
      </c>
      <c r="BO65" s="697">
        <f>[52]ACCOUNTALLOC!BO65</f>
        <v>0</v>
      </c>
      <c r="BP65" s="698"/>
      <c r="BQ65" s="697">
        <f>[52]ACCOUNTALLOC!BQ65</f>
        <v>0</v>
      </c>
      <c r="BR65" s="697">
        <f>[52]ACCOUNTALLOC!BR65</f>
        <v>0</v>
      </c>
      <c r="BS65" s="697">
        <f>[52]ACCOUNTALLOC!BS65</f>
        <v>0</v>
      </c>
      <c r="BT65" s="697">
        <f>[52]ACCOUNTALLOC!BT65</f>
        <v>0</v>
      </c>
      <c r="BU65" s="697">
        <f>[52]ACCOUNTALLOC!BU65</f>
        <v>0</v>
      </c>
      <c r="BV65" s="697">
        <f>[52]ACCOUNTALLOC!BV65</f>
        <v>0</v>
      </c>
      <c r="BW65" s="697">
        <f>[52]ACCOUNTALLOC!BW65</f>
        <v>0</v>
      </c>
      <c r="BX65" s="698"/>
      <c r="BY65" s="697">
        <f>[52]ACCOUNTALLOC!BY65</f>
        <v>0</v>
      </c>
      <c r="BZ65" s="697">
        <f>[52]ACCOUNTALLOC!BZ65</f>
        <v>0</v>
      </c>
      <c r="CA65" s="697">
        <f>[52]ACCOUNTALLOC!CA65</f>
        <v>0</v>
      </c>
      <c r="CB65" s="697">
        <f>[52]ACCOUNTALLOC!CB65</f>
        <v>0</v>
      </c>
      <c r="CC65" s="697">
        <f>[52]ACCOUNTALLOC!CC65</f>
        <v>0</v>
      </c>
      <c r="CD65" s="697">
        <f>[52]ACCOUNTALLOC!CD65</f>
        <v>0</v>
      </c>
      <c r="CE65" s="697">
        <f>[52]ACCOUNTALLOC!CE65</f>
        <v>0</v>
      </c>
      <c r="CF65" s="698"/>
      <c r="CG65" s="697">
        <f>[52]ACCOUNTALLOC!CG65</f>
        <v>0</v>
      </c>
      <c r="CH65" s="697">
        <f>[52]ACCOUNTALLOC!CH65</f>
        <v>0</v>
      </c>
      <c r="CI65" s="697">
        <f>[52]ACCOUNTALLOC!CI65</f>
        <v>0</v>
      </c>
      <c r="CJ65" s="697">
        <f>[52]ACCOUNTALLOC!CJ65</f>
        <v>0</v>
      </c>
      <c r="CK65" s="697">
        <f>[52]ACCOUNTALLOC!CK65</f>
        <v>0</v>
      </c>
      <c r="CL65" s="697">
        <f>[52]ACCOUNTALLOC!CL65</f>
        <v>0</v>
      </c>
      <c r="CM65" s="697">
        <f>[52]ACCOUNTALLOC!CM65</f>
        <v>0</v>
      </c>
      <c r="CN65" s="698">
        <f>[52]ACCOUNTALLOC!CN65</f>
        <v>0</v>
      </c>
      <c r="CO65" s="697">
        <f>[52]ACCOUNTALLOC!CO65</f>
        <v>0</v>
      </c>
      <c r="CP65" s="697">
        <f>[52]ACCOUNTALLOC!CP65</f>
        <v>0</v>
      </c>
      <c r="CQ65" s="697">
        <f>[52]ACCOUNTALLOC!CQ65</f>
        <v>0</v>
      </c>
      <c r="CR65" s="697">
        <f>[52]ACCOUNTALLOC!CR65</f>
        <v>0</v>
      </c>
      <c r="CS65" s="697">
        <f>[52]ACCOUNTALLOC!CS65</f>
        <v>0</v>
      </c>
      <c r="CT65" s="697">
        <f>[52]ACCOUNTALLOC!CT65</f>
        <v>0</v>
      </c>
      <c r="CU65" s="697">
        <f>[52]ACCOUNTALLOC!CU65</f>
        <v>0</v>
      </c>
      <c r="CW65" s="65">
        <f>[52]ACCOUNTALLOC!CW65</f>
        <v>0</v>
      </c>
      <c r="CX65" s="65">
        <f>[52]ACCOUNTALLOC!CX65</f>
        <v>0</v>
      </c>
      <c r="CY65" s="65">
        <f>[52]ACCOUNTALLOC!CY65</f>
        <v>0</v>
      </c>
      <c r="CZ65" s="65">
        <f>[52]ACCOUNTALLOC!CZ65</f>
        <v>0</v>
      </c>
      <c r="DA65" s="65">
        <f>[52]ACCOUNTALLOC!DA65</f>
        <v>0</v>
      </c>
      <c r="DB65" s="65">
        <f>[52]ACCOUNTALLOC!DB65</f>
        <v>0</v>
      </c>
      <c r="DC65" s="65">
        <f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>[52]ACCOUNTALLOC!E66</f>
        <v>0</v>
      </c>
      <c r="F66" s="697">
        <f>[52]ACCOUNTALLOC!F66</f>
        <v>0</v>
      </c>
      <c r="G66" s="697">
        <f>[52]ACCOUNTALLOC!G66</f>
        <v>0</v>
      </c>
      <c r="H66" s="697">
        <f>[52]ACCOUNTALLOC!H66</f>
        <v>0</v>
      </c>
      <c r="I66" s="697">
        <f>[52]ACCOUNTALLOC!I66</f>
        <v>0</v>
      </c>
      <c r="J66" s="697">
        <f>[52]ACCOUNTALLOC!J66</f>
        <v>0</v>
      </c>
      <c r="K66" s="697">
        <f>[52]ACCOUNTALLOC!K66</f>
        <v>0</v>
      </c>
      <c r="L66" s="698"/>
      <c r="M66" s="697">
        <f>[52]ACCOUNTALLOC!M66</f>
        <v>0</v>
      </c>
      <c r="N66" s="697">
        <f>[52]ACCOUNTALLOC!N66</f>
        <v>0</v>
      </c>
      <c r="O66" s="697">
        <f>[52]ACCOUNTALLOC!O66</f>
        <v>0</v>
      </c>
      <c r="P66" s="697">
        <f>[52]ACCOUNTALLOC!P66</f>
        <v>0</v>
      </c>
      <c r="Q66" s="697">
        <f>[52]ACCOUNTALLOC!Q66</f>
        <v>0</v>
      </c>
      <c r="R66" s="697">
        <f>[52]ACCOUNTALLOC!R66</f>
        <v>0</v>
      </c>
      <c r="S66" s="697">
        <f>[52]ACCOUNTALLOC!S66</f>
        <v>0</v>
      </c>
      <c r="T66" s="698"/>
      <c r="U66" s="697">
        <f>[52]ACCOUNTALLOC!U66</f>
        <v>0</v>
      </c>
      <c r="V66" s="697">
        <f>[52]ACCOUNTALLOC!V66</f>
        <v>0</v>
      </c>
      <c r="W66" s="697">
        <f>[52]ACCOUNTALLOC!W66</f>
        <v>0</v>
      </c>
      <c r="X66" s="697">
        <f>[52]ACCOUNTALLOC!X66</f>
        <v>0</v>
      </c>
      <c r="Y66" s="697">
        <f>[52]ACCOUNTALLOC!Y66</f>
        <v>0</v>
      </c>
      <c r="Z66" s="697">
        <f>[52]ACCOUNTALLOC!Z66</f>
        <v>0</v>
      </c>
      <c r="AA66" s="697">
        <f>[52]ACCOUNTALLOC!AA66</f>
        <v>0</v>
      </c>
      <c r="AB66" s="698"/>
      <c r="AC66" s="697">
        <f>[52]ACCOUNTALLOC!AC66</f>
        <v>0</v>
      </c>
      <c r="AD66" s="697">
        <f>[52]ACCOUNTALLOC!AD66</f>
        <v>0</v>
      </c>
      <c r="AE66" s="697">
        <f>[52]ACCOUNTALLOC!AE66</f>
        <v>0</v>
      </c>
      <c r="AF66" s="697">
        <f>[52]ACCOUNTALLOC!AF66</f>
        <v>0</v>
      </c>
      <c r="AG66" s="697">
        <f>[52]ACCOUNTALLOC!AG66</f>
        <v>0</v>
      </c>
      <c r="AH66" s="697">
        <f>[52]ACCOUNTALLOC!AH66</f>
        <v>0</v>
      </c>
      <c r="AI66" s="697">
        <f>[52]ACCOUNTALLOC!AI66</f>
        <v>0</v>
      </c>
      <c r="AJ66" s="698"/>
      <c r="AK66" s="697">
        <f>[52]ACCOUNTALLOC!AK66</f>
        <v>0</v>
      </c>
      <c r="AL66" s="697">
        <f>[52]ACCOUNTALLOC!AL66</f>
        <v>0</v>
      </c>
      <c r="AM66" s="697">
        <f>[52]ACCOUNTALLOC!AM66</f>
        <v>0</v>
      </c>
      <c r="AN66" s="697">
        <f>[52]ACCOUNTALLOC!AN66</f>
        <v>0</v>
      </c>
      <c r="AO66" s="697">
        <f>[52]ACCOUNTALLOC!AO66</f>
        <v>0</v>
      </c>
      <c r="AP66" s="697">
        <f>[52]ACCOUNTALLOC!AP66</f>
        <v>0</v>
      </c>
      <c r="AQ66" s="697">
        <f>[52]ACCOUNTALLOC!AQ66</f>
        <v>0</v>
      </c>
      <c r="AR66" s="698"/>
      <c r="AS66" s="697">
        <f>[52]ACCOUNTALLOC!AS66</f>
        <v>0</v>
      </c>
      <c r="AT66" s="697">
        <f>[52]ACCOUNTALLOC!AT66</f>
        <v>0</v>
      </c>
      <c r="AU66" s="697">
        <f>[52]ACCOUNTALLOC!AU66</f>
        <v>0</v>
      </c>
      <c r="AV66" s="697">
        <f>[52]ACCOUNTALLOC!AV66</f>
        <v>0</v>
      </c>
      <c r="AW66" s="697">
        <f>[52]ACCOUNTALLOC!AW66</f>
        <v>0</v>
      </c>
      <c r="AX66" s="697">
        <f>[52]ACCOUNTALLOC!AX66</f>
        <v>0</v>
      </c>
      <c r="AY66" s="697">
        <f>[52]ACCOUNTALLOC!AY66</f>
        <v>0</v>
      </c>
      <c r="AZ66" s="698"/>
      <c r="BA66" s="697">
        <f>[52]ACCOUNTALLOC!BA66</f>
        <v>0</v>
      </c>
      <c r="BB66" s="697">
        <f>[52]ACCOUNTALLOC!BB66</f>
        <v>0</v>
      </c>
      <c r="BC66" s="697">
        <f>[52]ACCOUNTALLOC!BC66</f>
        <v>0</v>
      </c>
      <c r="BD66" s="697">
        <f>[52]ACCOUNTALLOC!BD66</f>
        <v>0</v>
      </c>
      <c r="BE66" s="697">
        <f>[52]ACCOUNTALLOC!BE66</f>
        <v>0</v>
      </c>
      <c r="BF66" s="697">
        <f>[52]ACCOUNTALLOC!BF66</f>
        <v>0</v>
      </c>
      <c r="BG66" s="697">
        <f>[52]ACCOUNTALLOC!BG66</f>
        <v>0</v>
      </c>
      <c r="BH66" s="698"/>
      <c r="BI66" s="697">
        <f>[52]ACCOUNTALLOC!BI66</f>
        <v>0</v>
      </c>
      <c r="BJ66" s="697">
        <f>[52]ACCOUNTALLOC!BJ66</f>
        <v>0</v>
      </c>
      <c r="BK66" s="697">
        <f>[52]ACCOUNTALLOC!BK66</f>
        <v>0</v>
      </c>
      <c r="BL66" s="697">
        <f>[52]ACCOUNTALLOC!BL66</f>
        <v>0</v>
      </c>
      <c r="BM66" s="697">
        <f>[52]ACCOUNTALLOC!BM66</f>
        <v>0</v>
      </c>
      <c r="BN66" s="697">
        <f>[52]ACCOUNTALLOC!BN66</f>
        <v>0</v>
      </c>
      <c r="BO66" s="697">
        <f>[52]ACCOUNTALLOC!BO66</f>
        <v>0</v>
      </c>
      <c r="BP66" s="698"/>
      <c r="BQ66" s="697">
        <f>[52]ACCOUNTALLOC!BQ66</f>
        <v>0</v>
      </c>
      <c r="BR66" s="697">
        <f>[52]ACCOUNTALLOC!BR66</f>
        <v>0</v>
      </c>
      <c r="BS66" s="697">
        <f>[52]ACCOUNTALLOC!BS66</f>
        <v>0</v>
      </c>
      <c r="BT66" s="697">
        <f>[52]ACCOUNTALLOC!BT66</f>
        <v>0</v>
      </c>
      <c r="BU66" s="697">
        <f>[52]ACCOUNTALLOC!BU66</f>
        <v>0</v>
      </c>
      <c r="BV66" s="697">
        <f>[52]ACCOUNTALLOC!BV66</f>
        <v>0</v>
      </c>
      <c r="BW66" s="697">
        <f>[52]ACCOUNTALLOC!BW66</f>
        <v>0</v>
      </c>
      <c r="BX66" s="698"/>
      <c r="BY66" s="697">
        <f>[52]ACCOUNTALLOC!BY66</f>
        <v>0</v>
      </c>
      <c r="BZ66" s="697">
        <f>[52]ACCOUNTALLOC!BZ66</f>
        <v>0</v>
      </c>
      <c r="CA66" s="697">
        <f>[52]ACCOUNTALLOC!CA66</f>
        <v>0</v>
      </c>
      <c r="CB66" s="697">
        <f>[52]ACCOUNTALLOC!CB66</f>
        <v>0</v>
      </c>
      <c r="CC66" s="697">
        <f>[52]ACCOUNTALLOC!CC66</f>
        <v>0</v>
      </c>
      <c r="CD66" s="697">
        <f>[52]ACCOUNTALLOC!CD66</f>
        <v>0</v>
      </c>
      <c r="CE66" s="697">
        <f>[52]ACCOUNTALLOC!CE66</f>
        <v>0</v>
      </c>
      <c r="CF66" s="698"/>
      <c r="CG66" s="697">
        <f>[52]ACCOUNTALLOC!CG66</f>
        <v>0</v>
      </c>
      <c r="CH66" s="697">
        <f>[52]ACCOUNTALLOC!CH66</f>
        <v>0</v>
      </c>
      <c r="CI66" s="697">
        <f>[52]ACCOUNTALLOC!CI66</f>
        <v>0</v>
      </c>
      <c r="CJ66" s="697">
        <f>[52]ACCOUNTALLOC!CJ66</f>
        <v>0</v>
      </c>
      <c r="CK66" s="697">
        <f>[52]ACCOUNTALLOC!CK66</f>
        <v>0</v>
      </c>
      <c r="CL66" s="697">
        <f>[52]ACCOUNTALLOC!CL66</f>
        <v>0</v>
      </c>
      <c r="CM66" s="697">
        <f>[52]ACCOUNTALLOC!CM66</f>
        <v>0</v>
      </c>
      <c r="CN66" s="698">
        <f>[52]ACCOUNTALLOC!CN66</f>
        <v>0</v>
      </c>
      <c r="CO66" s="697">
        <f>[52]ACCOUNTALLOC!CO66</f>
        <v>0</v>
      </c>
      <c r="CP66" s="697">
        <f>[52]ACCOUNTALLOC!CP66</f>
        <v>0</v>
      </c>
      <c r="CQ66" s="697">
        <f>[52]ACCOUNTALLOC!CQ66</f>
        <v>0</v>
      </c>
      <c r="CR66" s="697">
        <f>[52]ACCOUNTALLOC!CR66</f>
        <v>0</v>
      </c>
      <c r="CS66" s="697">
        <f>[52]ACCOUNTALLOC!CS66</f>
        <v>0</v>
      </c>
      <c r="CT66" s="697">
        <f>[52]ACCOUNTALLOC!CT66</f>
        <v>0</v>
      </c>
      <c r="CU66" s="697">
        <f>[52]ACCOUNTALLOC!CU66</f>
        <v>0</v>
      </c>
      <c r="CW66" s="65">
        <f>[52]ACCOUNTALLOC!CW66</f>
        <v>0</v>
      </c>
      <c r="CX66" s="65">
        <f>[52]ACCOUNTALLOC!CX66</f>
        <v>0</v>
      </c>
      <c r="CY66" s="65">
        <f>[52]ACCOUNTALLOC!CY66</f>
        <v>0</v>
      </c>
      <c r="CZ66" s="65">
        <f>[52]ACCOUNTALLOC!CZ66</f>
        <v>0</v>
      </c>
      <c r="DA66" s="65">
        <f>[52]ACCOUNTALLOC!DA66</f>
        <v>0</v>
      </c>
      <c r="DB66" s="65">
        <f>[52]ACCOUNTALLOC!DB66</f>
        <v>0</v>
      </c>
      <c r="DC66" s="65">
        <f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>[52]ACCOUNTALLOC!E67</f>
        <v>0</v>
      </c>
      <c r="F67" s="697">
        <f>[52]ACCOUNTALLOC!F67</f>
        <v>0</v>
      </c>
      <c r="G67" s="697">
        <f>[52]ACCOUNTALLOC!G67</f>
        <v>0</v>
      </c>
      <c r="H67" s="697">
        <f>[52]ACCOUNTALLOC!H67</f>
        <v>0</v>
      </c>
      <c r="I67" s="697">
        <f>[52]ACCOUNTALLOC!I67</f>
        <v>0</v>
      </c>
      <c r="J67" s="697">
        <f>[52]ACCOUNTALLOC!J67</f>
        <v>0</v>
      </c>
      <c r="K67" s="697">
        <f>[52]ACCOUNTALLOC!K67</f>
        <v>0</v>
      </c>
      <c r="L67" s="698"/>
      <c r="M67" s="697">
        <f>[52]ACCOUNTALLOC!M67</f>
        <v>0</v>
      </c>
      <c r="N67" s="697">
        <f>[52]ACCOUNTALLOC!N67</f>
        <v>0</v>
      </c>
      <c r="O67" s="697">
        <f>[52]ACCOUNTALLOC!O67</f>
        <v>0</v>
      </c>
      <c r="P67" s="697">
        <f>[52]ACCOUNTALLOC!P67</f>
        <v>0</v>
      </c>
      <c r="Q67" s="697">
        <f>[52]ACCOUNTALLOC!Q67</f>
        <v>0</v>
      </c>
      <c r="R67" s="697">
        <f>[52]ACCOUNTALLOC!R67</f>
        <v>0</v>
      </c>
      <c r="S67" s="697">
        <f>[52]ACCOUNTALLOC!S67</f>
        <v>0</v>
      </c>
      <c r="T67" s="698"/>
      <c r="U67" s="697">
        <f>[52]ACCOUNTALLOC!U67</f>
        <v>0</v>
      </c>
      <c r="V67" s="697">
        <f>[52]ACCOUNTALLOC!V67</f>
        <v>0</v>
      </c>
      <c r="W67" s="697">
        <f>[52]ACCOUNTALLOC!W67</f>
        <v>0</v>
      </c>
      <c r="X67" s="697">
        <f>[52]ACCOUNTALLOC!X67</f>
        <v>0</v>
      </c>
      <c r="Y67" s="697">
        <f>[52]ACCOUNTALLOC!Y67</f>
        <v>0</v>
      </c>
      <c r="Z67" s="697">
        <f>[52]ACCOUNTALLOC!Z67</f>
        <v>0</v>
      </c>
      <c r="AA67" s="697">
        <f>[52]ACCOUNTALLOC!AA67</f>
        <v>0</v>
      </c>
      <c r="AB67" s="698"/>
      <c r="AC67" s="697">
        <f>[52]ACCOUNTALLOC!AC67</f>
        <v>0</v>
      </c>
      <c r="AD67" s="697">
        <f>[52]ACCOUNTALLOC!AD67</f>
        <v>0</v>
      </c>
      <c r="AE67" s="697">
        <f>[52]ACCOUNTALLOC!AE67</f>
        <v>0</v>
      </c>
      <c r="AF67" s="697">
        <f>[52]ACCOUNTALLOC!AF67</f>
        <v>0</v>
      </c>
      <c r="AG67" s="697">
        <f>[52]ACCOUNTALLOC!AG67</f>
        <v>0</v>
      </c>
      <c r="AH67" s="697">
        <f>[52]ACCOUNTALLOC!AH67</f>
        <v>0</v>
      </c>
      <c r="AI67" s="697">
        <f>[52]ACCOUNTALLOC!AI67</f>
        <v>0</v>
      </c>
      <c r="AJ67" s="698"/>
      <c r="AK67" s="697">
        <f>[52]ACCOUNTALLOC!AK67</f>
        <v>0</v>
      </c>
      <c r="AL67" s="697">
        <f>[52]ACCOUNTALLOC!AL67</f>
        <v>0</v>
      </c>
      <c r="AM67" s="697">
        <f>[52]ACCOUNTALLOC!AM67</f>
        <v>0</v>
      </c>
      <c r="AN67" s="697">
        <f>[52]ACCOUNTALLOC!AN67</f>
        <v>0</v>
      </c>
      <c r="AO67" s="697">
        <f>[52]ACCOUNTALLOC!AO67</f>
        <v>0</v>
      </c>
      <c r="AP67" s="697">
        <f>[52]ACCOUNTALLOC!AP67</f>
        <v>0</v>
      </c>
      <c r="AQ67" s="697">
        <f>[52]ACCOUNTALLOC!AQ67</f>
        <v>0</v>
      </c>
      <c r="AR67" s="698"/>
      <c r="AS67" s="697">
        <f>[52]ACCOUNTALLOC!AS67</f>
        <v>0</v>
      </c>
      <c r="AT67" s="697">
        <f>[52]ACCOUNTALLOC!AT67</f>
        <v>0</v>
      </c>
      <c r="AU67" s="697">
        <f>[52]ACCOUNTALLOC!AU67</f>
        <v>0</v>
      </c>
      <c r="AV67" s="697">
        <f>[52]ACCOUNTALLOC!AV67</f>
        <v>0</v>
      </c>
      <c r="AW67" s="697">
        <f>[52]ACCOUNTALLOC!AW67</f>
        <v>0</v>
      </c>
      <c r="AX67" s="697">
        <f>[52]ACCOUNTALLOC!AX67</f>
        <v>0</v>
      </c>
      <c r="AY67" s="697">
        <f>[52]ACCOUNTALLOC!AY67</f>
        <v>0</v>
      </c>
      <c r="AZ67" s="698"/>
      <c r="BA67" s="697">
        <f>[52]ACCOUNTALLOC!BA67</f>
        <v>0</v>
      </c>
      <c r="BB67" s="697">
        <f>[52]ACCOUNTALLOC!BB67</f>
        <v>0</v>
      </c>
      <c r="BC67" s="697">
        <f>[52]ACCOUNTALLOC!BC67</f>
        <v>0</v>
      </c>
      <c r="BD67" s="697">
        <f>[52]ACCOUNTALLOC!BD67</f>
        <v>0</v>
      </c>
      <c r="BE67" s="697">
        <f>[52]ACCOUNTALLOC!BE67</f>
        <v>0</v>
      </c>
      <c r="BF67" s="697">
        <f>[52]ACCOUNTALLOC!BF67</f>
        <v>0</v>
      </c>
      <c r="BG67" s="697">
        <f>[52]ACCOUNTALLOC!BG67</f>
        <v>0</v>
      </c>
      <c r="BH67" s="698"/>
      <c r="BI67" s="697">
        <f>[52]ACCOUNTALLOC!BI67</f>
        <v>0</v>
      </c>
      <c r="BJ67" s="697">
        <f>[52]ACCOUNTALLOC!BJ67</f>
        <v>0</v>
      </c>
      <c r="BK67" s="697">
        <f>[52]ACCOUNTALLOC!BK67</f>
        <v>0</v>
      </c>
      <c r="BL67" s="697">
        <f>[52]ACCOUNTALLOC!BL67</f>
        <v>0</v>
      </c>
      <c r="BM67" s="697">
        <f>[52]ACCOUNTALLOC!BM67</f>
        <v>0</v>
      </c>
      <c r="BN67" s="697">
        <f>[52]ACCOUNTALLOC!BN67</f>
        <v>0</v>
      </c>
      <c r="BO67" s="697">
        <f>[52]ACCOUNTALLOC!BO67</f>
        <v>0</v>
      </c>
      <c r="BP67" s="698"/>
      <c r="BQ67" s="697">
        <f>[52]ACCOUNTALLOC!BQ67</f>
        <v>0</v>
      </c>
      <c r="BR67" s="697">
        <f>[52]ACCOUNTALLOC!BR67</f>
        <v>0</v>
      </c>
      <c r="BS67" s="697">
        <f>[52]ACCOUNTALLOC!BS67</f>
        <v>0</v>
      </c>
      <c r="BT67" s="697">
        <f>[52]ACCOUNTALLOC!BT67</f>
        <v>0</v>
      </c>
      <c r="BU67" s="697">
        <f>[52]ACCOUNTALLOC!BU67</f>
        <v>0</v>
      </c>
      <c r="BV67" s="697">
        <f>[52]ACCOUNTALLOC!BV67</f>
        <v>0</v>
      </c>
      <c r="BW67" s="697">
        <f>[52]ACCOUNTALLOC!BW67</f>
        <v>0</v>
      </c>
      <c r="BX67" s="698"/>
      <c r="BY67" s="697">
        <f>[52]ACCOUNTALLOC!BY67</f>
        <v>0</v>
      </c>
      <c r="BZ67" s="697">
        <f>[52]ACCOUNTALLOC!BZ67</f>
        <v>0</v>
      </c>
      <c r="CA67" s="697">
        <f>[52]ACCOUNTALLOC!CA67</f>
        <v>0</v>
      </c>
      <c r="CB67" s="697">
        <f>[52]ACCOUNTALLOC!CB67</f>
        <v>0</v>
      </c>
      <c r="CC67" s="697">
        <f>[52]ACCOUNTALLOC!CC67</f>
        <v>0</v>
      </c>
      <c r="CD67" s="697">
        <f>[52]ACCOUNTALLOC!CD67</f>
        <v>0</v>
      </c>
      <c r="CE67" s="697">
        <f>[52]ACCOUNTALLOC!CE67</f>
        <v>0</v>
      </c>
      <c r="CF67" s="698"/>
      <c r="CG67" s="697">
        <f>[52]ACCOUNTALLOC!CG67</f>
        <v>0</v>
      </c>
      <c r="CH67" s="697">
        <f>[52]ACCOUNTALLOC!CH67</f>
        <v>0</v>
      </c>
      <c r="CI67" s="697">
        <f>[52]ACCOUNTALLOC!CI67</f>
        <v>0</v>
      </c>
      <c r="CJ67" s="697">
        <f>[52]ACCOUNTALLOC!CJ67</f>
        <v>0</v>
      </c>
      <c r="CK67" s="697">
        <f>[52]ACCOUNTALLOC!CK67</f>
        <v>0</v>
      </c>
      <c r="CL67" s="697">
        <f>[52]ACCOUNTALLOC!CL67</f>
        <v>0</v>
      </c>
      <c r="CM67" s="697">
        <f>[52]ACCOUNTALLOC!CM67</f>
        <v>0</v>
      </c>
      <c r="CN67" s="698">
        <f>[52]ACCOUNTALLOC!CN67</f>
        <v>0</v>
      </c>
      <c r="CO67" s="697">
        <f>[52]ACCOUNTALLOC!CO67</f>
        <v>0</v>
      </c>
      <c r="CP67" s="697">
        <f>[52]ACCOUNTALLOC!CP67</f>
        <v>0</v>
      </c>
      <c r="CQ67" s="697">
        <f>[52]ACCOUNTALLOC!CQ67</f>
        <v>0</v>
      </c>
      <c r="CR67" s="697">
        <f>[52]ACCOUNTALLOC!CR67</f>
        <v>0</v>
      </c>
      <c r="CS67" s="697">
        <f>[52]ACCOUNTALLOC!CS67</f>
        <v>0</v>
      </c>
      <c r="CT67" s="697">
        <f>[52]ACCOUNTALLOC!CT67</f>
        <v>0</v>
      </c>
      <c r="CU67" s="697">
        <f>[52]ACCOUNTALLOC!CU67</f>
        <v>0</v>
      </c>
      <c r="CW67" s="65">
        <f>[52]ACCOUNTALLOC!CW67</f>
        <v>0</v>
      </c>
      <c r="CX67" s="65">
        <f>[52]ACCOUNTALLOC!CX67</f>
        <v>0</v>
      </c>
      <c r="CY67" s="65">
        <f>[52]ACCOUNTALLOC!CY67</f>
        <v>0</v>
      </c>
      <c r="CZ67" s="65">
        <f>[52]ACCOUNTALLOC!CZ67</f>
        <v>0</v>
      </c>
      <c r="DA67" s="65">
        <f>[52]ACCOUNTALLOC!DA67</f>
        <v>0</v>
      </c>
      <c r="DB67" s="65">
        <f>[52]ACCOUNTALLOC!DB67</f>
        <v>0</v>
      </c>
      <c r="DC67" s="65">
        <f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>[52]ACCOUNTALLOC!E68</f>
        <v>0</v>
      </c>
      <c r="F68" s="697">
        <f>[52]ACCOUNTALLOC!F68</f>
        <v>0</v>
      </c>
      <c r="G68" s="697">
        <f>[52]ACCOUNTALLOC!G68</f>
        <v>0</v>
      </c>
      <c r="H68" s="697">
        <f>[52]ACCOUNTALLOC!H68</f>
        <v>0</v>
      </c>
      <c r="I68" s="697">
        <f>[52]ACCOUNTALLOC!I68</f>
        <v>0</v>
      </c>
      <c r="J68" s="697">
        <f>[52]ACCOUNTALLOC!J68</f>
        <v>0</v>
      </c>
      <c r="K68" s="697">
        <f>[52]ACCOUNTALLOC!K68</f>
        <v>0</v>
      </c>
      <c r="L68" s="698"/>
      <c r="M68" s="697">
        <f>[52]ACCOUNTALLOC!M68</f>
        <v>0</v>
      </c>
      <c r="N68" s="697">
        <f>[52]ACCOUNTALLOC!N68</f>
        <v>0</v>
      </c>
      <c r="O68" s="697">
        <f>[52]ACCOUNTALLOC!O68</f>
        <v>0</v>
      </c>
      <c r="P68" s="697">
        <f>[52]ACCOUNTALLOC!P68</f>
        <v>0</v>
      </c>
      <c r="Q68" s="697">
        <f>[52]ACCOUNTALLOC!Q68</f>
        <v>0</v>
      </c>
      <c r="R68" s="697">
        <f>[52]ACCOUNTALLOC!R68</f>
        <v>0</v>
      </c>
      <c r="S68" s="697">
        <f>[52]ACCOUNTALLOC!S68</f>
        <v>0</v>
      </c>
      <c r="T68" s="698"/>
      <c r="U68" s="697">
        <f>[52]ACCOUNTALLOC!U68</f>
        <v>0</v>
      </c>
      <c r="V68" s="697">
        <f>[52]ACCOUNTALLOC!V68</f>
        <v>0</v>
      </c>
      <c r="W68" s="697">
        <f>[52]ACCOUNTALLOC!W68</f>
        <v>0</v>
      </c>
      <c r="X68" s="697">
        <f>[52]ACCOUNTALLOC!X68</f>
        <v>0</v>
      </c>
      <c r="Y68" s="697">
        <f>[52]ACCOUNTALLOC!Y68</f>
        <v>0</v>
      </c>
      <c r="Z68" s="697">
        <f>[52]ACCOUNTALLOC!Z68</f>
        <v>0</v>
      </c>
      <c r="AA68" s="697">
        <f>[52]ACCOUNTALLOC!AA68</f>
        <v>0</v>
      </c>
      <c r="AB68" s="698"/>
      <c r="AC68" s="697">
        <f>[52]ACCOUNTALLOC!AC68</f>
        <v>0</v>
      </c>
      <c r="AD68" s="697">
        <f>[52]ACCOUNTALLOC!AD68</f>
        <v>0</v>
      </c>
      <c r="AE68" s="697">
        <f>[52]ACCOUNTALLOC!AE68</f>
        <v>0</v>
      </c>
      <c r="AF68" s="697">
        <f>[52]ACCOUNTALLOC!AF68</f>
        <v>0</v>
      </c>
      <c r="AG68" s="697">
        <f>[52]ACCOUNTALLOC!AG68</f>
        <v>0</v>
      </c>
      <c r="AH68" s="697">
        <f>[52]ACCOUNTALLOC!AH68</f>
        <v>0</v>
      </c>
      <c r="AI68" s="697">
        <f>[52]ACCOUNTALLOC!AI68</f>
        <v>0</v>
      </c>
      <c r="AJ68" s="698"/>
      <c r="AK68" s="697">
        <f>[52]ACCOUNTALLOC!AK68</f>
        <v>0</v>
      </c>
      <c r="AL68" s="697">
        <f>[52]ACCOUNTALLOC!AL68</f>
        <v>0</v>
      </c>
      <c r="AM68" s="697">
        <f>[52]ACCOUNTALLOC!AM68</f>
        <v>0</v>
      </c>
      <c r="AN68" s="697">
        <f>[52]ACCOUNTALLOC!AN68</f>
        <v>0</v>
      </c>
      <c r="AO68" s="697">
        <f>[52]ACCOUNTALLOC!AO68</f>
        <v>0</v>
      </c>
      <c r="AP68" s="697">
        <f>[52]ACCOUNTALLOC!AP68</f>
        <v>0</v>
      </c>
      <c r="AQ68" s="697">
        <f>[52]ACCOUNTALLOC!AQ68</f>
        <v>0</v>
      </c>
      <c r="AR68" s="698"/>
      <c r="AS68" s="697">
        <f>[52]ACCOUNTALLOC!AS68</f>
        <v>0</v>
      </c>
      <c r="AT68" s="697">
        <f>[52]ACCOUNTALLOC!AT68</f>
        <v>0</v>
      </c>
      <c r="AU68" s="697">
        <f>[52]ACCOUNTALLOC!AU68</f>
        <v>0</v>
      </c>
      <c r="AV68" s="697">
        <f>[52]ACCOUNTALLOC!AV68</f>
        <v>0</v>
      </c>
      <c r="AW68" s="697">
        <f>[52]ACCOUNTALLOC!AW68</f>
        <v>0</v>
      </c>
      <c r="AX68" s="697">
        <f>[52]ACCOUNTALLOC!AX68</f>
        <v>0</v>
      </c>
      <c r="AY68" s="697">
        <f>[52]ACCOUNTALLOC!AY68</f>
        <v>0</v>
      </c>
      <c r="AZ68" s="698"/>
      <c r="BA68" s="697">
        <f>[52]ACCOUNTALLOC!BA68</f>
        <v>0</v>
      </c>
      <c r="BB68" s="697">
        <f>[52]ACCOUNTALLOC!BB68</f>
        <v>0</v>
      </c>
      <c r="BC68" s="697">
        <f>[52]ACCOUNTALLOC!BC68</f>
        <v>0</v>
      </c>
      <c r="BD68" s="697">
        <f>[52]ACCOUNTALLOC!BD68</f>
        <v>0</v>
      </c>
      <c r="BE68" s="697">
        <f>[52]ACCOUNTALLOC!BE68</f>
        <v>0</v>
      </c>
      <c r="BF68" s="697">
        <f>[52]ACCOUNTALLOC!BF68</f>
        <v>0</v>
      </c>
      <c r="BG68" s="697">
        <f>[52]ACCOUNTALLOC!BG68</f>
        <v>0</v>
      </c>
      <c r="BH68" s="698"/>
      <c r="BI68" s="697">
        <f>[52]ACCOUNTALLOC!BI68</f>
        <v>0</v>
      </c>
      <c r="BJ68" s="697">
        <f>[52]ACCOUNTALLOC!BJ68</f>
        <v>0</v>
      </c>
      <c r="BK68" s="697">
        <f>[52]ACCOUNTALLOC!BK68</f>
        <v>0</v>
      </c>
      <c r="BL68" s="697">
        <f>[52]ACCOUNTALLOC!BL68</f>
        <v>0</v>
      </c>
      <c r="BM68" s="697">
        <f>[52]ACCOUNTALLOC!BM68</f>
        <v>0</v>
      </c>
      <c r="BN68" s="697">
        <f>[52]ACCOUNTALLOC!BN68</f>
        <v>0</v>
      </c>
      <c r="BO68" s="697">
        <f>[52]ACCOUNTALLOC!BO68</f>
        <v>0</v>
      </c>
      <c r="BP68" s="698"/>
      <c r="BQ68" s="697">
        <f>[52]ACCOUNTALLOC!BQ68</f>
        <v>0</v>
      </c>
      <c r="BR68" s="697">
        <f>[52]ACCOUNTALLOC!BR68</f>
        <v>0</v>
      </c>
      <c r="BS68" s="697">
        <f>[52]ACCOUNTALLOC!BS68</f>
        <v>0</v>
      </c>
      <c r="BT68" s="697">
        <f>[52]ACCOUNTALLOC!BT68</f>
        <v>0</v>
      </c>
      <c r="BU68" s="697">
        <f>[52]ACCOUNTALLOC!BU68</f>
        <v>0</v>
      </c>
      <c r="BV68" s="697">
        <f>[52]ACCOUNTALLOC!BV68</f>
        <v>0</v>
      </c>
      <c r="BW68" s="697">
        <f>[52]ACCOUNTALLOC!BW68</f>
        <v>0</v>
      </c>
      <c r="BX68" s="698"/>
      <c r="BY68" s="697">
        <f>[52]ACCOUNTALLOC!BY68</f>
        <v>0</v>
      </c>
      <c r="BZ68" s="697">
        <f>[52]ACCOUNTALLOC!BZ68</f>
        <v>0</v>
      </c>
      <c r="CA68" s="697">
        <f>[52]ACCOUNTALLOC!CA68</f>
        <v>0</v>
      </c>
      <c r="CB68" s="697">
        <f>[52]ACCOUNTALLOC!CB68</f>
        <v>0</v>
      </c>
      <c r="CC68" s="697">
        <f>[52]ACCOUNTALLOC!CC68</f>
        <v>0</v>
      </c>
      <c r="CD68" s="697">
        <f>[52]ACCOUNTALLOC!CD68</f>
        <v>0</v>
      </c>
      <c r="CE68" s="697">
        <f>[52]ACCOUNTALLOC!CE68</f>
        <v>0</v>
      </c>
      <c r="CF68" s="698"/>
      <c r="CG68" s="697">
        <f>[52]ACCOUNTALLOC!CG68</f>
        <v>0</v>
      </c>
      <c r="CH68" s="697">
        <f>[52]ACCOUNTALLOC!CH68</f>
        <v>0</v>
      </c>
      <c r="CI68" s="697">
        <f>[52]ACCOUNTALLOC!CI68</f>
        <v>0</v>
      </c>
      <c r="CJ68" s="697">
        <f>[52]ACCOUNTALLOC!CJ68</f>
        <v>0</v>
      </c>
      <c r="CK68" s="697">
        <f>[52]ACCOUNTALLOC!CK68</f>
        <v>0</v>
      </c>
      <c r="CL68" s="697">
        <f>[52]ACCOUNTALLOC!CL68</f>
        <v>0</v>
      </c>
      <c r="CM68" s="697">
        <f>[52]ACCOUNTALLOC!CM68</f>
        <v>0</v>
      </c>
      <c r="CN68" s="698">
        <f>[52]ACCOUNTALLOC!CN68</f>
        <v>0</v>
      </c>
      <c r="CO68" s="697">
        <f>[52]ACCOUNTALLOC!CO68</f>
        <v>0</v>
      </c>
      <c r="CP68" s="697">
        <f>[52]ACCOUNTALLOC!CP68</f>
        <v>0</v>
      </c>
      <c r="CQ68" s="697">
        <f>[52]ACCOUNTALLOC!CQ68</f>
        <v>0</v>
      </c>
      <c r="CR68" s="697">
        <f>[52]ACCOUNTALLOC!CR68</f>
        <v>0</v>
      </c>
      <c r="CS68" s="697">
        <f>[52]ACCOUNTALLOC!CS68</f>
        <v>0</v>
      </c>
      <c r="CT68" s="697">
        <f>[52]ACCOUNTALLOC!CT68</f>
        <v>0</v>
      </c>
      <c r="CU68" s="697">
        <f>[52]ACCOUNTALLOC!CU68</f>
        <v>0</v>
      </c>
      <c r="CW68" s="65">
        <f>[52]ACCOUNTALLOC!CW68</f>
        <v>0</v>
      </c>
      <c r="CX68" s="65">
        <f>[52]ACCOUNTALLOC!CX68</f>
        <v>0</v>
      </c>
      <c r="CY68" s="65">
        <f>[52]ACCOUNTALLOC!CY68</f>
        <v>0</v>
      </c>
      <c r="CZ68" s="65">
        <f>[52]ACCOUNTALLOC!CZ68</f>
        <v>0</v>
      </c>
      <c r="DA68" s="65">
        <f>[52]ACCOUNTALLOC!DA68</f>
        <v>0</v>
      </c>
      <c r="DB68" s="65">
        <f>[52]ACCOUNTALLOC!DB68</f>
        <v>0</v>
      </c>
      <c r="DC68" s="65">
        <f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>[52]ACCOUNTALLOC!E69</f>
        <v>0</v>
      </c>
      <c r="F69" s="697">
        <f>[52]ACCOUNTALLOC!F69</f>
        <v>0</v>
      </c>
      <c r="G69" s="697">
        <f>[52]ACCOUNTALLOC!G69</f>
        <v>0</v>
      </c>
      <c r="H69" s="697">
        <f>[52]ACCOUNTALLOC!H69</f>
        <v>0</v>
      </c>
      <c r="I69" s="697">
        <f>[52]ACCOUNTALLOC!I69</f>
        <v>0</v>
      </c>
      <c r="J69" s="697">
        <f>[52]ACCOUNTALLOC!J69</f>
        <v>0</v>
      </c>
      <c r="K69" s="697">
        <f>[52]ACCOUNTALLOC!K69</f>
        <v>0</v>
      </c>
      <c r="L69" s="698"/>
      <c r="M69" s="697">
        <f>[52]ACCOUNTALLOC!M69</f>
        <v>0</v>
      </c>
      <c r="N69" s="697">
        <f>[52]ACCOUNTALLOC!N69</f>
        <v>0</v>
      </c>
      <c r="O69" s="697">
        <f>[52]ACCOUNTALLOC!O69</f>
        <v>0</v>
      </c>
      <c r="P69" s="697">
        <f>[52]ACCOUNTALLOC!P69</f>
        <v>0</v>
      </c>
      <c r="Q69" s="697">
        <f>[52]ACCOUNTALLOC!Q69</f>
        <v>0</v>
      </c>
      <c r="R69" s="697">
        <f>[52]ACCOUNTALLOC!R69</f>
        <v>0</v>
      </c>
      <c r="S69" s="697">
        <f>[52]ACCOUNTALLOC!S69</f>
        <v>0</v>
      </c>
      <c r="T69" s="698"/>
      <c r="U69" s="697">
        <f>[52]ACCOUNTALLOC!U69</f>
        <v>0</v>
      </c>
      <c r="V69" s="697">
        <f>[52]ACCOUNTALLOC!V69</f>
        <v>0</v>
      </c>
      <c r="W69" s="697">
        <f>[52]ACCOUNTALLOC!W69</f>
        <v>0</v>
      </c>
      <c r="X69" s="697">
        <f>[52]ACCOUNTALLOC!X69</f>
        <v>0</v>
      </c>
      <c r="Y69" s="697">
        <f>[52]ACCOUNTALLOC!Y69</f>
        <v>0</v>
      </c>
      <c r="Z69" s="697">
        <f>[52]ACCOUNTALLOC!Z69</f>
        <v>0</v>
      </c>
      <c r="AA69" s="697">
        <f>[52]ACCOUNTALLOC!AA69</f>
        <v>0</v>
      </c>
      <c r="AB69" s="698"/>
      <c r="AC69" s="697">
        <f>[52]ACCOUNTALLOC!AC69</f>
        <v>0</v>
      </c>
      <c r="AD69" s="697">
        <f>[52]ACCOUNTALLOC!AD69</f>
        <v>0</v>
      </c>
      <c r="AE69" s="697">
        <f>[52]ACCOUNTALLOC!AE69</f>
        <v>0</v>
      </c>
      <c r="AF69" s="697">
        <f>[52]ACCOUNTALLOC!AF69</f>
        <v>0</v>
      </c>
      <c r="AG69" s="697">
        <f>[52]ACCOUNTALLOC!AG69</f>
        <v>0</v>
      </c>
      <c r="AH69" s="697">
        <f>[52]ACCOUNTALLOC!AH69</f>
        <v>0</v>
      </c>
      <c r="AI69" s="697">
        <f>[52]ACCOUNTALLOC!AI69</f>
        <v>0</v>
      </c>
      <c r="AJ69" s="698"/>
      <c r="AK69" s="697">
        <f>[52]ACCOUNTALLOC!AK69</f>
        <v>0</v>
      </c>
      <c r="AL69" s="697">
        <f>[52]ACCOUNTALLOC!AL69</f>
        <v>0</v>
      </c>
      <c r="AM69" s="697">
        <f>[52]ACCOUNTALLOC!AM69</f>
        <v>0</v>
      </c>
      <c r="AN69" s="697">
        <f>[52]ACCOUNTALLOC!AN69</f>
        <v>0</v>
      </c>
      <c r="AO69" s="697">
        <f>[52]ACCOUNTALLOC!AO69</f>
        <v>0</v>
      </c>
      <c r="AP69" s="697">
        <f>[52]ACCOUNTALLOC!AP69</f>
        <v>0</v>
      </c>
      <c r="AQ69" s="697">
        <f>[52]ACCOUNTALLOC!AQ69</f>
        <v>0</v>
      </c>
      <c r="AR69" s="698"/>
      <c r="AS69" s="697">
        <f>[52]ACCOUNTALLOC!AS69</f>
        <v>0</v>
      </c>
      <c r="AT69" s="697">
        <f>[52]ACCOUNTALLOC!AT69</f>
        <v>0</v>
      </c>
      <c r="AU69" s="697">
        <f>[52]ACCOUNTALLOC!AU69</f>
        <v>0</v>
      </c>
      <c r="AV69" s="697">
        <f>[52]ACCOUNTALLOC!AV69</f>
        <v>0</v>
      </c>
      <c r="AW69" s="697">
        <f>[52]ACCOUNTALLOC!AW69</f>
        <v>0</v>
      </c>
      <c r="AX69" s="697">
        <f>[52]ACCOUNTALLOC!AX69</f>
        <v>0</v>
      </c>
      <c r="AY69" s="697">
        <f>[52]ACCOUNTALLOC!AY69</f>
        <v>0</v>
      </c>
      <c r="AZ69" s="698"/>
      <c r="BA69" s="697">
        <f>[52]ACCOUNTALLOC!BA69</f>
        <v>0</v>
      </c>
      <c r="BB69" s="697">
        <f>[52]ACCOUNTALLOC!BB69</f>
        <v>0</v>
      </c>
      <c r="BC69" s="697">
        <f>[52]ACCOUNTALLOC!BC69</f>
        <v>0</v>
      </c>
      <c r="BD69" s="697">
        <f>[52]ACCOUNTALLOC!BD69</f>
        <v>0</v>
      </c>
      <c r="BE69" s="697">
        <f>[52]ACCOUNTALLOC!BE69</f>
        <v>0</v>
      </c>
      <c r="BF69" s="697">
        <f>[52]ACCOUNTALLOC!BF69</f>
        <v>0</v>
      </c>
      <c r="BG69" s="697">
        <f>[52]ACCOUNTALLOC!BG69</f>
        <v>0</v>
      </c>
      <c r="BH69" s="698"/>
      <c r="BI69" s="697">
        <f>[52]ACCOUNTALLOC!BI69</f>
        <v>0</v>
      </c>
      <c r="BJ69" s="697">
        <f>[52]ACCOUNTALLOC!BJ69</f>
        <v>0</v>
      </c>
      <c r="BK69" s="697">
        <f>[52]ACCOUNTALLOC!BK69</f>
        <v>0</v>
      </c>
      <c r="BL69" s="697">
        <f>[52]ACCOUNTALLOC!BL69</f>
        <v>0</v>
      </c>
      <c r="BM69" s="697">
        <f>[52]ACCOUNTALLOC!BM69</f>
        <v>0</v>
      </c>
      <c r="BN69" s="697">
        <f>[52]ACCOUNTALLOC!BN69</f>
        <v>0</v>
      </c>
      <c r="BO69" s="697">
        <f>[52]ACCOUNTALLOC!BO69</f>
        <v>0</v>
      </c>
      <c r="BP69" s="698"/>
      <c r="BQ69" s="697">
        <f>[52]ACCOUNTALLOC!BQ69</f>
        <v>0</v>
      </c>
      <c r="BR69" s="697">
        <f>[52]ACCOUNTALLOC!BR69</f>
        <v>0</v>
      </c>
      <c r="BS69" s="697">
        <f>[52]ACCOUNTALLOC!BS69</f>
        <v>0</v>
      </c>
      <c r="BT69" s="697">
        <f>[52]ACCOUNTALLOC!BT69</f>
        <v>0</v>
      </c>
      <c r="BU69" s="697">
        <f>[52]ACCOUNTALLOC!BU69</f>
        <v>0</v>
      </c>
      <c r="BV69" s="697">
        <f>[52]ACCOUNTALLOC!BV69</f>
        <v>0</v>
      </c>
      <c r="BW69" s="697">
        <f>[52]ACCOUNTALLOC!BW69</f>
        <v>0</v>
      </c>
      <c r="BX69" s="698"/>
      <c r="BY69" s="697">
        <f>[52]ACCOUNTALLOC!BY69</f>
        <v>0</v>
      </c>
      <c r="BZ69" s="697">
        <f>[52]ACCOUNTALLOC!BZ69</f>
        <v>0</v>
      </c>
      <c r="CA69" s="697">
        <f>[52]ACCOUNTALLOC!CA69</f>
        <v>0</v>
      </c>
      <c r="CB69" s="697">
        <f>[52]ACCOUNTALLOC!CB69</f>
        <v>0</v>
      </c>
      <c r="CC69" s="697">
        <f>[52]ACCOUNTALLOC!CC69</f>
        <v>0</v>
      </c>
      <c r="CD69" s="697">
        <f>[52]ACCOUNTALLOC!CD69</f>
        <v>0</v>
      </c>
      <c r="CE69" s="697">
        <f>[52]ACCOUNTALLOC!CE69</f>
        <v>0</v>
      </c>
      <c r="CF69" s="698"/>
      <c r="CG69" s="697">
        <f>[52]ACCOUNTALLOC!CG69</f>
        <v>0</v>
      </c>
      <c r="CH69" s="697">
        <f>[52]ACCOUNTALLOC!CH69</f>
        <v>0</v>
      </c>
      <c r="CI69" s="697">
        <f>[52]ACCOUNTALLOC!CI69</f>
        <v>0</v>
      </c>
      <c r="CJ69" s="697">
        <f>[52]ACCOUNTALLOC!CJ69</f>
        <v>0</v>
      </c>
      <c r="CK69" s="697">
        <f>[52]ACCOUNTALLOC!CK69</f>
        <v>0</v>
      </c>
      <c r="CL69" s="697">
        <f>[52]ACCOUNTALLOC!CL69</f>
        <v>0</v>
      </c>
      <c r="CM69" s="697">
        <f>[52]ACCOUNTALLOC!CM69</f>
        <v>0</v>
      </c>
      <c r="CN69" s="698">
        <f>[52]ACCOUNTALLOC!CN69</f>
        <v>0</v>
      </c>
      <c r="CO69" s="697">
        <f>[52]ACCOUNTALLOC!CO69</f>
        <v>0</v>
      </c>
      <c r="CP69" s="697">
        <f>[52]ACCOUNTALLOC!CP69</f>
        <v>0</v>
      </c>
      <c r="CQ69" s="697">
        <f>[52]ACCOUNTALLOC!CQ69</f>
        <v>0</v>
      </c>
      <c r="CR69" s="697">
        <f>[52]ACCOUNTALLOC!CR69</f>
        <v>0</v>
      </c>
      <c r="CS69" s="697">
        <f>[52]ACCOUNTALLOC!CS69</f>
        <v>0</v>
      </c>
      <c r="CT69" s="697">
        <f>[52]ACCOUNTALLOC!CT69</f>
        <v>0</v>
      </c>
      <c r="CU69" s="697">
        <f>[52]ACCOUNTALLOC!CU69</f>
        <v>0</v>
      </c>
      <c r="CW69" s="65">
        <f>[52]ACCOUNTALLOC!CW69</f>
        <v>0</v>
      </c>
      <c r="CX69" s="65">
        <f>[52]ACCOUNTALLOC!CX69</f>
        <v>0</v>
      </c>
      <c r="CY69" s="65">
        <f>[52]ACCOUNTALLOC!CY69</f>
        <v>0</v>
      </c>
      <c r="CZ69" s="65">
        <f>[52]ACCOUNTALLOC!CZ69</f>
        <v>0</v>
      </c>
      <c r="DA69" s="65">
        <f>[52]ACCOUNTALLOC!DA69</f>
        <v>0</v>
      </c>
      <c r="DB69" s="65">
        <f>[52]ACCOUNTALLOC!DB69</f>
        <v>0</v>
      </c>
      <c r="DC69" s="65">
        <f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>[52]ACCOUNTALLOC!E70</f>
        <v>0</v>
      </c>
      <c r="F70" s="697">
        <f>[52]ACCOUNTALLOC!F70</f>
        <v>0</v>
      </c>
      <c r="G70" s="697">
        <f>[52]ACCOUNTALLOC!G70</f>
        <v>0</v>
      </c>
      <c r="H70" s="697">
        <f>[52]ACCOUNTALLOC!H70</f>
        <v>0</v>
      </c>
      <c r="I70" s="697">
        <f>[52]ACCOUNTALLOC!I70</f>
        <v>0</v>
      </c>
      <c r="J70" s="697">
        <f>[52]ACCOUNTALLOC!J70</f>
        <v>0</v>
      </c>
      <c r="K70" s="697">
        <f>[52]ACCOUNTALLOC!K70</f>
        <v>0</v>
      </c>
      <c r="L70" s="698"/>
      <c r="M70" s="697">
        <f>[52]ACCOUNTALLOC!M70</f>
        <v>0</v>
      </c>
      <c r="N70" s="697">
        <f>[52]ACCOUNTALLOC!N70</f>
        <v>0</v>
      </c>
      <c r="O70" s="697">
        <f>[52]ACCOUNTALLOC!O70</f>
        <v>0</v>
      </c>
      <c r="P70" s="697">
        <f>[52]ACCOUNTALLOC!P70</f>
        <v>0</v>
      </c>
      <c r="Q70" s="697">
        <f>[52]ACCOUNTALLOC!Q70</f>
        <v>0</v>
      </c>
      <c r="R70" s="697">
        <f>[52]ACCOUNTALLOC!R70</f>
        <v>0</v>
      </c>
      <c r="S70" s="697">
        <f>[52]ACCOUNTALLOC!S70</f>
        <v>0</v>
      </c>
      <c r="T70" s="698"/>
      <c r="U70" s="697">
        <f>[52]ACCOUNTALLOC!U70</f>
        <v>0</v>
      </c>
      <c r="V70" s="697">
        <f>[52]ACCOUNTALLOC!V70</f>
        <v>0</v>
      </c>
      <c r="W70" s="697">
        <f>[52]ACCOUNTALLOC!W70</f>
        <v>0</v>
      </c>
      <c r="X70" s="697">
        <f>[52]ACCOUNTALLOC!X70</f>
        <v>0</v>
      </c>
      <c r="Y70" s="697">
        <f>[52]ACCOUNTALLOC!Y70</f>
        <v>0</v>
      </c>
      <c r="Z70" s="697">
        <f>[52]ACCOUNTALLOC!Z70</f>
        <v>0</v>
      </c>
      <c r="AA70" s="697">
        <f>[52]ACCOUNTALLOC!AA70</f>
        <v>0</v>
      </c>
      <c r="AB70" s="698"/>
      <c r="AC70" s="697">
        <f>[52]ACCOUNTALLOC!AC70</f>
        <v>0</v>
      </c>
      <c r="AD70" s="697">
        <f>[52]ACCOUNTALLOC!AD70</f>
        <v>0</v>
      </c>
      <c r="AE70" s="697">
        <f>[52]ACCOUNTALLOC!AE70</f>
        <v>0</v>
      </c>
      <c r="AF70" s="697">
        <f>[52]ACCOUNTALLOC!AF70</f>
        <v>0</v>
      </c>
      <c r="AG70" s="697">
        <f>[52]ACCOUNTALLOC!AG70</f>
        <v>0</v>
      </c>
      <c r="AH70" s="697">
        <f>[52]ACCOUNTALLOC!AH70</f>
        <v>0</v>
      </c>
      <c r="AI70" s="697">
        <f>[52]ACCOUNTALLOC!AI70</f>
        <v>0</v>
      </c>
      <c r="AJ70" s="698"/>
      <c r="AK70" s="697">
        <f>[52]ACCOUNTALLOC!AK70</f>
        <v>0</v>
      </c>
      <c r="AL70" s="697">
        <f>[52]ACCOUNTALLOC!AL70</f>
        <v>0</v>
      </c>
      <c r="AM70" s="697">
        <f>[52]ACCOUNTALLOC!AM70</f>
        <v>0</v>
      </c>
      <c r="AN70" s="697">
        <f>[52]ACCOUNTALLOC!AN70</f>
        <v>0</v>
      </c>
      <c r="AO70" s="697">
        <f>[52]ACCOUNTALLOC!AO70</f>
        <v>0</v>
      </c>
      <c r="AP70" s="697">
        <f>[52]ACCOUNTALLOC!AP70</f>
        <v>0</v>
      </c>
      <c r="AQ70" s="697">
        <f>[52]ACCOUNTALLOC!AQ70</f>
        <v>0</v>
      </c>
      <c r="AR70" s="698"/>
      <c r="AS70" s="697">
        <f>[52]ACCOUNTALLOC!AS70</f>
        <v>0</v>
      </c>
      <c r="AT70" s="697">
        <f>[52]ACCOUNTALLOC!AT70</f>
        <v>0</v>
      </c>
      <c r="AU70" s="697">
        <f>[52]ACCOUNTALLOC!AU70</f>
        <v>0</v>
      </c>
      <c r="AV70" s="697">
        <f>[52]ACCOUNTALLOC!AV70</f>
        <v>0</v>
      </c>
      <c r="AW70" s="697">
        <f>[52]ACCOUNTALLOC!AW70</f>
        <v>0</v>
      </c>
      <c r="AX70" s="697">
        <f>[52]ACCOUNTALLOC!AX70</f>
        <v>0</v>
      </c>
      <c r="AY70" s="697">
        <f>[52]ACCOUNTALLOC!AY70</f>
        <v>0</v>
      </c>
      <c r="AZ70" s="698"/>
      <c r="BA70" s="697">
        <f>[52]ACCOUNTALLOC!BA70</f>
        <v>0</v>
      </c>
      <c r="BB70" s="697">
        <f>[52]ACCOUNTALLOC!BB70</f>
        <v>0</v>
      </c>
      <c r="BC70" s="697">
        <f>[52]ACCOUNTALLOC!BC70</f>
        <v>0</v>
      </c>
      <c r="BD70" s="697">
        <f>[52]ACCOUNTALLOC!BD70</f>
        <v>0</v>
      </c>
      <c r="BE70" s="697">
        <f>[52]ACCOUNTALLOC!BE70</f>
        <v>0</v>
      </c>
      <c r="BF70" s="697">
        <f>[52]ACCOUNTALLOC!BF70</f>
        <v>0</v>
      </c>
      <c r="BG70" s="697">
        <f>[52]ACCOUNTALLOC!BG70</f>
        <v>0</v>
      </c>
      <c r="BH70" s="698"/>
      <c r="BI70" s="697">
        <f>[52]ACCOUNTALLOC!BI70</f>
        <v>0</v>
      </c>
      <c r="BJ70" s="697">
        <f>[52]ACCOUNTALLOC!BJ70</f>
        <v>0</v>
      </c>
      <c r="BK70" s="697">
        <f>[52]ACCOUNTALLOC!BK70</f>
        <v>0</v>
      </c>
      <c r="BL70" s="697">
        <f>[52]ACCOUNTALLOC!BL70</f>
        <v>0</v>
      </c>
      <c r="BM70" s="697">
        <f>[52]ACCOUNTALLOC!BM70</f>
        <v>0</v>
      </c>
      <c r="BN70" s="697">
        <f>[52]ACCOUNTALLOC!BN70</f>
        <v>0</v>
      </c>
      <c r="BO70" s="697">
        <f>[52]ACCOUNTALLOC!BO70</f>
        <v>0</v>
      </c>
      <c r="BP70" s="698"/>
      <c r="BQ70" s="697">
        <f>[52]ACCOUNTALLOC!BQ70</f>
        <v>0</v>
      </c>
      <c r="BR70" s="697">
        <f>[52]ACCOUNTALLOC!BR70</f>
        <v>0</v>
      </c>
      <c r="BS70" s="697">
        <f>[52]ACCOUNTALLOC!BS70</f>
        <v>0</v>
      </c>
      <c r="BT70" s="697">
        <f>[52]ACCOUNTALLOC!BT70</f>
        <v>0</v>
      </c>
      <c r="BU70" s="697">
        <f>[52]ACCOUNTALLOC!BU70</f>
        <v>0</v>
      </c>
      <c r="BV70" s="697">
        <f>[52]ACCOUNTALLOC!BV70</f>
        <v>0</v>
      </c>
      <c r="BW70" s="697">
        <f>[52]ACCOUNTALLOC!BW70</f>
        <v>0</v>
      </c>
      <c r="BX70" s="698"/>
      <c r="BY70" s="697">
        <f>[52]ACCOUNTALLOC!BY70</f>
        <v>0</v>
      </c>
      <c r="BZ70" s="697">
        <f>[52]ACCOUNTALLOC!BZ70</f>
        <v>0</v>
      </c>
      <c r="CA70" s="697">
        <f>[52]ACCOUNTALLOC!CA70</f>
        <v>0</v>
      </c>
      <c r="CB70" s="697">
        <f>[52]ACCOUNTALLOC!CB70</f>
        <v>0</v>
      </c>
      <c r="CC70" s="697">
        <f>[52]ACCOUNTALLOC!CC70</f>
        <v>0</v>
      </c>
      <c r="CD70" s="697">
        <f>[52]ACCOUNTALLOC!CD70</f>
        <v>0</v>
      </c>
      <c r="CE70" s="697">
        <f>[52]ACCOUNTALLOC!CE70</f>
        <v>0</v>
      </c>
      <c r="CF70" s="698"/>
      <c r="CG70" s="697">
        <f>[52]ACCOUNTALLOC!CG70</f>
        <v>0</v>
      </c>
      <c r="CH70" s="697">
        <f>[52]ACCOUNTALLOC!CH70</f>
        <v>0</v>
      </c>
      <c r="CI70" s="697">
        <f>[52]ACCOUNTALLOC!CI70</f>
        <v>0</v>
      </c>
      <c r="CJ70" s="697">
        <f>[52]ACCOUNTALLOC!CJ70</f>
        <v>0</v>
      </c>
      <c r="CK70" s="697">
        <f>[52]ACCOUNTALLOC!CK70</f>
        <v>0</v>
      </c>
      <c r="CL70" s="697">
        <f>[52]ACCOUNTALLOC!CL70</f>
        <v>0</v>
      </c>
      <c r="CM70" s="697">
        <f>[52]ACCOUNTALLOC!CM70</f>
        <v>0</v>
      </c>
      <c r="CN70" s="698">
        <f>[52]ACCOUNTALLOC!CN70</f>
        <v>0</v>
      </c>
      <c r="CO70" s="697">
        <f>[52]ACCOUNTALLOC!CO70</f>
        <v>0</v>
      </c>
      <c r="CP70" s="697">
        <f>[52]ACCOUNTALLOC!CP70</f>
        <v>0</v>
      </c>
      <c r="CQ70" s="697">
        <f>[52]ACCOUNTALLOC!CQ70</f>
        <v>0</v>
      </c>
      <c r="CR70" s="697">
        <f>[52]ACCOUNTALLOC!CR70</f>
        <v>0</v>
      </c>
      <c r="CS70" s="697">
        <f>[52]ACCOUNTALLOC!CS70</f>
        <v>0</v>
      </c>
      <c r="CT70" s="697">
        <f>[52]ACCOUNTALLOC!CT70</f>
        <v>0</v>
      </c>
      <c r="CU70" s="697">
        <f>[52]ACCOUNTALLOC!CU70</f>
        <v>0</v>
      </c>
      <c r="CW70" s="65">
        <f>[52]ACCOUNTALLOC!CW70</f>
        <v>0</v>
      </c>
      <c r="CX70" s="65">
        <f>[52]ACCOUNTALLOC!CX70</f>
        <v>0</v>
      </c>
      <c r="CY70" s="65">
        <f>[52]ACCOUNTALLOC!CY70</f>
        <v>0</v>
      </c>
      <c r="CZ70" s="65">
        <f>[52]ACCOUNTALLOC!CZ70</f>
        <v>0</v>
      </c>
      <c r="DA70" s="65">
        <f>[52]ACCOUNTALLOC!DA70</f>
        <v>0</v>
      </c>
      <c r="DB70" s="65">
        <f>[52]ACCOUNTALLOC!DB70</f>
        <v>0</v>
      </c>
      <c r="DC70" s="65">
        <f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>[52]ACCOUNTALLOC!E71</f>
        <v>0</v>
      </c>
      <c r="F71" s="697">
        <f>[52]ACCOUNTALLOC!F71</f>
        <v>0</v>
      </c>
      <c r="G71" s="697">
        <f>[52]ACCOUNTALLOC!G71</f>
        <v>0</v>
      </c>
      <c r="H71" s="697">
        <f>[52]ACCOUNTALLOC!H71</f>
        <v>0</v>
      </c>
      <c r="I71" s="697">
        <f>[52]ACCOUNTALLOC!I71</f>
        <v>0</v>
      </c>
      <c r="J71" s="697">
        <f>[52]ACCOUNTALLOC!J71</f>
        <v>0</v>
      </c>
      <c r="K71" s="697">
        <f>[52]ACCOUNTALLOC!K71</f>
        <v>0</v>
      </c>
      <c r="L71" s="698"/>
      <c r="M71" s="697">
        <f>[52]ACCOUNTALLOC!M71</f>
        <v>0</v>
      </c>
      <c r="N71" s="697">
        <f>[52]ACCOUNTALLOC!N71</f>
        <v>0</v>
      </c>
      <c r="O71" s="697">
        <f>[52]ACCOUNTALLOC!O71</f>
        <v>0</v>
      </c>
      <c r="P71" s="697">
        <f>[52]ACCOUNTALLOC!P71</f>
        <v>0</v>
      </c>
      <c r="Q71" s="697">
        <f>[52]ACCOUNTALLOC!Q71</f>
        <v>0</v>
      </c>
      <c r="R71" s="697">
        <f>[52]ACCOUNTALLOC!R71</f>
        <v>0</v>
      </c>
      <c r="S71" s="697">
        <f>[52]ACCOUNTALLOC!S71</f>
        <v>0</v>
      </c>
      <c r="T71" s="698"/>
      <c r="U71" s="697">
        <f>[52]ACCOUNTALLOC!U71</f>
        <v>0</v>
      </c>
      <c r="V71" s="697">
        <f>[52]ACCOUNTALLOC!V71</f>
        <v>0</v>
      </c>
      <c r="W71" s="697">
        <f>[52]ACCOUNTALLOC!W71</f>
        <v>0</v>
      </c>
      <c r="X71" s="697">
        <f>[52]ACCOUNTALLOC!X71</f>
        <v>0</v>
      </c>
      <c r="Y71" s="697">
        <f>[52]ACCOUNTALLOC!Y71</f>
        <v>0</v>
      </c>
      <c r="Z71" s="697">
        <f>[52]ACCOUNTALLOC!Z71</f>
        <v>0</v>
      </c>
      <c r="AA71" s="697">
        <f>[52]ACCOUNTALLOC!AA71</f>
        <v>0</v>
      </c>
      <c r="AB71" s="698"/>
      <c r="AC71" s="697">
        <f>[52]ACCOUNTALLOC!AC71</f>
        <v>0</v>
      </c>
      <c r="AD71" s="697">
        <f>[52]ACCOUNTALLOC!AD71</f>
        <v>0</v>
      </c>
      <c r="AE71" s="697">
        <f>[52]ACCOUNTALLOC!AE71</f>
        <v>0</v>
      </c>
      <c r="AF71" s="697">
        <f>[52]ACCOUNTALLOC!AF71</f>
        <v>0</v>
      </c>
      <c r="AG71" s="697">
        <f>[52]ACCOUNTALLOC!AG71</f>
        <v>0</v>
      </c>
      <c r="AH71" s="697">
        <f>[52]ACCOUNTALLOC!AH71</f>
        <v>0</v>
      </c>
      <c r="AI71" s="697">
        <f>[52]ACCOUNTALLOC!AI71</f>
        <v>0</v>
      </c>
      <c r="AJ71" s="698"/>
      <c r="AK71" s="697">
        <f>[52]ACCOUNTALLOC!AK71</f>
        <v>0</v>
      </c>
      <c r="AL71" s="697">
        <f>[52]ACCOUNTALLOC!AL71</f>
        <v>0</v>
      </c>
      <c r="AM71" s="697">
        <f>[52]ACCOUNTALLOC!AM71</f>
        <v>0</v>
      </c>
      <c r="AN71" s="697">
        <f>[52]ACCOUNTALLOC!AN71</f>
        <v>0</v>
      </c>
      <c r="AO71" s="697">
        <f>[52]ACCOUNTALLOC!AO71</f>
        <v>0</v>
      </c>
      <c r="AP71" s="697">
        <f>[52]ACCOUNTALLOC!AP71</f>
        <v>0</v>
      </c>
      <c r="AQ71" s="697">
        <f>[52]ACCOUNTALLOC!AQ71</f>
        <v>0</v>
      </c>
      <c r="AR71" s="698"/>
      <c r="AS71" s="697">
        <f>[52]ACCOUNTALLOC!AS71</f>
        <v>0</v>
      </c>
      <c r="AT71" s="697">
        <f>[52]ACCOUNTALLOC!AT71</f>
        <v>0</v>
      </c>
      <c r="AU71" s="697">
        <f>[52]ACCOUNTALLOC!AU71</f>
        <v>0</v>
      </c>
      <c r="AV71" s="697">
        <f>[52]ACCOUNTALLOC!AV71</f>
        <v>0</v>
      </c>
      <c r="AW71" s="697">
        <f>[52]ACCOUNTALLOC!AW71</f>
        <v>0</v>
      </c>
      <c r="AX71" s="697">
        <f>[52]ACCOUNTALLOC!AX71</f>
        <v>0</v>
      </c>
      <c r="AY71" s="697">
        <f>[52]ACCOUNTALLOC!AY71</f>
        <v>0</v>
      </c>
      <c r="AZ71" s="698"/>
      <c r="BA71" s="697">
        <f>[52]ACCOUNTALLOC!BA71</f>
        <v>0</v>
      </c>
      <c r="BB71" s="697">
        <f>[52]ACCOUNTALLOC!BB71</f>
        <v>0</v>
      </c>
      <c r="BC71" s="697">
        <f>[52]ACCOUNTALLOC!BC71</f>
        <v>0</v>
      </c>
      <c r="BD71" s="697">
        <f>[52]ACCOUNTALLOC!BD71</f>
        <v>0</v>
      </c>
      <c r="BE71" s="697">
        <f>[52]ACCOUNTALLOC!BE71</f>
        <v>0</v>
      </c>
      <c r="BF71" s="697">
        <f>[52]ACCOUNTALLOC!BF71</f>
        <v>0</v>
      </c>
      <c r="BG71" s="697">
        <f>[52]ACCOUNTALLOC!BG71</f>
        <v>0</v>
      </c>
      <c r="BH71" s="698"/>
      <c r="BI71" s="697">
        <f>[52]ACCOUNTALLOC!BI71</f>
        <v>0</v>
      </c>
      <c r="BJ71" s="697">
        <f>[52]ACCOUNTALLOC!BJ71</f>
        <v>0</v>
      </c>
      <c r="BK71" s="697">
        <f>[52]ACCOUNTALLOC!BK71</f>
        <v>0</v>
      </c>
      <c r="BL71" s="697">
        <f>[52]ACCOUNTALLOC!BL71</f>
        <v>0</v>
      </c>
      <c r="BM71" s="697">
        <f>[52]ACCOUNTALLOC!BM71</f>
        <v>0</v>
      </c>
      <c r="BN71" s="697">
        <f>[52]ACCOUNTALLOC!BN71</f>
        <v>0</v>
      </c>
      <c r="BO71" s="697">
        <f>[52]ACCOUNTALLOC!BO71</f>
        <v>0</v>
      </c>
      <c r="BP71" s="698"/>
      <c r="BQ71" s="697">
        <f>[52]ACCOUNTALLOC!BQ71</f>
        <v>0</v>
      </c>
      <c r="BR71" s="697">
        <f>[52]ACCOUNTALLOC!BR71</f>
        <v>0</v>
      </c>
      <c r="BS71" s="697">
        <f>[52]ACCOUNTALLOC!BS71</f>
        <v>0</v>
      </c>
      <c r="BT71" s="697">
        <f>[52]ACCOUNTALLOC!BT71</f>
        <v>0</v>
      </c>
      <c r="BU71" s="697">
        <f>[52]ACCOUNTALLOC!BU71</f>
        <v>0</v>
      </c>
      <c r="BV71" s="697">
        <f>[52]ACCOUNTALLOC!BV71</f>
        <v>0</v>
      </c>
      <c r="BW71" s="697">
        <f>[52]ACCOUNTALLOC!BW71</f>
        <v>0</v>
      </c>
      <c r="BX71" s="698"/>
      <c r="BY71" s="697">
        <f>[52]ACCOUNTALLOC!BY71</f>
        <v>0</v>
      </c>
      <c r="BZ71" s="697">
        <f>[52]ACCOUNTALLOC!BZ71</f>
        <v>0</v>
      </c>
      <c r="CA71" s="697">
        <f>[52]ACCOUNTALLOC!CA71</f>
        <v>0</v>
      </c>
      <c r="CB71" s="697">
        <f>[52]ACCOUNTALLOC!CB71</f>
        <v>0</v>
      </c>
      <c r="CC71" s="697">
        <f>[52]ACCOUNTALLOC!CC71</f>
        <v>0</v>
      </c>
      <c r="CD71" s="697">
        <f>[52]ACCOUNTALLOC!CD71</f>
        <v>0</v>
      </c>
      <c r="CE71" s="697">
        <f>[52]ACCOUNTALLOC!CE71</f>
        <v>0</v>
      </c>
      <c r="CF71" s="698"/>
      <c r="CG71" s="697">
        <f>[52]ACCOUNTALLOC!CG71</f>
        <v>0</v>
      </c>
      <c r="CH71" s="697">
        <f>[52]ACCOUNTALLOC!CH71</f>
        <v>0</v>
      </c>
      <c r="CI71" s="697">
        <f>[52]ACCOUNTALLOC!CI71</f>
        <v>0</v>
      </c>
      <c r="CJ71" s="697">
        <f>[52]ACCOUNTALLOC!CJ71</f>
        <v>0</v>
      </c>
      <c r="CK71" s="697">
        <f>[52]ACCOUNTALLOC!CK71</f>
        <v>0</v>
      </c>
      <c r="CL71" s="697">
        <f>[52]ACCOUNTALLOC!CL71</f>
        <v>0</v>
      </c>
      <c r="CM71" s="697">
        <f>[52]ACCOUNTALLOC!CM71</f>
        <v>0</v>
      </c>
      <c r="CN71" s="698">
        <f>[52]ACCOUNTALLOC!CN71</f>
        <v>0</v>
      </c>
      <c r="CO71" s="697">
        <f>[52]ACCOUNTALLOC!CO71</f>
        <v>0</v>
      </c>
      <c r="CP71" s="697">
        <f>[52]ACCOUNTALLOC!CP71</f>
        <v>0</v>
      </c>
      <c r="CQ71" s="697">
        <f>[52]ACCOUNTALLOC!CQ71</f>
        <v>0</v>
      </c>
      <c r="CR71" s="697">
        <f>[52]ACCOUNTALLOC!CR71</f>
        <v>0</v>
      </c>
      <c r="CS71" s="697">
        <f>[52]ACCOUNTALLOC!CS71</f>
        <v>0</v>
      </c>
      <c r="CT71" s="697">
        <f>[52]ACCOUNTALLOC!CT71</f>
        <v>0</v>
      </c>
      <c r="CU71" s="697">
        <f>[52]ACCOUNTALLOC!CU71</f>
        <v>0</v>
      </c>
      <c r="CW71" s="65">
        <f>[52]ACCOUNTALLOC!CW71</f>
        <v>0</v>
      </c>
      <c r="CX71" s="65">
        <f>[52]ACCOUNTALLOC!CX71</f>
        <v>0</v>
      </c>
      <c r="CY71" s="65">
        <f>[52]ACCOUNTALLOC!CY71</f>
        <v>0</v>
      </c>
      <c r="CZ71" s="65">
        <f>[52]ACCOUNTALLOC!CZ71</f>
        <v>0</v>
      </c>
      <c r="DA71" s="65">
        <f>[52]ACCOUNTALLOC!DA71</f>
        <v>0</v>
      </c>
      <c r="DB71" s="65">
        <f>[52]ACCOUNTALLOC!DB71</f>
        <v>0</v>
      </c>
      <c r="DC71" s="65">
        <f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>[52]ACCOUNTALLOC!E72</f>
        <v>2401837995.6479506</v>
      </c>
      <c r="F72" s="696">
        <f>[52]ACCOUNTALLOC!F72</f>
        <v>0</v>
      </c>
      <c r="G72" s="696">
        <f>[52]ACCOUNTALLOC!G72</f>
        <v>317172916.20467073</v>
      </c>
      <c r="H72" s="696">
        <f>[52]ACCOUNTALLOC!H72</f>
        <v>0</v>
      </c>
      <c r="I72" s="696">
        <f>[52]ACCOUNTALLOC!I72</f>
        <v>0</v>
      </c>
      <c r="J72" s="696">
        <f>[52]ACCOUNTALLOC!J72</f>
        <v>0</v>
      </c>
      <c r="K72" s="696">
        <f>[52]ACCOUNTALLOC!K72</f>
        <v>2719010911.8526216</v>
      </c>
      <c r="L72" s="696"/>
      <c r="M72" s="696">
        <f>[52]ACCOUNTALLOC!M72</f>
        <v>441800947.64856768</v>
      </c>
      <c r="N72" s="696">
        <f>[52]ACCOUNTALLOC!N72</f>
        <v>0</v>
      </c>
      <c r="O72" s="696">
        <f>[52]ACCOUNTALLOC!O72</f>
        <v>42931452.715125971</v>
      </c>
      <c r="P72" s="696">
        <f>[52]ACCOUNTALLOC!P72</f>
        <v>0</v>
      </c>
      <c r="Q72" s="696">
        <f>[52]ACCOUNTALLOC!Q72</f>
        <v>0</v>
      </c>
      <c r="R72" s="696">
        <f>[52]ACCOUNTALLOC!R72</f>
        <v>0</v>
      </c>
      <c r="S72" s="696">
        <f>[52]ACCOUNTALLOC!S72</f>
        <v>484732400.36369365</v>
      </c>
      <c r="T72" s="696"/>
      <c r="U72" s="696">
        <f>[52]ACCOUNTALLOC!U72</f>
        <v>373547571.36245012</v>
      </c>
      <c r="V72" s="696">
        <f>[52]ACCOUNTALLOC!V72</f>
        <v>0</v>
      </c>
      <c r="W72" s="696">
        <f>[52]ACCOUNTALLOC!W72</f>
        <v>11300970.49208498</v>
      </c>
      <c r="X72" s="696">
        <f>[52]ACCOUNTALLOC!X72</f>
        <v>0</v>
      </c>
      <c r="Y72" s="696">
        <f>[52]ACCOUNTALLOC!Y72</f>
        <v>0</v>
      </c>
      <c r="Z72" s="696">
        <f>[52]ACCOUNTALLOC!Z72</f>
        <v>0</v>
      </c>
      <c r="AA72" s="696">
        <f>[52]ACCOUNTALLOC!AA72</f>
        <v>384848541.8545351</v>
      </c>
      <c r="AB72" s="696"/>
      <c r="AC72" s="696">
        <f>[52]ACCOUNTALLOC!AC72</f>
        <v>162629076.81790775</v>
      </c>
      <c r="AD72" s="696">
        <f>[52]ACCOUNTALLOC!AD72</f>
        <v>0</v>
      </c>
      <c r="AE72" s="696">
        <f>[52]ACCOUNTALLOC!AE72</f>
        <v>1251390.8534779472</v>
      </c>
      <c r="AF72" s="696">
        <f>[52]ACCOUNTALLOC!AF72</f>
        <v>0</v>
      </c>
      <c r="AG72" s="696">
        <f>[52]ACCOUNTALLOC!AG72</f>
        <v>0</v>
      </c>
      <c r="AH72" s="696">
        <f>[52]ACCOUNTALLOC!AH72</f>
        <v>0</v>
      </c>
      <c r="AI72" s="696">
        <f>[52]ACCOUNTALLOC!AI72</f>
        <v>163880467.67138571</v>
      </c>
      <c r="AJ72" s="696"/>
      <c r="AK72" s="696">
        <f>[52]ACCOUNTALLOC!AK72</f>
        <v>129475047.48759942</v>
      </c>
      <c r="AL72" s="696">
        <f>[52]ACCOUNTALLOC!AL72</f>
        <v>0</v>
      </c>
      <c r="AM72" s="696">
        <f>[52]ACCOUNTALLOC!AM72</f>
        <v>14935303.536787456</v>
      </c>
      <c r="AN72" s="696">
        <f>[52]ACCOUNTALLOC!AN72</f>
        <v>0</v>
      </c>
      <c r="AO72" s="696">
        <f>[52]ACCOUNTALLOC!AO72</f>
        <v>0</v>
      </c>
      <c r="AP72" s="696">
        <f>[52]ACCOUNTALLOC!AP72</f>
        <v>0</v>
      </c>
      <c r="AQ72" s="696">
        <f>[52]ACCOUNTALLOC!AQ72</f>
        <v>144410351.02438688</v>
      </c>
      <c r="AR72" s="696"/>
      <c r="AS72" s="696">
        <f>[52]ACCOUNTALLOC!AS72</f>
        <v>1598357.4896354629</v>
      </c>
      <c r="AT72" s="696">
        <f>[52]ACCOUNTALLOC!AT72</f>
        <v>0</v>
      </c>
      <c r="AU72" s="696">
        <f>[52]ACCOUNTALLOC!AU72</f>
        <v>48424.959903730029</v>
      </c>
      <c r="AV72" s="696">
        <f>[52]ACCOUNTALLOC!AV72</f>
        <v>0</v>
      </c>
      <c r="AW72" s="696">
        <f>[52]ACCOUNTALLOC!AW72</f>
        <v>0</v>
      </c>
      <c r="AX72" s="696">
        <f>[52]ACCOUNTALLOC!AX72</f>
        <v>0</v>
      </c>
      <c r="AY72" s="696">
        <f>[52]ACCOUNTALLOC!AY72</f>
        <v>1646782.449539193</v>
      </c>
      <c r="AZ72" s="696"/>
      <c r="BA72" s="696">
        <f>[52]ACCOUNTALLOC!BA72</f>
        <v>30896627.325940806</v>
      </c>
      <c r="BB72" s="696">
        <f>[52]ACCOUNTALLOC!BB72</f>
        <v>0</v>
      </c>
      <c r="BC72" s="696">
        <f>[52]ACCOUNTALLOC!BC72</f>
        <v>4826816.6046611229</v>
      </c>
      <c r="BD72" s="696">
        <f>[52]ACCOUNTALLOC!BD72</f>
        <v>0</v>
      </c>
      <c r="BE72" s="696">
        <f>[52]ACCOUNTALLOC!BE72</f>
        <v>0</v>
      </c>
      <c r="BF72" s="696">
        <f>[52]ACCOUNTALLOC!BF72</f>
        <v>0</v>
      </c>
      <c r="BG72" s="696">
        <f>[52]ACCOUNTALLOC!BG72</f>
        <v>35723443.930601932</v>
      </c>
      <c r="BH72" s="696"/>
      <c r="BI72" s="696">
        <f>[52]ACCOUNTALLOC!BI72</f>
        <v>48192169.394416578</v>
      </c>
      <c r="BJ72" s="696">
        <f>[52]ACCOUNTALLOC!BJ72</f>
        <v>0</v>
      </c>
      <c r="BK72" s="696">
        <f>[52]ACCOUNTALLOC!BK72</f>
        <v>976230.67360039195</v>
      </c>
      <c r="BL72" s="696">
        <f>[52]ACCOUNTALLOC!BL72</f>
        <v>0</v>
      </c>
      <c r="BM72" s="696">
        <f>[52]ACCOUNTALLOC!BM72</f>
        <v>0</v>
      </c>
      <c r="BN72" s="696">
        <f>[52]ACCOUNTALLOC!BN72</f>
        <v>0</v>
      </c>
      <c r="BO72" s="696">
        <f>[52]ACCOUNTALLOC!BO72</f>
        <v>49168400.068016969</v>
      </c>
      <c r="BP72" s="696"/>
      <c r="BQ72" s="696">
        <f>[52]ACCOUNTALLOC!BQ72</f>
        <v>18131998.606666993</v>
      </c>
      <c r="BR72" s="696">
        <f>[52]ACCOUNTALLOC!BR72</f>
        <v>0</v>
      </c>
      <c r="BS72" s="696">
        <f>[52]ACCOUNTALLOC!BS72</f>
        <v>606236.92276222247</v>
      </c>
      <c r="BT72" s="696">
        <f>[52]ACCOUNTALLOC!BT72</f>
        <v>0</v>
      </c>
      <c r="BU72" s="696">
        <f>[52]ACCOUNTALLOC!BU72</f>
        <v>0</v>
      </c>
      <c r="BV72" s="696">
        <f>[52]ACCOUNTALLOC!BV72</f>
        <v>0</v>
      </c>
      <c r="BW72" s="696">
        <f>[52]ACCOUNTALLOC!BW72</f>
        <v>18738235.529429216</v>
      </c>
      <c r="BX72" s="696"/>
      <c r="BY72" s="696">
        <f>[52]ACCOUNTALLOC!BY72</f>
        <v>5498105.5018352177</v>
      </c>
      <c r="BZ72" s="696">
        <f>[52]ACCOUNTALLOC!BZ72</f>
        <v>0</v>
      </c>
      <c r="CA72" s="696">
        <f>[52]ACCOUNTALLOC!CA72</f>
        <v>976036.22035163466</v>
      </c>
      <c r="CB72" s="696">
        <f>[52]ACCOUNTALLOC!CB72</f>
        <v>0</v>
      </c>
      <c r="CC72" s="696">
        <f>[52]ACCOUNTALLOC!CC72</f>
        <v>0</v>
      </c>
      <c r="CD72" s="696">
        <f>[52]ACCOUNTALLOC!CD72</f>
        <v>0</v>
      </c>
      <c r="CE72" s="696">
        <f>[52]ACCOUNTALLOC!CE72</f>
        <v>6474141.7221868522</v>
      </c>
      <c r="CF72" s="696"/>
      <c r="CG72" s="696">
        <f>[52]ACCOUNTALLOC!CG72</f>
        <v>22108789.711669404</v>
      </c>
      <c r="CH72" s="696">
        <f>[52]ACCOUNTALLOC!CH72</f>
        <v>0</v>
      </c>
      <c r="CI72" s="696">
        <f>[52]ACCOUNTALLOC!CI72</f>
        <v>57279322.090746596</v>
      </c>
      <c r="CJ72" s="696">
        <f>[52]ACCOUNTALLOC!CJ72</f>
        <v>0</v>
      </c>
      <c r="CK72" s="696">
        <f>[52]ACCOUNTALLOC!CK72</f>
        <v>0</v>
      </c>
      <c r="CL72" s="696">
        <f>[52]ACCOUNTALLOC!CL72</f>
        <v>0</v>
      </c>
      <c r="CM72" s="696">
        <f>[52]ACCOUNTALLOC!CM72</f>
        <v>79388111.802415997</v>
      </c>
      <c r="CN72" s="696">
        <f>[52]ACCOUNTALLOC!CN72</f>
        <v>0</v>
      </c>
      <c r="CO72" s="696">
        <f>[52]ACCOUNTALLOC!CO72</f>
        <v>1243932.9361286312</v>
      </c>
      <c r="CP72" s="696">
        <f>[52]ACCOUNTALLOC!CP72</f>
        <v>0</v>
      </c>
      <c r="CQ72" s="696">
        <f>[52]ACCOUNTALLOC!CQ72</f>
        <v>10882.688961321393</v>
      </c>
      <c r="CR72" s="696">
        <f>[52]ACCOUNTALLOC!CR72</f>
        <v>0</v>
      </c>
      <c r="CS72" s="696">
        <f>[52]ACCOUNTALLOC!CS72</f>
        <v>0</v>
      </c>
      <c r="CT72" s="696">
        <f>[52]ACCOUNTALLOC!CT72</f>
        <v>0</v>
      </c>
      <c r="CU72" s="696">
        <f>[52]ACCOUNTALLOC!CU72</f>
        <v>1254815.6250899527</v>
      </c>
      <c r="CV72" s="66"/>
      <c r="CW72" s="66">
        <f>[52]ACCOUNTALLOC!CW72</f>
        <v>0</v>
      </c>
      <c r="CX72" s="66">
        <f>[52]ACCOUNTALLOC!CX72</f>
        <v>0</v>
      </c>
      <c r="CY72" s="66">
        <f>[52]ACCOUNTALLOC!CY72</f>
        <v>0</v>
      </c>
      <c r="CZ72" s="66">
        <f>[52]ACCOUNTALLOC!CZ72</f>
        <v>0</v>
      </c>
      <c r="DA72" s="66">
        <f>[52]ACCOUNTALLOC!DA72</f>
        <v>0</v>
      </c>
      <c r="DB72" s="66">
        <f>[52]ACCOUNTALLOC!DB72</f>
        <v>0</v>
      </c>
      <c r="DC72" s="66">
        <f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>[52]ACCOUNTALLOC!E75</f>
        <v>9058894.5218327288</v>
      </c>
      <c r="F75" s="697">
        <f>[52]ACCOUNTALLOC!F75</f>
        <v>8303813.6146557014</v>
      </c>
      <c r="G75" s="697">
        <f>[52]ACCOUNTALLOC!G75</f>
        <v>4633368.7253369922</v>
      </c>
      <c r="H75" s="697">
        <f>[52]ACCOUNTALLOC!H75</f>
        <v>0</v>
      </c>
      <c r="I75" s="697">
        <f>[52]ACCOUNTALLOC!I75</f>
        <v>0</v>
      </c>
      <c r="J75" s="697">
        <f>[52]ACCOUNTALLOC!J75</f>
        <v>0</v>
      </c>
      <c r="K75" s="697">
        <f>[52]ACCOUNTALLOC!K75</f>
        <v>21996076.861825421</v>
      </c>
      <c r="L75" s="698"/>
      <c r="M75" s="697">
        <f>[52]ACCOUNTALLOC!M75</f>
        <v>1719558.1909456346</v>
      </c>
      <c r="N75" s="697">
        <f>[52]ACCOUNTALLOC!N75</f>
        <v>2109901.6036761152</v>
      </c>
      <c r="O75" s="697">
        <f>[52]ACCOUNTALLOC!O75</f>
        <v>523617.83448843413</v>
      </c>
      <c r="P75" s="697">
        <f>[52]ACCOUNTALLOC!P75</f>
        <v>0</v>
      </c>
      <c r="Q75" s="697">
        <f>[52]ACCOUNTALLOC!Q75</f>
        <v>0</v>
      </c>
      <c r="R75" s="697">
        <f>[52]ACCOUNTALLOC!R75</f>
        <v>0</v>
      </c>
      <c r="S75" s="697">
        <f>[52]ACCOUNTALLOC!S75</f>
        <v>4353077.6291101836</v>
      </c>
      <c r="T75" s="698"/>
      <c r="U75" s="697">
        <f>[52]ACCOUNTALLOC!U75</f>
        <v>1513112.0775074374</v>
      </c>
      <c r="V75" s="697">
        <f>[52]ACCOUNTALLOC!V75</f>
        <v>2346372.1591983093</v>
      </c>
      <c r="W75" s="697">
        <f>[52]ACCOUNTALLOC!W75</f>
        <v>74072.987494214947</v>
      </c>
      <c r="X75" s="697">
        <f>[52]ACCOUNTALLOC!X75</f>
        <v>0</v>
      </c>
      <c r="Y75" s="697">
        <f>[52]ACCOUNTALLOC!Y75</f>
        <v>0</v>
      </c>
      <c r="Z75" s="697">
        <f>[52]ACCOUNTALLOC!Z75</f>
        <v>0</v>
      </c>
      <c r="AA75" s="697">
        <f>[52]ACCOUNTALLOC!AA75</f>
        <v>3933557.2241999614</v>
      </c>
      <c r="AB75" s="698"/>
      <c r="AC75" s="697">
        <f>[52]ACCOUNTALLOC!AC75</f>
        <v>684137.3828587773</v>
      </c>
      <c r="AD75" s="697">
        <f>[52]ACCOUNTALLOC!AD75</f>
        <v>1514268.3879946466</v>
      </c>
      <c r="AE75" s="697">
        <f>[52]ACCOUNTALLOC!AE75</f>
        <v>40083.366093372613</v>
      </c>
      <c r="AF75" s="697">
        <f>[52]ACCOUNTALLOC!AF75</f>
        <v>0</v>
      </c>
      <c r="AG75" s="697">
        <f>[52]ACCOUNTALLOC!AG75</f>
        <v>0</v>
      </c>
      <c r="AH75" s="697">
        <f>[52]ACCOUNTALLOC!AH75</f>
        <v>0</v>
      </c>
      <c r="AI75" s="697">
        <f>[52]ACCOUNTALLOC!AI75</f>
        <v>2238489.1369467964</v>
      </c>
      <c r="AJ75" s="698"/>
      <c r="AK75" s="697">
        <f>[52]ACCOUNTALLOC!AK75</f>
        <v>531380.67417331331</v>
      </c>
      <c r="AL75" s="697">
        <f>[52]ACCOUNTALLOC!AL75</f>
        <v>1053541.3117423262</v>
      </c>
      <c r="AM75" s="697">
        <f>[52]ACCOUNTALLOC!AM75</f>
        <v>87925.814625928542</v>
      </c>
      <c r="AN75" s="697">
        <f>[52]ACCOUNTALLOC!AN75</f>
        <v>0</v>
      </c>
      <c r="AO75" s="697">
        <f>[52]ACCOUNTALLOC!AO75</f>
        <v>0</v>
      </c>
      <c r="AP75" s="697">
        <f>[52]ACCOUNTALLOC!AP75</f>
        <v>0</v>
      </c>
      <c r="AQ75" s="697">
        <f>[52]ACCOUNTALLOC!AQ75</f>
        <v>1672847.8005415681</v>
      </c>
      <c r="AR75" s="698"/>
      <c r="AS75" s="697">
        <f>[52]ACCOUNTALLOC!AS75</f>
        <v>5271.9026959012672</v>
      </c>
      <c r="AT75" s="697">
        <f>[52]ACCOUNTALLOC!AT75</f>
        <v>3326.6708570059882</v>
      </c>
      <c r="AU75" s="697">
        <f>[52]ACCOUNTALLOC!AU75</f>
        <v>163.65990135490935</v>
      </c>
      <c r="AV75" s="697">
        <f>[52]ACCOUNTALLOC!AV75</f>
        <v>0</v>
      </c>
      <c r="AW75" s="697">
        <f>[52]ACCOUNTALLOC!AW75</f>
        <v>0</v>
      </c>
      <c r="AX75" s="697">
        <f>[52]ACCOUNTALLOC!AX75</f>
        <v>0</v>
      </c>
      <c r="AY75" s="697">
        <f>[52]ACCOUNTALLOC!AY75</f>
        <v>8762.2334542621647</v>
      </c>
      <c r="AZ75" s="698"/>
      <c r="BA75" s="697">
        <f>[52]ACCOUNTALLOC!BA75</f>
        <v>101838.01139150048</v>
      </c>
      <c r="BB75" s="697">
        <f>[52]ACCOUNTALLOC!BB75</f>
        <v>91814.50144336684</v>
      </c>
      <c r="BC75" s="697">
        <f>[52]ACCOUNTALLOC!BC75</f>
        <v>17049.01199275898</v>
      </c>
      <c r="BD75" s="697">
        <f>[52]ACCOUNTALLOC!BD75</f>
        <v>0</v>
      </c>
      <c r="BE75" s="697">
        <f>[52]ACCOUNTALLOC!BE75</f>
        <v>0</v>
      </c>
      <c r="BF75" s="697">
        <f>[52]ACCOUNTALLOC!BF75</f>
        <v>0</v>
      </c>
      <c r="BG75" s="697">
        <f>[52]ACCOUNTALLOC!BG75</f>
        <v>210701.5248276263</v>
      </c>
      <c r="BH75" s="698"/>
      <c r="BI75" s="697">
        <f>[52]ACCOUNTALLOC!BI75</f>
        <v>163943.9951652452</v>
      </c>
      <c r="BJ75" s="697">
        <f>[52]ACCOUNTALLOC!BJ75</f>
        <v>46799.675092208388</v>
      </c>
      <c r="BK75" s="697">
        <f>[52]ACCOUNTALLOC!BK75</f>
        <v>7627.5406556379676</v>
      </c>
      <c r="BL75" s="697">
        <f>[52]ACCOUNTALLOC!BL75</f>
        <v>0</v>
      </c>
      <c r="BM75" s="697">
        <f>[52]ACCOUNTALLOC!BM75</f>
        <v>0</v>
      </c>
      <c r="BN75" s="697">
        <f>[52]ACCOUNTALLOC!BN75</f>
        <v>0</v>
      </c>
      <c r="BO75" s="697">
        <f>[52]ACCOUNTALLOC!BO75</f>
        <v>218371.21091309155</v>
      </c>
      <c r="BP75" s="698"/>
      <c r="BQ75" s="697">
        <f>[52]ACCOUNTALLOC!BQ75</f>
        <v>95299.483652305251</v>
      </c>
      <c r="BR75" s="697">
        <f>[52]ACCOUNTALLOC!BR75</f>
        <v>456015.51525688614</v>
      </c>
      <c r="BS75" s="697">
        <f>[52]ACCOUNTALLOC!BS75</f>
        <v>8983.2403945453862</v>
      </c>
      <c r="BT75" s="697">
        <f>[52]ACCOUNTALLOC!BT75</f>
        <v>0</v>
      </c>
      <c r="BU75" s="697">
        <f>[52]ACCOUNTALLOC!BU75</f>
        <v>0</v>
      </c>
      <c r="BV75" s="697">
        <f>[52]ACCOUNTALLOC!BV75</f>
        <v>0</v>
      </c>
      <c r="BW75" s="697">
        <f>[52]ACCOUNTALLOC!BW75</f>
        <v>560298.23930373671</v>
      </c>
      <c r="BX75" s="698"/>
      <c r="BY75" s="697">
        <f>[52]ACCOUNTALLOC!BY75</f>
        <v>43649.701603356087</v>
      </c>
      <c r="BZ75" s="697">
        <f>[52]ACCOUNTALLOC!BZ75</f>
        <v>276207.82082118816</v>
      </c>
      <c r="CA75" s="697">
        <f>[52]ACCOUNTALLOC!CA75</f>
        <v>15677.883623516722</v>
      </c>
      <c r="CB75" s="697">
        <f>[52]ACCOUNTALLOC!CB75</f>
        <v>0</v>
      </c>
      <c r="CC75" s="697">
        <f>[52]ACCOUNTALLOC!CC75</f>
        <v>0</v>
      </c>
      <c r="CD75" s="697">
        <f>[52]ACCOUNTALLOC!CD75</f>
        <v>0</v>
      </c>
      <c r="CE75" s="697">
        <f>[52]ACCOUNTALLOC!CE75</f>
        <v>335535.40604806098</v>
      </c>
      <c r="CF75" s="698"/>
      <c r="CG75" s="697">
        <f>[52]ACCOUNTALLOC!CG75</f>
        <v>76988.598596889104</v>
      </c>
      <c r="CH75" s="697">
        <f>[52]ACCOUNTALLOC!CH75</f>
        <v>54909.921405162357</v>
      </c>
      <c r="CI75" s="697">
        <f>[52]ACCOUNTALLOC!CI75</f>
        <v>369357.95979034115</v>
      </c>
      <c r="CJ75" s="697">
        <f>[52]ACCOUNTALLOC!CJ75</f>
        <v>0</v>
      </c>
      <c r="CK75" s="697">
        <f>[52]ACCOUNTALLOC!CK75</f>
        <v>0</v>
      </c>
      <c r="CL75" s="697">
        <f>[52]ACCOUNTALLOC!CL75</f>
        <v>0</v>
      </c>
      <c r="CM75" s="697">
        <f>[52]ACCOUNTALLOC!CM75</f>
        <v>501256.47979239258</v>
      </c>
      <c r="CN75" s="698">
        <f>[52]ACCOUNTALLOC!CN75</f>
        <v>0</v>
      </c>
      <c r="CO75" s="697">
        <f>[52]ACCOUNTALLOC!CO75</f>
        <v>4829.6402623987151</v>
      </c>
      <c r="CP75" s="697">
        <f>[52]ACCOUNTALLOC!CP75</f>
        <v>5373.9658056487215</v>
      </c>
      <c r="CQ75" s="697">
        <f>[52]ACCOUNTALLOC!CQ75</f>
        <v>45.946968847298798</v>
      </c>
      <c r="CR75" s="697">
        <f>[52]ACCOUNTALLOC!CR75</f>
        <v>0</v>
      </c>
      <c r="CS75" s="697">
        <f>[52]ACCOUNTALLOC!CS75</f>
        <v>0</v>
      </c>
      <c r="CT75" s="697">
        <f>[52]ACCOUNTALLOC!CT75</f>
        <v>0</v>
      </c>
      <c r="CU75" s="697">
        <f>[52]ACCOUNTALLOC!CU75</f>
        <v>10249.553036894735</v>
      </c>
      <c r="CW75" s="65">
        <f>[52]ACCOUNTALLOC!CW75</f>
        <v>0</v>
      </c>
      <c r="CX75" s="65">
        <f>[52]ACCOUNTALLOC!CX75</f>
        <v>0</v>
      </c>
      <c r="CY75" s="65">
        <f>[52]ACCOUNTALLOC!CY75</f>
        <v>0</v>
      </c>
      <c r="CZ75" s="65">
        <f>[52]ACCOUNTALLOC!CZ75</f>
        <v>0</v>
      </c>
      <c r="DA75" s="65">
        <f>[52]ACCOUNTALLOC!DA75</f>
        <v>0</v>
      </c>
      <c r="DB75" s="65">
        <f>[52]ACCOUNTALLOC!DB75</f>
        <v>0</v>
      </c>
      <c r="DC75" s="65">
        <f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>[52]ACCOUNTALLOC!E76</f>
        <v>50889306.944301888</v>
      </c>
      <c r="F76" s="697">
        <f>[52]ACCOUNTALLOC!F76</f>
        <v>46647559.349106386</v>
      </c>
      <c r="G76" s="697">
        <f>[52]ACCOUNTALLOC!G76</f>
        <v>26028443.391357638</v>
      </c>
      <c r="H76" s="697">
        <f>[52]ACCOUNTALLOC!H76</f>
        <v>0</v>
      </c>
      <c r="I76" s="697">
        <f>[52]ACCOUNTALLOC!I76</f>
        <v>0</v>
      </c>
      <c r="J76" s="697">
        <f>[52]ACCOUNTALLOC!J76</f>
        <v>0</v>
      </c>
      <c r="K76" s="697">
        <f>[52]ACCOUNTALLOC!K76</f>
        <v>123565309.68476591</v>
      </c>
      <c r="L76" s="698"/>
      <c r="M76" s="697">
        <f>[52]ACCOUNTALLOC!M76</f>
        <v>9659801.6873605344</v>
      </c>
      <c r="N76" s="697">
        <f>[52]ACCOUNTALLOC!N76</f>
        <v>11852597.474556535</v>
      </c>
      <c r="O76" s="697">
        <f>[52]ACCOUNTALLOC!O76</f>
        <v>2941479.0774494698</v>
      </c>
      <c r="P76" s="697">
        <f>[52]ACCOUNTALLOC!P76</f>
        <v>0</v>
      </c>
      <c r="Q76" s="697">
        <f>[52]ACCOUNTALLOC!Q76</f>
        <v>0</v>
      </c>
      <c r="R76" s="697">
        <f>[52]ACCOUNTALLOC!R76</f>
        <v>0</v>
      </c>
      <c r="S76" s="697">
        <f>[52]ACCOUNTALLOC!S76</f>
        <v>24453878.239366539</v>
      </c>
      <c r="T76" s="698"/>
      <c r="U76" s="697">
        <f>[52]ACCOUNTALLOC!U76</f>
        <v>8500068.6085732207</v>
      </c>
      <c r="V76" s="697">
        <f>[52]ACCOUNTALLOC!V76</f>
        <v>13180996.061630923</v>
      </c>
      <c r="W76" s="697">
        <f>[52]ACCOUNTALLOC!W76</f>
        <v>416112.91397528246</v>
      </c>
      <c r="X76" s="697">
        <f>[52]ACCOUNTALLOC!X76</f>
        <v>0</v>
      </c>
      <c r="Y76" s="697">
        <f>[52]ACCOUNTALLOC!Y76</f>
        <v>0</v>
      </c>
      <c r="Z76" s="697">
        <f>[52]ACCOUNTALLOC!Z76</f>
        <v>0</v>
      </c>
      <c r="AA76" s="697">
        <f>[52]ACCOUNTALLOC!AA76</f>
        <v>22097177.584179427</v>
      </c>
      <c r="AB76" s="698"/>
      <c r="AC76" s="697">
        <f>[52]ACCOUNTALLOC!AC76</f>
        <v>3843214.7746575288</v>
      </c>
      <c r="AD76" s="697">
        <f>[52]ACCOUNTALLOC!AD76</f>
        <v>8506564.3061624449</v>
      </c>
      <c r="AE76" s="697">
        <f>[52]ACCOUNTALLOC!AE76</f>
        <v>225172.58762317299</v>
      </c>
      <c r="AF76" s="697">
        <f>[52]ACCOUNTALLOC!AF76</f>
        <v>0</v>
      </c>
      <c r="AG76" s="697">
        <f>[52]ACCOUNTALLOC!AG76</f>
        <v>0</v>
      </c>
      <c r="AH76" s="697">
        <f>[52]ACCOUNTALLOC!AH76</f>
        <v>0</v>
      </c>
      <c r="AI76" s="697">
        <f>[52]ACCOUNTALLOC!AI76</f>
        <v>12574951.668443147</v>
      </c>
      <c r="AJ76" s="698"/>
      <c r="AK76" s="697">
        <f>[52]ACCOUNTALLOC!AK76</f>
        <v>2985087.6580032143</v>
      </c>
      <c r="AL76" s="697">
        <f>[52]ACCOUNTALLOC!AL76</f>
        <v>5918380.7762131784</v>
      </c>
      <c r="AM76" s="697">
        <f>[52]ACCOUNTALLOC!AM76</f>
        <v>493932.64907133742</v>
      </c>
      <c r="AN76" s="697">
        <f>[52]ACCOUNTALLOC!AN76</f>
        <v>0</v>
      </c>
      <c r="AO76" s="697">
        <f>[52]ACCOUNTALLOC!AO76</f>
        <v>0</v>
      </c>
      <c r="AP76" s="697">
        <f>[52]ACCOUNTALLOC!AP76</f>
        <v>0</v>
      </c>
      <c r="AQ76" s="697">
        <f>[52]ACCOUNTALLOC!AQ76</f>
        <v>9397401.0832877308</v>
      </c>
      <c r="AR76" s="698"/>
      <c r="AS76" s="697">
        <f>[52]ACCOUNTALLOC!AS76</f>
        <v>29615.476129634309</v>
      </c>
      <c r="AT76" s="697">
        <f>[52]ACCOUNTALLOC!AT76</f>
        <v>18687.928635975735</v>
      </c>
      <c r="AU76" s="697">
        <f>[52]ACCOUNTALLOC!AU76</f>
        <v>919.37696530759285</v>
      </c>
      <c r="AV76" s="697">
        <f>[52]ACCOUNTALLOC!AV76</f>
        <v>0</v>
      </c>
      <c r="AW76" s="697">
        <f>[52]ACCOUNTALLOC!AW76</f>
        <v>0</v>
      </c>
      <c r="AX76" s="697">
        <f>[52]ACCOUNTALLOC!AX76</f>
        <v>0</v>
      </c>
      <c r="AY76" s="697">
        <f>[52]ACCOUNTALLOC!AY76</f>
        <v>49222.781730917639</v>
      </c>
      <c r="AZ76" s="698"/>
      <c r="BA76" s="697">
        <f>[52]ACCOUNTALLOC!BA76</f>
        <v>572085.8994228472</v>
      </c>
      <c r="BB76" s="697">
        <f>[52]ACCOUNTALLOC!BB76</f>
        <v>515777.76235595933</v>
      </c>
      <c r="BC76" s="697">
        <f>[52]ACCOUNTALLOC!BC76</f>
        <v>95774.644721336997</v>
      </c>
      <c r="BD76" s="697">
        <f>[52]ACCOUNTALLOC!BD76</f>
        <v>0</v>
      </c>
      <c r="BE76" s="697">
        <f>[52]ACCOUNTALLOC!BE76</f>
        <v>0</v>
      </c>
      <c r="BF76" s="697">
        <f>[52]ACCOUNTALLOC!BF76</f>
        <v>0</v>
      </c>
      <c r="BG76" s="697">
        <f>[52]ACCOUNTALLOC!BG76</f>
        <v>1183638.3065001434</v>
      </c>
      <c r="BH76" s="698"/>
      <c r="BI76" s="697">
        <f>[52]ACCOUNTALLOC!BI76</f>
        <v>920972.89261200209</v>
      </c>
      <c r="BJ76" s="697">
        <f>[52]ACCOUNTALLOC!BJ76</f>
        <v>262902.1703388996</v>
      </c>
      <c r="BK76" s="697">
        <f>[52]ACCOUNTALLOC!BK76</f>
        <v>42848.523814843189</v>
      </c>
      <c r="BL76" s="697">
        <f>[52]ACCOUNTALLOC!BL76</f>
        <v>0</v>
      </c>
      <c r="BM76" s="697">
        <f>[52]ACCOUNTALLOC!BM76</f>
        <v>0</v>
      </c>
      <c r="BN76" s="697">
        <f>[52]ACCOUNTALLOC!BN76</f>
        <v>0</v>
      </c>
      <c r="BO76" s="697">
        <f>[52]ACCOUNTALLOC!BO76</f>
        <v>1226723.586765745</v>
      </c>
      <c r="BP76" s="698"/>
      <c r="BQ76" s="697">
        <f>[52]ACCOUNTALLOC!BQ76</f>
        <v>535355.02190994495</v>
      </c>
      <c r="BR76" s="697">
        <f>[52]ACCOUNTALLOC!BR76</f>
        <v>2561715.8331342102</v>
      </c>
      <c r="BS76" s="697">
        <f>[52]ACCOUNTALLOC!BS76</f>
        <v>50464.311808764091</v>
      </c>
      <c r="BT76" s="697">
        <f>[52]ACCOUNTALLOC!BT76</f>
        <v>0</v>
      </c>
      <c r="BU76" s="697">
        <f>[52]ACCOUNTALLOC!BU76</f>
        <v>0</v>
      </c>
      <c r="BV76" s="697">
        <f>[52]ACCOUNTALLOC!BV76</f>
        <v>0</v>
      </c>
      <c r="BW76" s="697">
        <f>[52]ACCOUNTALLOC!BW76</f>
        <v>3147535.1668529194</v>
      </c>
      <c r="BX76" s="698"/>
      <c r="BY76" s="697">
        <f>[52]ACCOUNTALLOC!BY76</f>
        <v>245206.85802962369</v>
      </c>
      <c r="BZ76" s="697">
        <f>[52]ACCOUNTALLOC!BZ76</f>
        <v>1551626.9165415198</v>
      </c>
      <c r="CA76" s="697">
        <f>[52]ACCOUNTALLOC!CA76</f>
        <v>88072.18474962152</v>
      </c>
      <c r="CB76" s="697">
        <f>[52]ACCOUNTALLOC!CB76</f>
        <v>0</v>
      </c>
      <c r="CC76" s="697">
        <f>[52]ACCOUNTALLOC!CC76</f>
        <v>0</v>
      </c>
      <c r="CD76" s="697">
        <f>[52]ACCOUNTALLOC!CD76</f>
        <v>0</v>
      </c>
      <c r="CE76" s="697">
        <f>[52]ACCOUNTALLOC!CE76</f>
        <v>1884905.959320765</v>
      </c>
      <c r="CF76" s="698"/>
      <c r="CG76" s="697">
        <f>[52]ACCOUNTALLOC!CG76</f>
        <v>432491.67056380503</v>
      </c>
      <c r="CH76" s="697">
        <f>[52]ACCOUNTALLOC!CH76</f>
        <v>308462.34470886324</v>
      </c>
      <c r="CI76" s="697">
        <f>[52]ACCOUNTALLOC!CI76</f>
        <v>2074907.765267703</v>
      </c>
      <c r="CJ76" s="697">
        <f>[52]ACCOUNTALLOC!CJ76</f>
        <v>0</v>
      </c>
      <c r="CK76" s="697">
        <f>[52]ACCOUNTALLOC!CK76</f>
        <v>0</v>
      </c>
      <c r="CL76" s="697">
        <f>[52]ACCOUNTALLOC!CL76</f>
        <v>0</v>
      </c>
      <c r="CM76" s="697">
        <f>[52]ACCOUNTALLOC!CM76</f>
        <v>2815861.7805403713</v>
      </c>
      <c r="CN76" s="698">
        <f>[52]ACCOUNTALLOC!CN76</f>
        <v>0</v>
      </c>
      <c r="CO76" s="697">
        <f>[52]ACCOUNTALLOC!CO76</f>
        <v>27131.019701291665</v>
      </c>
      <c r="CP76" s="697">
        <f>[52]ACCOUNTALLOC!CP76</f>
        <v>30188.826543099261</v>
      </c>
      <c r="CQ76" s="697">
        <f>[52]ACCOUNTALLOC!CQ76</f>
        <v>258.11200198823116</v>
      </c>
      <c r="CR76" s="697">
        <f>[52]ACCOUNTALLOC!CR76</f>
        <v>0</v>
      </c>
      <c r="CS76" s="697">
        <f>[52]ACCOUNTALLOC!CS76</f>
        <v>0</v>
      </c>
      <c r="CT76" s="697">
        <f>[52]ACCOUNTALLOC!CT76</f>
        <v>0</v>
      </c>
      <c r="CU76" s="697">
        <f>[52]ACCOUNTALLOC!CU76</f>
        <v>57577.958246379152</v>
      </c>
      <c r="CW76" s="65">
        <f>[52]ACCOUNTALLOC!CW76</f>
        <v>0</v>
      </c>
      <c r="CX76" s="65">
        <f>[52]ACCOUNTALLOC!CX76</f>
        <v>0</v>
      </c>
      <c r="CY76" s="65">
        <f>[52]ACCOUNTALLOC!CY76</f>
        <v>0</v>
      </c>
      <c r="CZ76" s="65">
        <f>[52]ACCOUNTALLOC!CZ76</f>
        <v>0</v>
      </c>
      <c r="DA76" s="65">
        <f>[52]ACCOUNTALLOC!DA76</f>
        <v>0</v>
      </c>
      <c r="DB76" s="65">
        <f>[52]ACCOUNTALLOC!DB76</f>
        <v>0</v>
      </c>
      <c r="DC76" s="65">
        <f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>[52]ACCOUNTALLOC!E77</f>
        <v>27495075.781864945</v>
      </c>
      <c r="F77" s="697">
        <f>[52]ACCOUNTALLOC!F77</f>
        <v>25203294.29415296</v>
      </c>
      <c r="G77" s="697">
        <f>[52]ACCOUNTALLOC!G77</f>
        <v>14062954.803307496</v>
      </c>
      <c r="H77" s="697">
        <f>[52]ACCOUNTALLOC!H77</f>
        <v>0</v>
      </c>
      <c r="I77" s="697">
        <f>[52]ACCOUNTALLOC!I77</f>
        <v>0</v>
      </c>
      <c r="J77" s="697">
        <f>[52]ACCOUNTALLOC!J77</f>
        <v>0</v>
      </c>
      <c r="K77" s="697">
        <f>[52]ACCOUNTALLOC!K77</f>
        <v>66761324.879325397</v>
      </c>
      <c r="L77" s="698"/>
      <c r="M77" s="697">
        <f>[52]ACCOUNTALLOC!M77</f>
        <v>5219111.7423245572</v>
      </c>
      <c r="N77" s="697">
        <f>[52]ACCOUNTALLOC!N77</f>
        <v>6403861.348152292</v>
      </c>
      <c r="O77" s="697">
        <f>[52]ACCOUNTALLOC!O77</f>
        <v>1589257.0561780678</v>
      </c>
      <c r="P77" s="697">
        <f>[52]ACCOUNTALLOC!P77</f>
        <v>0</v>
      </c>
      <c r="Q77" s="697">
        <f>[52]ACCOUNTALLOC!Q77</f>
        <v>0</v>
      </c>
      <c r="R77" s="697">
        <f>[52]ACCOUNTALLOC!R77</f>
        <v>0</v>
      </c>
      <c r="S77" s="697">
        <f>[52]ACCOUNTALLOC!S77</f>
        <v>13212230.146654915</v>
      </c>
      <c r="T77" s="698"/>
      <c r="U77" s="697">
        <f>[52]ACCOUNTALLOC!U77</f>
        <v>4592517.4575390955</v>
      </c>
      <c r="V77" s="697">
        <f>[52]ACCOUNTALLOC!V77</f>
        <v>7121584.2257719142</v>
      </c>
      <c r="W77" s="697">
        <f>[52]ACCOUNTALLOC!W77</f>
        <v>224822.39964645659</v>
      </c>
      <c r="X77" s="697">
        <f>[52]ACCOUNTALLOC!X77</f>
        <v>0</v>
      </c>
      <c r="Y77" s="697">
        <f>[52]ACCOUNTALLOC!Y77</f>
        <v>0</v>
      </c>
      <c r="Z77" s="697">
        <f>[52]ACCOUNTALLOC!Z77</f>
        <v>0</v>
      </c>
      <c r="AA77" s="697">
        <f>[52]ACCOUNTALLOC!AA77</f>
        <v>11938924.082957467</v>
      </c>
      <c r="AB77" s="698"/>
      <c r="AC77" s="697">
        <f>[52]ACCOUNTALLOC!AC77</f>
        <v>2076457.4685767777</v>
      </c>
      <c r="AD77" s="697">
        <f>[52]ACCOUNTALLOC!AD77</f>
        <v>4596027.0297497623</v>
      </c>
      <c r="AE77" s="697">
        <f>[52]ACCOUNTALLOC!AE77</f>
        <v>121658.90503232703</v>
      </c>
      <c r="AF77" s="697">
        <f>[52]ACCOUNTALLOC!AF77</f>
        <v>0</v>
      </c>
      <c r="AG77" s="697">
        <f>[52]ACCOUNTALLOC!AG77</f>
        <v>0</v>
      </c>
      <c r="AH77" s="697">
        <f>[52]ACCOUNTALLOC!AH77</f>
        <v>0</v>
      </c>
      <c r="AI77" s="697">
        <f>[52]ACCOUNTALLOC!AI77</f>
        <v>6794143.4033588674</v>
      </c>
      <c r="AJ77" s="698"/>
      <c r="AK77" s="697">
        <f>[52]ACCOUNTALLOC!AK77</f>
        <v>1612818.4151169329</v>
      </c>
      <c r="AL77" s="697">
        <f>[52]ACCOUNTALLOC!AL77</f>
        <v>3197652.6645571571</v>
      </c>
      <c r="AM77" s="697">
        <f>[52]ACCOUNTALLOC!AM77</f>
        <v>266867.7652108281</v>
      </c>
      <c r="AN77" s="697">
        <f>[52]ACCOUNTALLOC!AN77</f>
        <v>0</v>
      </c>
      <c r="AO77" s="697">
        <f>[52]ACCOUNTALLOC!AO77</f>
        <v>0</v>
      </c>
      <c r="AP77" s="697">
        <f>[52]ACCOUNTALLOC!AP77</f>
        <v>0</v>
      </c>
      <c r="AQ77" s="697">
        <f>[52]ACCOUNTALLOC!AQ77</f>
        <v>5077338.8448849181</v>
      </c>
      <c r="AR77" s="698"/>
      <c r="AS77" s="697">
        <f>[52]ACCOUNTALLOC!AS77</f>
        <v>16000.999215641372</v>
      </c>
      <c r="AT77" s="697">
        <f>[52]ACCOUNTALLOC!AT77</f>
        <v>10096.934796432124</v>
      </c>
      <c r="AU77" s="697">
        <f>[52]ACCOUNTALLOC!AU77</f>
        <v>496.73184507897309</v>
      </c>
      <c r="AV77" s="697">
        <f>[52]ACCOUNTALLOC!AV77</f>
        <v>0</v>
      </c>
      <c r="AW77" s="697">
        <f>[52]ACCOUNTALLOC!AW77</f>
        <v>0</v>
      </c>
      <c r="AX77" s="697">
        <f>[52]ACCOUNTALLOC!AX77</f>
        <v>0</v>
      </c>
      <c r="AY77" s="697">
        <f>[52]ACCOUNTALLOC!AY77</f>
        <v>26594.665857152468</v>
      </c>
      <c r="AZ77" s="698"/>
      <c r="BA77" s="697">
        <f>[52]ACCOUNTALLOC!BA77</f>
        <v>309093.32633638458</v>
      </c>
      <c r="BB77" s="697">
        <f>[52]ACCOUNTALLOC!BB77</f>
        <v>278670.50101702602</v>
      </c>
      <c r="BC77" s="697">
        <f>[52]ACCOUNTALLOC!BC77</f>
        <v>51746.256192416236</v>
      </c>
      <c r="BD77" s="697">
        <f>[52]ACCOUNTALLOC!BD77</f>
        <v>0</v>
      </c>
      <c r="BE77" s="697">
        <f>[52]ACCOUNTALLOC!BE77</f>
        <v>0</v>
      </c>
      <c r="BF77" s="697">
        <f>[52]ACCOUNTALLOC!BF77</f>
        <v>0</v>
      </c>
      <c r="BG77" s="697">
        <f>[52]ACCOUNTALLOC!BG77</f>
        <v>639510.08354582684</v>
      </c>
      <c r="BH77" s="698"/>
      <c r="BI77" s="697">
        <f>[52]ACCOUNTALLOC!BI77</f>
        <v>497594.11153163097</v>
      </c>
      <c r="BJ77" s="697">
        <f>[52]ACCOUNTALLOC!BJ77</f>
        <v>142043.88958561345</v>
      </c>
      <c r="BK77" s="697">
        <f>[52]ACCOUNTALLOC!BK77</f>
        <v>23150.706507353472</v>
      </c>
      <c r="BL77" s="697">
        <f>[52]ACCOUNTALLOC!BL77</f>
        <v>0</v>
      </c>
      <c r="BM77" s="697">
        <f>[52]ACCOUNTALLOC!BM77</f>
        <v>0</v>
      </c>
      <c r="BN77" s="697">
        <f>[52]ACCOUNTALLOC!BN77</f>
        <v>0</v>
      </c>
      <c r="BO77" s="697">
        <f>[52]ACCOUNTALLOC!BO77</f>
        <v>662788.70762459782</v>
      </c>
      <c r="BP77" s="698"/>
      <c r="BQ77" s="697">
        <f>[52]ACCOUNTALLOC!BQ77</f>
        <v>289247.93402524549</v>
      </c>
      <c r="BR77" s="697">
        <f>[52]ACCOUNTALLOC!BR77</f>
        <v>1384074.0853617578</v>
      </c>
      <c r="BS77" s="697">
        <f>[52]ACCOUNTALLOC!BS77</f>
        <v>27265.454390649582</v>
      </c>
      <c r="BT77" s="697">
        <f>[52]ACCOUNTALLOC!BT77</f>
        <v>0</v>
      </c>
      <c r="BU77" s="697">
        <f>[52]ACCOUNTALLOC!BU77</f>
        <v>0</v>
      </c>
      <c r="BV77" s="697">
        <f>[52]ACCOUNTALLOC!BV77</f>
        <v>0</v>
      </c>
      <c r="BW77" s="697">
        <f>[52]ACCOUNTALLOC!BW77</f>
        <v>1700587.473777653</v>
      </c>
      <c r="BX77" s="698"/>
      <c r="BY77" s="697">
        <f>[52]ACCOUNTALLOC!BY77</f>
        <v>132483.25726142369</v>
      </c>
      <c r="BZ77" s="697">
        <f>[52]ACCOUNTALLOC!BZ77</f>
        <v>838331.3158928256</v>
      </c>
      <c r="CA77" s="697">
        <f>[52]ACCOUNTALLOC!CA77</f>
        <v>47584.680149321546</v>
      </c>
      <c r="CB77" s="697">
        <f>[52]ACCOUNTALLOC!CB77</f>
        <v>0</v>
      </c>
      <c r="CC77" s="697">
        <f>[52]ACCOUNTALLOC!CC77</f>
        <v>0</v>
      </c>
      <c r="CD77" s="697">
        <f>[52]ACCOUNTALLOC!CD77</f>
        <v>0</v>
      </c>
      <c r="CE77" s="697">
        <f>[52]ACCOUNTALLOC!CE77</f>
        <v>1018399.2533035708</v>
      </c>
      <c r="CF77" s="698"/>
      <c r="CG77" s="697">
        <f>[52]ACCOUNTALLOC!CG77</f>
        <v>233671.70769671234</v>
      </c>
      <c r="CH77" s="697">
        <f>[52]ACCOUNTALLOC!CH77</f>
        <v>166659.67868072103</v>
      </c>
      <c r="CI77" s="697">
        <f>[52]ACCOUNTALLOC!CI77</f>
        <v>1121055.6730288388</v>
      </c>
      <c r="CJ77" s="697">
        <f>[52]ACCOUNTALLOC!CJ77</f>
        <v>0</v>
      </c>
      <c r="CK77" s="697">
        <f>[52]ACCOUNTALLOC!CK77</f>
        <v>0</v>
      </c>
      <c r="CL77" s="697">
        <f>[52]ACCOUNTALLOC!CL77</f>
        <v>0</v>
      </c>
      <c r="CM77" s="697">
        <f>[52]ACCOUNTALLOC!CM77</f>
        <v>1521387.0594062721</v>
      </c>
      <c r="CN77" s="698">
        <f>[52]ACCOUNTALLOC!CN77</f>
        <v>0</v>
      </c>
      <c r="CO77" s="697">
        <f>[52]ACCOUNTALLOC!CO77</f>
        <v>14658.667753969317</v>
      </c>
      <c r="CP77" s="697">
        <f>[52]ACCOUNTALLOC!CP77</f>
        <v>16310.775748558914</v>
      </c>
      <c r="CQ77" s="697">
        <f>[52]ACCOUNTALLOC!CQ77</f>
        <v>139.45580085503451</v>
      </c>
      <c r="CR77" s="697">
        <f>[52]ACCOUNTALLOC!CR77</f>
        <v>0</v>
      </c>
      <c r="CS77" s="697">
        <f>[52]ACCOUNTALLOC!CS77</f>
        <v>0</v>
      </c>
      <c r="CT77" s="697">
        <f>[52]ACCOUNTALLOC!CT77</f>
        <v>0</v>
      </c>
      <c r="CU77" s="697">
        <f>[52]ACCOUNTALLOC!CU77</f>
        <v>31108.899303383263</v>
      </c>
      <c r="CW77" s="65">
        <f>[52]ACCOUNTALLOC!CW77</f>
        <v>0</v>
      </c>
      <c r="CX77" s="65">
        <f>[52]ACCOUNTALLOC!CX77</f>
        <v>0</v>
      </c>
      <c r="CY77" s="65">
        <f>[52]ACCOUNTALLOC!CY77</f>
        <v>0</v>
      </c>
      <c r="CZ77" s="65">
        <f>[52]ACCOUNTALLOC!CZ77</f>
        <v>0</v>
      </c>
      <c r="DA77" s="65">
        <f>[52]ACCOUNTALLOC!DA77</f>
        <v>0</v>
      </c>
      <c r="DB77" s="65">
        <f>[52]ACCOUNTALLOC!DB77</f>
        <v>0</v>
      </c>
      <c r="DC77" s="65">
        <f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>[52]ACCOUNTALLOC!E78</f>
        <v>3880904.5243196697</v>
      </c>
      <c r="F78" s="697">
        <f>[52]ACCOUNTALLOC!F78</f>
        <v>3557421.6863389192</v>
      </c>
      <c r="G78" s="697">
        <f>[52]ACCOUNTALLOC!G78</f>
        <v>1984973.0677031523</v>
      </c>
      <c r="H78" s="697">
        <f>[52]ACCOUNTALLOC!H78</f>
        <v>0</v>
      </c>
      <c r="I78" s="697">
        <f>[52]ACCOUNTALLOC!I78</f>
        <v>0</v>
      </c>
      <c r="J78" s="697">
        <f>[52]ACCOUNTALLOC!J78</f>
        <v>0</v>
      </c>
      <c r="K78" s="697">
        <f>[52]ACCOUNTALLOC!K78</f>
        <v>9423299.2783617415</v>
      </c>
      <c r="L78" s="698"/>
      <c r="M78" s="697">
        <f>[52]ACCOUNTALLOC!M78</f>
        <v>736672.79677319154</v>
      </c>
      <c r="N78" s="697">
        <f>[52]ACCOUNTALLOC!N78</f>
        <v>903899.10820148955</v>
      </c>
      <c r="O78" s="697">
        <f>[52]ACCOUNTALLOC!O78</f>
        <v>224322.16403260539</v>
      </c>
      <c r="P78" s="697">
        <f>[52]ACCOUNTALLOC!P78</f>
        <v>0</v>
      </c>
      <c r="Q78" s="697">
        <f>[52]ACCOUNTALLOC!Q78</f>
        <v>0</v>
      </c>
      <c r="R78" s="697">
        <f>[52]ACCOUNTALLOC!R78</f>
        <v>0</v>
      </c>
      <c r="S78" s="697">
        <f>[52]ACCOUNTALLOC!S78</f>
        <v>1864894.0690072866</v>
      </c>
      <c r="T78" s="698"/>
      <c r="U78" s="697">
        <f>[52]ACCOUNTALLOC!U78</f>
        <v>648229.59283262747</v>
      </c>
      <c r="V78" s="697">
        <f>[52]ACCOUNTALLOC!V78</f>
        <v>1005205.0287619601</v>
      </c>
      <c r="W78" s="697">
        <f>[52]ACCOUNTALLOC!W78</f>
        <v>31733.473836497906</v>
      </c>
      <c r="X78" s="697">
        <f>[52]ACCOUNTALLOC!X78</f>
        <v>0</v>
      </c>
      <c r="Y78" s="697">
        <f>[52]ACCOUNTALLOC!Y78</f>
        <v>0</v>
      </c>
      <c r="Z78" s="697">
        <f>[52]ACCOUNTALLOC!Z78</f>
        <v>0</v>
      </c>
      <c r="AA78" s="697">
        <f>[52]ACCOUNTALLOC!AA78</f>
        <v>1685168.0954310854</v>
      </c>
      <c r="AB78" s="698"/>
      <c r="AC78" s="697">
        <f>[52]ACCOUNTALLOC!AC78</f>
        <v>293090.05177109537</v>
      </c>
      <c r="AD78" s="697">
        <f>[52]ACCOUNTALLOC!AD78</f>
        <v>648724.96570516867</v>
      </c>
      <c r="AE78" s="697">
        <f>[52]ACCOUNTALLOC!AE78</f>
        <v>17172.041957969472</v>
      </c>
      <c r="AF78" s="697">
        <f>[52]ACCOUNTALLOC!AF78</f>
        <v>0</v>
      </c>
      <c r="AG78" s="697">
        <f>[52]ACCOUNTALLOC!AG78</f>
        <v>0</v>
      </c>
      <c r="AH78" s="697">
        <f>[52]ACCOUNTALLOC!AH78</f>
        <v>0</v>
      </c>
      <c r="AI78" s="697">
        <f>[52]ACCOUNTALLOC!AI78</f>
        <v>958987.05943423347</v>
      </c>
      <c r="AJ78" s="698"/>
      <c r="AK78" s="697">
        <f>[52]ACCOUNTALLOC!AK78</f>
        <v>227647.82806169943</v>
      </c>
      <c r="AL78" s="697">
        <f>[52]ACCOUNTALLOC!AL78</f>
        <v>451345.7170126405</v>
      </c>
      <c r="AM78" s="697">
        <f>[52]ACCOUNTALLOC!AM78</f>
        <v>37668.138310238675</v>
      </c>
      <c r="AN78" s="697">
        <f>[52]ACCOUNTALLOC!AN78</f>
        <v>0</v>
      </c>
      <c r="AO78" s="697">
        <f>[52]ACCOUNTALLOC!AO78</f>
        <v>0</v>
      </c>
      <c r="AP78" s="697">
        <f>[52]ACCOUNTALLOC!AP78</f>
        <v>0</v>
      </c>
      <c r="AQ78" s="697">
        <f>[52]ACCOUNTALLOC!AQ78</f>
        <v>716661.68338457868</v>
      </c>
      <c r="AR78" s="698"/>
      <c r="AS78" s="697">
        <f>[52]ACCOUNTALLOC!AS78</f>
        <v>2258.5262445640028</v>
      </c>
      <c r="AT78" s="697">
        <f>[52]ACCOUNTALLOC!AT78</f>
        <v>1425.1730107643398</v>
      </c>
      <c r="AU78" s="697">
        <f>[52]ACCOUNTALLOC!AU78</f>
        <v>70.113240648427379</v>
      </c>
      <c r="AV78" s="697">
        <f>[52]ACCOUNTALLOC!AV78</f>
        <v>0</v>
      </c>
      <c r="AW78" s="697">
        <f>[52]ACCOUNTALLOC!AW78</f>
        <v>0</v>
      </c>
      <c r="AX78" s="697">
        <f>[52]ACCOUNTALLOC!AX78</f>
        <v>0</v>
      </c>
      <c r="AY78" s="697">
        <f>[52]ACCOUNTALLOC!AY78</f>
        <v>3753.8124959767702</v>
      </c>
      <c r="AZ78" s="698"/>
      <c r="BA78" s="697">
        <f>[52]ACCOUNTALLOC!BA78</f>
        <v>43628.237220829622</v>
      </c>
      <c r="BB78" s="697">
        <f>[52]ACCOUNTALLOC!BB78</f>
        <v>39334.083556326528</v>
      </c>
      <c r="BC78" s="697">
        <f>[52]ACCOUNTALLOC!BC78</f>
        <v>7303.9362163246033</v>
      </c>
      <c r="BD78" s="697">
        <f>[52]ACCOUNTALLOC!BD78</f>
        <v>0</v>
      </c>
      <c r="BE78" s="697">
        <f>[52]ACCOUNTALLOC!BE78</f>
        <v>0</v>
      </c>
      <c r="BF78" s="697">
        <f>[52]ACCOUNTALLOC!BF78</f>
        <v>0</v>
      </c>
      <c r="BG78" s="697">
        <f>[52]ACCOUNTALLOC!BG78</f>
        <v>90266.256993480754</v>
      </c>
      <c r="BH78" s="698"/>
      <c r="BI78" s="697">
        <f>[52]ACCOUNTALLOC!BI78</f>
        <v>70234.948760957705</v>
      </c>
      <c r="BJ78" s="697">
        <f>[52]ACCOUNTALLOC!BJ78</f>
        <v>20049.363679454462</v>
      </c>
      <c r="BK78" s="697">
        <f>[52]ACCOUNTALLOC!BK78</f>
        <v>3267.7008180804819</v>
      </c>
      <c r="BL78" s="697">
        <f>[52]ACCOUNTALLOC!BL78</f>
        <v>0</v>
      </c>
      <c r="BM78" s="697">
        <f>[52]ACCOUNTALLOC!BM78</f>
        <v>0</v>
      </c>
      <c r="BN78" s="697">
        <f>[52]ACCOUNTALLOC!BN78</f>
        <v>0</v>
      </c>
      <c r="BO78" s="697">
        <f>[52]ACCOUNTALLOC!BO78</f>
        <v>93552.013258492647</v>
      </c>
      <c r="BP78" s="698"/>
      <c r="BQ78" s="697">
        <f>[52]ACCOUNTALLOC!BQ78</f>
        <v>40827.078445410007</v>
      </c>
      <c r="BR78" s="697">
        <f>[52]ACCOUNTALLOC!BR78</f>
        <v>195360.77741662145</v>
      </c>
      <c r="BS78" s="697">
        <f>[52]ACCOUNTALLOC!BS78</f>
        <v>3848.4936772604287</v>
      </c>
      <c r="BT78" s="697">
        <f>[52]ACCOUNTALLOC!BT78</f>
        <v>0</v>
      </c>
      <c r="BU78" s="697">
        <f>[52]ACCOUNTALLOC!BU78</f>
        <v>0</v>
      </c>
      <c r="BV78" s="697">
        <f>[52]ACCOUNTALLOC!BV78</f>
        <v>0</v>
      </c>
      <c r="BW78" s="697">
        <f>[52]ACCOUNTALLOC!BW78</f>
        <v>240036.3495392919</v>
      </c>
      <c r="BX78" s="698"/>
      <c r="BY78" s="697">
        <f>[52]ACCOUNTALLOC!BY78</f>
        <v>18699.889266775161</v>
      </c>
      <c r="BZ78" s="697">
        <f>[52]ACCOUNTALLOC!BZ78</f>
        <v>118329.69010666432</v>
      </c>
      <c r="CA78" s="697">
        <f>[52]ACCOUNTALLOC!CA78</f>
        <v>6716.5336056869901</v>
      </c>
      <c r="CB78" s="697">
        <f>[52]ACCOUNTALLOC!CB78</f>
        <v>0</v>
      </c>
      <c r="CC78" s="697">
        <f>[52]ACCOUNTALLOC!CC78</f>
        <v>0</v>
      </c>
      <c r="CD78" s="697">
        <f>[52]ACCOUNTALLOC!CD78</f>
        <v>0</v>
      </c>
      <c r="CE78" s="697">
        <f>[52]ACCOUNTALLOC!CE78</f>
        <v>143746.11297912648</v>
      </c>
      <c r="CF78" s="698"/>
      <c r="CG78" s="697">
        <f>[52]ACCOUNTALLOC!CG78</f>
        <v>32982.545485610732</v>
      </c>
      <c r="CH78" s="697">
        <f>[52]ACCOUNTALLOC!CH78</f>
        <v>23523.859550162775</v>
      </c>
      <c r="CI78" s="697">
        <f>[52]ACCOUNTALLOC!CI78</f>
        <v>158235.97170593988</v>
      </c>
      <c r="CJ78" s="697">
        <f>[52]ACCOUNTALLOC!CJ78</f>
        <v>0</v>
      </c>
      <c r="CK78" s="697">
        <f>[52]ACCOUNTALLOC!CK78</f>
        <v>0</v>
      </c>
      <c r="CL78" s="697">
        <f>[52]ACCOUNTALLOC!CL78</f>
        <v>0</v>
      </c>
      <c r="CM78" s="697">
        <f>[52]ACCOUNTALLOC!CM78</f>
        <v>214742.37674171338</v>
      </c>
      <c r="CN78" s="698">
        <f>[52]ACCOUNTALLOC!CN78</f>
        <v>0</v>
      </c>
      <c r="CO78" s="697">
        <f>[52]ACCOUNTALLOC!CO78</f>
        <v>2069.057399885432</v>
      </c>
      <c r="CP78" s="697">
        <f>[52]ACCOUNTALLOC!CP78</f>
        <v>2302.250915762062</v>
      </c>
      <c r="CQ78" s="697">
        <f>[52]ACCOUNTALLOC!CQ78</f>
        <v>19.684057348112415</v>
      </c>
      <c r="CR78" s="697">
        <f>[52]ACCOUNTALLOC!CR78</f>
        <v>0</v>
      </c>
      <c r="CS78" s="697">
        <f>[52]ACCOUNTALLOC!CS78</f>
        <v>0</v>
      </c>
      <c r="CT78" s="697">
        <f>[52]ACCOUNTALLOC!CT78</f>
        <v>0</v>
      </c>
      <c r="CU78" s="697">
        <f>[52]ACCOUNTALLOC!CU78</f>
        <v>4390.9923729956063</v>
      </c>
      <c r="CW78" s="65">
        <f>[52]ACCOUNTALLOC!CW78</f>
        <v>0</v>
      </c>
      <c r="CX78" s="65">
        <f>[52]ACCOUNTALLOC!CX78</f>
        <v>0</v>
      </c>
      <c r="CY78" s="65">
        <f>[52]ACCOUNTALLOC!CY78</f>
        <v>0</v>
      </c>
      <c r="CZ78" s="65">
        <f>[52]ACCOUNTALLOC!CZ78</f>
        <v>0</v>
      </c>
      <c r="DA78" s="65">
        <f>[52]ACCOUNTALLOC!DA78</f>
        <v>0</v>
      </c>
      <c r="DB78" s="65">
        <f>[52]ACCOUNTALLOC!DB78</f>
        <v>0</v>
      </c>
      <c r="DC78" s="65">
        <f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>[52]ACCOUNTALLOC!E79</f>
        <v>65551.875657347962</v>
      </c>
      <c r="F79" s="697">
        <f>[52]ACCOUNTALLOC!F79</f>
        <v>61403.583789987046</v>
      </c>
      <c r="G79" s="697">
        <f>[52]ACCOUNTALLOC!G79</f>
        <v>7540.5671008381032</v>
      </c>
      <c r="H79" s="697">
        <f>[52]ACCOUNTALLOC!H79</f>
        <v>0</v>
      </c>
      <c r="I79" s="697">
        <f>[52]ACCOUNTALLOC!I79</f>
        <v>0</v>
      </c>
      <c r="J79" s="697">
        <f>[52]ACCOUNTALLOC!J79</f>
        <v>0</v>
      </c>
      <c r="K79" s="697">
        <f>[52]ACCOUNTALLOC!K79</f>
        <v>134496.0265481731</v>
      </c>
      <c r="L79" s="698"/>
      <c r="M79" s="697">
        <f>[52]ACCOUNTALLOC!M79</f>
        <v>12451.647382603764</v>
      </c>
      <c r="N79" s="697">
        <f>[52]ACCOUNTALLOC!N79</f>
        <v>15601.930139821194</v>
      </c>
      <c r="O79" s="697">
        <f>[52]ACCOUNTALLOC!O79</f>
        <v>1020.6656476493255</v>
      </c>
      <c r="P79" s="697">
        <f>[52]ACCOUNTALLOC!P79</f>
        <v>0</v>
      </c>
      <c r="Q79" s="697">
        <f>[52]ACCOUNTALLOC!Q79</f>
        <v>0</v>
      </c>
      <c r="R79" s="697">
        <f>[52]ACCOUNTALLOC!R79</f>
        <v>0</v>
      </c>
      <c r="S79" s="697">
        <f>[52]ACCOUNTALLOC!S79</f>
        <v>29074.243170074285</v>
      </c>
      <c r="T79" s="698"/>
      <c r="U79" s="697">
        <f>[52]ACCOUNTALLOC!U79</f>
        <v>10965.998411935603</v>
      </c>
      <c r="V79" s="697">
        <f>[52]ACCOUNTALLOC!V79</f>
        <v>17350.541108671063</v>
      </c>
      <c r="W79" s="697">
        <f>[52]ACCOUNTALLOC!W79</f>
        <v>268.67277105453957</v>
      </c>
      <c r="X79" s="697">
        <f>[52]ACCOUNTALLOC!X79</f>
        <v>0</v>
      </c>
      <c r="Y79" s="697">
        <f>[52]ACCOUNTALLOC!Y79</f>
        <v>0</v>
      </c>
      <c r="Z79" s="697">
        <f>[52]ACCOUNTALLOC!Z79</f>
        <v>0</v>
      </c>
      <c r="AA79" s="697">
        <f>[52]ACCOUNTALLOC!AA79</f>
        <v>28585.212291661206</v>
      </c>
      <c r="AB79" s="698"/>
      <c r="AC79" s="697">
        <f>[52]ACCOUNTALLOC!AC79</f>
        <v>4961.9757835056334</v>
      </c>
      <c r="AD79" s="697">
        <f>[52]ACCOUNTALLOC!AD79</f>
        <v>11197.446156384272</v>
      </c>
      <c r="AE79" s="697">
        <f>[52]ACCOUNTALLOC!AE79</f>
        <v>29.750953558520024</v>
      </c>
      <c r="AF79" s="697">
        <f>[52]ACCOUNTALLOC!AF79</f>
        <v>0</v>
      </c>
      <c r="AG79" s="697">
        <f>[52]ACCOUNTALLOC!AG79</f>
        <v>0</v>
      </c>
      <c r="AH79" s="697">
        <f>[52]ACCOUNTALLOC!AH79</f>
        <v>0</v>
      </c>
      <c r="AI79" s="697">
        <f>[52]ACCOUNTALLOC!AI79</f>
        <v>16189.172893448425</v>
      </c>
      <c r="AJ79" s="698"/>
      <c r="AK79" s="697">
        <f>[52]ACCOUNTALLOC!AK79</f>
        <v>3852.1236086201134</v>
      </c>
      <c r="AL79" s="697">
        <f>[52]ACCOUNTALLOC!AL79</f>
        <v>7790.5424198836699</v>
      </c>
      <c r="AM79" s="697">
        <f>[52]ACCOUNTALLOC!AM79</f>
        <v>355.07652998295936</v>
      </c>
      <c r="AN79" s="697">
        <f>[52]ACCOUNTALLOC!AN79</f>
        <v>0</v>
      </c>
      <c r="AO79" s="697">
        <f>[52]ACCOUNTALLOC!AO79</f>
        <v>0</v>
      </c>
      <c r="AP79" s="697">
        <f>[52]ACCOUNTALLOC!AP79</f>
        <v>0</v>
      </c>
      <c r="AQ79" s="697">
        <f>[52]ACCOUNTALLOC!AQ79</f>
        <v>11997.742558486743</v>
      </c>
      <c r="AR79" s="698"/>
      <c r="AS79" s="697">
        <f>[52]ACCOUNTALLOC!AS79</f>
        <v>38.026294770514482</v>
      </c>
      <c r="AT79" s="697">
        <f>[52]ACCOUNTALLOC!AT79</f>
        <v>24.599481899419384</v>
      </c>
      <c r="AU79" s="697">
        <f>[52]ACCOUNTALLOC!AU79</f>
        <v>1.1512699882414916</v>
      </c>
      <c r="AV79" s="697">
        <f>[52]ACCOUNTALLOC!AV79</f>
        <v>0</v>
      </c>
      <c r="AW79" s="697">
        <f>[52]ACCOUNTALLOC!AW79</f>
        <v>0</v>
      </c>
      <c r="AX79" s="697">
        <f>[52]ACCOUNTALLOC!AX79</f>
        <v>0</v>
      </c>
      <c r="AY79" s="697">
        <f>[52]ACCOUNTALLOC!AY79</f>
        <v>63.777046658175365</v>
      </c>
      <c r="AZ79" s="698"/>
      <c r="BA79" s="697">
        <f>[52]ACCOUNTALLOC!BA79</f>
        <v>734.54598308294624</v>
      </c>
      <c r="BB79" s="697">
        <f>[52]ACCOUNTALLOC!BB79</f>
        <v>678.93376394713505</v>
      </c>
      <c r="BC79" s="697">
        <f>[52]ACCOUNTALLOC!BC79</f>
        <v>114.75423225418118</v>
      </c>
      <c r="BD79" s="697">
        <f>[52]ACCOUNTALLOC!BD79</f>
        <v>0</v>
      </c>
      <c r="BE79" s="697">
        <f>[52]ACCOUNTALLOC!BE79</f>
        <v>0</v>
      </c>
      <c r="BF79" s="697">
        <f>[52]ACCOUNTALLOC!BF79</f>
        <v>0</v>
      </c>
      <c r="BG79" s="697">
        <f>[52]ACCOUNTALLOC!BG79</f>
        <v>1528.2339792842627</v>
      </c>
      <c r="BH79" s="698"/>
      <c r="BI79" s="697">
        <f>[52]ACCOUNTALLOC!BI79</f>
        <v>1186.3937702540452</v>
      </c>
      <c r="BJ79" s="697">
        <f>[52]ACCOUNTALLOC!BJ79</f>
        <v>373.217064104347</v>
      </c>
      <c r="BK79" s="697">
        <f>[52]ACCOUNTALLOC!BK79</f>
        <v>23.209210257504736</v>
      </c>
      <c r="BL79" s="697">
        <f>[52]ACCOUNTALLOC!BL79</f>
        <v>0</v>
      </c>
      <c r="BM79" s="697">
        <f>[52]ACCOUNTALLOC!BM79</f>
        <v>0</v>
      </c>
      <c r="BN79" s="697">
        <f>[52]ACCOUNTALLOC!BN79</f>
        <v>0</v>
      </c>
      <c r="BO79" s="697">
        <f>[52]ACCOUNTALLOC!BO79</f>
        <v>1582.8200446158969</v>
      </c>
      <c r="BP79" s="698"/>
      <c r="BQ79" s="697">
        <f>[52]ACCOUNTALLOC!BQ79</f>
        <v>693.9517096858001</v>
      </c>
      <c r="BR79" s="697">
        <f>[52]ACCOUNTALLOC!BR79</f>
        <v>3372.0635120217976</v>
      </c>
      <c r="BS79" s="697">
        <f>[52]ACCOUNTALLOC!BS79</f>
        <v>14.41286428171645</v>
      </c>
      <c r="BT79" s="697">
        <f>[52]ACCOUNTALLOC!BT79</f>
        <v>0</v>
      </c>
      <c r="BU79" s="697">
        <f>[52]ACCOUNTALLOC!BU79</f>
        <v>0</v>
      </c>
      <c r="BV79" s="697">
        <f>[52]ACCOUNTALLOC!BV79</f>
        <v>0</v>
      </c>
      <c r="BW79" s="697">
        <f>[52]ACCOUNTALLOC!BW79</f>
        <v>4080.4280859893138</v>
      </c>
      <c r="BX79" s="698"/>
      <c r="BY79" s="697">
        <f>[52]ACCOUNTALLOC!BY79</f>
        <v>334.28951685703919</v>
      </c>
      <c r="BZ79" s="697">
        <f>[52]ACCOUNTALLOC!BZ79</f>
        <v>2202.6963171525504</v>
      </c>
      <c r="CA79" s="697">
        <f>[52]ACCOUNTALLOC!CA79</f>
        <v>23.204587265769579</v>
      </c>
      <c r="CB79" s="697">
        <f>[52]ACCOUNTALLOC!CB79</f>
        <v>0</v>
      </c>
      <c r="CC79" s="697">
        <f>[52]ACCOUNTALLOC!CC79</f>
        <v>0</v>
      </c>
      <c r="CD79" s="697">
        <f>[52]ACCOUNTALLOC!CD79</f>
        <v>0</v>
      </c>
      <c r="CE79" s="697">
        <f>[52]ACCOUNTALLOC!CE79</f>
        <v>2560.1904212753593</v>
      </c>
      <c r="CF79" s="698"/>
      <c r="CG79" s="697">
        <f>[52]ACCOUNTALLOC!CG79</f>
        <v>556.07071181296237</v>
      </c>
      <c r="CH79" s="697">
        <f>[52]ACCOUNTALLOC!CH79</f>
        <v>406.03825138280007</v>
      </c>
      <c r="CI79" s="697">
        <f>[52]ACCOUNTALLOC!CI79</f>
        <v>1361.7763360257318</v>
      </c>
      <c r="CJ79" s="697">
        <f>[52]ACCOUNTALLOC!CJ79</f>
        <v>0</v>
      </c>
      <c r="CK79" s="697">
        <f>[52]ACCOUNTALLOC!CK79</f>
        <v>0</v>
      </c>
      <c r="CL79" s="697">
        <f>[52]ACCOUNTALLOC!CL79</f>
        <v>0</v>
      </c>
      <c r="CM79" s="697">
        <f>[52]ACCOUNTALLOC!CM79</f>
        <v>2323.8852992214943</v>
      </c>
      <c r="CN79" s="698">
        <f>[52]ACCOUNTALLOC!CN79</f>
        <v>0</v>
      </c>
      <c r="CO79" s="697">
        <f>[52]ACCOUNTALLOC!CO79</f>
        <v>34.970473362768516</v>
      </c>
      <c r="CP79" s="697">
        <f>[52]ACCOUNTALLOC!CP79</f>
        <v>39.738459332622959</v>
      </c>
      <c r="CQ79" s="697">
        <f>[52]ACCOUNTALLOC!CQ79</f>
        <v>0.25872841644978267</v>
      </c>
      <c r="CR79" s="697">
        <f>[52]ACCOUNTALLOC!CR79</f>
        <v>0</v>
      </c>
      <c r="CS79" s="697">
        <f>[52]ACCOUNTALLOC!CS79</f>
        <v>0</v>
      </c>
      <c r="CT79" s="697">
        <f>[52]ACCOUNTALLOC!CT79</f>
        <v>0</v>
      </c>
      <c r="CU79" s="697">
        <f>[52]ACCOUNTALLOC!CU79</f>
        <v>74.967661111841252</v>
      </c>
      <c r="CW79" s="65">
        <f>[52]ACCOUNTALLOC!CW79</f>
        <v>0</v>
      </c>
      <c r="CX79" s="65">
        <f>[52]ACCOUNTALLOC!CX79</f>
        <v>0</v>
      </c>
      <c r="CY79" s="65">
        <f>[52]ACCOUNTALLOC!CY79</f>
        <v>0</v>
      </c>
      <c r="CZ79" s="65">
        <f>[52]ACCOUNTALLOC!CZ79</f>
        <v>0</v>
      </c>
      <c r="DA79" s="65">
        <f>[52]ACCOUNTALLOC!DA79</f>
        <v>0</v>
      </c>
      <c r="DB79" s="65">
        <f>[52]ACCOUNTALLOC!DB79</f>
        <v>0</v>
      </c>
      <c r="DC79" s="65">
        <f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>[52]ACCOUNTALLOC!E80</f>
        <v>4082132.790212316</v>
      </c>
      <c r="F80" s="697">
        <f>[52]ACCOUNTALLOC!F80</f>
        <v>3706346.8035543743</v>
      </c>
      <c r="G80" s="697">
        <f>[52]ACCOUNTALLOC!G80</f>
        <v>471751.15105711471</v>
      </c>
      <c r="H80" s="697">
        <f>[52]ACCOUNTALLOC!H80</f>
        <v>0</v>
      </c>
      <c r="I80" s="697">
        <f>[52]ACCOUNTALLOC!I80</f>
        <v>0</v>
      </c>
      <c r="J80" s="697">
        <f>[52]ACCOUNTALLOC!J80</f>
        <v>0</v>
      </c>
      <c r="K80" s="697">
        <f>[52]ACCOUNTALLOC!K80</f>
        <v>8260230.7448238051</v>
      </c>
      <c r="L80" s="698"/>
      <c r="M80" s="697">
        <f>[52]ACCOUNTALLOC!M80</f>
        <v>774637.6964613985</v>
      </c>
      <c r="N80" s="697">
        <f>[52]ACCOUNTALLOC!N80</f>
        <v>941739.23301907547</v>
      </c>
      <c r="O80" s="697">
        <f>[52]ACCOUNTALLOC!O80</f>
        <v>63854.63953626353</v>
      </c>
      <c r="P80" s="697">
        <f>[52]ACCOUNTALLOC!P80</f>
        <v>0</v>
      </c>
      <c r="Q80" s="697">
        <f>[52]ACCOUNTALLOC!Q80</f>
        <v>0</v>
      </c>
      <c r="R80" s="697">
        <f>[52]ACCOUNTALLOC!R80</f>
        <v>0</v>
      </c>
      <c r="S80" s="697">
        <f>[52]ACCOUNTALLOC!S80</f>
        <v>1780231.5690167374</v>
      </c>
      <c r="T80" s="698"/>
      <c r="U80" s="697">
        <f>[52]ACCOUNTALLOC!U80</f>
        <v>681386.25856036169</v>
      </c>
      <c r="V80" s="697">
        <f>[52]ACCOUNTALLOC!V80</f>
        <v>1047286.1453495193</v>
      </c>
      <c r="W80" s="697">
        <f>[52]ACCOUNTALLOC!W80</f>
        <v>16808.641486473389</v>
      </c>
      <c r="X80" s="697">
        <f>[52]ACCOUNTALLOC!X80</f>
        <v>0</v>
      </c>
      <c r="Y80" s="697">
        <f>[52]ACCOUNTALLOC!Y80</f>
        <v>0</v>
      </c>
      <c r="Z80" s="697">
        <f>[52]ACCOUNTALLOC!Z80</f>
        <v>0</v>
      </c>
      <c r="AA80" s="697">
        <f>[52]ACCOUNTALLOC!AA80</f>
        <v>1745481.0453963545</v>
      </c>
      <c r="AB80" s="698"/>
      <c r="AC80" s="697">
        <f>[52]ACCOUNTALLOC!AC80</f>
        <v>307978.38956011314</v>
      </c>
      <c r="AD80" s="697">
        <f>[52]ACCOUNTALLOC!AD80</f>
        <v>675882.67993658467</v>
      </c>
      <c r="AE80" s="697">
        <f>[52]ACCOUNTALLOC!AE80</f>
        <v>1861.2720235217653</v>
      </c>
      <c r="AF80" s="697">
        <f>[52]ACCOUNTALLOC!AF80</f>
        <v>0</v>
      </c>
      <c r="AG80" s="697">
        <f>[52]ACCOUNTALLOC!AG80</f>
        <v>0</v>
      </c>
      <c r="AH80" s="697">
        <f>[52]ACCOUNTALLOC!AH80</f>
        <v>0</v>
      </c>
      <c r="AI80" s="697">
        <f>[52]ACCOUNTALLOC!AI80</f>
        <v>985722.34152021946</v>
      </c>
      <c r="AJ80" s="698"/>
      <c r="AK80" s="697">
        <f>[52]ACCOUNTALLOC!AK80</f>
        <v>239263.80342511859</v>
      </c>
      <c r="AL80" s="697">
        <f>[52]ACCOUNTALLOC!AL80</f>
        <v>470240.50085817784</v>
      </c>
      <c r="AM80" s="697">
        <f>[52]ACCOUNTALLOC!AM80</f>
        <v>22214.212736626854</v>
      </c>
      <c r="AN80" s="697">
        <f>[52]ACCOUNTALLOC!AN80</f>
        <v>0</v>
      </c>
      <c r="AO80" s="697">
        <f>[52]ACCOUNTALLOC!AO80</f>
        <v>0</v>
      </c>
      <c r="AP80" s="697">
        <f>[52]ACCOUNTALLOC!AP80</f>
        <v>0</v>
      </c>
      <c r="AQ80" s="697">
        <f>[52]ACCOUNTALLOC!AQ80</f>
        <v>731718.51701992331</v>
      </c>
      <c r="AR80" s="698"/>
      <c r="AS80" s="697">
        <f>[52]ACCOUNTALLOC!AS80</f>
        <v>2378.9327522606213</v>
      </c>
      <c r="AT80" s="697">
        <f>[52]ACCOUNTALLOC!AT80</f>
        <v>1484.8353382571509</v>
      </c>
      <c r="AU80" s="697">
        <f>[52]ACCOUNTALLOC!AU80</f>
        <v>72.025476979055043</v>
      </c>
      <c r="AV80" s="697">
        <f>[52]ACCOUNTALLOC!AV80</f>
        <v>0</v>
      </c>
      <c r="AW80" s="697">
        <f>[52]ACCOUNTALLOC!AW80</f>
        <v>0</v>
      </c>
      <c r="AX80" s="697">
        <f>[52]ACCOUNTALLOC!AX80</f>
        <v>0</v>
      </c>
      <c r="AY80" s="697">
        <f>[52]ACCOUNTALLOC!AY80</f>
        <v>3935.7935674968271</v>
      </c>
      <c r="AZ80" s="698"/>
      <c r="BA80" s="697">
        <f>[52]ACCOUNTALLOC!BA80</f>
        <v>45954.489680921353</v>
      </c>
      <c r="BB80" s="697">
        <f>[52]ACCOUNTALLOC!BB80</f>
        <v>40980.734845006598</v>
      </c>
      <c r="BC80" s="697">
        <f>[52]ACCOUNTALLOC!BC80</f>
        <v>7179.2267651286502</v>
      </c>
      <c r="BD80" s="697">
        <f>[52]ACCOUNTALLOC!BD80</f>
        <v>0</v>
      </c>
      <c r="BE80" s="697">
        <f>[52]ACCOUNTALLOC!BE80</f>
        <v>0</v>
      </c>
      <c r="BF80" s="697">
        <f>[52]ACCOUNTALLOC!BF80</f>
        <v>0</v>
      </c>
      <c r="BG80" s="697">
        <f>[52]ACCOUNTALLOC!BG80</f>
        <v>94114.451291056597</v>
      </c>
      <c r="BH80" s="698"/>
      <c r="BI80" s="697">
        <f>[52]ACCOUNTALLOC!BI80</f>
        <v>73874.963740609834</v>
      </c>
      <c r="BJ80" s="697">
        <f>[52]ACCOUNTALLOC!BJ80</f>
        <v>20155.438250556064</v>
      </c>
      <c r="BK80" s="697">
        <f>[52]ACCOUNTALLOC!BK80</f>
        <v>1452.0090475539328</v>
      </c>
      <c r="BL80" s="697">
        <f>[52]ACCOUNTALLOC!BL80</f>
        <v>0</v>
      </c>
      <c r="BM80" s="697">
        <f>[52]ACCOUNTALLOC!BM80</f>
        <v>0</v>
      </c>
      <c r="BN80" s="697">
        <f>[52]ACCOUNTALLOC!BN80</f>
        <v>0</v>
      </c>
      <c r="BO80" s="697">
        <f>[52]ACCOUNTALLOC!BO80</f>
        <v>95482.411038719831</v>
      </c>
      <c r="BP80" s="698"/>
      <c r="BQ80" s="697">
        <f>[52]ACCOUNTALLOC!BQ80</f>
        <v>42826.610998679585</v>
      </c>
      <c r="BR80" s="697">
        <f>[52]ACCOUNTALLOC!BR80</f>
        <v>203539.20810078768</v>
      </c>
      <c r="BS80" s="697">
        <f>[52]ACCOUNTALLOC!BS80</f>
        <v>901.69415960425556</v>
      </c>
      <c r="BT80" s="697">
        <f>[52]ACCOUNTALLOC!BT80</f>
        <v>0</v>
      </c>
      <c r="BU80" s="697">
        <f>[52]ACCOUNTALLOC!BU80</f>
        <v>0</v>
      </c>
      <c r="BV80" s="697">
        <f>[52]ACCOUNTALLOC!BV80</f>
        <v>0</v>
      </c>
      <c r="BW80" s="697">
        <f>[52]ACCOUNTALLOC!BW80</f>
        <v>247267.51325907154</v>
      </c>
      <c r="BX80" s="698"/>
      <c r="BY80" s="697">
        <f>[52]ACCOUNTALLOC!BY80</f>
        <v>19171.709391179309</v>
      </c>
      <c r="BZ80" s="697">
        <f>[52]ACCOUNTALLOC!BZ80</f>
        <v>118955.73347279431</v>
      </c>
      <c r="CA80" s="697">
        <f>[52]ACCOUNTALLOC!CA80</f>
        <v>1451.7198250533936</v>
      </c>
      <c r="CB80" s="697">
        <f>[52]ACCOUNTALLOC!CB80</f>
        <v>0</v>
      </c>
      <c r="CC80" s="697">
        <f>[52]ACCOUNTALLOC!CC80</f>
        <v>0</v>
      </c>
      <c r="CD80" s="697">
        <f>[52]ACCOUNTALLOC!CD80</f>
        <v>0</v>
      </c>
      <c r="CE80" s="697">
        <f>[52]ACCOUNTALLOC!CE80</f>
        <v>139579.162689027</v>
      </c>
      <c r="CF80" s="698"/>
      <c r="CG80" s="697">
        <f>[52]ACCOUNTALLOC!CG80</f>
        <v>34720.626635862187</v>
      </c>
      <c r="CH80" s="697">
        <f>[52]ACCOUNTALLOC!CH80</f>
        <v>24508.643995122195</v>
      </c>
      <c r="CI80" s="697">
        <f>[52]ACCOUNTALLOC!CI80</f>
        <v>85195.124638712776</v>
      </c>
      <c r="CJ80" s="697">
        <f>[52]ACCOUNTALLOC!CJ80</f>
        <v>0</v>
      </c>
      <c r="CK80" s="697">
        <f>[52]ACCOUNTALLOC!CK80</f>
        <v>0</v>
      </c>
      <c r="CL80" s="697">
        <f>[52]ACCOUNTALLOC!CL80</f>
        <v>0</v>
      </c>
      <c r="CM80" s="697">
        <f>[52]ACCOUNTALLOC!CM80</f>
        <v>144424.39526969715</v>
      </c>
      <c r="CN80" s="698">
        <f>[52]ACCOUNTALLOC!CN80</f>
        <v>0</v>
      </c>
      <c r="CO80" s="697">
        <f>[52]ACCOUNTALLOC!CO80</f>
        <v>2175.7380565191015</v>
      </c>
      <c r="CP80" s="697">
        <f>[52]ACCOUNTALLOC!CP80</f>
        <v>2398.6305462134928</v>
      </c>
      <c r="CQ80" s="697">
        <f>[52]ACCOUNTALLOC!CQ80</f>
        <v>16.186505157921552</v>
      </c>
      <c r="CR80" s="697">
        <f>[52]ACCOUNTALLOC!CR80</f>
        <v>0</v>
      </c>
      <c r="CS80" s="697">
        <f>[52]ACCOUNTALLOC!CS80</f>
        <v>0</v>
      </c>
      <c r="CT80" s="697">
        <f>[52]ACCOUNTALLOC!CT80</f>
        <v>0</v>
      </c>
      <c r="CU80" s="697">
        <f>[52]ACCOUNTALLOC!CU80</f>
        <v>4590.5551078905164</v>
      </c>
      <c r="CW80" s="65">
        <f>[52]ACCOUNTALLOC!CW80</f>
        <v>0</v>
      </c>
      <c r="CX80" s="65">
        <f>[52]ACCOUNTALLOC!CX80</f>
        <v>0</v>
      </c>
      <c r="CY80" s="65">
        <f>[52]ACCOUNTALLOC!CY80</f>
        <v>0</v>
      </c>
      <c r="CZ80" s="65">
        <f>[52]ACCOUNTALLOC!CZ80</f>
        <v>0</v>
      </c>
      <c r="DA80" s="65">
        <f>[52]ACCOUNTALLOC!DA80</f>
        <v>0</v>
      </c>
      <c r="DB80" s="65">
        <f>[52]ACCOUNTALLOC!DB80</f>
        <v>0</v>
      </c>
      <c r="DC80" s="65">
        <f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>[52]ACCOUNTALLOC!E81</f>
        <v>2242870.457055192</v>
      </c>
      <c r="F81" s="697">
        <f>[52]ACCOUNTALLOC!F81</f>
        <v>2036400.1311335801</v>
      </c>
      <c r="G81" s="697">
        <f>[52]ACCOUNTALLOC!G81</f>
        <v>259197.03600155353</v>
      </c>
      <c r="H81" s="697">
        <f>[52]ACCOUNTALLOC!H81</f>
        <v>0</v>
      </c>
      <c r="I81" s="697">
        <f>[52]ACCOUNTALLOC!I81</f>
        <v>0</v>
      </c>
      <c r="J81" s="697">
        <f>[52]ACCOUNTALLOC!J81</f>
        <v>0</v>
      </c>
      <c r="K81" s="697">
        <f>[52]ACCOUNTALLOC!K81</f>
        <v>4538467.6241903258</v>
      </c>
      <c r="L81" s="698"/>
      <c r="M81" s="697">
        <f>[52]ACCOUNTALLOC!M81</f>
        <v>425613.78906642401</v>
      </c>
      <c r="N81" s="697">
        <f>[52]ACCOUNTALLOC!N81</f>
        <v>517425.37848173286</v>
      </c>
      <c r="O81" s="697">
        <f>[52]ACCOUNTALLOC!O81</f>
        <v>35084.033744611479</v>
      </c>
      <c r="P81" s="697">
        <f>[52]ACCOUNTALLOC!P81</f>
        <v>0</v>
      </c>
      <c r="Q81" s="697">
        <f>[52]ACCOUNTALLOC!Q81</f>
        <v>0</v>
      </c>
      <c r="R81" s="697">
        <f>[52]ACCOUNTALLOC!R81</f>
        <v>0</v>
      </c>
      <c r="S81" s="697">
        <f>[52]ACCOUNTALLOC!S81</f>
        <v>978123.20129276824</v>
      </c>
      <c r="T81" s="698"/>
      <c r="U81" s="697">
        <f>[52]ACCOUNTALLOC!U81</f>
        <v>374378.0978494134</v>
      </c>
      <c r="V81" s="697">
        <f>[52]ACCOUNTALLOC!V81</f>
        <v>575416.64522027387</v>
      </c>
      <c r="W81" s="697">
        <f>[52]ACCOUNTALLOC!W81</f>
        <v>9235.2716951382263</v>
      </c>
      <c r="X81" s="697">
        <f>[52]ACCOUNTALLOC!X81</f>
        <v>0</v>
      </c>
      <c r="Y81" s="697">
        <f>[52]ACCOUNTALLOC!Y81</f>
        <v>0</v>
      </c>
      <c r="Z81" s="697">
        <f>[52]ACCOUNTALLOC!Z81</f>
        <v>0</v>
      </c>
      <c r="AA81" s="697">
        <f>[52]ACCOUNTALLOC!AA81</f>
        <v>959030.01476482546</v>
      </c>
      <c r="AB81" s="698"/>
      <c r="AC81" s="697">
        <f>[52]ACCOUNTALLOC!AC81</f>
        <v>169214.39523281311</v>
      </c>
      <c r="AD81" s="697">
        <f>[52]ACCOUNTALLOC!AD81</f>
        <v>371354.23396802612</v>
      </c>
      <c r="AE81" s="697">
        <f>[52]ACCOUNTALLOC!AE81</f>
        <v>1022.6497393984038</v>
      </c>
      <c r="AF81" s="697">
        <f>[52]ACCOUNTALLOC!AF81</f>
        <v>0</v>
      </c>
      <c r="AG81" s="697">
        <f>[52]ACCOUNTALLOC!AG81</f>
        <v>0</v>
      </c>
      <c r="AH81" s="697">
        <f>[52]ACCOUNTALLOC!AH81</f>
        <v>0</v>
      </c>
      <c r="AI81" s="697">
        <f>[52]ACCOUNTALLOC!AI81</f>
        <v>541591.27894023759</v>
      </c>
      <c r="AJ81" s="698"/>
      <c r="AK81" s="697">
        <f>[52]ACCOUNTALLOC!AK81</f>
        <v>131460.13217197382</v>
      </c>
      <c r="AL81" s="697">
        <f>[52]ACCOUNTALLOC!AL81</f>
        <v>258367.03049309383</v>
      </c>
      <c r="AM81" s="697">
        <f>[52]ACCOUNTALLOC!AM81</f>
        <v>12205.286803305622</v>
      </c>
      <c r="AN81" s="697">
        <f>[52]ACCOUNTALLOC!AN81</f>
        <v>0</v>
      </c>
      <c r="AO81" s="697">
        <f>[52]ACCOUNTALLOC!AO81</f>
        <v>0</v>
      </c>
      <c r="AP81" s="697">
        <f>[52]ACCOUNTALLOC!AP81</f>
        <v>0</v>
      </c>
      <c r="AQ81" s="697">
        <f>[52]ACCOUNTALLOC!AQ81</f>
        <v>402032.44946837326</v>
      </c>
      <c r="AR81" s="698"/>
      <c r="AS81" s="697">
        <f>[52]ACCOUNTALLOC!AS81</f>
        <v>1307.0711472589878</v>
      </c>
      <c r="AT81" s="697">
        <f>[52]ACCOUNTALLOC!AT81</f>
        <v>815.82189627773096</v>
      </c>
      <c r="AU81" s="697">
        <f>[52]ACCOUNTALLOC!AU81</f>
        <v>39.573385476083281</v>
      </c>
      <c r="AV81" s="697">
        <f>[52]ACCOUNTALLOC!AV81</f>
        <v>0</v>
      </c>
      <c r="AW81" s="697">
        <f>[52]ACCOUNTALLOC!AW81</f>
        <v>0</v>
      </c>
      <c r="AX81" s="697">
        <f>[52]ACCOUNTALLOC!AX81</f>
        <v>0</v>
      </c>
      <c r="AY81" s="697">
        <f>[52]ACCOUNTALLOC!AY81</f>
        <v>2162.4664290128021</v>
      </c>
      <c r="AZ81" s="698"/>
      <c r="BA81" s="697">
        <f>[52]ACCOUNTALLOC!BA81</f>
        <v>25249.0481254103</v>
      </c>
      <c r="BB81" s="697">
        <f>[52]ACCOUNTALLOC!BB81</f>
        <v>22516.288473677261</v>
      </c>
      <c r="BC81" s="697">
        <f>[52]ACCOUNTALLOC!BC81</f>
        <v>3944.5251890420441</v>
      </c>
      <c r="BD81" s="697">
        <f>[52]ACCOUNTALLOC!BD81</f>
        <v>0</v>
      </c>
      <c r="BE81" s="697">
        <f>[52]ACCOUNTALLOC!BE81</f>
        <v>0</v>
      </c>
      <c r="BF81" s="697">
        <f>[52]ACCOUNTALLOC!BF81</f>
        <v>0</v>
      </c>
      <c r="BG81" s="697">
        <f>[52]ACCOUNTALLOC!BG81</f>
        <v>51709.861788129609</v>
      </c>
      <c r="BH81" s="698"/>
      <c r="BI81" s="697">
        <f>[52]ACCOUNTALLOC!BI81</f>
        <v>40589.559969022834</v>
      </c>
      <c r="BJ81" s="697">
        <f>[52]ACCOUNTALLOC!BJ81</f>
        <v>11074.122113215521</v>
      </c>
      <c r="BK81" s="697">
        <f>[52]ACCOUNTALLOC!BK81</f>
        <v>797.78595246681834</v>
      </c>
      <c r="BL81" s="697">
        <f>[52]ACCOUNTALLOC!BL81</f>
        <v>0</v>
      </c>
      <c r="BM81" s="697">
        <f>[52]ACCOUNTALLOC!BM81</f>
        <v>0</v>
      </c>
      <c r="BN81" s="697">
        <f>[52]ACCOUNTALLOC!BN81</f>
        <v>0</v>
      </c>
      <c r="BO81" s="697">
        <f>[52]ACCOUNTALLOC!BO81</f>
        <v>52461.468034705169</v>
      </c>
      <c r="BP81" s="698"/>
      <c r="BQ81" s="697">
        <f>[52]ACCOUNTALLOC!BQ81</f>
        <v>23530.47916888992</v>
      </c>
      <c r="BR81" s="697">
        <f>[52]ACCOUNTALLOC!BR81</f>
        <v>111831.75564406905</v>
      </c>
      <c r="BS81" s="697">
        <f>[52]ACCOUNTALLOC!BS81</f>
        <v>495.42317602323948</v>
      </c>
      <c r="BT81" s="697">
        <f>[52]ACCOUNTALLOC!BT81</f>
        <v>0</v>
      </c>
      <c r="BU81" s="697">
        <f>[52]ACCOUNTALLOC!BU81</f>
        <v>0</v>
      </c>
      <c r="BV81" s="697">
        <f>[52]ACCOUNTALLOC!BV81</f>
        <v>0</v>
      </c>
      <c r="BW81" s="697">
        <f>[52]ACCOUNTALLOC!BW81</f>
        <v>135857.65798898222</v>
      </c>
      <c r="BX81" s="698"/>
      <c r="BY81" s="697">
        <f>[52]ACCOUNTALLOC!BY81</f>
        <v>10533.626125005891</v>
      </c>
      <c r="BZ81" s="697">
        <f>[52]ACCOUNTALLOC!BZ81</f>
        <v>65358.554955186824</v>
      </c>
      <c r="CA81" s="697">
        <f>[52]ACCOUNTALLOC!CA81</f>
        <v>797.6270432310555</v>
      </c>
      <c r="CB81" s="697">
        <f>[52]ACCOUNTALLOC!CB81</f>
        <v>0</v>
      </c>
      <c r="CC81" s="697">
        <f>[52]ACCOUNTALLOC!CC81</f>
        <v>0</v>
      </c>
      <c r="CD81" s="697">
        <f>[52]ACCOUNTALLOC!CD81</f>
        <v>0</v>
      </c>
      <c r="CE81" s="697">
        <f>[52]ACCOUNTALLOC!CE81</f>
        <v>76689.808123423776</v>
      </c>
      <c r="CF81" s="698"/>
      <c r="CG81" s="697">
        <f>[52]ACCOUNTALLOC!CG81</f>
        <v>19076.760050220855</v>
      </c>
      <c r="CH81" s="697">
        <f>[52]ACCOUNTALLOC!CH81</f>
        <v>13465.929793107898</v>
      </c>
      <c r="CI81" s="697">
        <f>[52]ACCOUNTALLOC!CI81</f>
        <v>46809.263186013464</v>
      </c>
      <c r="CJ81" s="697">
        <f>[52]ACCOUNTALLOC!CJ81</f>
        <v>0</v>
      </c>
      <c r="CK81" s="697">
        <f>[52]ACCOUNTALLOC!CK81</f>
        <v>0</v>
      </c>
      <c r="CL81" s="697">
        <f>[52]ACCOUNTALLOC!CL81</f>
        <v>0</v>
      </c>
      <c r="CM81" s="697">
        <f>[52]ACCOUNTALLOC!CM81</f>
        <v>79351.953029342214</v>
      </c>
      <c r="CN81" s="698">
        <f>[52]ACCOUNTALLOC!CN81</f>
        <v>0</v>
      </c>
      <c r="CO81" s="697">
        <f>[52]ACCOUNTALLOC!CO81</f>
        <v>1195.4286790860529</v>
      </c>
      <c r="CP81" s="697">
        <f>[52]ACCOUNTALLOC!CP81</f>
        <v>1317.8938231484117</v>
      </c>
      <c r="CQ81" s="697">
        <f>[52]ACCOUNTALLOC!CQ81</f>
        <v>8.8934476381366103</v>
      </c>
      <c r="CR81" s="697">
        <f>[52]ACCOUNTALLOC!CR81</f>
        <v>0</v>
      </c>
      <c r="CS81" s="697">
        <f>[52]ACCOUNTALLOC!CS81</f>
        <v>0</v>
      </c>
      <c r="CT81" s="697">
        <f>[52]ACCOUNTALLOC!CT81</f>
        <v>0</v>
      </c>
      <c r="CU81" s="697">
        <f>[52]ACCOUNTALLOC!CU81</f>
        <v>2522.215949872601</v>
      </c>
      <c r="CW81" s="65">
        <f>[52]ACCOUNTALLOC!CW81</f>
        <v>0</v>
      </c>
      <c r="CX81" s="65">
        <f>[52]ACCOUNTALLOC!CX81</f>
        <v>0</v>
      </c>
      <c r="CY81" s="65">
        <f>[52]ACCOUNTALLOC!CY81</f>
        <v>0</v>
      </c>
      <c r="CZ81" s="65">
        <f>[52]ACCOUNTALLOC!CZ81</f>
        <v>0</v>
      </c>
      <c r="DA81" s="65">
        <f>[52]ACCOUNTALLOC!DA81</f>
        <v>0</v>
      </c>
      <c r="DB81" s="65">
        <f>[52]ACCOUNTALLOC!DB81</f>
        <v>0</v>
      </c>
      <c r="DC81" s="65">
        <f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>[52]ACCOUNTALLOC!E82</f>
        <v>1522169.4380325971</v>
      </c>
      <c r="F82" s="697">
        <f>[52]ACCOUNTALLOC!F82</f>
        <v>1382044.1717739527</v>
      </c>
      <c r="G82" s="697">
        <f>[52]ACCOUNTALLOC!G82</f>
        <v>175909.31539943628</v>
      </c>
      <c r="H82" s="697">
        <f>[52]ACCOUNTALLOC!H82</f>
        <v>0</v>
      </c>
      <c r="I82" s="697">
        <f>[52]ACCOUNTALLOC!I82</f>
        <v>0</v>
      </c>
      <c r="J82" s="697">
        <f>[52]ACCOUNTALLOC!J82</f>
        <v>0</v>
      </c>
      <c r="K82" s="697">
        <f>[52]ACCOUNTALLOC!K82</f>
        <v>3080122.925205986</v>
      </c>
      <c r="L82" s="698"/>
      <c r="M82" s="697">
        <f>[52]ACCOUNTALLOC!M82</f>
        <v>288851.41363570985</v>
      </c>
      <c r="N82" s="697">
        <f>[52]ACCOUNTALLOC!N82</f>
        <v>351161.20733136119</v>
      </c>
      <c r="O82" s="697">
        <f>[52]ACCOUNTALLOC!O82</f>
        <v>23810.489705709198</v>
      </c>
      <c r="P82" s="697">
        <f>[52]ACCOUNTALLOC!P82</f>
        <v>0</v>
      </c>
      <c r="Q82" s="697">
        <f>[52]ACCOUNTALLOC!Q82</f>
        <v>0</v>
      </c>
      <c r="R82" s="697">
        <f>[52]ACCOUNTALLOC!R82</f>
        <v>0</v>
      </c>
      <c r="S82" s="697">
        <f>[52]ACCOUNTALLOC!S82</f>
        <v>663823.1106727802</v>
      </c>
      <c r="T82" s="698"/>
      <c r="U82" s="697">
        <f>[52]ACCOUNTALLOC!U82</f>
        <v>254079.27462889184</v>
      </c>
      <c r="V82" s="697">
        <f>[52]ACCOUNTALLOC!V82</f>
        <v>390518.15441875649</v>
      </c>
      <c r="W82" s="697">
        <f>[52]ACCOUNTALLOC!W82</f>
        <v>6267.7040852034279</v>
      </c>
      <c r="X82" s="697">
        <f>[52]ACCOUNTALLOC!X82</f>
        <v>0</v>
      </c>
      <c r="Y82" s="697">
        <f>[52]ACCOUNTALLOC!Y82</f>
        <v>0</v>
      </c>
      <c r="Z82" s="697">
        <f>[52]ACCOUNTALLOC!Z82</f>
        <v>0</v>
      </c>
      <c r="AA82" s="697">
        <f>[52]ACCOUNTALLOC!AA82</f>
        <v>650865.1331328518</v>
      </c>
      <c r="AB82" s="698"/>
      <c r="AC82" s="697">
        <f>[52]ACCOUNTALLOC!AC82</f>
        <v>114840.77472612525</v>
      </c>
      <c r="AD82" s="697">
        <f>[52]ACCOUNTALLOC!AD82</f>
        <v>252027.0681938123</v>
      </c>
      <c r="AE82" s="697">
        <f>[52]ACCOUNTALLOC!AE82</f>
        <v>694.04194710740023</v>
      </c>
      <c r="AF82" s="697">
        <f>[52]ACCOUNTALLOC!AF82</f>
        <v>0</v>
      </c>
      <c r="AG82" s="697">
        <f>[52]ACCOUNTALLOC!AG82</f>
        <v>0</v>
      </c>
      <c r="AH82" s="697">
        <f>[52]ACCOUNTALLOC!AH82</f>
        <v>0</v>
      </c>
      <c r="AI82" s="697">
        <f>[52]ACCOUNTALLOC!AI82</f>
        <v>367561.88486704498</v>
      </c>
      <c r="AJ82" s="698"/>
      <c r="AK82" s="697">
        <f>[52]ACCOUNTALLOC!AK82</f>
        <v>89218.079841594779</v>
      </c>
      <c r="AL82" s="697">
        <f>[52]ACCOUNTALLOC!AL82</f>
        <v>175346.0153593462</v>
      </c>
      <c r="AM82" s="697">
        <f>[52]ACCOUNTALLOC!AM82</f>
        <v>8283.3649602783171</v>
      </c>
      <c r="AN82" s="697">
        <f>[52]ACCOUNTALLOC!AN82</f>
        <v>0</v>
      </c>
      <c r="AO82" s="697">
        <f>[52]ACCOUNTALLOC!AO82</f>
        <v>0</v>
      </c>
      <c r="AP82" s="697">
        <f>[52]ACCOUNTALLOC!AP82</f>
        <v>0</v>
      </c>
      <c r="AQ82" s="697">
        <f>[52]ACCOUNTALLOC!AQ82</f>
        <v>272847.46016121929</v>
      </c>
      <c r="AR82" s="698"/>
      <c r="AS82" s="697">
        <f>[52]ACCOUNTALLOC!AS82</f>
        <v>887.07029308508845</v>
      </c>
      <c r="AT82" s="697">
        <f>[52]ACCOUNTALLOC!AT82</f>
        <v>553.67404456440397</v>
      </c>
      <c r="AU82" s="697">
        <f>[52]ACCOUNTALLOC!AU82</f>
        <v>26.857279136070375</v>
      </c>
      <c r="AV82" s="697">
        <f>[52]ACCOUNTALLOC!AV82</f>
        <v>0</v>
      </c>
      <c r="AW82" s="697">
        <f>[52]ACCOUNTALLOC!AW82</f>
        <v>0</v>
      </c>
      <c r="AX82" s="697">
        <f>[52]ACCOUNTALLOC!AX82</f>
        <v>0</v>
      </c>
      <c r="AY82" s="697">
        <f>[52]ACCOUNTALLOC!AY82</f>
        <v>1467.601616785563</v>
      </c>
      <c r="AZ82" s="698"/>
      <c r="BA82" s="697">
        <f>[52]ACCOUNTALLOC!BA82</f>
        <v>17135.777625951421</v>
      </c>
      <c r="BB82" s="697">
        <f>[52]ACCOUNTALLOC!BB82</f>
        <v>15281.134969140025</v>
      </c>
      <c r="BC82" s="697">
        <f>[52]ACCOUNTALLOC!BC82</f>
        <v>2677.0318684356371</v>
      </c>
      <c r="BD82" s="697">
        <f>[52]ACCOUNTALLOC!BD82</f>
        <v>0</v>
      </c>
      <c r="BE82" s="697">
        <f>[52]ACCOUNTALLOC!BE82</f>
        <v>0</v>
      </c>
      <c r="BF82" s="697">
        <f>[52]ACCOUNTALLOC!BF82</f>
        <v>0</v>
      </c>
      <c r="BG82" s="697">
        <f>[52]ACCOUNTALLOC!BG82</f>
        <v>35093.944463527085</v>
      </c>
      <c r="BH82" s="698"/>
      <c r="BI82" s="697">
        <f>[52]ACCOUNTALLOC!BI82</f>
        <v>27546.926526090276</v>
      </c>
      <c r="BJ82" s="697">
        <f>[52]ACCOUNTALLOC!BJ82</f>
        <v>7515.6771452194562</v>
      </c>
      <c r="BK82" s="697">
        <f>[52]ACCOUNTALLOC!BK82</f>
        <v>541.43358619611729</v>
      </c>
      <c r="BL82" s="697">
        <f>[52]ACCOUNTALLOC!BL82</f>
        <v>0</v>
      </c>
      <c r="BM82" s="697">
        <f>[52]ACCOUNTALLOC!BM82</f>
        <v>0</v>
      </c>
      <c r="BN82" s="697">
        <f>[52]ACCOUNTALLOC!BN82</f>
        <v>0</v>
      </c>
      <c r="BO82" s="697">
        <f>[52]ACCOUNTALLOC!BO82</f>
        <v>35604.03725750585</v>
      </c>
      <c r="BP82" s="698"/>
      <c r="BQ82" s="697">
        <f>[52]ACCOUNTALLOC!BQ82</f>
        <v>15969.436014674617</v>
      </c>
      <c r="BR82" s="697">
        <f>[52]ACCOUNTALLOC!BR82</f>
        <v>75896.884774358768</v>
      </c>
      <c r="BS82" s="697">
        <f>[52]ACCOUNTALLOC!BS82</f>
        <v>336.22896724305184</v>
      </c>
      <c r="BT82" s="697">
        <f>[52]ACCOUNTALLOC!BT82</f>
        <v>0</v>
      </c>
      <c r="BU82" s="697">
        <f>[52]ACCOUNTALLOC!BU82</f>
        <v>0</v>
      </c>
      <c r="BV82" s="697">
        <f>[52]ACCOUNTALLOC!BV82</f>
        <v>0</v>
      </c>
      <c r="BW82" s="697">
        <f>[52]ACCOUNTALLOC!BW82</f>
        <v>92202.549756276436</v>
      </c>
      <c r="BX82" s="698"/>
      <c r="BY82" s="697">
        <f>[52]ACCOUNTALLOC!BY82</f>
        <v>7148.8586015786741</v>
      </c>
      <c r="BZ82" s="697">
        <f>[52]ACCOUNTALLOC!BZ82</f>
        <v>44356.906371392448</v>
      </c>
      <c r="CA82" s="697">
        <f>[52]ACCOUNTALLOC!CA82</f>
        <v>541.32573922647236</v>
      </c>
      <c r="CB82" s="697">
        <f>[52]ACCOUNTALLOC!CB82</f>
        <v>0</v>
      </c>
      <c r="CC82" s="697">
        <f>[52]ACCOUNTALLOC!CC82</f>
        <v>0</v>
      </c>
      <c r="CD82" s="697">
        <f>[52]ACCOUNTALLOC!CD82</f>
        <v>0</v>
      </c>
      <c r="CE82" s="697">
        <f>[52]ACCOUNTALLOC!CE82</f>
        <v>52047.090712197591</v>
      </c>
      <c r="CF82" s="698"/>
      <c r="CG82" s="697">
        <f>[52]ACCOUNTALLOC!CG82</f>
        <v>12946.829378301816</v>
      </c>
      <c r="CH82" s="697">
        <f>[52]ACCOUNTALLOC!CH82</f>
        <v>9138.9258444617626</v>
      </c>
      <c r="CI82" s="697">
        <f>[52]ACCOUNTALLOC!CI82</f>
        <v>31768.054019546391</v>
      </c>
      <c r="CJ82" s="697">
        <f>[52]ACCOUNTALLOC!CJ82</f>
        <v>0</v>
      </c>
      <c r="CK82" s="697">
        <f>[52]ACCOUNTALLOC!CK82</f>
        <v>0</v>
      </c>
      <c r="CL82" s="697">
        <f>[52]ACCOUNTALLOC!CL82</f>
        <v>0</v>
      </c>
      <c r="CM82" s="697">
        <f>[52]ACCOUNTALLOC!CM82</f>
        <v>53853.809242309973</v>
      </c>
      <c r="CN82" s="698">
        <f>[52]ACCOUNTALLOC!CN82</f>
        <v>0</v>
      </c>
      <c r="CO82" s="697">
        <f>[52]ACCOUNTALLOC!CO82</f>
        <v>811.30187208475479</v>
      </c>
      <c r="CP82" s="697">
        <f>[52]ACCOUNTALLOC!CP82</f>
        <v>894.41532116051394</v>
      </c>
      <c r="CQ82" s="697">
        <f>[52]ACCOUNTALLOC!CQ82</f>
        <v>6.0357182693862601</v>
      </c>
      <c r="CR82" s="697">
        <f>[52]ACCOUNTALLOC!CR82</f>
        <v>0</v>
      </c>
      <c r="CS82" s="697">
        <f>[52]ACCOUNTALLOC!CS82</f>
        <v>0</v>
      </c>
      <c r="CT82" s="697">
        <f>[52]ACCOUNTALLOC!CT82</f>
        <v>0</v>
      </c>
      <c r="CU82" s="697">
        <f>[52]ACCOUNTALLOC!CU82</f>
        <v>1711.7529115146551</v>
      </c>
      <c r="CW82" s="65">
        <f>[52]ACCOUNTALLOC!CW82</f>
        <v>0</v>
      </c>
      <c r="CX82" s="65">
        <f>[52]ACCOUNTALLOC!CX82</f>
        <v>0</v>
      </c>
      <c r="CY82" s="65">
        <f>[52]ACCOUNTALLOC!CY82</f>
        <v>0</v>
      </c>
      <c r="CZ82" s="65">
        <f>[52]ACCOUNTALLOC!CZ82</f>
        <v>0</v>
      </c>
      <c r="DA82" s="65">
        <f>[52]ACCOUNTALLOC!DA82</f>
        <v>0</v>
      </c>
      <c r="DB82" s="65">
        <f>[52]ACCOUNTALLOC!DB82</f>
        <v>0</v>
      </c>
      <c r="DC82" s="65">
        <f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>[52]ACCOUNTALLOC!E83</f>
        <v>36935245.070522211</v>
      </c>
      <c r="F83" s="697">
        <f>[52]ACCOUNTALLOC!F83</f>
        <v>33856602.495819457</v>
      </c>
      <c r="G83" s="697">
        <f>[52]ACCOUNTALLOC!G83</f>
        <v>18891334.804701116</v>
      </c>
      <c r="H83" s="697">
        <f>[52]ACCOUNTALLOC!H83</f>
        <v>0</v>
      </c>
      <c r="I83" s="697">
        <f>[52]ACCOUNTALLOC!I83</f>
        <v>0</v>
      </c>
      <c r="J83" s="697">
        <f>[52]ACCOUNTALLOC!J83</f>
        <v>0</v>
      </c>
      <c r="K83" s="697">
        <f>[52]ACCOUNTALLOC!K83</f>
        <v>89683182.371042788</v>
      </c>
      <c r="L83" s="698"/>
      <c r="M83" s="697">
        <f>[52]ACCOUNTALLOC!M83</f>
        <v>7011043.4603836732</v>
      </c>
      <c r="N83" s="697">
        <f>[52]ACCOUNTALLOC!N83</f>
        <v>8602565.4254663922</v>
      </c>
      <c r="O83" s="697">
        <f>[52]ACCOUNTALLOC!O83</f>
        <v>2134913.1501106974</v>
      </c>
      <c r="P83" s="697">
        <f>[52]ACCOUNTALLOC!P83</f>
        <v>0</v>
      </c>
      <c r="Q83" s="697">
        <f>[52]ACCOUNTALLOC!Q83</f>
        <v>0</v>
      </c>
      <c r="R83" s="697">
        <f>[52]ACCOUNTALLOC!R83</f>
        <v>0</v>
      </c>
      <c r="S83" s="697">
        <f>[52]ACCOUNTALLOC!S83</f>
        <v>17748522.035960764</v>
      </c>
      <c r="T83" s="698"/>
      <c r="U83" s="697">
        <f>[52]ACCOUNTALLOC!U83</f>
        <v>6169314.0666569453</v>
      </c>
      <c r="V83" s="697">
        <f>[52]ACCOUNTALLOC!V83</f>
        <v>9566711.5361341834</v>
      </c>
      <c r="W83" s="697">
        <f>[52]ACCOUNTALLOC!W83</f>
        <v>302013.00386165088</v>
      </c>
      <c r="X83" s="697">
        <f>[52]ACCOUNTALLOC!X83</f>
        <v>0</v>
      </c>
      <c r="Y83" s="697">
        <f>[52]ACCOUNTALLOC!Y83</f>
        <v>0</v>
      </c>
      <c r="Z83" s="697">
        <f>[52]ACCOUNTALLOC!Z83</f>
        <v>0</v>
      </c>
      <c r="AA83" s="697">
        <f>[52]ACCOUNTALLOC!AA83</f>
        <v>16038038.60665278</v>
      </c>
      <c r="AB83" s="698"/>
      <c r="AC83" s="697">
        <f>[52]ACCOUNTALLOC!AC83</f>
        <v>2789389.1287612012</v>
      </c>
      <c r="AD83" s="697">
        <f>[52]ACCOUNTALLOC!AD83</f>
        <v>6174028.6166629931</v>
      </c>
      <c r="AE83" s="697">
        <f>[52]ACCOUNTALLOC!AE83</f>
        <v>163429.31759963316</v>
      </c>
      <c r="AF83" s="697">
        <f>[52]ACCOUNTALLOC!AF83</f>
        <v>0</v>
      </c>
      <c r="AG83" s="697">
        <f>[52]ACCOUNTALLOC!AG83</f>
        <v>0</v>
      </c>
      <c r="AH83" s="697">
        <f>[52]ACCOUNTALLOC!AH83</f>
        <v>0</v>
      </c>
      <c r="AI83" s="697">
        <f>[52]ACCOUNTALLOC!AI83</f>
        <v>9126847.063023828</v>
      </c>
      <c r="AJ83" s="698"/>
      <c r="AK83" s="697">
        <f>[52]ACCOUNTALLOC!AK83</f>
        <v>2166564.0745709785</v>
      </c>
      <c r="AL83" s="697">
        <f>[52]ACCOUNTALLOC!AL83</f>
        <v>4295535.8898747507</v>
      </c>
      <c r="AM83" s="697">
        <f>[52]ACCOUNTALLOC!AM83</f>
        <v>358494.24048453913</v>
      </c>
      <c r="AN83" s="697">
        <f>[52]ACCOUNTALLOC!AN83</f>
        <v>0</v>
      </c>
      <c r="AO83" s="697">
        <f>[52]ACCOUNTALLOC!AO83</f>
        <v>0</v>
      </c>
      <c r="AP83" s="697">
        <f>[52]ACCOUNTALLOC!AP83</f>
        <v>0</v>
      </c>
      <c r="AQ83" s="697">
        <f>[52]ACCOUNTALLOC!AQ83</f>
        <v>6820594.2049302682</v>
      </c>
      <c r="AR83" s="698"/>
      <c r="AS83" s="697">
        <f>[52]ACCOUNTALLOC!AS83</f>
        <v>21494.788088300415</v>
      </c>
      <c r="AT83" s="697">
        <f>[52]ACCOUNTALLOC!AT83</f>
        <v>13563.620050586689</v>
      </c>
      <c r="AU83" s="697">
        <f>[52]ACCOUNTALLOC!AU83</f>
        <v>667.27993688330582</v>
      </c>
      <c r="AV83" s="697">
        <f>[52]ACCOUNTALLOC!AV83</f>
        <v>0</v>
      </c>
      <c r="AW83" s="697">
        <f>[52]ACCOUNTALLOC!AW83</f>
        <v>0</v>
      </c>
      <c r="AX83" s="697">
        <f>[52]ACCOUNTALLOC!AX83</f>
        <v>0</v>
      </c>
      <c r="AY83" s="697">
        <f>[52]ACCOUNTALLOC!AY83</f>
        <v>35725.688075770413</v>
      </c>
      <c r="AZ83" s="698"/>
      <c r="BA83" s="697">
        <f>[52]ACCOUNTALLOC!BA83</f>
        <v>415217.54107792844</v>
      </c>
      <c r="BB83" s="697">
        <f>[52]ACCOUNTALLOC!BB83</f>
        <v>374349.33188210789</v>
      </c>
      <c r="BC83" s="697">
        <f>[52]ACCOUNTALLOC!BC83</f>
        <v>69512.834556707792</v>
      </c>
      <c r="BD83" s="697">
        <f>[52]ACCOUNTALLOC!BD83</f>
        <v>0</v>
      </c>
      <c r="BE83" s="697">
        <f>[52]ACCOUNTALLOC!BE83</f>
        <v>0</v>
      </c>
      <c r="BF83" s="697">
        <f>[52]ACCOUNTALLOC!BF83</f>
        <v>0</v>
      </c>
      <c r="BG83" s="697">
        <f>[52]ACCOUNTALLOC!BG83</f>
        <v>859079.70751674415</v>
      </c>
      <c r="BH83" s="698"/>
      <c r="BI83" s="697">
        <f>[52]ACCOUNTALLOC!BI83</f>
        <v>668438.2542124769</v>
      </c>
      <c r="BJ83" s="697">
        <f>[52]ACCOUNTALLOC!BJ83</f>
        <v>190813.29014103831</v>
      </c>
      <c r="BK83" s="697">
        <f>[52]ACCOUNTALLOC!BK83</f>
        <v>31099.278474032108</v>
      </c>
      <c r="BL83" s="697">
        <f>[52]ACCOUNTALLOC!BL83</f>
        <v>0</v>
      </c>
      <c r="BM83" s="697">
        <f>[52]ACCOUNTALLOC!BM83</f>
        <v>0</v>
      </c>
      <c r="BN83" s="697">
        <f>[52]ACCOUNTALLOC!BN83</f>
        <v>0</v>
      </c>
      <c r="BO83" s="697">
        <f>[52]ACCOUNTALLOC!BO83</f>
        <v>890350.82282754721</v>
      </c>
      <c r="BP83" s="698"/>
      <c r="BQ83" s="697">
        <f>[52]ACCOUNTALLOC!BQ83</f>
        <v>388558.42457474559</v>
      </c>
      <c r="BR83" s="697">
        <f>[52]ACCOUNTALLOC!BR83</f>
        <v>1859282.5836949903</v>
      </c>
      <c r="BS83" s="697">
        <f>[52]ACCOUNTALLOC!BS83</f>
        <v>36626.785387586278</v>
      </c>
      <c r="BT83" s="697">
        <f>[52]ACCOUNTALLOC!BT83</f>
        <v>0</v>
      </c>
      <c r="BU83" s="697">
        <f>[52]ACCOUNTALLOC!BU83</f>
        <v>0</v>
      </c>
      <c r="BV83" s="697">
        <f>[52]ACCOUNTALLOC!BV83</f>
        <v>0</v>
      </c>
      <c r="BW83" s="697">
        <f>[52]ACCOUNTALLOC!BW83</f>
        <v>2284467.7936573219</v>
      </c>
      <c r="BX83" s="698"/>
      <c r="BY83" s="697">
        <f>[52]ACCOUNTALLOC!BY83</f>
        <v>177970.10684797689</v>
      </c>
      <c r="BZ83" s="697">
        <f>[52]ACCOUNTALLOC!BZ83</f>
        <v>1126164.2938703208</v>
      </c>
      <c r="CA83" s="697">
        <f>[52]ACCOUNTALLOC!CA83</f>
        <v>63922.421485989922</v>
      </c>
      <c r="CB83" s="697">
        <f>[52]ACCOUNTALLOC!CB83</f>
        <v>0</v>
      </c>
      <c r="CC83" s="697">
        <f>[52]ACCOUNTALLOC!CC83</f>
        <v>0</v>
      </c>
      <c r="CD83" s="697">
        <f>[52]ACCOUNTALLOC!CD83</f>
        <v>0</v>
      </c>
      <c r="CE83" s="697">
        <f>[52]ACCOUNTALLOC!CE83</f>
        <v>1368056.8222042874</v>
      </c>
      <c r="CF83" s="698"/>
      <c r="CG83" s="697">
        <f>[52]ACCOUNTALLOC!CG83</f>
        <v>313900.63654663973</v>
      </c>
      <c r="CH83" s="697">
        <f>[52]ACCOUNTALLOC!CH83</f>
        <v>223880.67318974287</v>
      </c>
      <c r="CI83" s="697">
        <f>[52]ACCOUNTALLOC!CI83</f>
        <v>1505959.334301237</v>
      </c>
      <c r="CJ83" s="697">
        <f>[52]ACCOUNTALLOC!CJ83</f>
        <v>0</v>
      </c>
      <c r="CK83" s="697">
        <f>[52]ACCOUNTALLOC!CK83</f>
        <v>0</v>
      </c>
      <c r="CL83" s="697">
        <f>[52]ACCOUNTALLOC!CL83</f>
        <v>0</v>
      </c>
      <c r="CM83" s="697">
        <f>[52]ACCOUNTALLOC!CM83</f>
        <v>2043740.6440376197</v>
      </c>
      <c r="CN83" s="698">
        <f>[52]ACCOUNTALLOC!CN83</f>
        <v>0</v>
      </c>
      <c r="CO83" s="697">
        <f>[52]ACCOUNTALLOC!CO83</f>
        <v>19691.580055848623</v>
      </c>
      <c r="CP83" s="697">
        <f>[52]ACCOUNTALLOC!CP83</f>
        <v>21910.923408354807</v>
      </c>
      <c r="CQ83" s="697">
        <f>[52]ACCOUNTALLOC!CQ83</f>
        <v>187.33660608726166</v>
      </c>
      <c r="CR83" s="697">
        <f>[52]ACCOUNTALLOC!CR83</f>
        <v>0</v>
      </c>
      <c r="CS83" s="697">
        <f>[52]ACCOUNTALLOC!CS83</f>
        <v>0</v>
      </c>
      <c r="CT83" s="697">
        <f>[52]ACCOUNTALLOC!CT83</f>
        <v>0</v>
      </c>
      <c r="CU83" s="697">
        <f>[52]ACCOUNTALLOC!CU83</f>
        <v>41789.840070290695</v>
      </c>
      <c r="CW83" s="65">
        <f>[52]ACCOUNTALLOC!CW83</f>
        <v>0</v>
      </c>
      <c r="CX83" s="65">
        <f>[52]ACCOUNTALLOC!CX83</f>
        <v>0</v>
      </c>
      <c r="CY83" s="65">
        <f>[52]ACCOUNTALLOC!CY83</f>
        <v>0</v>
      </c>
      <c r="CZ83" s="65">
        <f>[52]ACCOUNTALLOC!CZ83</f>
        <v>0</v>
      </c>
      <c r="DA83" s="65">
        <f>[52]ACCOUNTALLOC!DA83</f>
        <v>0</v>
      </c>
      <c r="DB83" s="65">
        <f>[52]ACCOUNTALLOC!DB83</f>
        <v>0</v>
      </c>
      <c r="DC83" s="65">
        <f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>[52]ACCOUNTALLOC!E84</f>
        <v>245653.70805371419</v>
      </c>
      <c r="F84" s="697">
        <f>[52]ACCOUNTALLOC!F84</f>
        <v>225177.87358168716</v>
      </c>
      <c r="G84" s="697">
        <f>[52]ACCOUNTALLOC!G84</f>
        <v>125644.93442505279</v>
      </c>
      <c r="H84" s="697">
        <f>[52]ACCOUNTALLOC!H84</f>
        <v>0</v>
      </c>
      <c r="I84" s="697">
        <f>[52]ACCOUNTALLOC!I84</f>
        <v>0</v>
      </c>
      <c r="J84" s="697">
        <f>[52]ACCOUNTALLOC!J84</f>
        <v>0</v>
      </c>
      <c r="K84" s="697">
        <f>[52]ACCOUNTALLOC!K84</f>
        <v>596476.51606045419</v>
      </c>
      <c r="L84" s="698"/>
      <c r="M84" s="697">
        <f>[52]ACCOUNTALLOC!M84</f>
        <v>46629.955211629036</v>
      </c>
      <c r="N84" s="697">
        <f>[52]ACCOUNTALLOC!N84</f>
        <v>57215.055470880579</v>
      </c>
      <c r="O84" s="697">
        <f>[52]ACCOUNTALLOC!O84</f>
        <v>14199.156678017773</v>
      </c>
      <c r="P84" s="697">
        <f>[52]ACCOUNTALLOC!P84</f>
        <v>0</v>
      </c>
      <c r="Q84" s="697">
        <f>[52]ACCOUNTALLOC!Q84</f>
        <v>0</v>
      </c>
      <c r="R84" s="697">
        <f>[52]ACCOUNTALLOC!R84</f>
        <v>0</v>
      </c>
      <c r="S84" s="697">
        <f>[52]ACCOUNTALLOC!S84</f>
        <v>118044.16736052738</v>
      </c>
      <c r="T84" s="698"/>
      <c r="U84" s="697">
        <f>[52]ACCOUNTALLOC!U84</f>
        <v>41031.672423685653</v>
      </c>
      <c r="V84" s="697">
        <f>[52]ACCOUNTALLOC!V84</f>
        <v>63627.523202958371</v>
      </c>
      <c r="W84" s="697">
        <f>[52]ACCOUNTALLOC!W84</f>
        <v>2008.6671724365056</v>
      </c>
      <c r="X84" s="697">
        <f>[52]ACCOUNTALLOC!X84</f>
        <v>0</v>
      </c>
      <c r="Y84" s="697">
        <f>[52]ACCOUNTALLOC!Y84</f>
        <v>0</v>
      </c>
      <c r="Z84" s="697">
        <f>[52]ACCOUNTALLOC!Z84</f>
        <v>0</v>
      </c>
      <c r="AA84" s="697">
        <f>[52]ACCOUNTALLOC!AA84</f>
        <v>106667.86279908053</v>
      </c>
      <c r="AB84" s="698"/>
      <c r="AC84" s="697">
        <f>[52]ACCOUNTALLOC!AC84</f>
        <v>18552.030218740343</v>
      </c>
      <c r="AD84" s="697">
        <f>[52]ACCOUNTALLOC!AD84</f>
        <v>41063.028563020285</v>
      </c>
      <c r="AE84" s="697">
        <f>[52]ACCOUNTALLOC!AE84</f>
        <v>1086.95685642219</v>
      </c>
      <c r="AF84" s="697">
        <f>[52]ACCOUNTALLOC!AF84</f>
        <v>0</v>
      </c>
      <c r="AG84" s="697">
        <f>[52]ACCOUNTALLOC!AG84</f>
        <v>0</v>
      </c>
      <c r="AH84" s="697">
        <f>[52]ACCOUNTALLOC!AH84</f>
        <v>0</v>
      </c>
      <c r="AI84" s="697">
        <f>[52]ACCOUNTALLOC!AI84</f>
        <v>60702.01563818282</v>
      </c>
      <c r="AJ84" s="698"/>
      <c r="AK84" s="697">
        <f>[52]ACCOUNTALLOC!AK84</f>
        <v>14409.664742663092</v>
      </c>
      <c r="AL84" s="697">
        <f>[52]ACCOUNTALLOC!AL84</f>
        <v>28569.306022222758</v>
      </c>
      <c r="AM84" s="697">
        <f>[52]ACCOUNTALLOC!AM84</f>
        <v>2384.3198907379519</v>
      </c>
      <c r="AN84" s="697">
        <f>[52]ACCOUNTALLOC!AN84</f>
        <v>0</v>
      </c>
      <c r="AO84" s="697">
        <f>[52]ACCOUNTALLOC!AO84</f>
        <v>0</v>
      </c>
      <c r="AP84" s="697">
        <f>[52]ACCOUNTALLOC!AP84</f>
        <v>0</v>
      </c>
      <c r="AQ84" s="697">
        <f>[52]ACCOUNTALLOC!AQ84</f>
        <v>45363.290655623801</v>
      </c>
      <c r="AR84" s="698"/>
      <c r="AS84" s="697">
        <f>[52]ACCOUNTALLOC!AS84</f>
        <v>142.96031846107763</v>
      </c>
      <c r="AT84" s="697">
        <f>[52]ACCOUNTALLOC!AT84</f>
        <v>90.210679628535559</v>
      </c>
      <c r="AU84" s="697">
        <f>[52]ACCOUNTALLOC!AU84</f>
        <v>4.4380317632183734</v>
      </c>
      <c r="AV84" s="697">
        <f>[52]ACCOUNTALLOC!AV84</f>
        <v>0</v>
      </c>
      <c r="AW84" s="697">
        <f>[52]ACCOUNTALLOC!AW84</f>
        <v>0</v>
      </c>
      <c r="AX84" s="697">
        <f>[52]ACCOUNTALLOC!AX84</f>
        <v>0</v>
      </c>
      <c r="AY84" s="697">
        <f>[52]ACCOUNTALLOC!AY84</f>
        <v>237.60902985283155</v>
      </c>
      <c r="AZ84" s="698"/>
      <c r="BA84" s="697">
        <f>[52]ACCOUNTALLOC!BA84</f>
        <v>2761.5825594221888</v>
      </c>
      <c r="BB84" s="697">
        <f>[52]ACCOUNTALLOC!BB84</f>
        <v>2489.7709845619306</v>
      </c>
      <c r="BC84" s="697">
        <f>[52]ACCOUNTALLOC!BC84</f>
        <v>462.32495638178261</v>
      </c>
      <c r="BD84" s="697">
        <f>[52]ACCOUNTALLOC!BD84</f>
        <v>0</v>
      </c>
      <c r="BE84" s="697">
        <f>[52]ACCOUNTALLOC!BE84</f>
        <v>0</v>
      </c>
      <c r="BF84" s="697">
        <f>[52]ACCOUNTALLOC!BF84</f>
        <v>0</v>
      </c>
      <c r="BG84" s="697">
        <f>[52]ACCOUNTALLOC!BG84</f>
        <v>5713.6785003659024</v>
      </c>
      <c r="BH84" s="698"/>
      <c r="BI84" s="697">
        <f>[52]ACCOUNTALLOC!BI84</f>
        <v>4445.735650020003</v>
      </c>
      <c r="BJ84" s="697">
        <f>[52]ACCOUNTALLOC!BJ84</f>
        <v>1269.0857250189231</v>
      </c>
      <c r="BK84" s="697">
        <f>[52]ACCOUNTALLOC!BK84</f>
        <v>206.83910612625667</v>
      </c>
      <c r="BL84" s="697">
        <f>[52]ACCOUNTALLOC!BL84</f>
        <v>0</v>
      </c>
      <c r="BM84" s="697">
        <f>[52]ACCOUNTALLOC!BM84</f>
        <v>0</v>
      </c>
      <c r="BN84" s="697">
        <f>[52]ACCOUNTALLOC!BN84</f>
        <v>0</v>
      </c>
      <c r="BO84" s="697">
        <f>[52]ACCOUNTALLOC!BO84</f>
        <v>5921.6604811651823</v>
      </c>
      <c r="BP84" s="698"/>
      <c r="BQ84" s="697">
        <f>[52]ACCOUNTALLOC!BQ84</f>
        <v>2584.2746571749267</v>
      </c>
      <c r="BR84" s="697">
        <f>[52]ACCOUNTALLOC!BR84</f>
        <v>12365.957234946998</v>
      </c>
      <c r="BS84" s="697">
        <f>[52]ACCOUNTALLOC!BS84</f>
        <v>243.6021644737649</v>
      </c>
      <c r="BT84" s="697">
        <f>[52]ACCOUNTALLOC!BT84</f>
        <v>0</v>
      </c>
      <c r="BU84" s="697">
        <f>[52]ACCOUNTALLOC!BU84</f>
        <v>0</v>
      </c>
      <c r="BV84" s="697">
        <f>[52]ACCOUNTALLOC!BV84</f>
        <v>0</v>
      </c>
      <c r="BW84" s="697">
        <f>[52]ACCOUNTALLOC!BW84</f>
        <v>15193.83405659569</v>
      </c>
      <c r="BX84" s="698"/>
      <c r="BY84" s="697">
        <f>[52]ACCOUNTALLOC!BY84</f>
        <v>1183.6666194158572</v>
      </c>
      <c r="BZ84" s="697">
        <f>[52]ACCOUNTALLOC!BZ84</f>
        <v>7490.0392332235197</v>
      </c>
      <c r="CA84" s="697">
        <f>[52]ACCOUNTALLOC!CA84</f>
        <v>425.14351362293053</v>
      </c>
      <c r="CB84" s="697">
        <f>[52]ACCOUNTALLOC!CB84</f>
        <v>0</v>
      </c>
      <c r="CC84" s="697">
        <f>[52]ACCOUNTALLOC!CC84</f>
        <v>0</v>
      </c>
      <c r="CD84" s="697">
        <f>[52]ACCOUNTALLOC!CD84</f>
        <v>0</v>
      </c>
      <c r="CE84" s="697">
        <f>[52]ACCOUNTALLOC!CE84</f>
        <v>9098.8493662623077</v>
      </c>
      <c r="CF84" s="698"/>
      <c r="CG84" s="697">
        <f>[52]ACCOUNTALLOC!CG84</f>
        <v>2087.7309783885794</v>
      </c>
      <c r="CH84" s="697">
        <f>[52]ACCOUNTALLOC!CH84</f>
        <v>1489.0145557614005</v>
      </c>
      <c r="CI84" s="697">
        <f>[52]ACCOUNTALLOC!CI84</f>
        <v>10016.029240982409</v>
      </c>
      <c r="CJ84" s="697">
        <f>[52]ACCOUNTALLOC!CJ84</f>
        <v>0</v>
      </c>
      <c r="CK84" s="697">
        <f>[52]ACCOUNTALLOC!CK84</f>
        <v>0</v>
      </c>
      <c r="CL84" s="697">
        <f>[52]ACCOUNTALLOC!CL84</f>
        <v>0</v>
      </c>
      <c r="CM84" s="697">
        <f>[52]ACCOUNTALLOC!CM84</f>
        <v>13592.774775132388</v>
      </c>
      <c r="CN84" s="698">
        <f>[52]ACCOUNTALLOC!CN84</f>
        <v>0</v>
      </c>
      <c r="CO84" s="697">
        <f>[52]ACCOUNTALLOC!CO84</f>
        <v>130.96730910867583</v>
      </c>
      <c r="CP84" s="697">
        <f>[52]ACCOUNTALLOC!CP84</f>
        <v>145.72800510369493</v>
      </c>
      <c r="CQ84" s="697">
        <f>[52]ACCOUNTALLOC!CQ84</f>
        <v>1.2459625447635665</v>
      </c>
      <c r="CR84" s="697">
        <f>[52]ACCOUNTALLOC!CR84</f>
        <v>0</v>
      </c>
      <c r="CS84" s="697">
        <f>[52]ACCOUNTALLOC!CS84</f>
        <v>0</v>
      </c>
      <c r="CT84" s="697">
        <f>[52]ACCOUNTALLOC!CT84</f>
        <v>0</v>
      </c>
      <c r="CU84" s="697">
        <f>[52]ACCOUNTALLOC!CU84</f>
        <v>277.94127675713435</v>
      </c>
      <c r="CW84" s="65">
        <f>[52]ACCOUNTALLOC!CW84</f>
        <v>0</v>
      </c>
      <c r="CX84" s="65">
        <f>[52]ACCOUNTALLOC!CX84</f>
        <v>0</v>
      </c>
      <c r="CY84" s="65">
        <f>[52]ACCOUNTALLOC!CY84</f>
        <v>0</v>
      </c>
      <c r="CZ84" s="65">
        <f>[52]ACCOUNTALLOC!CZ84</f>
        <v>0</v>
      </c>
      <c r="DA84" s="65">
        <f>[52]ACCOUNTALLOC!DA84</f>
        <v>0</v>
      </c>
      <c r="DB84" s="65">
        <f>[52]ACCOUNTALLOC!DB84</f>
        <v>0</v>
      </c>
      <c r="DC84" s="65">
        <f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>[52]ACCOUNTALLOC!E85</f>
        <v>314300.98760410323</v>
      </c>
      <c r="F85" s="697">
        <f>[52]ACCOUNTALLOC!F85</f>
        <v>288103.23529836949</v>
      </c>
      <c r="G85" s="697">
        <f>[52]ACCOUNTALLOC!G85</f>
        <v>160756.07932045544</v>
      </c>
      <c r="H85" s="697">
        <f>[52]ACCOUNTALLOC!H85</f>
        <v>0</v>
      </c>
      <c r="I85" s="697">
        <f>[52]ACCOUNTALLOC!I85</f>
        <v>0</v>
      </c>
      <c r="J85" s="697">
        <f>[52]ACCOUNTALLOC!J85</f>
        <v>0</v>
      </c>
      <c r="K85" s="697">
        <f>[52]ACCOUNTALLOC!K85</f>
        <v>763160.30222292815</v>
      </c>
      <c r="L85" s="698"/>
      <c r="M85" s="697">
        <f>[52]ACCOUNTALLOC!M85</f>
        <v>59660.572971060086</v>
      </c>
      <c r="N85" s="697">
        <f>[52]ACCOUNTALLOC!N85</f>
        <v>73203.651525541965</v>
      </c>
      <c r="O85" s="697">
        <f>[52]ACCOUNTALLOC!O85</f>
        <v>18167.073488956066</v>
      </c>
      <c r="P85" s="697">
        <f>[52]ACCOUNTALLOC!P85</f>
        <v>0</v>
      </c>
      <c r="Q85" s="697">
        <f>[52]ACCOUNTALLOC!Q85</f>
        <v>0</v>
      </c>
      <c r="R85" s="697">
        <f>[52]ACCOUNTALLOC!R85</f>
        <v>0</v>
      </c>
      <c r="S85" s="697">
        <f>[52]ACCOUNTALLOC!S85</f>
        <v>151031.29798555811</v>
      </c>
      <c r="T85" s="698"/>
      <c r="U85" s="697">
        <f>[52]ACCOUNTALLOC!U85</f>
        <v>52497.864852064704</v>
      </c>
      <c r="V85" s="697">
        <f>[52]ACCOUNTALLOC!V85</f>
        <v>81408.066419742536</v>
      </c>
      <c r="W85" s="697">
        <f>[52]ACCOUNTALLOC!W85</f>
        <v>2569.983905664028</v>
      </c>
      <c r="X85" s="697">
        <f>[52]ACCOUNTALLOC!X85</f>
        <v>0</v>
      </c>
      <c r="Y85" s="697">
        <f>[52]ACCOUNTALLOC!Y85</f>
        <v>0</v>
      </c>
      <c r="Z85" s="697">
        <f>[52]ACCOUNTALLOC!Z85</f>
        <v>0</v>
      </c>
      <c r="AA85" s="697">
        <f>[52]ACCOUNTALLOC!AA85</f>
        <v>136475.91517747127</v>
      </c>
      <c r="AB85" s="698"/>
      <c r="AC85" s="697">
        <f>[52]ACCOUNTALLOC!AC85</f>
        <v>23736.346037716958</v>
      </c>
      <c r="AD85" s="697">
        <f>[52]ACCOUNTALLOC!AD85</f>
        <v>52537.983381674574</v>
      </c>
      <c r="AE85" s="697">
        <f>[52]ACCOUNTALLOC!AE85</f>
        <v>1390.7040775539413</v>
      </c>
      <c r="AF85" s="697">
        <f>[52]ACCOUNTALLOC!AF85</f>
        <v>0</v>
      </c>
      <c r="AG85" s="697">
        <f>[52]ACCOUNTALLOC!AG85</f>
        <v>0</v>
      </c>
      <c r="AH85" s="697">
        <f>[52]ACCOUNTALLOC!AH85</f>
        <v>0</v>
      </c>
      <c r="AI85" s="697">
        <f>[52]ACCOUNTALLOC!AI85</f>
        <v>77665.033496945471</v>
      </c>
      <c r="AJ85" s="698"/>
      <c r="AK85" s="697">
        <f>[52]ACCOUNTALLOC!AK85</f>
        <v>18436.407475977277</v>
      </c>
      <c r="AL85" s="697">
        <f>[52]ACCOUNTALLOC!AL85</f>
        <v>36552.923092799618</v>
      </c>
      <c r="AM85" s="697">
        <f>[52]ACCOUNTALLOC!AM85</f>
        <v>3050.6117833938192</v>
      </c>
      <c r="AN85" s="697">
        <f>[52]ACCOUNTALLOC!AN85</f>
        <v>0</v>
      </c>
      <c r="AO85" s="697">
        <f>[52]ACCOUNTALLOC!AO85</f>
        <v>0</v>
      </c>
      <c r="AP85" s="697">
        <f>[52]ACCOUNTALLOC!AP85</f>
        <v>0</v>
      </c>
      <c r="AQ85" s="697">
        <f>[52]ACCOUNTALLOC!AQ85</f>
        <v>58039.942352170714</v>
      </c>
      <c r="AR85" s="698"/>
      <c r="AS85" s="697">
        <f>[52]ACCOUNTALLOC!AS85</f>
        <v>182.91020166766197</v>
      </c>
      <c r="AT85" s="697">
        <f>[52]ACCOUNTALLOC!AT85</f>
        <v>115.41981565971885</v>
      </c>
      <c r="AU85" s="697">
        <f>[52]ACCOUNTALLOC!AU85</f>
        <v>5.6782280114937764</v>
      </c>
      <c r="AV85" s="697">
        <f>[52]ACCOUNTALLOC!AV85</f>
        <v>0</v>
      </c>
      <c r="AW85" s="697">
        <f>[52]ACCOUNTALLOC!AW85</f>
        <v>0</v>
      </c>
      <c r="AX85" s="697">
        <f>[52]ACCOUNTALLOC!AX85</f>
        <v>0</v>
      </c>
      <c r="AY85" s="697">
        <f>[52]ACCOUNTALLOC!AY85</f>
        <v>304.00824533887459</v>
      </c>
      <c r="AZ85" s="698"/>
      <c r="BA85" s="697">
        <f>[52]ACCOUNTALLOC!BA85</f>
        <v>3533.2995078864133</v>
      </c>
      <c r="BB85" s="697">
        <f>[52]ACCOUNTALLOC!BB85</f>
        <v>3185.5309067215344</v>
      </c>
      <c r="BC85" s="697">
        <f>[52]ACCOUNTALLOC!BC85</f>
        <v>591.52044370136343</v>
      </c>
      <c r="BD85" s="697">
        <f>[52]ACCOUNTALLOC!BD85</f>
        <v>0</v>
      </c>
      <c r="BE85" s="697">
        <f>[52]ACCOUNTALLOC!BE85</f>
        <v>0</v>
      </c>
      <c r="BF85" s="697">
        <f>[52]ACCOUNTALLOC!BF85</f>
        <v>0</v>
      </c>
      <c r="BG85" s="697">
        <f>[52]ACCOUNTALLOC!BG85</f>
        <v>7310.3508583093117</v>
      </c>
      <c r="BH85" s="698"/>
      <c r="BI85" s="697">
        <f>[52]ACCOUNTALLOC!BI85</f>
        <v>5688.084729103809</v>
      </c>
      <c r="BJ85" s="697">
        <f>[52]ACCOUNTALLOC!BJ85</f>
        <v>1623.7283771857399</v>
      </c>
      <c r="BK85" s="697">
        <f>[52]ACCOUNTALLOC!BK85</f>
        <v>264.63974773960047</v>
      </c>
      <c r="BL85" s="697">
        <f>[52]ACCOUNTALLOC!BL85</f>
        <v>0</v>
      </c>
      <c r="BM85" s="697">
        <f>[52]ACCOUNTALLOC!BM85</f>
        <v>0</v>
      </c>
      <c r="BN85" s="697">
        <f>[52]ACCOUNTALLOC!BN85</f>
        <v>0</v>
      </c>
      <c r="BO85" s="697">
        <f>[52]ACCOUNTALLOC!BO85</f>
        <v>7576.4528540291494</v>
      </c>
      <c r="BP85" s="698"/>
      <c r="BQ85" s="697">
        <f>[52]ACCOUNTALLOC!BQ85</f>
        <v>3306.4433809105453</v>
      </c>
      <c r="BR85" s="697">
        <f>[52]ACCOUNTALLOC!BR85</f>
        <v>15821.591305937472</v>
      </c>
      <c r="BS85" s="697">
        <f>[52]ACCOUNTALLOC!BS85</f>
        <v>311.67614559215224</v>
      </c>
      <c r="BT85" s="697">
        <f>[52]ACCOUNTALLOC!BT85</f>
        <v>0</v>
      </c>
      <c r="BU85" s="697">
        <f>[52]ACCOUNTALLOC!BU85</f>
        <v>0</v>
      </c>
      <c r="BV85" s="697">
        <f>[52]ACCOUNTALLOC!BV85</f>
        <v>0</v>
      </c>
      <c r="BW85" s="697">
        <f>[52]ACCOUNTALLOC!BW85</f>
        <v>19439.710832440171</v>
      </c>
      <c r="BX85" s="698"/>
      <c r="BY85" s="697">
        <f>[52]ACCOUNTALLOC!BY85</f>
        <v>1514.4391282506806</v>
      </c>
      <c r="BZ85" s="697">
        <f>[52]ACCOUNTALLOC!BZ85</f>
        <v>9583.11090374782</v>
      </c>
      <c r="CA85" s="697">
        <f>[52]ACCOUNTALLOC!CA85</f>
        <v>543.94874501934157</v>
      </c>
      <c r="CB85" s="697">
        <f>[52]ACCOUNTALLOC!CB85</f>
        <v>0</v>
      </c>
      <c r="CC85" s="697">
        <f>[52]ACCOUNTALLOC!CC85</f>
        <v>0</v>
      </c>
      <c r="CD85" s="697">
        <f>[52]ACCOUNTALLOC!CD85</f>
        <v>0</v>
      </c>
      <c r="CE85" s="697">
        <f>[52]ACCOUNTALLOC!CE85</f>
        <v>11641.498777017841</v>
      </c>
      <c r="CF85" s="698"/>
      <c r="CG85" s="697">
        <f>[52]ACCOUNTALLOC!CG85</f>
        <v>2671.141883255159</v>
      </c>
      <c r="CH85" s="697">
        <f>[52]ACCOUNTALLOC!CH85</f>
        <v>1905.1157384946187</v>
      </c>
      <c r="CI85" s="697">
        <f>[52]ACCOUNTALLOC!CI85</f>
        <v>12814.982143986203</v>
      </c>
      <c r="CJ85" s="697">
        <f>[52]ACCOUNTALLOC!CJ85</f>
        <v>0</v>
      </c>
      <c r="CK85" s="697">
        <f>[52]ACCOUNTALLOC!CK85</f>
        <v>0</v>
      </c>
      <c r="CL85" s="697">
        <f>[52]ACCOUNTALLOC!CL85</f>
        <v>0</v>
      </c>
      <c r="CM85" s="697">
        <f>[52]ACCOUNTALLOC!CM85</f>
        <v>17391.23976573598</v>
      </c>
      <c r="CN85" s="698">
        <f>[52]ACCOUNTALLOC!CN85</f>
        <v>0</v>
      </c>
      <c r="CO85" s="697">
        <f>[52]ACCOUNTALLOC!CO85</f>
        <v>167.56577754449376</v>
      </c>
      <c r="CP85" s="697">
        <f>[52]ACCOUNTALLOC!CP85</f>
        <v>186.45131102866165</v>
      </c>
      <c r="CQ85" s="697">
        <f>[52]ACCOUNTALLOC!CQ85</f>
        <v>1.5941434853134093</v>
      </c>
      <c r="CR85" s="697">
        <f>[52]ACCOUNTALLOC!CR85</f>
        <v>0</v>
      </c>
      <c r="CS85" s="697">
        <f>[52]ACCOUNTALLOC!CS85</f>
        <v>0</v>
      </c>
      <c r="CT85" s="697">
        <f>[52]ACCOUNTALLOC!CT85</f>
        <v>0</v>
      </c>
      <c r="CU85" s="697">
        <f>[52]ACCOUNTALLOC!CU85</f>
        <v>355.61123205846883</v>
      </c>
      <c r="CW85" s="65">
        <f>[52]ACCOUNTALLOC!CW85</f>
        <v>0</v>
      </c>
      <c r="CX85" s="65">
        <f>[52]ACCOUNTALLOC!CX85</f>
        <v>0</v>
      </c>
      <c r="CY85" s="65">
        <f>[52]ACCOUNTALLOC!CY85</f>
        <v>0</v>
      </c>
      <c r="CZ85" s="65">
        <f>[52]ACCOUNTALLOC!CZ85</f>
        <v>0</v>
      </c>
      <c r="DA85" s="65">
        <f>[52]ACCOUNTALLOC!DA85</f>
        <v>0</v>
      </c>
      <c r="DB85" s="65">
        <f>[52]ACCOUNTALLOC!DB85</f>
        <v>0</v>
      </c>
      <c r="DC85" s="65">
        <f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>[52]ACCOUNTALLOC!E86</f>
        <v>0</v>
      </c>
      <c r="F86" s="697">
        <f>[52]ACCOUNTALLOC!F86</f>
        <v>0</v>
      </c>
      <c r="G86" s="697">
        <f>[52]ACCOUNTALLOC!G86</f>
        <v>0</v>
      </c>
      <c r="H86" s="697">
        <f>[52]ACCOUNTALLOC!H86</f>
        <v>0</v>
      </c>
      <c r="I86" s="697">
        <f>[52]ACCOUNTALLOC!I86</f>
        <v>0</v>
      </c>
      <c r="J86" s="697">
        <f>[52]ACCOUNTALLOC!J86</f>
        <v>0</v>
      </c>
      <c r="K86" s="697">
        <f>[52]ACCOUNTALLOC!K86</f>
        <v>0</v>
      </c>
      <c r="L86" s="698"/>
      <c r="M86" s="697">
        <f>[52]ACCOUNTALLOC!M86</f>
        <v>0</v>
      </c>
      <c r="N86" s="697">
        <f>[52]ACCOUNTALLOC!N86</f>
        <v>0</v>
      </c>
      <c r="O86" s="697">
        <f>[52]ACCOUNTALLOC!O86</f>
        <v>0</v>
      </c>
      <c r="P86" s="697">
        <f>[52]ACCOUNTALLOC!P86</f>
        <v>0</v>
      </c>
      <c r="Q86" s="697">
        <f>[52]ACCOUNTALLOC!Q86</f>
        <v>0</v>
      </c>
      <c r="R86" s="697">
        <f>[52]ACCOUNTALLOC!R86</f>
        <v>0</v>
      </c>
      <c r="S86" s="697">
        <f>[52]ACCOUNTALLOC!S86</f>
        <v>0</v>
      </c>
      <c r="T86" s="698"/>
      <c r="U86" s="697">
        <f>[52]ACCOUNTALLOC!U86</f>
        <v>0</v>
      </c>
      <c r="V86" s="697">
        <f>[52]ACCOUNTALLOC!V86</f>
        <v>0</v>
      </c>
      <c r="W86" s="697">
        <f>[52]ACCOUNTALLOC!W86</f>
        <v>0</v>
      </c>
      <c r="X86" s="697">
        <f>[52]ACCOUNTALLOC!X86</f>
        <v>0</v>
      </c>
      <c r="Y86" s="697">
        <f>[52]ACCOUNTALLOC!Y86</f>
        <v>0</v>
      </c>
      <c r="Z86" s="697">
        <f>[52]ACCOUNTALLOC!Z86</f>
        <v>0</v>
      </c>
      <c r="AA86" s="697">
        <f>[52]ACCOUNTALLOC!AA86</f>
        <v>0</v>
      </c>
      <c r="AB86" s="698"/>
      <c r="AC86" s="697">
        <f>[52]ACCOUNTALLOC!AC86</f>
        <v>0</v>
      </c>
      <c r="AD86" s="697">
        <f>[52]ACCOUNTALLOC!AD86</f>
        <v>0</v>
      </c>
      <c r="AE86" s="697">
        <f>[52]ACCOUNTALLOC!AE86</f>
        <v>0</v>
      </c>
      <c r="AF86" s="697">
        <f>[52]ACCOUNTALLOC!AF86</f>
        <v>0</v>
      </c>
      <c r="AG86" s="697">
        <f>[52]ACCOUNTALLOC!AG86</f>
        <v>0</v>
      </c>
      <c r="AH86" s="697">
        <f>[52]ACCOUNTALLOC!AH86</f>
        <v>0</v>
      </c>
      <c r="AI86" s="697">
        <f>[52]ACCOUNTALLOC!AI86</f>
        <v>0</v>
      </c>
      <c r="AJ86" s="698"/>
      <c r="AK86" s="697">
        <f>[52]ACCOUNTALLOC!AK86</f>
        <v>0</v>
      </c>
      <c r="AL86" s="697">
        <f>[52]ACCOUNTALLOC!AL86</f>
        <v>0</v>
      </c>
      <c r="AM86" s="697">
        <f>[52]ACCOUNTALLOC!AM86</f>
        <v>0</v>
      </c>
      <c r="AN86" s="697">
        <f>[52]ACCOUNTALLOC!AN86</f>
        <v>0</v>
      </c>
      <c r="AO86" s="697">
        <f>[52]ACCOUNTALLOC!AO86</f>
        <v>0</v>
      </c>
      <c r="AP86" s="697">
        <f>[52]ACCOUNTALLOC!AP86</f>
        <v>0</v>
      </c>
      <c r="AQ86" s="697">
        <f>[52]ACCOUNTALLOC!AQ86</f>
        <v>0</v>
      </c>
      <c r="AR86" s="698"/>
      <c r="AS86" s="697">
        <f>[52]ACCOUNTALLOC!AS86</f>
        <v>0</v>
      </c>
      <c r="AT86" s="697">
        <f>[52]ACCOUNTALLOC!AT86</f>
        <v>0</v>
      </c>
      <c r="AU86" s="697">
        <f>[52]ACCOUNTALLOC!AU86</f>
        <v>0</v>
      </c>
      <c r="AV86" s="697">
        <f>[52]ACCOUNTALLOC!AV86</f>
        <v>0</v>
      </c>
      <c r="AW86" s="697">
        <f>[52]ACCOUNTALLOC!AW86</f>
        <v>0</v>
      </c>
      <c r="AX86" s="697">
        <f>[52]ACCOUNTALLOC!AX86</f>
        <v>0</v>
      </c>
      <c r="AY86" s="697">
        <f>[52]ACCOUNTALLOC!AY86</f>
        <v>0</v>
      </c>
      <c r="AZ86" s="698"/>
      <c r="BA86" s="697">
        <f>[52]ACCOUNTALLOC!BA86</f>
        <v>0</v>
      </c>
      <c r="BB86" s="697">
        <f>[52]ACCOUNTALLOC!BB86</f>
        <v>0</v>
      </c>
      <c r="BC86" s="697">
        <f>[52]ACCOUNTALLOC!BC86</f>
        <v>0</v>
      </c>
      <c r="BD86" s="697">
        <f>[52]ACCOUNTALLOC!BD86</f>
        <v>0</v>
      </c>
      <c r="BE86" s="697">
        <f>[52]ACCOUNTALLOC!BE86</f>
        <v>0</v>
      </c>
      <c r="BF86" s="697">
        <f>[52]ACCOUNTALLOC!BF86</f>
        <v>0</v>
      </c>
      <c r="BG86" s="697">
        <f>[52]ACCOUNTALLOC!BG86</f>
        <v>0</v>
      </c>
      <c r="BH86" s="698"/>
      <c r="BI86" s="697">
        <f>[52]ACCOUNTALLOC!BI86</f>
        <v>0</v>
      </c>
      <c r="BJ86" s="697">
        <f>[52]ACCOUNTALLOC!BJ86</f>
        <v>0</v>
      </c>
      <c r="BK86" s="697">
        <f>[52]ACCOUNTALLOC!BK86</f>
        <v>0</v>
      </c>
      <c r="BL86" s="697">
        <f>[52]ACCOUNTALLOC!BL86</f>
        <v>0</v>
      </c>
      <c r="BM86" s="697">
        <f>[52]ACCOUNTALLOC!BM86</f>
        <v>0</v>
      </c>
      <c r="BN86" s="697">
        <f>[52]ACCOUNTALLOC!BN86</f>
        <v>0</v>
      </c>
      <c r="BO86" s="697">
        <f>[52]ACCOUNTALLOC!BO86</f>
        <v>0</v>
      </c>
      <c r="BP86" s="698"/>
      <c r="BQ86" s="697">
        <f>[52]ACCOUNTALLOC!BQ86</f>
        <v>0</v>
      </c>
      <c r="BR86" s="697">
        <f>[52]ACCOUNTALLOC!BR86</f>
        <v>0</v>
      </c>
      <c r="BS86" s="697">
        <f>[52]ACCOUNTALLOC!BS86</f>
        <v>0</v>
      </c>
      <c r="BT86" s="697">
        <f>[52]ACCOUNTALLOC!BT86</f>
        <v>0</v>
      </c>
      <c r="BU86" s="697">
        <f>[52]ACCOUNTALLOC!BU86</f>
        <v>0</v>
      </c>
      <c r="BV86" s="697">
        <f>[52]ACCOUNTALLOC!BV86</f>
        <v>0</v>
      </c>
      <c r="BW86" s="697">
        <f>[52]ACCOUNTALLOC!BW86</f>
        <v>0</v>
      </c>
      <c r="BX86" s="698"/>
      <c r="BY86" s="697">
        <f>[52]ACCOUNTALLOC!BY86</f>
        <v>0</v>
      </c>
      <c r="BZ86" s="697">
        <f>[52]ACCOUNTALLOC!BZ86</f>
        <v>0</v>
      </c>
      <c r="CA86" s="697">
        <f>[52]ACCOUNTALLOC!CA86</f>
        <v>0</v>
      </c>
      <c r="CB86" s="697">
        <f>[52]ACCOUNTALLOC!CB86</f>
        <v>0</v>
      </c>
      <c r="CC86" s="697">
        <f>[52]ACCOUNTALLOC!CC86</f>
        <v>0</v>
      </c>
      <c r="CD86" s="697">
        <f>[52]ACCOUNTALLOC!CD86</f>
        <v>0</v>
      </c>
      <c r="CE86" s="697">
        <f>[52]ACCOUNTALLOC!CE86</f>
        <v>0</v>
      </c>
      <c r="CF86" s="698"/>
      <c r="CG86" s="697">
        <f>[52]ACCOUNTALLOC!CG86</f>
        <v>0</v>
      </c>
      <c r="CH86" s="697">
        <f>[52]ACCOUNTALLOC!CH86</f>
        <v>0</v>
      </c>
      <c r="CI86" s="697">
        <f>[52]ACCOUNTALLOC!CI86</f>
        <v>0</v>
      </c>
      <c r="CJ86" s="697">
        <f>[52]ACCOUNTALLOC!CJ86</f>
        <v>0</v>
      </c>
      <c r="CK86" s="697">
        <f>[52]ACCOUNTALLOC!CK86</f>
        <v>0</v>
      </c>
      <c r="CL86" s="697">
        <f>[52]ACCOUNTALLOC!CL86</f>
        <v>0</v>
      </c>
      <c r="CM86" s="697">
        <f>[52]ACCOUNTALLOC!CM86</f>
        <v>0</v>
      </c>
      <c r="CN86" s="698">
        <f>[52]ACCOUNTALLOC!CN86</f>
        <v>0</v>
      </c>
      <c r="CO86" s="697">
        <f>[52]ACCOUNTALLOC!CO86</f>
        <v>0</v>
      </c>
      <c r="CP86" s="697">
        <f>[52]ACCOUNTALLOC!CP86</f>
        <v>0</v>
      </c>
      <c r="CQ86" s="697">
        <f>[52]ACCOUNTALLOC!CQ86</f>
        <v>0</v>
      </c>
      <c r="CR86" s="697">
        <f>[52]ACCOUNTALLOC!CR86</f>
        <v>0</v>
      </c>
      <c r="CS86" s="697">
        <f>[52]ACCOUNTALLOC!CS86</f>
        <v>0</v>
      </c>
      <c r="CT86" s="697">
        <f>[52]ACCOUNTALLOC!CT86</f>
        <v>0</v>
      </c>
      <c r="CU86" s="697">
        <f>[52]ACCOUNTALLOC!CU86</f>
        <v>0</v>
      </c>
      <c r="CW86" s="65">
        <f>[52]ACCOUNTALLOC!CW86</f>
        <v>0</v>
      </c>
      <c r="CX86" s="65">
        <f>[52]ACCOUNTALLOC!CX86</f>
        <v>0</v>
      </c>
      <c r="CY86" s="65">
        <f>[52]ACCOUNTALLOC!CY86</f>
        <v>0</v>
      </c>
      <c r="CZ86" s="65">
        <f>[52]ACCOUNTALLOC!CZ86</f>
        <v>0</v>
      </c>
      <c r="DA86" s="65">
        <f>[52]ACCOUNTALLOC!DA86</f>
        <v>0</v>
      </c>
      <c r="DB86" s="65">
        <f>[52]ACCOUNTALLOC!DB86</f>
        <v>0</v>
      </c>
      <c r="DC86" s="65">
        <f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>[52]ACCOUNTALLOC!E87</f>
        <v>0</v>
      </c>
      <c r="F87" s="697">
        <f>[52]ACCOUNTALLOC!F87</f>
        <v>0</v>
      </c>
      <c r="G87" s="697">
        <f>[52]ACCOUNTALLOC!G87</f>
        <v>0</v>
      </c>
      <c r="H87" s="697">
        <f>[52]ACCOUNTALLOC!H87</f>
        <v>0</v>
      </c>
      <c r="I87" s="697">
        <f>[52]ACCOUNTALLOC!I87</f>
        <v>0</v>
      </c>
      <c r="J87" s="697">
        <f>[52]ACCOUNTALLOC!J87</f>
        <v>0</v>
      </c>
      <c r="K87" s="697">
        <f>[52]ACCOUNTALLOC!K87</f>
        <v>0</v>
      </c>
      <c r="L87" s="698"/>
      <c r="M87" s="697">
        <f>[52]ACCOUNTALLOC!M87</f>
        <v>0</v>
      </c>
      <c r="N87" s="697">
        <f>[52]ACCOUNTALLOC!N87</f>
        <v>0</v>
      </c>
      <c r="O87" s="697">
        <f>[52]ACCOUNTALLOC!O87</f>
        <v>0</v>
      </c>
      <c r="P87" s="697">
        <f>[52]ACCOUNTALLOC!P87</f>
        <v>0</v>
      </c>
      <c r="Q87" s="697">
        <f>[52]ACCOUNTALLOC!Q87</f>
        <v>0</v>
      </c>
      <c r="R87" s="697">
        <f>[52]ACCOUNTALLOC!R87</f>
        <v>0</v>
      </c>
      <c r="S87" s="697">
        <f>[52]ACCOUNTALLOC!S87</f>
        <v>0</v>
      </c>
      <c r="T87" s="698"/>
      <c r="U87" s="697">
        <f>[52]ACCOUNTALLOC!U87</f>
        <v>0</v>
      </c>
      <c r="V87" s="697">
        <f>[52]ACCOUNTALLOC!V87</f>
        <v>0</v>
      </c>
      <c r="W87" s="697">
        <f>[52]ACCOUNTALLOC!W87</f>
        <v>0</v>
      </c>
      <c r="X87" s="697">
        <f>[52]ACCOUNTALLOC!X87</f>
        <v>0</v>
      </c>
      <c r="Y87" s="697">
        <f>[52]ACCOUNTALLOC!Y87</f>
        <v>0</v>
      </c>
      <c r="Z87" s="697">
        <f>[52]ACCOUNTALLOC!Z87</f>
        <v>0</v>
      </c>
      <c r="AA87" s="697">
        <f>[52]ACCOUNTALLOC!AA87</f>
        <v>0</v>
      </c>
      <c r="AB87" s="698"/>
      <c r="AC87" s="697">
        <f>[52]ACCOUNTALLOC!AC87</f>
        <v>0</v>
      </c>
      <c r="AD87" s="697">
        <f>[52]ACCOUNTALLOC!AD87</f>
        <v>0</v>
      </c>
      <c r="AE87" s="697">
        <f>[52]ACCOUNTALLOC!AE87</f>
        <v>0</v>
      </c>
      <c r="AF87" s="697">
        <f>[52]ACCOUNTALLOC!AF87</f>
        <v>0</v>
      </c>
      <c r="AG87" s="697">
        <f>[52]ACCOUNTALLOC!AG87</f>
        <v>0</v>
      </c>
      <c r="AH87" s="697">
        <f>[52]ACCOUNTALLOC!AH87</f>
        <v>0</v>
      </c>
      <c r="AI87" s="697">
        <f>[52]ACCOUNTALLOC!AI87</f>
        <v>0</v>
      </c>
      <c r="AJ87" s="698"/>
      <c r="AK87" s="697">
        <f>[52]ACCOUNTALLOC!AK87</f>
        <v>0</v>
      </c>
      <c r="AL87" s="697">
        <f>[52]ACCOUNTALLOC!AL87</f>
        <v>0</v>
      </c>
      <c r="AM87" s="697">
        <f>[52]ACCOUNTALLOC!AM87</f>
        <v>0</v>
      </c>
      <c r="AN87" s="697">
        <f>[52]ACCOUNTALLOC!AN87</f>
        <v>0</v>
      </c>
      <c r="AO87" s="697">
        <f>[52]ACCOUNTALLOC!AO87</f>
        <v>0</v>
      </c>
      <c r="AP87" s="697">
        <f>[52]ACCOUNTALLOC!AP87</f>
        <v>0</v>
      </c>
      <c r="AQ87" s="697">
        <f>[52]ACCOUNTALLOC!AQ87</f>
        <v>0</v>
      </c>
      <c r="AR87" s="698"/>
      <c r="AS87" s="697">
        <f>[52]ACCOUNTALLOC!AS87</f>
        <v>0</v>
      </c>
      <c r="AT87" s="697">
        <f>[52]ACCOUNTALLOC!AT87</f>
        <v>0</v>
      </c>
      <c r="AU87" s="697">
        <f>[52]ACCOUNTALLOC!AU87</f>
        <v>0</v>
      </c>
      <c r="AV87" s="697">
        <f>[52]ACCOUNTALLOC!AV87</f>
        <v>0</v>
      </c>
      <c r="AW87" s="697">
        <f>[52]ACCOUNTALLOC!AW87</f>
        <v>0</v>
      </c>
      <c r="AX87" s="697">
        <f>[52]ACCOUNTALLOC!AX87</f>
        <v>0</v>
      </c>
      <c r="AY87" s="697">
        <f>[52]ACCOUNTALLOC!AY87</f>
        <v>0</v>
      </c>
      <c r="AZ87" s="698"/>
      <c r="BA87" s="697">
        <f>[52]ACCOUNTALLOC!BA87</f>
        <v>0</v>
      </c>
      <c r="BB87" s="697">
        <f>[52]ACCOUNTALLOC!BB87</f>
        <v>0</v>
      </c>
      <c r="BC87" s="697">
        <f>[52]ACCOUNTALLOC!BC87</f>
        <v>0</v>
      </c>
      <c r="BD87" s="697">
        <f>[52]ACCOUNTALLOC!BD87</f>
        <v>0</v>
      </c>
      <c r="BE87" s="697">
        <f>[52]ACCOUNTALLOC!BE87</f>
        <v>0</v>
      </c>
      <c r="BF87" s="697">
        <f>[52]ACCOUNTALLOC!BF87</f>
        <v>0</v>
      </c>
      <c r="BG87" s="697">
        <f>[52]ACCOUNTALLOC!BG87</f>
        <v>0</v>
      </c>
      <c r="BH87" s="698"/>
      <c r="BI87" s="697">
        <f>[52]ACCOUNTALLOC!BI87</f>
        <v>0</v>
      </c>
      <c r="BJ87" s="697">
        <f>[52]ACCOUNTALLOC!BJ87</f>
        <v>0</v>
      </c>
      <c r="BK87" s="697">
        <f>[52]ACCOUNTALLOC!BK87</f>
        <v>0</v>
      </c>
      <c r="BL87" s="697">
        <f>[52]ACCOUNTALLOC!BL87</f>
        <v>0</v>
      </c>
      <c r="BM87" s="697">
        <f>[52]ACCOUNTALLOC!BM87</f>
        <v>0</v>
      </c>
      <c r="BN87" s="697">
        <f>[52]ACCOUNTALLOC!BN87</f>
        <v>0</v>
      </c>
      <c r="BO87" s="697">
        <f>[52]ACCOUNTALLOC!BO87</f>
        <v>0</v>
      </c>
      <c r="BP87" s="698"/>
      <c r="BQ87" s="697">
        <f>[52]ACCOUNTALLOC!BQ87</f>
        <v>0</v>
      </c>
      <c r="BR87" s="697">
        <f>[52]ACCOUNTALLOC!BR87</f>
        <v>0</v>
      </c>
      <c r="BS87" s="697">
        <f>[52]ACCOUNTALLOC!BS87</f>
        <v>0</v>
      </c>
      <c r="BT87" s="697">
        <f>[52]ACCOUNTALLOC!BT87</f>
        <v>0</v>
      </c>
      <c r="BU87" s="697">
        <f>[52]ACCOUNTALLOC!BU87</f>
        <v>0</v>
      </c>
      <c r="BV87" s="697">
        <f>[52]ACCOUNTALLOC!BV87</f>
        <v>0</v>
      </c>
      <c r="BW87" s="697">
        <f>[52]ACCOUNTALLOC!BW87</f>
        <v>0</v>
      </c>
      <c r="BX87" s="698"/>
      <c r="BY87" s="697">
        <f>[52]ACCOUNTALLOC!BY87</f>
        <v>0</v>
      </c>
      <c r="BZ87" s="697">
        <f>[52]ACCOUNTALLOC!BZ87</f>
        <v>0</v>
      </c>
      <c r="CA87" s="697">
        <f>[52]ACCOUNTALLOC!CA87</f>
        <v>0</v>
      </c>
      <c r="CB87" s="697">
        <f>[52]ACCOUNTALLOC!CB87</f>
        <v>0</v>
      </c>
      <c r="CC87" s="697">
        <f>[52]ACCOUNTALLOC!CC87</f>
        <v>0</v>
      </c>
      <c r="CD87" s="697">
        <f>[52]ACCOUNTALLOC!CD87</f>
        <v>0</v>
      </c>
      <c r="CE87" s="697">
        <f>[52]ACCOUNTALLOC!CE87</f>
        <v>0</v>
      </c>
      <c r="CF87" s="698"/>
      <c r="CG87" s="697">
        <f>[52]ACCOUNTALLOC!CG87</f>
        <v>0</v>
      </c>
      <c r="CH87" s="697">
        <f>[52]ACCOUNTALLOC!CH87</f>
        <v>0</v>
      </c>
      <c r="CI87" s="697">
        <f>[52]ACCOUNTALLOC!CI87</f>
        <v>0</v>
      </c>
      <c r="CJ87" s="697">
        <f>[52]ACCOUNTALLOC!CJ87</f>
        <v>0</v>
      </c>
      <c r="CK87" s="697">
        <f>[52]ACCOUNTALLOC!CK87</f>
        <v>0</v>
      </c>
      <c r="CL87" s="697">
        <f>[52]ACCOUNTALLOC!CL87</f>
        <v>0</v>
      </c>
      <c r="CM87" s="697">
        <f>[52]ACCOUNTALLOC!CM87</f>
        <v>0</v>
      </c>
      <c r="CN87" s="698">
        <f>[52]ACCOUNTALLOC!CN87</f>
        <v>0</v>
      </c>
      <c r="CO87" s="697">
        <f>[52]ACCOUNTALLOC!CO87</f>
        <v>0</v>
      </c>
      <c r="CP87" s="697">
        <f>[52]ACCOUNTALLOC!CP87</f>
        <v>0</v>
      </c>
      <c r="CQ87" s="697">
        <f>[52]ACCOUNTALLOC!CQ87</f>
        <v>0</v>
      </c>
      <c r="CR87" s="697">
        <f>[52]ACCOUNTALLOC!CR87</f>
        <v>0</v>
      </c>
      <c r="CS87" s="697">
        <f>[52]ACCOUNTALLOC!CS87</f>
        <v>0</v>
      </c>
      <c r="CT87" s="697">
        <f>[52]ACCOUNTALLOC!CT87</f>
        <v>0</v>
      </c>
      <c r="CU87" s="697">
        <f>[52]ACCOUNTALLOC!CU87</f>
        <v>0</v>
      </c>
      <c r="CW87" s="65">
        <f>[52]ACCOUNTALLOC!CW87</f>
        <v>0</v>
      </c>
      <c r="CX87" s="65">
        <f>[52]ACCOUNTALLOC!CX87</f>
        <v>0</v>
      </c>
      <c r="CY87" s="65">
        <f>[52]ACCOUNTALLOC!CY87</f>
        <v>0</v>
      </c>
      <c r="CZ87" s="65">
        <f>[52]ACCOUNTALLOC!CZ87</f>
        <v>0</v>
      </c>
      <c r="DA87" s="65">
        <f>[52]ACCOUNTALLOC!DA87</f>
        <v>0</v>
      </c>
      <c r="DB87" s="65">
        <f>[52]ACCOUNTALLOC!DB87</f>
        <v>0</v>
      </c>
      <c r="DC87" s="65">
        <f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>[52]ACCOUNTALLOC!E88</f>
        <v>136732106.09945673</v>
      </c>
      <c r="F88" s="696">
        <f>[52]ACCOUNTALLOC!F88</f>
        <v>125268167.23920541</v>
      </c>
      <c r="G88" s="696">
        <f>[52]ACCOUNTALLOC!G88</f>
        <v>66801873.875710845</v>
      </c>
      <c r="H88" s="696">
        <f>[52]ACCOUNTALLOC!H88</f>
        <v>0</v>
      </c>
      <c r="I88" s="696">
        <f>[52]ACCOUNTALLOC!I88</f>
        <v>0</v>
      </c>
      <c r="J88" s="696">
        <f>[52]ACCOUNTALLOC!J88</f>
        <v>0</v>
      </c>
      <c r="K88" s="696">
        <f>[52]ACCOUNTALLOC!K88</f>
        <v>328802147.21437299</v>
      </c>
      <c r="L88" s="696"/>
      <c r="M88" s="696">
        <f>[52]ACCOUNTALLOC!M88</f>
        <v>25954032.952516418</v>
      </c>
      <c r="N88" s="696">
        <f>[52]ACCOUNTALLOC!N88</f>
        <v>31829171.416021239</v>
      </c>
      <c r="O88" s="696">
        <f>[52]ACCOUNTALLOC!O88</f>
        <v>7569725.341060482</v>
      </c>
      <c r="P88" s="696">
        <f>[52]ACCOUNTALLOC!P88</f>
        <v>0</v>
      </c>
      <c r="Q88" s="696">
        <f>[52]ACCOUNTALLOC!Q88</f>
        <v>0</v>
      </c>
      <c r="R88" s="696">
        <f>[52]ACCOUNTALLOC!R88</f>
        <v>0</v>
      </c>
      <c r="S88" s="696">
        <f>[52]ACCOUNTALLOC!S88</f>
        <v>65352929.709598139</v>
      </c>
      <c r="T88" s="696"/>
      <c r="U88" s="696">
        <f>[52]ACCOUNTALLOC!U88</f>
        <v>22837580.96983568</v>
      </c>
      <c r="V88" s="696">
        <f>[52]ACCOUNTALLOC!V88</f>
        <v>35396476.087217212</v>
      </c>
      <c r="W88" s="696">
        <f>[52]ACCOUNTALLOC!W88</f>
        <v>1085913.719930073</v>
      </c>
      <c r="X88" s="696">
        <f>[52]ACCOUNTALLOC!X88</f>
        <v>0</v>
      </c>
      <c r="Y88" s="696">
        <f>[52]ACCOUNTALLOC!Y88</f>
        <v>0</v>
      </c>
      <c r="Z88" s="696">
        <f>[52]ACCOUNTALLOC!Z88</f>
        <v>0</v>
      </c>
      <c r="AA88" s="696">
        <f>[52]ACCOUNTALLOC!AA88</f>
        <v>59319970.776982971</v>
      </c>
      <c r="AB88" s="696"/>
      <c r="AC88" s="696">
        <f>[52]ACCOUNTALLOC!AC88</f>
        <v>10325572.718184395</v>
      </c>
      <c r="AD88" s="696">
        <f>[52]ACCOUNTALLOC!AD88</f>
        <v>22843675.746474516</v>
      </c>
      <c r="AE88" s="696">
        <f>[52]ACCOUNTALLOC!AE88</f>
        <v>573601.59390403749</v>
      </c>
      <c r="AF88" s="696">
        <f>[52]ACCOUNTALLOC!AF88</f>
        <v>0</v>
      </c>
      <c r="AG88" s="696">
        <f>[52]ACCOUNTALLOC!AG88</f>
        <v>0</v>
      </c>
      <c r="AH88" s="696">
        <f>[52]ACCOUNTALLOC!AH88</f>
        <v>0</v>
      </c>
      <c r="AI88" s="696">
        <f>[52]ACCOUNTALLOC!AI88</f>
        <v>33742850.058562949</v>
      </c>
      <c r="AJ88" s="696"/>
      <c r="AK88" s="696">
        <f>[52]ACCOUNTALLOC!AK88</f>
        <v>8020138.8611920867</v>
      </c>
      <c r="AL88" s="696">
        <f>[52]ACCOUNTALLOC!AL88</f>
        <v>15893322.677645577</v>
      </c>
      <c r="AM88" s="696">
        <f>[52]ACCOUNTALLOC!AM88</f>
        <v>1293381.4804071977</v>
      </c>
      <c r="AN88" s="696">
        <f>[52]ACCOUNTALLOC!AN88</f>
        <v>0</v>
      </c>
      <c r="AO88" s="696">
        <f>[52]ACCOUNTALLOC!AO88</f>
        <v>0</v>
      </c>
      <c r="AP88" s="696">
        <f>[52]ACCOUNTALLOC!AP88</f>
        <v>0</v>
      </c>
      <c r="AQ88" s="696">
        <f>[52]ACCOUNTALLOC!AQ88</f>
        <v>25206843.019244861</v>
      </c>
      <c r="AR88" s="696"/>
      <c r="AS88" s="696">
        <f>[52]ACCOUNTALLOC!AS88</f>
        <v>79578.66338154531</v>
      </c>
      <c r="AT88" s="696">
        <f>[52]ACCOUNTALLOC!AT88</f>
        <v>50184.888607051842</v>
      </c>
      <c r="AU88" s="696">
        <f>[52]ACCOUNTALLOC!AU88</f>
        <v>2466.885560627371</v>
      </c>
      <c r="AV88" s="696">
        <f>[52]ACCOUNTALLOC!AV88</f>
        <v>0</v>
      </c>
      <c r="AW88" s="696">
        <f>[52]ACCOUNTALLOC!AW88</f>
        <v>0</v>
      </c>
      <c r="AX88" s="696">
        <f>[52]ACCOUNTALLOC!AX88</f>
        <v>0</v>
      </c>
      <c r="AY88" s="696">
        <f>[52]ACCOUNTALLOC!AY88</f>
        <v>132230.4375492245</v>
      </c>
      <c r="AZ88" s="696"/>
      <c r="BA88" s="696">
        <f>[52]ACCOUNTALLOC!BA88</f>
        <v>1537231.7589321649</v>
      </c>
      <c r="BB88" s="696">
        <f>[52]ACCOUNTALLOC!BB88</f>
        <v>1385078.5741978411</v>
      </c>
      <c r="BC88" s="696">
        <f>[52]ACCOUNTALLOC!BC88</f>
        <v>256356.06713448829</v>
      </c>
      <c r="BD88" s="696">
        <f>[52]ACCOUNTALLOC!BD88</f>
        <v>0</v>
      </c>
      <c r="BE88" s="696">
        <f>[52]ACCOUNTALLOC!BE88</f>
        <v>0</v>
      </c>
      <c r="BF88" s="696">
        <f>[52]ACCOUNTALLOC!BF88</f>
        <v>0</v>
      </c>
      <c r="BG88" s="696">
        <f>[52]ACCOUNTALLOC!BG88</f>
        <v>3178666.4002644941</v>
      </c>
      <c r="BH88" s="696"/>
      <c r="BI88" s="696">
        <f>[52]ACCOUNTALLOC!BI88</f>
        <v>2474515.8666674136</v>
      </c>
      <c r="BJ88" s="696">
        <f>[52]ACCOUNTALLOC!BJ88</f>
        <v>704619.65751251427</v>
      </c>
      <c r="BK88" s="696">
        <f>[52]ACCOUNTALLOC!BK88</f>
        <v>111279.66692028746</v>
      </c>
      <c r="BL88" s="696">
        <f>[52]ACCOUNTALLOC!BL88</f>
        <v>0</v>
      </c>
      <c r="BM88" s="696">
        <f>[52]ACCOUNTALLOC!BM88</f>
        <v>0</v>
      </c>
      <c r="BN88" s="696">
        <f>[52]ACCOUNTALLOC!BN88</f>
        <v>0</v>
      </c>
      <c r="BO88" s="696">
        <f>[52]ACCOUNTALLOC!BO88</f>
        <v>3290415.1911002155</v>
      </c>
      <c r="BP88" s="696"/>
      <c r="BQ88" s="696">
        <f>[52]ACCOUNTALLOC!BQ88</f>
        <v>1438199.138537667</v>
      </c>
      <c r="BR88" s="696">
        <f>[52]ACCOUNTALLOC!BR88</f>
        <v>6879276.2554365881</v>
      </c>
      <c r="BS88" s="696">
        <f>[52]ACCOUNTALLOC!BS88</f>
        <v>129491.32313602396</v>
      </c>
      <c r="BT88" s="696">
        <f>[52]ACCOUNTALLOC!BT88</f>
        <v>0</v>
      </c>
      <c r="BU88" s="696">
        <f>[52]ACCOUNTALLOC!BU88</f>
        <v>0</v>
      </c>
      <c r="BV88" s="696">
        <f>[52]ACCOUNTALLOC!BV88</f>
        <v>0</v>
      </c>
      <c r="BW88" s="696">
        <f>[52]ACCOUNTALLOC!BW88</f>
        <v>8446966.7171102781</v>
      </c>
      <c r="BX88" s="696"/>
      <c r="BY88" s="696">
        <f>[52]ACCOUNTALLOC!BY88</f>
        <v>657896.40239144291</v>
      </c>
      <c r="BZ88" s="696">
        <f>[52]ACCOUNTALLOC!BZ88</f>
        <v>4158607.078486016</v>
      </c>
      <c r="CA88" s="696">
        <f>[52]ACCOUNTALLOC!CA88</f>
        <v>225756.67306755568</v>
      </c>
      <c r="CB88" s="696">
        <f>[52]ACCOUNTALLOC!CB88</f>
        <v>0</v>
      </c>
      <c r="CC88" s="696">
        <f>[52]ACCOUNTALLOC!CC88</f>
        <v>0</v>
      </c>
      <c r="CD88" s="696">
        <f>[52]ACCOUNTALLOC!CD88</f>
        <v>0</v>
      </c>
      <c r="CE88" s="696">
        <f>[52]ACCOUNTALLOC!CE88</f>
        <v>5042260.1539450148</v>
      </c>
      <c r="CF88" s="696"/>
      <c r="CG88" s="696">
        <f>[52]ACCOUNTALLOC!CG88</f>
        <v>1162094.3185274987</v>
      </c>
      <c r="CH88" s="696">
        <f>[52]ACCOUNTALLOC!CH88</f>
        <v>828350.14571298298</v>
      </c>
      <c r="CI88" s="696">
        <f>[52]ACCOUNTALLOC!CI88</f>
        <v>5417481.9336593272</v>
      </c>
      <c r="CJ88" s="696">
        <f>[52]ACCOUNTALLOC!CJ88</f>
        <v>0</v>
      </c>
      <c r="CK88" s="696">
        <f>[52]ACCOUNTALLOC!CK88</f>
        <v>0</v>
      </c>
      <c r="CL88" s="696">
        <f>[52]ACCOUNTALLOC!CL88</f>
        <v>0</v>
      </c>
      <c r="CM88" s="696">
        <f>[52]ACCOUNTALLOC!CM88</f>
        <v>7407926.3978998084</v>
      </c>
      <c r="CN88" s="696">
        <f>[52]ACCOUNTALLOC!CN88</f>
        <v>0</v>
      </c>
      <c r="CO88" s="696">
        <f>[52]ACCOUNTALLOC!CO88</f>
        <v>72895.93734109959</v>
      </c>
      <c r="CP88" s="696">
        <f>[52]ACCOUNTALLOC!CP88</f>
        <v>81069.599887411168</v>
      </c>
      <c r="CQ88" s="696">
        <f>[52]ACCOUNTALLOC!CQ88</f>
        <v>684.74994063790973</v>
      </c>
      <c r="CR88" s="696">
        <f>[52]ACCOUNTALLOC!CR88</f>
        <v>0</v>
      </c>
      <c r="CS88" s="696">
        <f>[52]ACCOUNTALLOC!CS88</f>
        <v>0</v>
      </c>
      <c r="CT88" s="696">
        <f>[52]ACCOUNTALLOC!CT88</f>
        <v>0</v>
      </c>
      <c r="CU88" s="696">
        <f>[52]ACCOUNTALLOC!CU88</f>
        <v>154650.28716914868</v>
      </c>
      <c r="CV88" s="66"/>
      <c r="CW88" s="66">
        <f>[52]ACCOUNTALLOC!CW88</f>
        <v>0</v>
      </c>
      <c r="CX88" s="66">
        <f>[52]ACCOUNTALLOC!CX88</f>
        <v>0</v>
      </c>
      <c r="CY88" s="66">
        <f>[52]ACCOUNTALLOC!CY88</f>
        <v>0</v>
      </c>
      <c r="CZ88" s="66">
        <f>[52]ACCOUNTALLOC!CZ88</f>
        <v>0</v>
      </c>
      <c r="DA88" s="66">
        <f>[52]ACCOUNTALLOC!DA88</f>
        <v>0</v>
      </c>
      <c r="DB88" s="66">
        <f>[52]ACCOUNTALLOC!DB88</f>
        <v>0</v>
      </c>
      <c r="DC88" s="66">
        <f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>[52]ACCOUNTALLOC!E90</f>
        <v>3004997661.8813548</v>
      </c>
      <c r="F90" s="696">
        <f>[52]ACCOUNTALLOC!F90</f>
        <v>2815075505.8587728</v>
      </c>
      <c r="G90" s="696">
        <f>[52]ACCOUNTALLOC!G90</f>
        <v>425611091.43339598</v>
      </c>
      <c r="H90" s="696">
        <f>[52]ACCOUNTALLOC!H90</f>
        <v>0</v>
      </c>
      <c r="I90" s="696">
        <f>[52]ACCOUNTALLOC!I90</f>
        <v>0</v>
      </c>
      <c r="J90" s="696">
        <f>[52]ACCOUNTALLOC!J90</f>
        <v>0</v>
      </c>
      <c r="K90" s="696">
        <f>[52]ACCOUNTALLOC!K90</f>
        <v>6245684259.1735229</v>
      </c>
      <c r="L90" s="696"/>
      <c r="M90" s="696">
        <f>[52]ACCOUNTALLOC!M90</f>
        <v>570802143.61367524</v>
      </c>
      <c r="N90" s="696">
        <f>[52]ACCOUNTALLOC!N90</f>
        <v>715277654.32955766</v>
      </c>
      <c r="O90" s="696">
        <f>[52]ACCOUNTALLOC!O90</f>
        <v>55302425.457209252</v>
      </c>
      <c r="P90" s="696">
        <f>[52]ACCOUNTALLOC!P90</f>
        <v>0</v>
      </c>
      <c r="Q90" s="696">
        <f>[52]ACCOUNTALLOC!Q90</f>
        <v>0</v>
      </c>
      <c r="R90" s="696">
        <f>[52]ACCOUNTALLOC!R90</f>
        <v>0</v>
      </c>
      <c r="S90" s="696">
        <f>[52]ACCOUNTALLOC!S90</f>
        <v>1341382223.4004421</v>
      </c>
      <c r="T90" s="696"/>
      <c r="U90" s="696">
        <f>[52]ACCOUNTALLOC!U90</f>
        <v>502697441.60202944</v>
      </c>
      <c r="V90" s="696">
        <f>[52]ACCOUNTALLOC!V90</f>
        <v>795443527.45711172</v>
      </c>
      <c r="W90" s="696">
        <f>[52]ACCOUNTALLOC!W90</f>
        <v>13136836.696558774</v>
      </c>
      <c r="X90" s="696">
        <f>[52]ACCOUNTALLOC!X90</f>
        <v>0</v>
      </c>
      <c r="Y90" s="696">
        <f>[52]ACCOUNTALLOC!Y90</f>
        <v>0</v>
      </c>
      <c r="Z90" s="696">
        <f>[52]ACCOUNTALLOC!Z90</f>
        <v>0</v>
      </c>
      <c r="AA90" s="696">
        <f>[52]ACCOUNTALLOC!AA90</f>
        <v>1311277805.7557001</v>
      </c>
      <c r="AB90" s="696"/>
      <c r="AC90" s="696">
        <f>[52]ACCOUNTALLOC!AC90</f>
        <v>227464107.27359185</v>
      </c>
      <c r="AD90" s="696">
        <f>[52]ACCOUNTALLOC!AD90</f>
        <v>513352062.81803375</v>
      </c>
      <c r="AE90" s="696">
        <f>[52]ACCOUNTALLOC!AE90</f>
        <v>2164990.4067870108</v>
      </c>
      <c r="AF90" s="696">
        <f>[52]ACCOUNTALLOC!AF90</f>
        <v>0</v>
      </c>
      <c r="AG90" s="696">
        <f>[52]ACCOUNTALLOC!AG90</f>
        <v>0</v>
      </c>
      <c r="AH90" s="696">
        <f>[52]ACCOUNTALLOC!AH90</f>
        <v>0</v>
      </c>
      <c r="AI90" s="696">
        <f>[52]ACCOUNTALLOC!AI90</f>
        <v>742981160.49841273</v>
      </c>
      <c r="AJ90" s="696"/>
      <c r="AK90" s="696">
        <f>[52]ACCOUNTALLOC!AK90</f>
        <v>176586955.70009184</v>
      </c>
      <c r="AL90" s="696">
        <f>[52]ACCOUNTALLOC!AL90</f>
        <v>357160995.9864344</v>
      </c>
      <c r="AM90" s="696">
        <f>[52]ACCOUNTALLOC!AM90</f>
        <v>17139473.331856873</v>
      </c>
      <c r="AN90" s="696">
        <f>[52]ACCOUNTALLOC!AN90</f>
        <v>0</v>
      </c>
      <c r="AO90" s="696">
        <f>[52]ACCOUNTALLOC!AO90</f>
        <v>0</v>
      </c>
      <c r="AP90" s="696">
        <f>[52]ACCOUNTALLOC!AP90</f>
        <v>0</v>
      </c>
      <c r="AQ90" s="696">
        <f>[52]ACCOUNTALLOC!AQ90</f>
        <v>550887425.01838303</v>
      </c>
      <c r="AR90" s="696"/>
      <c r="AS90" s="696">
        <f>[52]ACCOUNTALLOC!AS90</f>
        <v>1743187.54050031</v>
      </c>
      <c r="AT90" s="696">
        <f>[52]ACCOUNTALLOC!AT90</f>
        <v>1127774.5479599205</v>
      </c>
      <c r="AU90" s="696">
        <f>[52]ACCOUNTALLOC!AU90</f>
        <v>52866.265863519286</v>
      </c>
      <c r="AV90" s="696">
        <f>[52]ACCOUNTALLOC!AV90</f>
        <v>0</v>
      </c>
      <c r="AW90" s="696">
        <f>[52]ACCOUNTALLOC!AW90</f>
        <v>0</v>
      </c>
      <c r="AX90" s="696">
        <f>[52]ACCOUNTALLOC!AX90</f>
        <v>0</v>
      </c>
      <c r="AY90" s="696">
        <f>[52]ACCOUNTALLOC!AY90</f>
        <v>2923828.3543237504</v>
      </c>
      <c r="AZ90" s="696"/>
      <c r="BA90" s="696">
        <f>[52]ACCOUNTALLOC!BA90</f>
        <v>33672789.598625712</v>
      </c>
      <c r="BB90" s="696">
        <f>[52]ACCOUNTALLOC!BB90</f>
        <v>31126030.290429812</v>
      </c>
      <c r="BC90" s="696">
        <f>[52]ACCOUNTALLOC!BC90</f>
        <v>5285907.5045419475</v>
      </c>
      <c r="BD90" s="696">
        <f>[52]ACCOUNTALLOC!BD90</f>
        <v>0</v>
      </c>
      <c r="BE90" s="696">
        <f>[52]ACCOUNTALLOC!BE90</f>
        <v>0</v>
      </c>
      <c r="BF90" s="696">
        <f>[52]ACCOUNTALLOC!BF90</f>
        <v>0</v>
      </c>
      <c r="BG90" s="696">
        <f>[52]ACCOUNTALLOC!BG90</f>
        <v>70084727.393597469</v>
      </c>
      <c r="BH90" s="696"/>
      <c r="BI90" s="696">
        <f>[52]ACCOUNTALLOC!BI90</f>
        <v>54352834.682484917</v>
      </c>
      <c r="BJ90" s="696">
        <f>[52]ACCOUNTALLOC!BJ90</f>
        <v>16802319.808082424</v>
      </c>
      <c r="BK90" s="696">
        <f>[52]ACCOUNTALLOC!BK90</f>
        <v>1162198.3280404573</v>
      </c>
      <c r="BL90" s="696">
        <f>[52]ACCOUNTALLOC!BL90</f>
        <v>0</v>
      </c>
      <c r="BM90" s="696">
        <f>[52]ACCOUNTALLOC!BM90</f>
        <v>0</v>
      </c>
      <c r="BN90" s="696">
        <f>[52]ACCOUNTALLOC!BN90</f>
        <v>0</v>
      </c>
      <c r="BO90" s="696">
        <f>[52]ACCOUNTALLOC!BO90</f>
        <v>72317352.818607792</v>
      </c>
      <c r="BP90" s="696"/>
      <c r="BQ90" s="696">
        <f>[52]ACCOUNTALLOC!BQ90</f>
        <v>31811646.418230493</v>
      </c>
      <c r="BR90" s="696">
        <f>[52]ACCOUNTALLOC!BR90</f>
        <v>154593800.73579046</v>
      </c>
      <c r="BS90" s="696">
        <f>[52]ACCOUNTALLOC!BS90</f>
        <v>816335.51795632043</v>
      </c>
      <c r="BT90" s="696">
        <f>[52]ACCOUNTALLOC!BT90</f>
        <v>0</v>
      </c>
      <c r="BU90" s="696">
        <f>[52]ACCOUNTALLOC!BU90</f>
        <v>0</v>
      </c>
      <c r="BV90" s="696">
        <f>[52]ACCOUNTALLOC!BV90</f>
        <v>0</v>
      </c>
      <c r="BW90" s="696">
        <f>[52]ACCOUNTALLOC!BW90</f>
        <v>187221782.67197728</v>
      </c>
      <c r="BX90" s="696"/>
      <c r="BY90" s="696">
        <f>[52]ACCOUNTALLOC!BY90</f>
        <v>15157160.875296405</v>
      </c>
      <c r="BZ90" s="696">
        <f>[52]ACCOUNTALLOC!BZ90</f>
        <v>99165905.100563258</v>
      </c>
      <c r="CA90" s="696">
        <f>[52]ACCOUNTALLOC!CA90</f>
        <v>1341362.0607061903</v>
      </c>
      <c r="CB90" s="696">
        <f>[52]ACCOUNTALLOC!CB90</f>
        <v>0</v>
      </c>
      <c r="CC90" s="696">
        <f>[52]ACCOUNTALLOC!CC90</f>
        <v>0</v>
      </c>
      <c r="CD90" s="696">
        <f>[52]ACCOUNTALLOC!CD90</f>
        <v>0</v>
      </c>
      <c r="CE90" s="696">
        <f>[52]ACCOUNTALLOC!CE90</f>
        <v>115664428.03656586</v>
      </c>
      <c r="CF90" s="696"/>
      <c r="CG90" s="696">
        <f>[52]ACCOUNTALLOC!CG90</f>
        <v>25491163.921579018</v>
      </c>
      <c r="CH90" s="696">
        <f>[52]ACCOUNTALLOC!CH90</f>
        <v>18615010.156717248</v>
      </c>
      <c r="CI90" s="696">
        <f>[52]ACCOUNTALLOC!CI90</f>
        <v>66448931.769645274</v>
      </c>
      <c r="CJ90" s="696">
        <f>[52]ACCOUNTALLOC!CJ90</f>
        <v>0</v>
      </c>
      <c r="CK90" s="696">
        <f>[52]ACCOUNTALLOC!CK90</f>
        <v>0</v>
      </c>
      <c r="CL90" s="696">
        <f>[52]ACCOUNTALLOC!CL90</f>
        <v>0</v>
      </c>
      <c r="CM90" s="696">
        <f>[52]ACCOUNTALLOC!CM90</f>
        <v>110555105.84794153</v>
      </c>
      <c r="CN90" s="696">
        <f>[52]ACCOUNTALLOC!CN90</f>
        <v>0</v>
      </c>
      <c r="CO90" s="696">
        <f>[52]ACCOUNTALLOC!CO90</f>
        <v>1603098.8812724892</v>
      </c>
      <c r="CP90" s="696">
        <f>[52]ACCOUNTALLOC!CP90</f>
        <v>1821827.9227876882</v>
      </c>
      <c r="CQ90" s="696">
        <f>[52]ACCOUNTALLOC!CQ90</f>
        <v>12085.041667982408</v>
      </c>
      <c r="CR90" s="696">
        <f>[52]ACCOUNTALLOC!CR90</f>
        <v>0</v>
      </c>
      <c r="CS90" s="696">
        <f>[52]ACCOUNTALLOC!CS90</f>
        <v>0</v>
      </c>
      <c r="CT90" s="696">
        <f>[52]ACCOUNTALLOC!CT90</f>
        <v>0</v>
      </c>
      <c r="CU90" s="696">
        <f>[52]ACCOUNTALLOC!CU90</f>
        <v>3437011.8457281594</v>
      </c>
      <c r="CV90" s="66"/>
      <c r="CW90" s="66">
        <f>[52]ACCOUNTALLOC!CW90</f>
        <v>0</v>
      </c>
      <c r="CX90" s="66">
        <f>[52]ACCOUNTALLOC!CX90</f>
        <v>0</v>
      </c>
      <c r="CY90" s="66">
        <f>[52]ACCOUNTALLOC!CY90</f>
        <v>0</v>
      </c>
      <c r="CZ90" s="66">
        <f>[52]ACCOUNTALLOC!CZ90</f>
        <v>0</v>
      </c>
      <c r="DA90" s="66">
        <f>[52]ACCOUNTALLOC!DA90</f>
        <v>0</v>
      </c>
      <c r="DB90" s="66">
        <f>[52]ACCOUNTALLOC!DB90</f>
        <v>0</v>
      </c>
      <c r="DC90" s="66">
        <f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>[52]ACCOUNTALLOC!E95</f>
        <v>-751655.91875208123</v>
      </c>
      <c r="F95" s="697">
        <f>[52]ACCOUNTALLOC!F95</f>
        <v>-5493571.9201519191</v>
      </c>
      <c r="G95" s="697">
        <f>[52]ACCOUNTALLOC!G95</f>
        <v>0</v>
      </c>
      <c r="H95" s="697">
        <f>[52]ACCOUNTALLOC!H95</f>
        <v>0</v>
      </c>
      <c r="I95" s="697">
        <f>[52]ACCOUNTALLOC!I95</f>
        <v>0</v>
      </c>
      <c r="J95" s="697">
        <f>[52]ACCOUNTALLOC!J95</f>
        <v>0</v>
      </c>
      <c r="K95" s="697">
        <f>[52]ACCOUNTALLOC!K95</f>
        <v>-6245227.8389040008</v>
      </c>
      <c r="L95" s="698"/>
      <c r="M95" s="697">
        <f>[52]ACCOUNTALLOC!M95</f>
        <v>-173296.52137889338</v>
      </c>
      <c r="N95" s="697">
        <f>[52]ACCOUNTALLOC!N95</f>
        <v>-1395852.1640925822</v>
      </c>
      <c r="O95" s="697">
        <f>[52]ACCOUNTALLOC!O95</f>
        <v>0</v>
      </c>
      <c r="P95" s="697">
        <f>[52]ACCOUNTALLOC!P95</f>
        <v>0</v>
      </c>
      <c r="Q95" s="697">
        <f>[52]ACCOUNTALLOC!Q95</f>
        <v>0</v>
      </c>
      <c r="R95" s="697">
        <f>[52]ACCOUNTALLOC!R95</f>
        <v>0</v>
      </c>
      <c r="S95" s="697">
        <f>[52]ACCOUNTALLOC!S95</f>
        <v>-1569148.6854714756</v>
      </c>
      <c r="T95" s="698"/>
      <c r="U95" s="697">
        <f>[52]ACCOUNTALLOC!U95</f>
        <v>-185485.85352316289</v>
      </c>
      <c r="V95" s="697">
        <f>[52]ACCOUNTALLOC!V95</f>
        <v>-1552294.500595256</v>
      </c>
      <c r="W95" s="697">
        <f>[52]ACCOUNTALLOC!W95</f>
        <v>0</v>
      </c>
      <c r="X95" s="697">
        <f>[52]ACCOUNTALLOC!X95</f>
        <v>0</v>
      </c>
      <c r="Y95" s="697">
        <f>[52]ACCOUNTALLOC!Y95</f>
        <v>0</v>
      </c>
      <c r="Z95" s="697">
        <f>[52]ACCOUNTALLOC!Z95</f>
        <v>0</v>
      </c>
      <c r="AA95" s="697">
        <f>[52]ACCOUNTALLOC!AA95</f>
        <v>-1737780.3541184189</v>
      </c>
      <c r="AB95" s="698"/>
      <c r="AC95" s="697">
        <f>[52]ACCOUNTALLOC!AC95</f>
        <v>-97457.578841226787</v>
      </c>
      <c r="AD95" s="697">
        <f>[52]ACCOUNTALLOC!AD95</f>
        <v>-1001797.8102469752</v>
      </c>
      <c r="AE95" s="697">
        <f>[52]ACCOUNTALLOC!AE95</f>
        <v>0</v>
      </c>
      <c r="AF95" s="697">
        <f>[52]ACCOUNTALLOC!AF95</f>
        <v>0</v>
      </c>
      <c r="AG95" s="697">
        <f>[52]ACCOUNTALLOC!AG95</f>
        <v>0</v>
      </c>
      <c r="AH95" s="697">
        <f>[52]ACCOUNTALLOC!AH95</f>
        <v>0</v>
      </c>
      <c r="AI95" s="697">
        <f>[52]ACCOUNTALLOC!AI95</f>
        <v>-1099255.389088202</v>
      </c>
      <c r="AJ95" s="698"/>
      <c r="AK95" s="697">
        <f>[52]ACCOUNTALLOC!AK95</f>
        <v>-68846.238736804429</v>
      </c>
      <c r="AL95" s="697">
        <f>[52]ACCOUNTALLOC!AL95</f>
        <v>-696993.60263731505</v>
      </c>
      <c r="AM95" s="697">
        <f>[52]ACCOUNTALLOC!AM95</f>
        <v>0</v>
      </c>
      <c r="AN95" s="697">
        <f>[52]ACCOUNTALLOC!AN95</f>
        <v>0</v>
      </c>
      <c r="AO95" s="697">
        <f>[52]ACCOUNTALLOC!AO95</f>
        <v>0</v>
      </c>
      <c r="AP95" s="697">
        <f>[52]ACCOUNTALLOC!AP95</f>
        <v>0</v>
      </c>
      <c r="AQ95" s="697">
        <f>[52]ACCOUNTALLOC!AQ95</f>
        <v>-765839.84137411951</v>
      </c>
      <c r="AR95" s="698"/>
      <c r="AS95" s="697">
        <f>[52]ACCOUNTALLOC!AS95</f>
        <v>-2.3527723389069806</v>
      </c>
      <c r="AT95" s="697">
        <f>[52]ACCOUNTALLOC!AT95</f>
        <v>-2200.8328288319317</v>
      </c>
      <c r="AU95" s="697">
        <f>[52]ACCOUNTALLOC!AU95</f>
        <v>0</v>
      </c>
      <c r="AV95" s="697">
        <f>[52]ACCOUNTALLOC!AV95</f>
        <v>0</v>
      </c>
      <c r="AW95" s="697">
        <f>[52]ACCOUNTALLOC!AW95</f>
        <v>0</v>
      </c>
      <c r="AX95" s="697">
        <f>[52]ACCOUNTALLOC!AX95</f>
        <v>0</v>
      </c>
      <c r="AY95" s="697">
        <f>[52]ACCOUNTALLOC!AY95</f>
        <v>-2203.1856011708387</v>
      </c>
      <c r="AZ95" s="698"/>
      <c r="BA95" s="697">
        <f>[52]ACCOUNTALLOC!BA95</f>
        <v>0</v>
      </c>
      <c r="BB95" s="697">
        <f>[52]ACCOUNTALLOC!BB95</f>
        <v>-60741.918159363835</v>
      </c>
      <c r="BC95" s="697">
        <f>[52]ACCOUNTALLOC!BC95</f>
        <v>0</v>
      </c>
      <c r="BD95" s="697">
        <f>[52]ACCOUNTALLOC!BD95</f>
        <v>0</v>
      </c>
      <c r="BE95" s="697">
        <f>[52]ACCOUNTALLOC!BE95</f>
        <v>0</v>
      </c>
      <c r="BF95" s="697">
        <f>[52]ACCOUNTALLOC!BF95</f>
        <v>0</v>
      </c>
      <c r="BG95" s="697">
        <f>[52]ACCOUNTALLOC!BG95</f>
        <v>-60741.918159363835</v>
      </c>
      <c r="BH95" s="698"/>
      <c r="BI95" s="697">
        <f>[52]ACCOUNTALLOC!BI95</f>
        <v>0</v>
      </c>
      <c r="BJ95" s="697">
        <f>[52]ACCOUNTALLOC!BJ95</f>
        <v>0</v>
      </c>
      <c r="BK95" s="697">
        <f>[52]ACCOUNTALLOC!BK95</f>
        <v>0</v>
      </c>
      <c r="BL95" s="697">
        <f>[52]ACCOUNTALLOC!BL95</f>
        <v>0</v>
      </c>
      <c r="BM95" s="697">
        <f>[52]ACCOUNTALLOC!BM95</f>
        <v>0</v>
      </c>
      <c r="BN95" s="697">
        <f>[52]ACCOUNTALLOC!BN95</f>
        <v>0</v>
      </c>
      <c r="BO95" s="697">
        <f>[52]ACCOUNTALLOC!BO95</f>
        <v>0</v>
      </c>
      <c r="BP95" s="698"/>
      <c r="BQ95" s="697">
        <f>[52]ACCOUNTALLOC!BQ95</f>
        <v>-23384.155868000409</v>
      </c>
      <c r="BR95" s="697">
        <f>[52]ACCOUNTALLOC!BR95</f>
        <v>-301687.17001877323</v>
      </c>
      <c r="BS95" s="697">
        <f>[52]ACCOUNTALLOC!BS95</f>
        <v>0</v>
      </c>
      <c r="BT95" s="697">
        <f>[52]ACCOUNTALLOC!BT95</f>
        <v>0</v>
      </c>
      <c r="BU95" s="697">
        <f>[52]ACCOUNTALLOC!BU95</f>
        <v>0</v>
      </c>
      <c r="BV95" s="697">
        <f>[52]ACCOUNTALLOC!BV95</f>
        <v>0</v>
      </c>
      <c r="BW95" s="697">
        <f>[52]ACCOUNTALLOC!BW95</f>
        <v>-325071.32588677364</v>
      </c>
      <c r="BX95" s="698"/>
      <c r="BY95" s="697">
        <f>[52]ACCOUNTALLOC!BY95</f>
        <v>0</v>
      </c>
      <c r="BZ95" s="697">
        <f>[52]ACCOUNTALLOC!BZ95</f>
        <v>0</v>
      </c>
      <c r="CA95" s="697">
        <f>[52]ACCOUNTALLOC!CA95</f>
        <v>0</v>
      </c>
      <c r="CB95" s="697">
        <f>[52]ACCOUNTALLOC!CB95</f>
        <v>0</v>
      </c>
      <c r="CC95" s="697">
        <f>[52]ACCOUNTALLOC!CC95</f>
        <v>0</v>
      </c>
      <c r="CD95" s="697">
        <f>[52]ACCOUNTALLOC!CD95</f>
        <v>0</v>
      </c>
      <c r="CE95" s="697">
        <f>[52]ACCOUNTALLOC!CE95</f>
        <v>0</v>
      </c>
      <c r="CF95" s="698"/>
      <c r="CG95" s="697">
        <f>[52]ACCOUNTALLOC!CG95</f>
        <v>-2708.638199987271</v>
      </c>
      <c r="CH95" s="697">
        <f>[52]ACCOUNTALLOC!CH95</f>
        <v>-36326.875381301055</v>
      </c>
      <c r="CI95" s="697">
        <f>[52]ACCOUNTALLOC!CI95</f>
        <v>0</v>
      </c>
      <c r="CJ95" s="697">
        <f>[52]ACCOUNTALLOC!CJ95</f>
        <v>0</v>
      </c>
      <c r="CK95" s="697">
        <f>[52]ACCOUNTALLOC!CK95</f>
        <v>0</v>
      </c>
      <c r="CL95" s="697">
        <f>[52]ACCOUNTALLOC!CL95</f>
        <v>0</v>
      </c>
      <c r="CM95" s="697">
        <f>[52]ACCOUNTALLOC!CM95</f>
        <v>-39035.513581288324</v>
      </c>
      <c r="CN95" s="698">
        <f>[52]ACCOUNTALLOC!CN95</f>
        <v>0</v>
      </c>
      <c r="CO95" s="697">
        <f>[52]ACCOUNTALLOC!CO95</f>
        <v>-480.07522117578662</v>
      </c>
      <c r="CP95" s="697">
        <f>[52]ACCOUNTALLOC!CP95</f>
        <v>-3555.2661728417747</v>
      </c>
      <c r="CQ95" s="697">
        <f>[52]ACCOUNTALLOC!CQ95</f>
        <v>0</v>
      </c>
      <c r="CR95" s="697">
        <f>[52]ACCOUNTALLOC!CR95</f>
        <v>0</v>
      </c>
      <c r="CS95" s="697">
        <f>[52]ACCOUNTALLOC!CS95</f>
        <v>0</v>
      </c>
      <c r="CT95" s="697">
        <f>[52]ACCOUNTALLOC!CT95</f>
        <v>0</v>
      </c>
      <c r="CU95" s="697">
        <f>[52]ACCOUNTALLOC!CU95</f>
        <v>-4035.3413940175615</v>
      </c>
      <c r="CW95" s="65">
        <f>[52]ACCOUNTALLOC!CW95</f>
        <v>0</v>
      </c>
      <c r="CX95" s="65">
        <f>[52]ACCOUNTALLOC!CX95</f>
        <v>0</v>
      </c>
      <c r="CY95" s="65">
        <f>[52]ACCOUNTALLOC!CY95</f>
        <v>0</v>
      </c>
      <c r="CZ95" s="65">
        <f>[52]ACCOUNTALLOC!CZ95</f>
        <v>0</v>
      </c>
      <c r="DA95" s="65">
        <f>[52]ACCOUNTALLOC!DA95</f>
        <v>0</v>
      </c>
      <c r="DB95" s="65">
        <f>[52]ACCOUNTALLOC!DB95</f>
        <v>0</v>
      </c>
      <c r="DC95" s="65">
        <f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>[52]ACCOUNTALLOC!E96</f>
        <v>-9301761.7454731632</v>
      </c>
      <c r="F96" s="697">
        <f>[52]ACCOUNTALLOC!F96</f>
        <v>0</v>
      </c>
      <c r="G96" s="697">
        <f>[52]ACCOUNTALLOC!G96</f>
        <v>-1228337.1751127914</v>
      </c>
      <c r="H96" s="697">
        <f>[52]ACCOUNTALLOC!H96</f>
        <v>0</v>
      </c>
      <c r="I96" s="697">
        <f>[52]ACCOUNTALLOC!I96</f>
        <v>0</v>
      </c>
      <c r="J96" s="697">
        <f>[52]ACCOUNTALLOC!J96</f>
        <v>0</v>
      </c>
      <c r="K96" s="697">
        <f>[52]ACCOUNTALLOC!K96</f>
        <v>-10530098.920585955</v>
      </c>
      <c r="L96" s="698"/>
      <c r="M96" s="697">
        <f>[52]ACCOUNTALLOC!M96</f>
        <v>-1710992.6487121794</v>
      </c>
      <c r="N96" s="697">
        <f>[52]ACCOUNTALLOC!N96</f>
        <v>0</v>
      </c>
      <c r="O96" s="697">
        <f>[52]ACCOUNTALLOC!O96</f>
        <v>-166263.56368195362</v>
      </c>
      <c r="P96" s="697">
        <f>[52]ACCOUNTALLOC!P96</f>
        <v>0</v>
      </c>
      <c r="Q96" s="697">
        <f>[52]ACCOUNTALLOC!Q96</f>
        <v>0</v>
      </c>
      <c r="R96" s="697">
        <f>[52]ACCOUNTALLOC!R96</f>
        <v>0</v>
      </c>
      <c r="S96" s="697">
        <f>[52]ACCOUNTALLOC!S96</f>
        <v>-1877256.212394133</v>
      </c>
      <c r="T96" s="698"/>
      <c r="U96" s="697">
        <f>[52]ACCOUNTALLOC!U96</f>
        <v>-1446663.1453535152</v>
      </c>
      <c r="V96" s="697">
        <f>[52]ACCOUNTALLOC!V96</f>
        <v>0</v>
      </c>
      <c r="W96" s="697">
        <f>[52]ACCOUNTALLOC!W96</f>
        <v>-43766.038842115529</v>
      </c>
      <c r="X96" s="697">
        <f>[52]ACCOUNTALLOC!X96</f>
        <v>0</v>
      </c>
      <c r="Y96" s="697">
        <f>[52]ACCOUNTALLOC!Y96</f>
        <v>0</v>
      </c>
      <c r="Z96" s="697">
        <f>[52]ACCOUNTALLOC!Z96</f>
        <v>0</v>
      </c>
      <c r="AA96" s="697">
        <f>[52]ACCOUNTALLOC!AA96</f>
        <v>-1490429.1841956307</v>
      </c>
      <c r="AB96" s="698"/>
      <c r="AC96" s="697">
        <f>[52]ACCOUNTALLOC!AC96</f>
        <v>-629824.71265233518</v>
      </c>
      <c r="AD96" s="697">
        <f>[52]ACCOUNTALLOC!AD96</f>
        <v>0</v>
      </c>
      <c r="AE96" s="697">
        <f>[52]ACCOUNTALLOC!AE96</f>
        <v>-4846.3466689292645</v>
      </c>
      <c r="AF96" s="697">
        <f>[52]ACCOUNTALLOC!AF96</f>
        <v>0</v>
      </c>
      <c r="AG96" s="697">
        <f>[52]ACCOUNTALLOC!AG96</f>
        <v>0</v>
      </c>
      <c r="AH96" s="697">
        <f>[52]ACCOUNTALLOC!AH96</f>
        <v>0</v>
      </c>
      <c r="AI96" s="697">
        <f>[52]ACCOUNTALLOC!AI96</f>
        <v>-634671.05932126439</v>
      </c>
      <c r="AJ96" s="698"/>
      <c r="AK96" s="697">
        <f>[52]ACCOUNTALLOC!AK96</f>
        <v>-501426.843065897</v>
      </c>
      <c r="AL96" s="697">
        <f>[52]ACCOUNTALLOC!AL96</f>
        <v>0</v>
      </c>
      <c r="AM96" s="697">
        <f>[52]ACCOUNTALLOC!AM96</f>
        <v>-57840.968186549791</v>
      </c>
      <c r="AN96" s="697">
        <f>[52]ACCOUNTALLOC!AN96</f>
        <v>0</v>
      </c>
      <c r="AO96" s="697">
        <f>[52]ACCOUNTALLOC!AO96</f>
        <v>0</v>
      </c>
      <c r="AP96" s="697">
        <f>[52]ACCOUNTALLOC!AP96</f>
        <v>0</v>
      </c>
      <c r="AQ96" s="697">
        <f>[52]ACCOUNTALLOC!AQ96</f>
        <v>-559267.81125244685</v>
      </c>
      <c r="AR96" s="698"/>
      <c r="AS96" s="697">
        <f>[52]ACCOUNTALLOC!AS96</f>
        <v>-6190.0680144211019</v>
      </c>
      <c r="AT96" s="697">
        <f>[52]ACCOUNTALLOC!AT96</f>
        <v>0</v>
      </c>
      <c r="AU96" s="697">
        <f>[52]ACCOUNTALLOC!AU96</f>
        <v>-187.53864347835506</v>
      </c>
      <c r="AV96" s="697">
        <f>[52]ACCOUNTALLOC!AV96</f>
        <v>0</v>
      </c>
      <c r="AW96" s="697">
        <f>[52]ACCOUNTALLOC!AW96</f>
        <v>0</v>
      </c>
      <c r="AX96" s="697">
        <f>[52]ACCOUNTALLOC!AX96</f>
        <v>0</v>
      </c>
      <c r="AY96" s="697">
        <f>[52]ACCOUNTALLOC!AY96</f>
        <v>-6377.6066578994569</v>
      </c>
      <c r="AZ96" s="698"/>
      <c r="BA96" s="697">
        <f>[52]ACCOUNTALLOC!BA96</f>
        <v>-119655.47495098485</v>
      </c>
      <c r="BB96" s="697">
        <f>[52]ACCOUNTALLOC!BB96</f>
        <v>0</v>
      </c>
      <c r="BC96" s="697">
        <f>[52]ACCOUNTALLOC!BC96</f>
        <v>-18693.141721883399</v>
      </c>
      <c r="BD96" s="697">
        <f>[52]ACCOUNTALLOC!BD96</f>
        <v>0</v>
      </c>
      <c r="BE96" s="697">
        <f>[52]ACCOUNTALLOC!BE96</f>
        <v>0</v>
      </c>
      <c r="BF96" s="697">
        <f>[52]ACCOUNTALLOC!BF96</f>
        <v>0</v>
      </c>
      <c r="BG96" s="697">
        <f>[52]ACCOUNTALLOC!BG96</f>
        <v>-138348.61667286826</v>
      </c>
      <c r="BH96" s="698"/>
      <c r="BI96" s="697">
        <f>[52]ACCOUNTALLOC!BI96</f>
        <v>-186637.09980298454</v>
      </c>
      <c r="BJ96" s="697">
        <f>[52]ACCOUNTALLOC!BJ96</f>
        <v>0</v>
      </c>
      <c r="BK96" s="697">
        <f>[52]ACCOUNTALLOC!BK96</f>
        <v>-3780.7150819112217</v>
      </c>
      <c r="BL96" s="697">
        <f>[52]ACCOUNTALLOC!BL96</f>
        <v>0</v>
      </c>
      <c r="BM96" s="697">
        <f>[52]ACCOUNTALLOC!BM96</f>
        <v>0</v>
      </c>
      <c r="BN96" s="697">
        <f>[52]ACCOUNTALLOC!BN96</f>
        <v>0</v>
      </c>
      <c r="BO96" s="697">
        <f>[52]ACCOUNTALLOC!BO96</f>
        <v>-190417.81488489575</v>
      </c>
      <c r="BP96" s="698"/>
      <c r="BQ96" s="697">
        <f>[52]ACCOUNTALLOC!BQ96</f>
        <v>-70221.027110934709</v>
      </c>
      <c r="BR96" s="697">
        <f>[52]ACCOUNTALLOC!BR96</f>
        <v>0</v>
      </c>
      <c r="BS96" s="697">
        <f>[52]ACCOUNTALLOC!BS96</f>
        <v>-2347.8150595755492</v>
      </c>
      <c r="BT96" s="697">
        <f>[52]ACCOUNTALLOC!BT96</f>
        <v>0</v>
      </c>
      <c r="BU96" s="697">
        <f>[52]ACCOUNTALLOC!BU96</f>
        <v>0</v>
      </c>
      <c r="BV96" s="697">
        <f>[52]ACCOUNTALLOC!BV96</f>
        <v>0</v>
      </c>
      <c r="BW96" s="697">
        <f>[52]ACCOUNTALLOC!BW96</f>
        <v>-72568.842170510252</v>
      </c>
      <c r="BX96" s="698"/>
      <c r="BY96" s="697">
        <f>[52]ACCOUNTALLOC!BY96</f>
        <v>-21292.887997531088</v>
      </c>
      <c r="BZ96" s="697">
        <f>[52]ACCOUNTALLOC!BZ96</f>
        <v>0</v>
      </c>
      <c r="CA96" s="697">
        <f>[52]ACCOUNTALLOC!CA96</f>
        <v>-3779.9620095583609</v>
      </c>
      <c r="CB96" s="697">
        <f>[52]ACCOUNTALLOC!CB96</f>
        <v>0</v>
      </c>
      <c r="CC96" s="697">
        <f>[52]ACCOUNTALLOC!CC96</f>
        <v>0</v>
      </c>
      <c r="CD96" s="697">
        <f>[52]ACCOUNTALLOC!CD96</f>
        <v>0</v>
      </c>
      <c r="CE96" s="697">
        <f>[52]ACCOUNTALLOC!CE96</f>
        <v>-25072.850007089448</v>
      </c>
      <c r="CF96" s="698"/>
      <c r="CG96" s="697">
        <f>[52]ACCOUNTALLOC!CG96</f>
        <v>-85622.217131775455</v>
      </c>
      <c r="CH96" s="697">
        <f>[52]ACCOUNTALLOC!CH96</f>
        <v>0</v>
      </c>
      <c r="CI96" s="697">
        <f>[52]ACCOUNTALLOC!CI96</f>
        <v>-221829.53554559292</v>
      </c>
      <c r="CJ96" s="697">
        <f>[52]ACCOUNTALLOC!CJ96</f>
        <v>0</v>
      </c>
      <c r="CK96" s="697">
        <f>[52]ACCOUNTALLOC!CK96</f>
        <v>0</v>
      </c>
      <c r="CL96" s="697">
        <f>[52]ACCOUNTALLOC!CL96</f>
        <v>0</v>
      </c>
      <c r="CM96" s="697">
        <f>[52]ACCOUNTALLOC!CM96</f>
        <v>-307451.75267736835</v>
      </c>
      <c r="CN96" s="698">
        <f>[52]ACCOUNTALLOC!CN96</f>
        <v>0</v>
      </c>
      <c r="CO96" s="697">
        <f>[52]ACCOUNTALLOC!CO96</f>
        <v>-4817.4638839843719</v>
      </c>
      <c r="CP96" s="697">
        <f>[52]ACCOUNTALLOC!CP96</f>
        <v>0</v>
      </c>
      <c r="CQ96" s="697">
        <f>[52]ACCOUNTALLOC!CQ96</f>
        <v>-42.146131442555443</v>
      </c>
      <c r="CR96" s="697">
        <f>[52]ACCOUNTALLOC!CR96</f>
        <v>0</v>
      </c>
      <c r="CS96" s="697">
        <f>[52]ACCOUNTALLOC!CS96</f>
        <v>0</v>
      </c>
      <c r="CT96" s="697">
        <f>[52]ACCOUNTALLOC!CT96</f>
        <v>0</v>
      </c>
      <c r="CU96" s="697">
        <f>[52]ACCOUNTALLOC!CU96</f>
        <v>-4859.610015426927</v>
      </c>
      <c r="CW96" s="65">
        <f>[52]ACCOUNTALLOC!CW96</f>
        <v>0</v>
      </c>
      <c r="CX96" s="65">
        <f>[52]ACCOUNTALLOC!CX96</f>
        <v>0</v>
      </c>
      <c r="CY96" s="65">
        <f>[52]ACCOUNTALLOC!CY96</f>
        <v>0</v>
      </c>
      <c r="CZ96" s="65">
        <f>[52]ACCOUNTALLOC!CZ96</f>
        <v>0</v>
      </c>
      <c r="DA96" s="65">
        <f>[52]ACCOUNTALLOC!DA96</f>
        <v>0</v>
      </c>
      <c r="DB96" s="65">
        <f>[52]ACCOUNTALLOC!DB96</f>
        <v>0</v>
      </c>
      <c r="DC96" s="65">
        <f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>[52]ACCOUNTALLOC!E97</f>
        <v>-39913703.711620867</v>
      </c>
      <c r="F97" s="697">
        <f>[52]ACCOUNTALLOC!F97</f>
        <v>-36567245.647825822</v>
      </c>
      <c r="G97" s="697">
        <f>[52]ACCOUNTALLOC!G97</f>
        <v>-19500249.629130691</v>
      </c>
      <c r="H97" s="697">
        <f>[52]ACCOUNTALLOC!H97</f>
        <v>0</v>
      </c>
      <c r="I97" s="697">
        <f>[52]ACCOUNTALLOC!I97</f>
        <v>0</v>
      </c>
      <c r="J97" s="697">
        <f>[52]ACCOUNTALLOC!J97</f>
        <v>0</v>
      </c>
      <c r="K97" s="697">
        <f>[52]ACCOUNTALLOC!K97</f>
        <v>-95981198.988577381</v>
      </c>
      <c r="L97" s="698"/>
      <c r="M97" s="697">
        <f>[52]ACCOUNTALLOC!M97</f>
        <v>-7576286.2939803777</v>
      </c>
      <c r="N97" s="697">
        <f>[52]ACCOUNTALLOC!N97</f>
        <v>-9291308.04407694</v>
      </c>
      <c r="O97" s="697">
        <f>[52]ACCOUNTALLOC!O97</f>
        <v>-2209691.5132841412</v>
      </c>
      <c r="P97" s="697">
        <f>[52]ACCOUNTALLOC!P97</f>
        <v>0</v>
      </c>
      <c r="Q97" s="697">
        <f>[52]ACCOUNTALLOC!Q97</f>
        <v>0</v>
      </c>
      <c r="R97" s="697">
        <f>[52]ACCOUNTALLOC!R97</f>
        <v>0</v>
      </c>
      <c r="S97" s="697">
        <f>[52]ACCOUNTALLOC!S97</f>
        <v>-19077285.851341456</v>
      </c>
      <c r="T97" s="698"/>
      <c r="U97" s="697">
        <f>[52]ACCOUNTALLOC!U97</f>
        <v>-6666557.4481617259</v>
      </c>
      <c r="V97" s="697">
        <f>[52]ACCOUNTALLOC!V97</f>
        <v>-10332646.071823176</v>
      </c>
      <c r="W97" s="697">
        <f>[52]ACCOUNTALLOC!W97</f>
        <v>-316990.93731611286</v>
      </c>
      <c r="X97" s="697">
        <f>[52]ACCOUNTALLOC!X97</f>
        <v>0</v>
      </c>
      <c r="Y97" s="697">
        <f>[52]ACCOUNTALLOC!Y97</f>
        <v>0</v>
      </c>
      <c r="Z97" s="697">
        <f>[52]ACCOUNTALLOC!Z97</f>
        <v>0</v>
      </c>
      <c r="AA97" s="697">
        <f>[52]ACCOUNTALLOC!AA97</f>
        <v>-17316194.457301013</v>
      </c>
      <c r="AB97" s="698"/>
      <c r="AC97" s="697">
        <f>[52]ACCOUNTALLOC!AC97</f>
        <v>-3014155.6499292832</v>
      </c>
      <c r="AD97" s="697">
        <f>[52]ACCOUNTALLOC!AD97</f>
        <v>-6668336.5848684646</v>
      </c>
      <c r="AE97" s="697">
        <f>[52]ACCOUNTALLOC!AE97</f>
        <v>-167441.02552582708</v>
      </c>
      <c r="AF97" s="697">
        <f>[52]ACCOUNTALLOC!AF97</f>
        <v>0</v>
      </c>
      <c r="AG97" s="697">
        <f>[52]ACCOUNTALLOC!AG97</f>
        <v>0</v>
      </c>
      <c r="AH97" s="697">
        <f>[52]ACCOUNTALLOC!AH97</f>
        <v>0</v>
      </c>
      <c r="AI97" s="697">
        <f>[52]ACCOUNTALLOC!AI97</f>
        <v>-9849933.2603235748</v>
      </c>
      <c r="AJ97" s="698"/>
      <c r="AK97" s="697">
        <f>[52]ACCOUNTALLOC!AK97</f>
        <v>-2341172.4968152833</v>
      </c>
      <c r="AL97" s="697">
        <f>[52]ACCOUNTALLOC!AL97</f>
        <v>-4639447.0943591427</v>
      </c>
      <c r="AM97" s="697">
        <f>[52]ACCOUNTALLOC!AM97</f>
        <v>-377553.20727320807</v>
      </c>
      <c r="AN97" s="697">
        <f>[52]ACCOUNTALLOC!AN97</f>
        <v>0</v>
      </c>
      <c r="AO97" s="697">
        <f>[52]ACCOUNTALLOC!AO97</f>
        <v>0</v>
      </c>
      <c r="AP97" s="697">
        <f>[52]ACCOUNTALLOC!AP97</f>
        <v>0</v>
      </c>
      <c r="AQ97" s="697">
        <f>[52]ACCOUNTALLOC!AQ97</f>
        <v>-7358172.7984476332</v>
      </c>
      <c r="AR97" s="698"/>
      <c r="AS97" s="697">
        <f>[52]ACCOUNTALLOC!AS97</f>
        <v>-23229.944177612822</v>
      </c>
      <c r="AT97" s="697">
        <f>[52]ACCOUNTALLOC!AT97</f>
        <v>-14649.5569460882</v>
      </c>
      <c r="AU97" s="697">
        <f>[52]ACCOUNTALLOC!AU97</f>
        <v>-720.11279695886913</v>
      </c>
      <c r="AV97" s="697">
        <f>[52]ACCOUNTALLOC!AV97</f>
        <v>0</v>
      </c>
      <c r="AW97" s="697">
        <f>[52]ACCOUNTALLOC!AW97</f>
        <v>0</v>
      </c>
      <c r="AX97" s="697">
        <f>[52]ACCOUNTALLOC!AX97</f>
        <v>0</v>
      </c>
      <c r="AY97" s="697">
        <f>[52]ACCOUNTALLOC!AY97</f>
        <v>-38599.613920659889</v>
      </c>
      <c r="AZ97" s="698"/>
      <c r="BA97" s="697">
        <f>[52]ACCOUNTALLOC!BA97</f>
        <v>-448735.96050281287</v>
      </c>
      <c r="BB97" s="697">
        <f>[52]ACCOUNTALLOC!BB97</f>
        <v>-404320.6632656891</v>
      </c>
      <c r="BC97" s="697">
        <f>[52]ACCOUNTALLOC!BC97</f>
        <v>-74833.339441430653</v>
      </c>
      <c r="BD97" s="697">
        <f>[52]ACCOUNTALLOC!BD97</f>
        <v>0</v>
      </c>
      <c r="BE97" s="697">
        <f>[52]ACCOUNTALLOC!BE97</f>
        <v>0</v>
      </c>
      <c r="BF97" s="697">
        <f>[52]ACCOUNTALLOC!BF97</f>
        <v>0</v>
      </c>
      <c r="BG97" s="697">
        <f>[52]ACCOUNTALLOC!BG97</f>
        <v>-927889.96320993255</v>
      </c>
      <c r="BH97" s="698"/>
      <c r="BI97" s="697">
        <f>[52]ACCOUNTALLOC!BI97</f>
        <v>-722340.17268794426</v>
      </c>
      <c r="BJ97" s="697">
        <f>[52]ACCOUNTALLOC!BJ97</f>
        <v>-205686.73328911749</v>
      </c>
      <c r="BK97" s="697">
        <f>[52]ACCOUNTALLOC!BK97</f>
        <v>-32483.838516708547</v>
      </c>
      <c r="BL97" s="697">
        <f>[52]ACCOUNTALLOC!BL97</f>
        <v>0</v>
      </c>
      <c r="BM97" s="697">
        <f>[52]ACCOUNTALLOC!BM97</f>
        <v>0</v>
      </c>
      <c r="BN97" s="697">
        <f>[52]ACCOUNTALLOC!BN97</f>
        <v>0</v>
      </c>
      <c r="BO97" s="697">
        <f>[52]ACCOUNTALLOC!BO97</f>
        <v>-960510.7444937703</v>
      </c>
      <c r="BP97" s="698"/>
      <c r="BQ97" s="697">
        <f>[52]ACCOUNTALLOC!BQ97</f>
        <v>-419827.17835228966</v>
      </c>
      <c r="BR97" s="697">
        <f>[52]ACCOUNTALLOC!BR97</f>
        <v>-2008141.3359504717</v>
      </c>
      <c r="BS97" s="697">
        <f>[52]ACCOUNTALLOC!BS97</f>
        <v>-37800.034332225885</v>
      </c>
      <c r="BT97" s="697">
        <f>[52]ACCOUNTALLOC!BT97</f>
        <v>0</v>
      </c>
      <c r="BU97" s="697">
        <f>[52]ACCOUNTALLOC!BU97</f>
        <v>0</v>
      </c>
      <c r="BV97" s="697">
        <f>[52]ACCOUNTALLOC!BV97</f>
        <v>0</v>
      </c>
      <c r="BW97" s="697">
        <f>[52]ACCOUNTALLOC!BW97</f>
        <v>-2465768.5486349873</v>
      </c>
      <c r="BX97" s="698"/>
      <c r="BY97" s="697">
        <f>[52]ACCOUNTALLOC!BY97</f>
        <v>-192047.66771377693</v>
      </c>
      <c r="BZ97" s="697">
        <f>[52]ACCOUNTALLOC!BZ97</f>
        <v>-1213946.1280805918</v>
      </c>
      <c r="CA97" s="697">
        <f>[52]ACCOUNTALLOC!CA97</f>
        <v>-65901.017813514685</v>
      </c>
      <c r="CB97" s="697">
        <f>[52]ACCOUNTALLOC!CB97</f>
        <v>0</v>
      </c>
      <c r="CC97" s="697">
        <f>[52]ACCOUNTALLOC!CC97</f>
        <v>0</v>
      </c>
      <c r="CD97" s="697">
        <f>[52]ACCOUNTALLOC!CD97</f>
        <v>0</v>
      </c>
      <c r="CE97" s="697">
        <f>[52]ACCOUNTALLOC!CE97</f>
        <v>-1471894.8136078834</v>
      </c>
      <c r="CF97" s="698"/>
      <c r="CG97" s="697">
        <f>[52]ACCOUNTALLOC!CG97</f>
        <v>-339228.94657181646</v>
      </c>
      <c r="CH97" s="697">
        <f>[52]ACCOUNTALLOC!CH97</f>
        <v>-241805.11241022527</v>
      </c>
      <c r="CI97" s="697">
        <f>[52]ACCOUNTALLOC!CI97</f>
        <v>-1581426.4471714769</v>
      </c>
      <c r="CJ97" s="697">
        <f>[52]ACCOUNTALLOC!CJ97</f>
        <v>0</v>
      </c>
      <c r="CK97" s="697">
        <f>[52]ACCOUNTALLOC!CK97</f>
        <v>0</v>
      </c>
      <c r="CL97" s="697">
        <f>[52]ACCOUNTALLOC!CL97</f>
        <v>0</v>
      </c>
      <c r="CM97" s="697">
        <f>[52]ACCOUNTALLOC!CM97</f>
        <v>-2162460.5061535183</v>
      </c>
      <c r="CN97" s="698">
        <f>[52]ACCOUNTALLOC!CN97</f>
        <v>0</v>
      </c>
      <c r="CO97" s="697">
        <f>[52]ACCOUNTALLOC!CO97</f>
        <v>-21279.178152183016</v>
      </c>
      <c r="CP97" s="697">
        <f>[52]ACCOUNTALLOC!CP97</f>
        <v>-23665.166011354511</v>
      </c>
      <c r="CQ97" s="697">
        <f>[52]ACCOUNTALLOC!CQ97</f>
        <v>-199.88653014158544</v>
      </c>
      <c r="CR97" s="697">
        <f>[52]ACCOUNTALLOC!CR97</f>
        <v>0</v>
      </c>
      <c r="CS97" s="697">
        <f>[52]ACCOUNTALLOC!CS97</f>
        <v>0</v>
      </c>
      <c r="CT97" s="697">
        <f>[52]ACCOUNTALLOC!CT97</f>
        <v>0</v>
      </c>
      <c r="CU97" s="697">
        <f>[52]ACCOUNTALLOC!CU97</f>
        <v>-45144.230693679114</v>
      </c>
      <c r="CW97" s="65">
        <f>[52]ACCOUNTALLOC!CW97</f>
        <v>0</v>
      </c>
      <c r="CX97" s="65">
        <f>[52]ACCOUNTALLOC!CX97</f>
        <v>0</v>
      </c>
      <c r="CY97" s="65">
        <f>[52]ACCOUNTALLOC!CY97</f>
        <v>0</v>
      </c>
      <c r="CZ97" s="65">
        <f>[52]ACCOUNTALLOC!CZ97</f>
        <v>0</v>
      </c>
      <c r="DA97" s="65">
        <f>[52]ACCOUNTALLOC!DA97</f>
        <v>0</v>
      </c>
      <c r="DB97" s="65">
        <f>[52]ACCOUNTALLOC!DB97</f>
        <v>0</v>
      </c>
      <c r="DC97" s="65">
        <f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>[52]ACCOUNTALLOC!E98</f>
        <v>-49967121.375846118</v>
      </c>
      <c r="F98" s="696">
        <f>[52]ACCOUNTALLOC!F98</f>
        <v>-42060817.567977741</v>
      </c>
      <c r="G98" s="696">
        <f>[52]ACCOUNTALLOC!G98</f>
        <v>-20728586.804243483</v>
      </c>
      <c r="H98" s="696">
        <f>[52]ACCOUNTALLOC!H98</f>
        <v>0</v>
      </c>
      <c r="I98" s="696">
        <f>[52]ACCOUNTALLOC!I98</f>
        <v>0</v>
      </c>
      <c r="J98" s="696">
        <f>[52]ACCOUNTALLOC!J98</f>
        <v>0</v>
      </c>
      <c r="K98" s="696">
        <f>[52]ACCOUNTALLOC!K98</f>
        <v>-112756525.74806735</v>
      </c>
      <c r="L98" s="696"/>
      <c r="M98" s="696">
        <f>[52]ACCOUNTALLOC!M98</f>
        <v>-9460575.4640714508</v>
      </c>
      <c r="N98" s="696">
        <f>[52]ACCOUNTALLOC!N98</f>
        <v>-10687160.208169524</v>
      </c>
      <c r="O98" s="696">
        <f>[52]ACCOUNTALLOC!O98</f>
        <v>-2375955.0769660948</v>
      </c>
      <c r="P98" s="696">
        <f>[52]ACCOUNTALLOC!P98</f>
        <v>0</v>
      </c>
      <c r="Q98" s="696">
        <f>[52]ACCOUNTALLOC!Q98</f>
        <v>0</v>
      </c>
      <c r="R98" s="696">
        <f>[52]ACCOUNTALLOC!R98</f>
        <v>0</v>
      </c>
      <c r="S98" s="696">
        <f>[52]ACCOUNTALLOC!S98</f>
        <v>-22523690.749207068</v>
      </c>
      <c r="T98" s="696"/>
      <c r="U98" s="696">
        <f>[52]ACCOUNTALLOC!U98</f>
        <v>-8298706.4470384046</v>
      </c>
      <c r="V98" s="696">
        <f>[52]ACCOUNTALLOC!V98</f>
        <v>-11884940.572418433</v>
      </c>
      <c r="W98" s="696">
        <f>[52]ACCOUNTALLOC!W98</f>
        <v>-360756.97615822835</v>
      </c>
      <c r="X98" s="696">
        <f>[52]ACCOUNTALLOC!X98</f>
        <v>0</v>
      </c>
      <c r="Y98" s="696">
        <f>[52]ACCOUNTALLOC!Y98</f>
        <v>0</v>
      </c>
      <c r="Z98" s="696">
        <f>[52]ACCOUNTALLOC!Z98</f>
        <v>0</v>
      </c>
      <c r="AA98" s="696">
        <f>[52]ACCOUNTALLOC!AA98</f>
        <v>-20544403.995615065</v>
      </c>
      <c r="AB98" s="696"/>
      <c r="AC98" s="696">
        <f>[52]ACCOUNTALLOC!AC98</f>
        <v>-3741437.9414228452</v>
      </c>
      <c r="AD98" s="696">
        <f>[52]ACCOUNTALLOC!AD98</f>
        <v>-7670134.3951154398</v>
      </c>
      <c r="AE98" s="696">
        <f>[52]ACCOUNTALLOC!AE98</f>
        <v>-172287.37219475635</v>
      </c>
      <c r="AF98" s="696">
        <f>[52]ACCOUNTALLOC!AF98</f>
        <v>0</v>
      </c>
      <c r="AG98" s="696">
        <f>[52]ACCOUNTALLOC!AG98</f>
        <v>0</v>
      </c>
      <c r="AH98" s="696">
        <f>[52]ACCOUNTALLOC!AH98</f>
        <v>0</v>
      </c>
      <c r="AI98" s="696">
        <f>[52]ACCOUNTALLOC!AI98</f>
        <v>-11583859.708733041</v>
      </c>
      <c r="AJ98" s="696"/>
      <c r="AK98" s="696">
        <f>[52]ACCOUNTALLOC!AK98</f>
        <v>-2911445.5786179854</v>
      </c>
      <c r="AL98" s="696">
        <f>[52]ACCOUNTALLOC!AL98</f>
        <v>-5336440.6969964579</v>
      </c>
      <c r="AM98" s="696">
        <f>[52]ACCOUNTALLOC!AM98</f>
        <v>-435394.17545975785</v>
      </c>
      <c r="AN98" s="696">
        <f>[52]ACCOUNTALLOC!AN98</f>
        <v>0</v>
      </c>
      <c r="AO98" s="696">
        <f>[52]ACCOUNTALLOC!AO98</f>
        <v>0</v>
      </c>
      <c r="AP98" s="696">
        <f>[52]ACCOUNTALLOC!AP98</f>
        <v>0</v>
      </c>
      <c r="AQ98" s="696">
        <f>[52]ACCOUNTALLOC!AQ98</f>
        <v>-8683280.4510742016</v>
      </c>
      <c r="AR98" s="696"/>
      <c r="AS98" s="696">
        <f>[52]ACCOUNTALLOC!AS98</f>
        <v>-29422.364964372828</v>
      </c>
      <c r="AT98" s="696">
        <f>[52]ACCOUNTALLOC!AT98</f>
        <v>-16850.389774920131</v>
      </c>
      <c r="AU98" s="696">
        <f>[52]ACCOUNTALLOC!AU98</f>
        <v>-907.65144043722421</v>
      </c>
      <c r="AV98" s="696">
        <f>[52]ACCOUNTALLOC!AV98</f>
        <v>0</v>
      </c>
      <c r="AW98" s="696">
        <f>[52]ACCOUNTALLOC!AW98</f>
        <v>0</v>
      </c>
      <c r="AX98" s="696">
        <f>[52]ACCOUNTALLOC!AX98</f>
        <v>0</v>
      </c>
      <c r="AY98" s="696">
        <f>[52]ACCOUNTALLOC!AY98</f>
        <v>-47180.406179730177</v>
      </c>
      <c r="AZ98" s="696"/>
      <c r="BA98" s="696">
        <f>[52]ACCOUNTALLOC!BA98</f>
        <v>-568391.43545379769</v>
      </c>
      <c r="BB98" s="696">
        <f>[52]ACCOUNTALLOC!BB98</f>
        <v>-465062.58142505295</v>
      </c>
      <c r="BC98" s="696">
        <f>[52]ACCOUNTALLOC!BC98</f>
        <v>-93526.481163314049</v>
      </c>
      <c r="BD98" s="696">
        <f>[52]ACCOUNTALLOC!BD98</f>
        <v>0</v>
      </c>
      <c r="BE98" s="696">
        <f>[52]ACCOUNTALLOC!BE98</f>
        <v>0</v>
      </c>
      <c r="BF98" s="696">
        <f>[52]ACCOUNTALLOC!BF98</f>
        <v>0</v>
      </c>
      <c r="BG98" s="696">
        <f>[52]ACCOUNTALLOC!BG98</f>
        <v>-1126980.4980421646</v>
      </c>
      <c r="BH98" s="696"/>
      <c r="BI98" s="696">
        <f>[52]ACCOUNTALLOC!BI98</f>
        <v>-908977.27249092876</v>
      </c>
      <c r="BJ98" s="696">
        <f>[52]ACCOUNTALLOC!BJ98</f>
        <v>-205686.73328911749</v>
      </c>
      <c r="BK98" s="696">
        <f>[52]ACCOUNTALLOC!BK98</f>
        <v>-36264.553598619772</v>
      </c>
      <c r="BL98" s="696">
        <f>[52]ACCOUNTALLOC!BL98</f>
        <v>0</v>
      </c>
      <c r="BM98" s="696">
        <f>[52]ACCOUNTALLOC!BM98</f>
        <v>0</v>
      </c>
      <c r="BN98" s="696">
        <f>[52]ACCOUNTALLOC!BN98</f>
        <v>0</v>
      </c>
      <c r="BO98" s="696">
        <f>[52]ACCOUNTALLOC!BO98</f>
        <v>-1150928.5593786661</v>
      </c>
      <c r="BP98" s="696"/>
      <c r="BQ98" s="696">
        <f>[52]ACCOUNTALLOC!BQ98</f>
        <v>-513432.36133122479</v>
      </c>
      <c r="BR98" s="696">
        <f>[52]ACCOUNTALLOC!BR98</f>
        <v>-2309828.5059692455</v>
      </c>
      <c r="BS98" s="696">
        <f>[52]ACCOUNTALLOC!BS98</f>
        <v>-40147.849391801436</v>
      </c>
      <c r="BT98" s="696">
        <f>[52]ACCOUNTALLOC!BT98</f>
        <v>0</v>
      </c>
      <c r="BU98" s="696">
        <f>[52]ACCOUNTALLOC!BU98</f>
        <v>0</v>
      </c>
      <c r="BV98" s="696">
        <f>[52]ACCOUNTALLOC!BV98</f>
        <v>0</v>
      </c>
      <c r="BW98" s="696">
        <f>[52]ACCOUNTALLOC!BW98</f>
        <v>-2863408.7166922716</v>
      </c>
      <c r="BX98" s="696"/>
      <c r="BY98" s="696">
        <f>[52]ACCOUNTALLOC!BY98</f>
        <v>-213340.555711308</v>
      </c>
      <c r="BZ98" s="696">
        <f>[52]ACCOUNTALLOC!BZ98</f>
        <v>-1213946.1280805918</v>
      </c>
      <c r="CA98" s="696">
        <f>[52]ACCOUNTALLOC!CA98</f>
        <v>-69680.979823073038</v>
      </c>
      <c r="CB98" s="696">
        <f>[52]ACCOUNTALLOC!CB98</f>
        <v>0</v>
      </c>
      <c r="CC98" s="696">
        <f>[52]ACCOUNTALLOC!CC98</f>
        <v>0</v>
      </c>
      <c r="CD98" s="696">
        <f>[52]ACCOUNTALLOC!CD98</f>
        <v>0</v>
      </c>
      <c r="CE98" s="696">
        <f>[52]ACCOUNTALLOC!CE98</f>
        <v>-1496967.663614973</v>
      </c>
      <c r="CF98" s="696"/>
      <c r="CG98" s="696">
        <f>[52]ACCOUNTALLOC!CG98</f>
        <v>-427559.80190357921</v>
      </c>
      <c r="CH98" s="696">
        <f>[52]ACCOUNTALLOC!CH98</f>
        <v>-278131.98779152631</v>
      </c>
      <c r="CI98" s="696">
        <f>[52]ACCOUNTALLOC!CI98</f>
        <v>-1803255.9827170698</v>
      </c>
      <c r="CJ98" s="696">
        <f>[52]ACCOUNTALLOC!CJ98</f>
        <v>0</v>
      </c>
      <c r="CK98" s="696">
        <f>[52]ACCOUNTALLOC!CK98</f>
        <v>0</v>
      </c>
      <c r="CL98" s="696">
        <f>[52]ACCOUNTALLOC!CL98</f>
        <v>0</v>
      </c>
      <c r="CM98" s="696">
        <f>[52]ACCOUNTALLOC!CM98</f>
        <v>-2508947.7724121753</v>
      </c>
      <c r="CN98" s="696">
        <f>[52]ACCOUNTALLOC!CN98</f>
        <v>0</v>
      </c>
      <c r="CO98" s="696">
        <f>[52]ACCOUNTALLOC!CO98</f>
        <v>-26576.717257343171</v>
      </c>
      <c r="CP98" s="696">
        <f>[52]ACCOUNTALLOC!CP98</f>
        <v>-27220.432184196292</v>
      </c>
      <c r="CQ98" s="696">
        <f>[52]ACCOUNTALLOC!CQ98</f>
        <v>-242.03266158414087</v>
      </c>
      <c r="CR98" s="696">
        <f>[52]ACCOUNTALLOC!CR98</f>
        <v>0</v>
      </c>
      <c r="CS98" s="696">
        <f>[52]ACCOUNTALLOC!CS98</f>
        <v>0</v>
      </c>
      <c r="CT98" s="696">
        <f>[52]ACCOUNTALLOC!CT98</f>
        <v>0</v>
      </c>
      <c r="CU98" s="696">
        <f>[52]ACCOUNTALLOC!CU98</f>
        <v>-54039.182103123603</v>
      </c>
      <c r="CV98" s="66"/>
      <c r="CW98" s="66">
        <f>[52]ACCOUNTALLOC!CW98</f>
        <v>0</v>
      </c>
      <c r="CX98" s="66">
        <f>[52]ACCOUNTALLOC!CX98</f>
        <v>0</v>
      </c>
      <c r="CY98" s="66">
        <f>[52]ACCOUNTALLOC!CY98</f>
        <v>0</v>
      </c>
      <c r="CZ98" s="66">
        <f>[52]ACCOUNTALLOC!CZ98</f>
        <v>0</v>
      </c>
      <c r="DA98" s="66">
        <f>[52]ACCOUNTALLOC!DA98</f>
        <v>0</v>
      </c>
      <c r="DB98" s="66">
        <f>[52]ACCOUNTALLOC!DB98</f>
        <v>0</v>
      </c>
      <c r="DC98" s="66">
        <f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>[52]ACCOUNTALLOC!E101</f>
        <v>-59978090.835148588</v>
      </c>
      <c r="F101" s="697">
        <f>[52]ACCOUNTALLOC!F101</f>
        <v>-438357428.46717399</v>
      </c>
      <c r="G101" s="697">
        <f>[52]ACCOUNTALLOC!G101</f>
        <v>0</v>
      </c>
      <c r="H101" s="697">
        <f>[52]ACCOUNTALLOC!H101</f>
        <v>0</v>
      </c>
      <c r="I101" s="697">
        <f>[52]ACCOUNTALLOC!I101</f>
        <v>0</v>
      </c>
      <c r="J101" s="697">
        <f>[52]ACCOUNTALLOC!J101</f>
        <v>0</v>
      </c>
      <c r="K101" s="697">
        <f>[52]ACCOUNTALLOC!K101</f>
        <v>-498335519.30232257</v>
      </c>
      <c r="L101" s="698"/>
      <c r="M101" s="697">
        <f>[52]ACCOUNTALLOC!M101</f>
        <v>-13828128.324905518</v>
      </c>
      <c r="N101" s="697">
        <f>[52]ACCOUNTALLOC!N101</f>
        <v>-111381478.94767949</v>
      </c>
      <c r="O101" s="697">
        <f>[52]ACCOUNTALLOC!O101</f>
        <v>0</v>
      </c>
      <c r="P101" s="697">
        <f>[52]ACCOUNTALLOC!P101</f>
        <v>0</v>
      </c>
      <c r="Q101" s="697">
        <f>[52]ACCOUNTALLOC!Q101</f>
        <v>0</v>
      </c>
      <c r="R101" s="697">
        <f>[52]ACCOUNTALLOC!R101</f>
        <v>0</v>
      </c>
      <c r="S101" s="697">
        <f>[52]ACCOUNTALLOC!S101</f>
        <v>-125209607.272585</v>
      </c>
      <c r="T101" s="698"/>
      <c r="U101" s="697">
        <f>[52]ACCOUNTALLOC!U101</f>
        <v>-14800771.328612018</v>
      </c>
      <c r="V101" s="697">
        <f>[52]ACCOUNTALLOC!V101</f>
        <v>-123864734.16477181</v>
      </c>
      <c r="W101" s="697">
        <f>[52]ACCOUNTALLOC!W101</f>
        <v>0</v>
      </c>
      <c r="X101" s="697">
        <f>[52]ACCOUNTALLOC!X101</f>
        <v>0</v>
      </c>
      <c r="Y101" s="697">
        <f>[52]ACCOUNTALLOC!Y101</f>
        <v>0</v>
      </c>
      <c r="Z101" s="697">
        <f>[52]ACCOUNTALLOC!Z101</f>
        <v>0</v>
      </c>
      <c r="AA101" s="697">
        <f>[52]ACCOUNTALLOC!AA101</f>
        <v>-138665505.49338382</v>
      </c>
      <c r="AB101" s="698"/>
      <c r="AC101" s="697">
        <f>[52]ACCOUNTALLOC!AC101</f>
        <v>-7776589.4879365908</v>
      </c>
      <c r="AD101" s="697">
        <f>[52]ACCOUNTALLOC!AD101</f>
        <v>-79938065.493054628</v>
      </c>
      <c r="AE101" s="697">
        <f>[52]ACCOUNTALLOC!AE101</f>
        <v>0</v>
      </c>
      <c r="AF101" s="697">
        <f>[52]ACCOUNTALLOC!AF101</f>
        <v>0</v>
      </c>
      <c r="AG101" s="697">
        <f>[52]ACCOUNTALLOC!AG101</f>
        <v>0</v>
      </c>
      <c r="AH101" s="697">
        <f>[52]ACCOUNTALLOC!AH101</f>
        <v>0</v>
      </c>
      <c r="AI101" s="697">
        <f>[52]ACCOUNTALLOC!AI101</f>
        <v>-87714654.980991215</v>
      </c>
      <c r="AJ101" s="698"/>
      <c r="AK101" s="697">
        <f>[52]ACCOUNTALLOC!AK101</f>
        <v>-5493558.7648533341</v>
      </c>
      <c r="AL101" s="697">
        <f>[52]ACCOUNTALLOC!AL101</f>
        <v>-55616332.64313677</v>
      </c>
      <c r="AM101" s="697">
        <f>[52]ACCOUNTALLOC!AM101</f>
        <v>0</v>
      </c>
      <c r="AN101" s="697">
        <f>[52]ACCOUNTALLOC!AN101</f>
        <v>0</v>
      </c>
      <c r="AO101" s="697">
        <f>[52]ACCOUNTALLOC!AO101</f>
        <v>0</v>
      </c>
      <c r="AP101" s="697">
        <f>[52]ACCOUNTALLOC!AP101</f>
        <v>0</v>
      </c>
      <c r="AQ101" s="697">
        <f>[52]ACCOUNTALLOC!AQ101</f>
        <v>-61109891.407990105</v>
      </c>
      <c r="AR101" s="698"/>
      <c r="AS101" s="697">
        <f>[52]ACCOUNTALLOC!AS101</f>
        <v>-187.73855102700495</v>
      </c>
      <c r="AT101" s="697">
        <f>[52]ACCOUNTALLOC!AT101</f>
        <v>-175614.59708826794</v>
      </c>
      <c r="AU101" s="697">
        <f>[52]ACCOUNTALLOC!AU101</f>
        <v>0</v>
      </c>
      <c r="AV101" s="697">
        <f>[52]ACCOUNTALLOC!AV101</f>
        <v>0</v>
      </c>
      <c r="AW101" s="697">
        <f>[52]ACCOUNTALLOC!AW101</f>
        <v>0</v>
      </c>
      <c r="AX101" s="697">
        <f>[52]ACCOUNTALLOC!AX101</f>
        <v>0</v>
      </c>
      <c r="AY101" s="697">
        <f>[52]ACCOUNTALLOC!AY101</f>
        <v>-175802.33563929494</v>
      </c>
      <c r="AZ101" s="698"/>
      <c r="BA101" s="697">
        <f>[52]ACCOUNTALLOC!BA101</f>
        <v>0</v>
      </c>
      <c r="BB101" s="697">
        <f>[52]ACCOUNTALLOC!BB101</f>
        <v>-4846877.6656638244</v>
      </c>
      <c r="BC101" s="697">
        <f>[52]ACCOUNTALLOC!BC101</f>
        <v>0</v>
      </c>
      <c r="BD101" s="697">
        <f>[52]ACCOUNTALLOC!BD101</f>
        <v>0</v>
      </c>
      <c r="BE101" s="697">
        <f>[52]ACCOUNTALLOC!BE101</f>
        <v>0</v>
      </c>
      <c r="BF101" s="697">
        <f>[52]ACCOUNTALLOC!BF101</f>
        <v>0</v>
      </c>
      <c r="BG101" s="697">
        <f>[52]ACCOUNTALLOC!BG101</f>
        <v>-4846877.6656638244</v>
      </c>
      <c r="BH101" s="698"/>
      <c r="BI101" s="697">
        <f>[52]ACCOUNTALLOC!BI101</f>
        <v>0</v>
      </c>
      <c r="BJ101" s="697">
        <f>[52]ACCOUNTALLOC!BJ101</f>
        <v>0</v>
      </c>
      <c r="BK101" s="697">
        <f>[52]ACCOUNTALLOC!BK101</f>
        <v>0</v>
      </c>
      <c r="BL101" s="697">
        <f>[52]ACCOUNTALLOC!BL101</f>
        <v>0</v>
      </c>
      <c r="BM101" s="697">
        <f>[52]ACCOUNTALLOC!BM101</f>
        <v>0</v>
      </c>
      <c r="BN101" s="697">
        <f>[52]ACCOUNTALLOC!BN101</f>
        <v>0</v>
      </c>
      <c r="BO101" s="697">
        <f>[52]ACCOUNTALLOC!BO101</f>
        <v>0</v>
      </c>
      <c r="BP101" s="698"/>
      <c r="BQ101" s="697">
        <f>[52]ACCOUNTALLOC!BQ101</f>
        <v>-1865929.5959283204</v>
      </c>
      <c r="BR101" s="697">
        <f>[52]ACCOUNTALLOC!BR101</f>
        <v>-24073010.051229365</v>
      </c>
      <c r="BS101" s="697">
        <f>[52]ACCOUNTALLOC!BS101</f>
        <v>0</v>
      </c>
      <c r="BT101" s="697">
        <f>[52]ACCOUNTALLOC!BT101</f>
        <v>0</v>
      </c>
      <c r="BU101" s="697">
        <f>[52]ACCOUNTALLOC!BU101</f>
        <v>0</v>
      </c>
      <c r="BV101" s="697">
        <f>[52]ACCOUNTALLOC!BV101</f>
        <v>0</v>
      </c>
      <c r="BW101" s="697">
        <f>[52]ACCOUNTALLOC!BW101</f>
        <v>-25938939.647157684</v>
      </c>
      <c r="BX101" s="698"/>
      <c r="BY101" s="697">
        <f>[52]ACCOUNTALLOC!BY101</f>
        <v>0</v>
      </c>
      <c r="BZ101" s="697">
        <f>[52]ACCOUNTALLOC!BZ101</f>
        <v>0</v>
      </c>
      <c r="CA101" s="697">
        <f>[52]ACCOUNTALLOC!CA101</f>
        <v>0</v>
      </c>
      <c r="CB101" s="697">
        <f>[52]ACCOUNTALLOC!CB101</f>
        <v>0</v>
      </c>
      <c r="CC101" s="697">
        <f>[52]ACCOUNTALLOC!CC101</f>
        <v>0</v>
      </c>
      <c r="CD101" s="697">
        <f>[52]ACCOUNTALLOC!CD101</f>
        <v>0</v>
      </c>
      <c r="CE101" s="697">
        <f>[52]ACCOUNTALLOC!CE101</f>
        <v>0</v>
      </c>
      <c r="CF101" s="698"/>
      <c r="CG101" s="697">
        <f>[52]ACCOUNTALLOC!CG101</f>
        <v>-216134.72859777181</v>
      </c>
      <c r="CH101" s="697">
        <f>[52]ACCOUNTALLOC!CH101</f>
        <v>-2898688.8508695913</v>
      </c>
      <c r="CI101" s="697">
        <f>[52]ACCOUNTALLOC!CI101</f>
        <v>0</v>
      </c>
      <c r="CJ101" s="697">
        <f>[52]ACCOUNTALLOC!CJ101</f>
        <v>0</v>
      </c>
      <c r="CK101" s="697">
        <f>[52]ACCOUNTALLOC!CK101</f>
        <v>0</v>
      </c>
      <c r="CL101" s="697">
        <f>[52]ACCOUNTALLOC!CL101</f>
        <v>0</v>
      </c>
      <c r="CM101" s="697">
        <f>[52]ACCOUNTALLOC!CM101</f>
        <v>-3114823.5794673632</v>
      </c>
      <c r="CN101" s="698">
        <f>[52]ACCOUNTALLOC!CN101</f>
        <v>0</v>
      </c>
      <c r="CO101" s="697">
        <f>[52]ACCOUNTALLOC!CO101</f>
        <v>-38307.415008704935</v>
      </c>
      <c r="CP101" s="697">
        <f>[52]ACCOUNTALLOC!CP101</f>
        <v>-283691.07744386344</v>
      </c>
      <c r="CQ101" s="697">
        <f>[52]ACCOUNTALLOC!CQ101</f>
        <v>0</v>
      </c>
      <c r="CR101" s="697">
        <f>[52]ACCOUNTALLOC!CR101</f>
        <v>0</v>
      </c>
      <c r="CS101" s="697">
        <f>[52]ACCOUNTALLOC!CS101</f>
        <v>0</v>
      </c>
      <c r="CT101" s="697">
        <f>[52]ACCOUNTALLOC!CT101</f>
        <v>0</v>
      </c>
      <c r="CU101" s="697">
        <f>[52]ACCOUNTALLOC!CU101</f>
        <v>-321998.49245256837</v>
      </c>
      <c r="CW101" s="65">
        <f>[52]ACCOUNTALLOC!CW101</f>
        <v>0</v>
      </c>
      <c r="CX101" s="65">
        <f>[52]ACCOUNTALLOC!CX101</f>
        <v>0</v>
      </c>
      <c r="CY101" s="65">
        <f>[52]ACCOUNTALLOC!CY101</f>
        <v>0</v>
      </c>
      <c r="CZ101" s="65">
        <f>[52]ACCOUNTALLOC!CZ101</f>
        <v>0</v>
      </c>
      <c r="DA101" s="65">
        <f>[52]ACCOUNTALLOC!DA101</f>
        <v>0</v>
      </c>
      <c r="DB101" s="65">
        <f>[52]ACCOUNTALLOC!DB101</f>
        <v>0</v>
      </c>
      <c r="DC101" s="65">
        <f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>[52]ACCOUNTALLOC!E102</f>
        <v>-11642632.813875796</v>
      </c>
      <c r="F102" s="697">
        <f>[52]ACCOUNTALLOC!F102</f>
        <v>-85091647.796953231</v>
      </c>
      <c r="G102" s="697">
        <f>[52]ACCOUNTALLOC!G102</f>
        <v>0</v>
      </c>
      <c r="H102" s="697">
        <f>[52]ACCOUNTALLOC!H102</f>
        <v>0</v>
      </c>
      <c r="I102" s="697">
        <f>[52]ACCOUNTALLOC!I102</f>
        <v>0</v>
      </c>
      <c r="J102" s="697">
        <f>[52]ACCOUNTALLOC!J102</f>
        <v>0</v>
      </c>
      <c r="K102" s="697">
        <f>[52]ACCOUNTALLOC!K102</f>
        <v>-96734280.610829026</v>
      </c>
      <c r="L102" s="698"/>
      <c r="M102" s="697">
        <f>[52]ACCOUNTALLOC!M102</f>
        <v>-2684243.8355120663</v>
      </c>
      <c r="N102" s="697">
        <f>[52]ACCOUNTALLOC!N102</f>
        <v>-21620789.251503307</v>
      </c>
      <c r="O102" s="697">
        <f>[52]ACCOUNTALLOC!O102</f>
        <v>0</v>
      </c>
      <c r="P102" s="697">
        <f>[52]ACCOUNTALLOC!P102</f>
        <v>0</v>
      </c>
      <c r="Q102" s="697">
        <f>[52]ACCOUNTALLOC!Q102</f>
        <v>0</v>
      </c>
      <c r="R102" s="697">
        <f>[52]ACCOUNTALLOC!R102</f>
        <v>0</v>
      </c>
      <c r="S102" s="697">
        <f>[52]ACCOUNTALLOC!S102</f>
        <v>-24305033.087015375</v>
      </c>
      <c r="T102" s="698"/>
      <c r="U102" s="697">
        <f>[52]ACCOUNTALLOC!U102</f>
        <v>-2873048.2004636726</v>
      </c>
      <c r="V102" s="697">
        <f>[52]ACCOUNTALLOC!V102</f>
        <v>-24043973.364081524</v>
      </c>
      <c r="W102" s="697">
        <f>[52]ACCOUNTALLOC!W102</f>
        <v>0</v>
      </c>
      <c r="X102" s="697">
        <f>[52]ACCOUNTALLOC!X102</f>
        <v>0</v>
      </c>
      <c r="Y102" s="697">
        <f>[52]ACCOUNTALLOC!Y102</f>
        <v>0</v>
      </c>
      <c r="Z102" s="697">
        <f>[52]ACCOUNTALLOC!Z102</f>
        <v>0</v>
      </c>
      <c r="AA102" s="697">
        <f>[52]ACCOUNTALLOC!AA102</f>
        <v>-26917021.564545196</v>
      </c>
      <c r="AB102" s="698"/>
      <c r="AC102" s="697">
        <f>[52]ACCOUNTALLOC!AC102</f>
        <v>-1509550.8158327965</v>
      </c>
      <c r="AD102" s="697">
        <f>[52]ACCOUNTALLOC!AD102</f>
        <v>-15517158.539527642</v>
      </c>
      <c r="AE102" s="697">
        <f>[52]ACCOUNTALLOC!AE102</f>
        <v>0</v>
      </c>
      <c r="AF102" s="697">
        <f>[52]ACCOUNTALLOC!AF102</f>
        <v>0</v>
      </c>
      <c r="AG102" s="697">
        <f>[52]ACCOUNTALLOC!AG102</f>
        <v>0</v>
      </c>
      <c r="AH102" s="697">
        <f>[52]ACCOUNTALLOC!AH102</f>
        <v>0</v>
      </c>
      <c r="AI102" s="697">
        <f>[52]ACCOUNTALLOC!AI102</f>
        <v>-17026709.355360437</v>
      </c>
      <c r="AJ102" s="698"/>
      <c r="AK102" s="697">
        <f>[52]ACCOUNTALLOC!AK102</f>
        <v>-1066380.8509082226</v>
      </c>
      <c r="AL102" s="697">
        <f>[52]ACCOUNTALLOC!AL102</f>
        <v>-10795951.161535695</v>
      </c>
      <c r="AM102" s="697">
        <f>[52]ACCOUNTALLOC!AM102</f>
        <v>0</v>
      </c>
      <c r="AN102" s="697">
        <f>[52]ACCOUNTALLOC!AN102</f>
        <v>0</v>
      </c>
      <c r="AO102" s="697">
        <f>[52]ACCOUNTALLOC!AO102</f>
        <v>0</v>
      </c>
      <c r="AP102" s="697">
        <f>[52]ACCOUNTALLOC!AP102</f>
        <v>0</v>
      </c>
      <c r="AQ102" s="697">
        <f>[52]ACCOUNTALLOC!AQ102</f>
        <v>-11862332.012443919</v>
      </c>
      <c r="AR102" s="698"/>
      <c r="AS102" s="697">
        <f>[52]ACCOUNTALLOC!AS102</f>
        <v>-36.442824107625469</v>
      </c>
      <c r="AT102" s="697">
        <f>[52]ACCOUNTALLOC!AT102</f>
        <v>-34089.385677098806</v>
      </c>
      <c r="AU102" s="697">
        <f>[52]ACCOUNTALLOC!AU102</f>
        <v>0</v>
      </c>
      <c r="AV102" s="697">
        <f>[52]ACCOUNTALLOC!AV102</f>
        <v>0</v>
      </c>
      <c r="AW102" s="697">
        <f>[52]ACCOUNTALLOC!AW102</f>
        <v>0</v>
      </c>
      <c r="AX102" s="697">
        <f>[52]ACCOUNTALLOC!AX102</f>
        <v>0</v>
      </c>
      <c r="AY102" s="697">
        <f>[52]ACCOUNTALLOC!AY102</f>
        <v>-34125.82850120643</v>
      </c>
      <c r="AZ102" s="698"/>
      <c r="BA102" s="697">
        <f>[52]ACCOUNTALLOC!BA102</f>
        <v>0</v>
      </c>
      <c r="BB102" s="697">
        <f>[52]ACCOUNTALLOC!BB102</f>
        <v>-940850.50339798094</v>
      </c>
      <c r="BC102" s="697">
        <f>[52]ACCOUNTALLOC!BC102</f>
        <v>0</v>
      </c>
      <c r="BD102" s="697">
        <f>[52]ACCOUNTALLOC!BD102</f>
        <v>0</v>
      </c>
      <c r="BE102" s="697">
        <f>[52]ACCOUNTALLOC!BE102</f>
        <v>0</v>
      </c>
      <c r="BF102" s="697">
        <f>[52]ACCOUNTALLOC!BF102</f>
        <v>0</v>
      </c>
      <c r="BG102" s="697">
        <f>[52]ACCOUNTALLOC!BG102</f>
        <v>-940850.50339798094</v>
      </c>
      <c r="BH102" s="698"/>
      <c r="BI102" s="697">
        <f>[52]ACCOUNTALLOC!BI102</f>
        <v>0</v>
      </c>
      <c r="BJ102" s="697">
        <f>[52]ACCOUNTALLOC!BJ102</f>
        <v>0</v>
      </c>
      <c r="BK102" s="697">
        <f>[52]ACCOUNTALLOC!BK102</f>
        <v>0</v>
      </c>
      <c r="BL102" s="697">
        <f>[52]ACCOUNTALLOC!BL102</f>
        <v>0</v>
      </c>
      <c r="BM102" s="697">
        <f>[52]ACCOUNTALLOC!BM102</f>
        <v>0</v>
      </c>
      <c r="BN102" s="697">
        <f>[52]ACCOUNTALLOC!BN102</f>
        <v>0</v>
      </c>
      <c r="BO102" s="697">
        <f>[52]ACCOUNTALLOC!BO102</f>
        <v>0</v>
      </c>
      <c r="BP102" s="698"/>
      <c r="BQ102" s="697">
        <f>[52]ACCOUNTALLOC!BQ102</f>
        <v>-362204.47899295407</v>
      </c>
      <c r="BR102" s="697">
        <f>[52]ACCOUNTALLOC!BR102</f>
        <v>-4672926.6111777956</v>
      </c>
      <c r="BS102" s="697">
        <f>[52]ACCOUNTALLOC!BS102</f>
        <v>0</v>
      </c>
      <c r="BT102" s="697">
        <f>[52]ACCOUNTALLOC!BT102</f>
        <v>0</v>
      </c>
      <c r="BU102" s="697">
        <f>[52]ACCOUNTALLOC!BU102</f>
        <v>0</v>
      </c>
      <c r="BV102" s="697">
        <f>[52]ACCOUNTALLOC!BV102</f>
        <v>0</v>
      </c>
      <c r="BW102" s="697">
        <f>[52]ACCOUNTALLOC!BW102</f>
        <v>-5035131.0901707495</v>
      </c>
      <c r="BX102" s="698"/>
      <c r="BY102" s="697">
        <f>[52]ACCOUNTALLOC!BY102</f>
        <v>0</v>
      </c>
      <c r="BZ102" s="697">
        <f>[52]ACCOUNTALLOC!BZ102</f>
        <v>0</v>
      </c>
      <c r="CA102" s="697">
        <f>[52]ACCOUNTALLOC!CA102</f>
        <v>0</v>
      </c>
      <c r="CB102" s="697">
        <f>[52]ACCOUNTALLOC!CB102</f>
        <v>0</v>
      </c>
      <c r="CC102" s="697">
        <f>[52]ACCOUNTALLOC!CC102</f>
        <v>0</v>
      </c>
      <c r="CD102" s="697">
        <f>[52]ACCOUNTALLOC!CD102</f>
        <v>0</v>
      </c>
      <c r="CE102" s="697">
        <f>[52]ACCOUNTALLOC!CE102</f>
        <v>0</v>
      </c>
      <c r="CF102" s="698"/>
      <c r="CG102" s="697">
        <f>[52]ACCOUNTALLOC!CG102</f>
        <v>-41954.941351949477</v>
      </c>
      <c r="CH102" s="697">
        <f>[52]ACCOUNTALLOC!CH102</f>
        <v>-562678.29573149548</v>
      </c>
      <c r="CI102" s="697">
        <f>[52]ACCOUNTALLOC!CI102</f>
        <v>0</v>
      </c>
      <c r="CJ102" s="697">
        <f>[52]ACCOUNTALLOC!CJ102</f>
        <v>0</v>
      </c>
      <c r="CK102" s="697">
        <f>[52]ACCOUNTALLOC!CK102</f>
        <v>0</v>
      </c>
      <c r="CL102" s="697">
        <f>[52]ACCOUNTALLOC!CL102</f>
        <v>0</v>
      </c>
      <c r="CM102" s="697">
        <f>[52]ACCOUNTALLOC!CM102</f>
        <v>-604633.23708344495</v>
      </c>
      <c r="CN102" s="698">
        <f>[52]ACCOUNTALLOC!CN102</f>
        <v>0</v>
      </c>
      <c r="CO102" s="697">
        <f>[52]ACCOUNTALLOC!CO102</f>
        <v>-7436.0347384338575</v>
      </c>
      <c r="CP102" s="697">
        <f>[52]ACCOUNTALLOC!CP102</f>
        <v>-55068.625914250013</v>
      </c>
      <c r="CQ102" s="697">
        <f>[52]ACCOUNTALLOC!CQ102</f>
        <v>0</v>
      </c>
      <c r="CR102" s="697">
        <f>[52]ACCOUNTALLOC!CR102</f>
        <v>0</v>
      </c>
      <c r="CS102" s="697">
        <f>[52]ACCOUNTALLOC!CS102</f>
        <v>0</v>
      </c>
      <c r="CT102" s="697">
        <f>[52]ACCOUNTALLOC!CT102</f>
        <v>0</v>
      </c>
      <c r="CU102" s="697">
        <f>[52]ACCOUNTALLOC!CU102</f>
        <v>-62504.660652683873</v>
      </c>
      <c r="CW102" s="65">
        <f>[52]ACCOUNTALLOC!CW102</f>
        <v>0</v>
      </c>
      <c r="CX102" s="65">
        <f>[52]ACCOUNTALLOC!CX102</f>
        <v>0</v>
      </c>
      <c r="CY102" s="65">
        <f>[52]ACCOUNTALLOC!CY102</f>
        <v>0</v>
      </c>
      <c r="CZ102" s="65">
        <f>[52]ACCOUNTALLOC!CZ102</f>
        <v>0</v>
      </c>
      <c r="DA102" s="65">
        <f>[52]ACCOUNTALLOC!DA102</f>
        <v>0</v>
      </c>
      <c r="DB102" s="65">
        <f>[52]ACCOUNTALLOC!DB102</f>
        <v>0</v>
      </c>
      <c r="DC102" s="65">
        <f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>[52]ACCOUNTALLOC!E103</f>
        <v>-50064234.217131816</v>
      </c>
      <c r="F103" s="697">
        <f>[52]ACCOUNTALLOC!F103</f>
        <v>-365900759.16086537</v>
      </c>
      <c r="G103" s="697">
        <f>[52]ACCOUNTALLOC!G103</f>
        <v>0</v>
      </c>
      <c r="H103" s="697">
        <f>[52]ACCOUNTALLOC!H103</f>
        <v>0</v>
      </c>
      <c r="I103" s="697">
        <f>[52]ACCOUNTALLOC!I103</f>
        <v>0</v>
      </c>
      <c r="J103" s="697">
        <f>[52]ACCOUNTALLOC!J103</f>
        <v>0</v>
      </c>
      <c r="K103" s="697">
        <f>[52]ACCOUNTALLOC!K103</f>
        <v>-415964993.37799716</v>
      </c>
      <c r="L103" s="698"/>
      <c r="M103" s="697">
        <f>[52]ACCOUNTALLOC!M103</f>
        <v>-11542459.014666127</v>
      </c>
      <c r="N103" s="697">
        <f>[52]ACCOUNTALLOC!N103</f>
        <v>-92971089.473547578</v>
      </c>
      <c r="O103" s="697">
        <f>[52]ACCOUNTALLOC!O103</f>
        <v>0</v>
      </c>
      <c r="P103" s="697">
        <f>[52]ACCOUNTALLOC!P103</f>
        <v>0</v>
      </c>
      <c r="Q103" s="697">
        <f>[52]ACCOUNTALLOC!Q103</f>
        <v>0</v>
      </c>
      <c r="R103" s="697">
        <f>[52]ACCOUNTALLOC!R103</f>
        <v>0</v>
      </c>
      <c r="S103" s="697">
        <f>[52]ACCOUNTALLOC!S103</f>
        <v>-104513548.4882137</v>
      </c>
      <c r="T103" s="698"/>
      <c r="U103" s="697">
        <f>[52]ACCOUNTALLOC!U103</f>
        <v>-12354332.591653684</v>
      </c>
      <c r="V103" s="697">
        <f>[52]ACCOUNTALLOC!V103</f>
        <v>-103390971.20500308</v>
      </c>
      <c r="W103" s="697">
        <f>[52]ACCOUNTALLOC!W103</f>
        <v>0</v>
      </c>
      <c r="X103" s="697">
        <f>[52]ACCOUNTALLOC!X103</f>
        <v>0</v>
      </c>
      <c r="Y103" s="697">
        <f>[52]ACCOUNTALLOC!Y103</f>
        <v>0</v>
      </c>
      <c r="Z103" s="697">
        <f>[52]ACCOUNTALLOC!Z103</f>
        <v>0</v>
      </c>
      <c r="AA103" s="697">
        <f>[52]ACCOUNTALLOC!AA103</f>
        <v>-115745303.79665677</v>
      </c>
      <c r="AB103" s="698"/>
      <c r="AC103" s="697">
        <f>[52]ACCOUNTALLOC!AC103</f>
        <v>-6491186.9003070472</v>
      </c>
      <c r="AD103" s="697">
        <f>[52]ACCOUNTALLOC!AD103</f>
        <v>-66724998.711753279</v>
      </c>
      <c r="AE103" s="697">
        <f>[52]ACCOUNTALLOC!AE103</f>
        <v>0</v>
      </c>
      <c r="AF103" s="697">
        <f>[52]ACCOUNTALLOC!AF103</f>
        <v>0</v>
      </c>
      <c r="AG103" s="697">
        <f>[52]ACCOUNTALLOC!AG103</f>
        <v>0</v>
      </c>
      <c r="AH103" s="697">
        <f>[52]ACCOUNTALLOC!AH103</f>
        <v>0</v>
      </c>
      <c r="AI103" s="697">
        <f>[52]ACCOUNTALLOC!AI103</f>
        <v>-73216185.612060323</v>
      </c>
      <c r="AJ103" s="698"/>
      <c r="AK103" s="697">
        <f>[52]ACCOUNTALLOC!AK103</f>
        <v>-4585521.293852523</v>
      </c>
      <c r="AL103" s="697">
        <f>[52]ACCOUNTALLOC!AL103</f>
        <v>-46423436.707861923</v>
      </c>
      <c r="AM103" s="697">
        <f>[52]ACCOUNTALLOC!AM103</f>
        <v>0</v>
      </c>
      <c r="AN103" s="697">
        <f>[52]ACCOUNTALLOC!AN103</f>
        <v>0</v>
      </c>
      <c r="AO103" s="697">
        <f>[52]ACCOUNTALLOC!AO103</f>
        <v>0</v>
      </c>
      <c r="AP103" s="697">
        <f>[52]ACCOUNTALLOC!AP103</f>
        <v>0</v>
      </c>
      <c r="AQ103" s="697">
        <f>[52]ACCOUNTALLOC!AQ103</f>
        <v>-51008958.001714446</v>
      </c>
      <c r="AR103" s="698"/>
      <c r="AS103" s="697">
        <f>[52]ACCOUNTALLOC!AS103</f>
        <v>-156.70700182895618</v>
      </c>
      <c r="AT103" s="697">
        <f>[52]ACCOUNTALLOC!AT103</f>
        <v>-146587.03200039099</v>
      </c>
      <c r="AU103" s="697">
        <f>[52]ACCOUNTALLOC!AU103</f>
        <v>0</v>
      </c>
      <c r="AV103" s="697">
        <f>[52]ACCOUNTALLOC!AV103</f>
        <v>0</v>
      </c>
      <c r="AW103" s="697">
        <f>[52]ACCOUNTALLOC!AW103</f>
        <v>0</v>
      </c>
      <c r="AX103" s="697">
        <f>[52]ACCOUNTALLOC!AX103</f>
        <v>0</v>
      </c>
      <c r="AY103" s="697">
        <f>[52]ACCOUNTALLOC!AY103</f>
        <v>-146743.73900221995</v>
      </c>
      <c r="AZ103" s="698"/>
      <c r="BA103" s="697">
        <f>[52]ACCOUNTALLOC!BA103</f>
        <v>0</v>
      </c>
      <c r="BB103" s="697">
        <f>[52]ACCOUNTALLOC!BB103</f>
        <v>-4045730.9543667096</v>
      </c>
      <c r="BC103" s="697">
        <f>[52]ACCOUNTALLOC!BC103</f>
        <v>0</v>
      </c>
      <c r="BD103" s="697">
        <f>[52]ACCOUNTALLOC!BD103</f>
        <v>0</v>
      </c>
      <c r="BE103" s="697">
        <f>[52]ACCOUNTALLOC!BE103</f>
        <v>0</v>
      </c>
      <c r="BF103" s="697">
        <f>[52]ACCOUNTALLOC!BF103</f>
        <v>0</v>
      </c>
      <c r="BG103" s="697">
        <f>[52]ACCOUNTALLOC!BG103</f>
        <v>-4045730.9543667096</v>
      </c>
      <c r="BH103" s="698"/>
      <c r="BI103" s="697">
        <f>[52]ACCOUNTALLOC!BI103</f>
        <v>0</v>
      </c>
      <c r="BJ103" s="697">
        <f>[52]ACCOUNTALLOC!BJ103</f>
        <v>0</v>
      </c>
      <c r="BK103" s="697">
        <f>[52]ACCOUNTALLOC!BK103</f>
        <v>0</v>
      </c>
      <c r="BL103" s="697">
        <f>[52]ACCOUNTALLOC!BL103</f>
        <v>0</v>
      </c>
      <c r="BM103" s="697">
        <f>[52]ACCOUNTALLOC!BM103</f>
        <v>0</v>
      </c>
      <c r="BN103" s="697">
        <f>[52]ACCOUNTALLOC!BN103</f>
        <v>0</v>
      </c>
      <c r="BO103" s="697">
        <f>[52]ACCOUNTALLOC!BO103</f>
        <v>0</v>
      </c>
      <c r="BP103" s="698"/>
      <c r="BQ103" s="697">
        <f>[52]ACCOUNTALLOC!BQ103</f>
        <v>-1557507.6669244259</v>
      </c>
      <c r="BR103" s="697">
        <f>[52]ACCOUNTALLOC!BR103</f>
        <v>-20093950.919988964</v>
      </c>
      <c r="BS103" s="697">
        <f>[52]ACCOUNTALLOC!BS103</f>
        <v>0</v>
      </c>
      <c r="BT103" s="697">
        <f>[52]ACCOUNTALLOC!BT103</f>
        <v>0</v>
      </c>
      <c r="BU103" s="697">
        <f>[52]ACCOUNTALLOC!BU103</f>
        <v>0</v>
      </c>
      <c r="BV103" s="697">
        <f>[52]ACCOUNTALLOC!BV103</f>
        <v>0</v>
      </c>
      <c r="BW103" s="697">
        <f>[52]ACCOUNTALLOC!BW103</f>
        <v>-21651458.586913388</v>
      </c>
      <c r="BX103" s="698"/>
      <c r="BY103" s="697">
        <f>[52]ACCOUNTALLOC!BY103</f>
        <v>0</v>
      </c>
      <c r="BZ103" s="697">
        <f>[52]ACCOUNTALLOC!BZ103</f>
        <v>0</v>
      </c>
      <c r="CA103" s="697">
        <f>[52]ACCOUNTALLOC!CA103</f>
        <v>0</v>
      </c>
      <c r="CB103" s="697">
        <f>[52]ACCOUNTALLOC!CB103</f>
        <v>0</v>
      </c>
      <c r="CC103" s="697">
        <f>[52]ACCOUNTALLOC!CC103</f>
        <v>0</v>
      </c>
      <c r="CD103" s="697">
        <f>[52]ACCOUNTALLOC!CD103</f>
        <v>0</v>
      </c>
      <c r="CE103" s="697">
        <f>[52]ACCOUNTALLOC!CE103</f>
        <v>0</v>
      </c>
      <c r="CF103" s="698"/>
      <c r="CG103" s="697">
        <f>[52]ACCOUNTALLOC!CG103</f>
        <v>-180409.53828816983</v>
      </c>
      <c r="CH103" s="697">
        <f>[52]ACCOUNTALLOC!CH103</f>
        <v>-2419560.8018166493</v>
      </c>
      <c r="CI103" s="697">
        <f>[52]ACCOUNTALLOC!CI103</f>
        <v>0</v>
      </c>
      <c r="CJ103" s="697">
        <f>[52]ACCOUNTALLOC!CJ103</f>
        <v>0</v>
      </c>
      <c r="CK103" s="697">
        <f>[52]ACCOUNTALLOC!CK103</f>
        <v>0</v>
      </c>
      <c r="CL103" s="697">
        <f>[52]ACCOUNTALLOC!CL103</f>
        <v>0</v>
      </c>
      <c r="CM103" s="697">
        <f>[52]ACCOUNTALLOC!CM103</f>
        <v>-2599970.3401048193</v>
      </c>
      <c r="CN103" s="698">
        <f>[52]ACCOUNTALLOC!CN103</f>
        <v>0</v>
      </c>
      <c r="CO103" s="697">
        <f>[52]ACCOUNTALLOC!CO103</f>
        <v>-31975.532574384313</v>
      </c>
      <c r="CP103" s="697">
        <f>[52]ACCOUNTALLOC!CP103</f>
        <v>-236799.41039631923</v>
      </c>
      <c r="CQ103" s="697">
        <f>[52]ACCOUNTALLOC!CQ103</f>
        <v>0</v>
      </c>
      <c r="CR103" s="697">
        <f>[52]ACCOUNTALLOC!CR103</f>
        <v>0</v>
      </c>
      <c r="CS103" s="697">
        <f>[52]ACCOUNTALLOC!CS103</f>
        <v>0</v>
      </c>
      <c r="CT103" s="697">
        <f>[52]ACCOUNTALLOC!CT103</f>
        <v>0</v>
      </c>
      <c r="CU103" s="697">
        <f>[52]ACCOUNTALLOC!CU103</f>
        <v>-268774.94297070353</v>
      </c>
      <c r="CW103" s="65">
        <f>[52]ACCOUNTALLOC!CW103</f>
        <v>0</v>
      </c>
      <c r="CX103" s="65">
        <f>[52]ACCOUNTALLOC!CX103</f>
        <v>0</v>
      </c>
      <c r="CY103" s="65">
        <f>[52]ACCOUNTALLOC!CY103</f>
        <v>0</v>
      </c>
      <c r="CZ103" s="65">
        <f>[52]ACCOUNTALLOC!CZ103</f>
        <v>0</v>
      </c>
      <c r="DA103" s="65">
        <f>[52]ACCOUNTALLOC!DA103</f>
        <v>0</v>
      </c>
      <c r="DB103" s="65">
        <f>[52]ACCOUNTALLOC!DB103</f>
        <v>0</v>
      </c>
      <c r="DC103" s="65">
        <f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>[52]ACCOUNTALLOC!E104</f>
        <v>0</v>
      </c>
      <c r="F104" s="697">
        <f>[52]ACCOUNTALLOC!F104</f>
        <v>0</v>
      </c>
      <c r="G104" s="697">
        <f>[52]ACCOUNTALLOC!G104</f>
        <v>0</v>
      </c>
      <c r="H104" s="697">
        <f>[52]ACCOUNTALLOC!H104</f>
        <v>0</v>
      </c>
      <c r="I104" s="697">
        <f>[52]ACCOUNTALLOC!I104</f>
        <v>0</v>
      </c>
      <c r="J104" s="697">
        <f>[52]ACCOUNTALLOC!J104</f>
        <v>0</v>
      </c>
      <c r="K104" s="697">
        <f>[52]ACCOUNTALLOC!K104</f>
        <v>0</v>
      </c>
      <c r="L104" s="698"/>
      <c r="M104" s="697">
        <f>[52]ACCOUNTALLOC!M104</f>
        <v>0</v>
      </c>
      <c r="N104" s="697">
        <f>[52]ACCOUNTALLOC!N104</f>
        <v>0</v>
      </c>
      <c r="O104" s="697">
        <f>[52]ACCOUNTALLOC!O104</f>
        <v>0</v>
      </c>
      <c r="P104" s="697">
        <f>[52]ACCOUNTALLOC!P104</f>
        <v>0</v>
      </c>
      <c r="Q104" s="697">
        <f>[52]ACCOUNTALLOC!Q104</f>
        <v>0</v>
      </c>
      <c r="R104" s="697">
        <f>[52]ACCOUNTALLOC!R104</f>
        <v>0</v>
      </c>
      <c r="S104" s="697">
        <f>[52]ACCOUNTALLOC!S104</f>
        <v>0</v>
      </c>
      <c r="T104" s="698"/>
      <c r="U104" s="697">
        <f>[52]ACCOUNTALLOC!U104</f>
        <v>0</v>
      </c>
      <c r="V104" s="697">
        <f>[52]ACCOUNTALLOC!V104</f>
        <v>0</v>
      </c>
      <c r="W104" s="697">
        <f>[52]ACCOUNTALLOC!W104</f>
        <v>0</v>
      </c>
      <c r="X104" s="697">
        <f>[52]ACCOUNTALLOC!X104</f>
        <v>0</v>
      </c>
      <c r="Y104" s="697">
        <f>[52]ACCOUNTALLOC!Y104</f>
        <v>0</v>
      </c>
      <c r="Z104" s="697">
        <f>[52]ACCOUNTALLOC!Z104</f>
        <v>0</v>
      </c>
      <c r="AA104" s="697">
        <f>[52]ACCOUNTALLOC!AA104</f>
        <v>0</v>
      </c>
      <c r="AB104" s="698"/>
      <c r="AC104" s="697">
        <f>[52]ACCOUNTALLOC!AC104</f>
        <v>0</v>
      </c>
      <c r="AD104" s="697">
        <f>[52]ACCOUNTALLOC!AD104</f>
        <v>0</v>
      </c>
      <c r="AE104" s="697">
        <f>[52]ACCOUNTALLOC!AE104</f>
        <v>0</v>
      </c>
      <c r="AF104" s="697">
        <f>[52]ACCOUNTALLOC!AF104</f>
        <v>0</v>
      </c>
      <c r="AG104" s="697">
        <f>[52]ACCOUNTALLOC!AG104</f>
        <v>0</v>
      </c>
      <c r="AH104" s="697">
        <f>[52]ACCOUNTALLOC!AH104</f>
        <v>0</v>
      </c>
      <c r="AI104" s="697">
        <f>[52]ACCOUNTALLOC!AI104</f>
        <v>0</v>
      </c>
      <c r="AJ104" s="698"/>
      <c r="AK104" s="697">
        <f>[52]ACCOUNTALLOC!AK104</f>
        <v>0</v>
      </c>
      <c r="AL104" s="697">
        <f>[52]ACCOUNTALLOC!AL104</f>
        <v>0</v>
      </c>
      <c r="AM104" s="697">
        <f>[52]ACCOUNTALLOC!AM104</f>
        <v>0</v>
      </c>
      <c r="AN104" s="697">
        <f>[52]ACCOUNTALLOC!AN104</f>
        <v>0</v>
      </c>
      <c r="AO104" s="697">
        <f>[52]ACCOUNTALLOC!AO104</f>
        <v>0</v>
      </c>
      <c r="AP104" s="697">
        <f>[52]ACCOUNTALLOC!AP104</f>
        <v>0</v>
      </c>
      <c r="AQ104" s="697">
        <f>[52]ACCOUNTALLOC!AQ104</f>
        <v>0</v>
      </c>
      <c r="AR104" s="698"/>
      <c r="AS104" s="697">
        <f>[52]ACCOUNTALLOC!AS104</f>
        <v>0</v>
      </c>
      <c r="AT104" s="697">
        <f>[52]ACCOUNTALLOC!AT104</f>
        <v>0</v>
      </c>
      <c r="AU104" s="697">
        <f>[52]ACCOUNTALLOC!AU104</f>
        <v>0</v>
      </c>
      <c r="AV104" s="697">
        <f>[52]ACCOUNTALLOC!AV104</f>
        <v>0</v>
      </c>
      <c r="AW104" s="697">
        <f>[52]ACCOUNTALLOC!AW104</f>
        <v>0</v>
      </c>
      <c r="AX104" s="697">
        <f>[52]ACCOUNTALLOC!AX104</f>
        <v>0</v>
      </c>
      <c r="AY104" s="697">
        <f>[52]ACCOUNTALLOC!AY104</f>
        <v>0</v>
      </c>
      <c r="AZ104" s="698"/>
      <c r="BA104" s="697">
        <f>[52]ACCOUNTALLOC!BA104</f>
        <v>0</v>
      </c>
      <c r="BB104" s="697">
        <f>[52]ACCOUNTALLOC!BB104</f>
        <v>0</v>
      </c>
      <c r="BC104" s="697">
        <f>[52]ACCOUNTALLOC!BC104</f>
        <v>0</v>
      </c>
      <c r="BD104" s="697">
        <f>[52]ACCOUNTALLOC!BD104</f>
        <v>0</v>
      </c>
      <c r="BE104" s="697">
        <f>[52]ACCOUNTALLOC!BE104</f>
        <v>0</v>
      </c>
      <c r="BF104" s="697">
        <f>[52]ACCOUNTALLOC!BF104</f>
        <v>0</v>
      </c>
      <c r="BG104" s="697">
        <f>[52]ACCOUNTALLOC!BG104</f>
        <v>0</v>
      </c>
      <c r="BH104" s="698"/>
      <c r="BI104" s="697">
        <f>[52]ACCOUNTALLOC!BI104</f>
        <v>0</v>
      </c>
      <c r="BJ104" s="697">
        <f>[52]ACCOUNTALLOC!BJ104</f>
        <v>0</v>
      </c>
      <c r="BK104" s="697">
        <f>[52]ACCOUNTALLOC!BK104</f>
        <v>0</v>
      </c>
      <c r="BL104" s="697">
        <f>[52]ACCOUNTALLOC!BL104</f>
        <v>0</v>
      </c>
      <c r="BM104" s="697">
        <f>[52]ACCOUNTALLOC!BM104</f>
        <v>0</v>
      </c>
      <c r="BN104" s="697">
        <f>[52]ACCOUNTALLOC!BN104</f>
        <v>0</v>
      </c>
      <c r="BO104" s="697">
        <f>[52]ACCOUNTALLOC!BO104</f>
        <v>0</v>
      </c>
      <c r="BP104" s="698"/>
      <c r="BQ104" s="697">
        <f>[52]ACCOUNTALLOC!BQ104</f>
        <v>0</v>
      </c>
      <c r="BR104" s="697">
        <f>[52]ACCOUNTALLOC!BR104</f>
        <v>0</v>
      </c>
      <c r="BS104" s="697">
        <f>[52]ACCOUNTALLOC!BS104</f>
        <v>0</v>
      </c>
      <c r="BT104" s="697">
        <f>[52]ACCOUNTALLOC!BT104</f>
        <v>0</v>
      </c>
      <c r="BU104" s="697">
        <f>[52]ACCOUNTALLOC!BU104</f>
        <v>0</v>
      </c>
      <c r="BV104" s="697">
        <f>[52]ACCOUNTALLOC!BV104</f>
        <v>0</v>
      </c>
      <c r="BW104" s="697">
        <f>[52]ACCOUNTALLOC!BW104</f>
        <v>0</v>
      </c>
      <c r="BX104" s="698"/>
      <c r="BY104" s="697">
        <f>[52]ACCOUNTALLOC!BY104</f>
        <v>0</v>
      </c>
      <c r="BZ104" s="697">
        <f>[52]ACCOUNTALLOC!BZ104</f>
        <v>0</v>
      </c>
      <c r="CA104" s="697">
        <f>[52]ACCOUNTALLOC!CA104</f>
        <v>0</v>
      </c>
      <c r="CB104" s="697">
        <f>[52]ACCOUNTALLOC!CB104</f>
        <v>0</v>
      </c>
      <c r="CC104" s="697">
        <f>[52]ACCOUNTALLOC!CC104</f>
        <v>0</v>
      </c>
      <c r="CD104" s="697">
        <f>[52]ACCOUNTALLOC!CD104</f>
        <v>0</v>
      </c>
      <c r="CE104" s="697">
        <f>[52]ACCOUNTALLOC!CE104</f>
        <v>0</v>
      </c>
      <c r="CF104" s="698"/>
      <c r="CG104" s="697">
        <f>[52]ACCOUNTALLOC!CG104</f>
        <v>0</v>
      </c>
      <c r="CH104" s="697">
        <f>[52]ACCOUNTALLOC!CH104</f>
        <v>0</v>
      </c>
      <c r="CI104" s="697">
        <f>[52]ACCOUNTALLOC!CI104</f>
        <v>0</v>
      </c>
      <c r="CJ104" s="697">
        <f>[52]ACCOUNTALLOC!CJ104</f>
        <v>0</v>
      </c>
      <c r="CK104" s="697">
        <f>[52]ACCOUNTALLOC!CK104</f>
        <v>0</v>
      </c>
      <c r="CL104" s="697">
        <f>[52]ACCOUNTALLOC!CL104</f>
        <v>0</v>
      </c>
      <c r="CM104" s="697">
        <f>[52]ACCOUNTALLOC!CM104</f>
        <v>0</v>
      </c>
      <c r="CN104" s="698">
        <f>[52]ACCOUNTALLOC!CN104</f>
        <v>0</v>
      </c>
      <c r="CO104" s="697">
        <f>[52]ACCOUNTALLOC!CO104</f>
        <v>0</v>
      </c>
      <c r="CP104" s="697">
        <f>[52]ACCOUNTALLOC!CP104</f>
        <v>0</v>
      </c>
      <c r="CQ104" s="697">
        <f>[52]ACCOUNTALLOC!CQ104</f>
        <v>0</v>
      </c>
      <c r="CR104" s="697">
        <f>[52]ACCOUNTALLOC!CR104</f>
        <v>0</v>
      </c>
      <c r="CS104" s="697">
        <f>[52]ACCOUNTALLOC!CS104</f>
        <v>0</v>
      </c>
      <c r="CT104" s="697">
        <f>[52]ACCOUNTALLOC!CT104</f>
        <v>0</v>
      </c>
      <c r="CU104" s="697">
        <f>[52]ACCOUNTALLOC!CU104</f>
        <v>0</v>
      </c>
      <c r="CW104" s="65">
        <f>[52]ACCOUNTALLOC!CW104</f>
        <v>0</v>
      </c>
      <c r="CX104" s="65">
        <f>[52]ACCOUNTALLOC!CX104</f>
        <v>0</v>
      </c>
      <c r="CY104" s="65">
        <f>[52]ACCOUNTALLOC!CY104</f>
        <v>0</v>
      </c>
      <c r="CZ104" s="65">
        <f>[52]ACCOUNTALLOC!CZ104</f>
        <v>0</v>
      </c>
      <c r="DA104" s="65">
        <f>[52]ACCOUNTALLOC!DA104</f>
        <v>0</v>
      </c>
      <c r="DB104" s="65">
        <f>[52]ACCOUNTALLOC!DB104</f>
        <v>0</v>
      </c>
      <c r="DC104" s="65">
        <f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>[52]ACCOUNTALLOC!E105</f>
        <v>0</v>
      </c>
      <c r="F105" s="697">
        <f>[52]ACCOUNTALLOC!F105</f>
        <v>0</v>
      </c>
      <c r="G105" s="697">
        <f>[52]ACCOUNTALLOC!G105</f>
        <v>0</v>
      </c>
      <c r="H105" s="697">
        <f>[52]ACCOUNTALLOC!H105</f>
        <v>0</v>
      </c>
      <c r="I105" s="697">
        <f>[52]ACCOUNTALLOC!I105</f>
        <v>0</v>
      </c>
      <c r="J105" s="697">
        <f>[52]ACCOUNTALLOC!J105</f>
        <v>0</v>
      </c>
      <c r="K105" s="697">
        <f>[52]ACCOUNTALLOC!K105</f>
        <v>0</v>
      </c>
      <c r="L105" s="698"/>
      <c r="M105" s="697">
        <f>[52]ACCOUNTALLOC!M105</f>
        <v>0</v>
      </c>
      <c r="N105" s="697">
        <f>[52]ACCOUNTALLOC!N105</f>
        <v>0</v>
      </c>
      <c r="O105" s="697">
        <f>[52]ACCOUNTALLOC!O105</f>
        <v>0</v>
      </c>
      <c r="P105" s="697">
        <f>[52]ACCOUNTALLOC!P105</f>
        <v>0</v>
      </c>
      <c r="Q105" s="697">
        <f>[52]ACCOUNTALLOC!Q105</f>
        <v>0</v>
      </c>
      <c r="R105" s="697">
        <f>[52]ACCOUNTALLOC!R105</f>
        <v>0</v>
      </c>
      <c r="S105" s="697">
        <f>[52]ACCOUNTALLOC!S105</f>
        <v>0</v>
      </c>
      <c r="T105" s="698"/>
      <c r="U105" s="697">
        <f>[52]ACCOUNTALLOC!U105</f>
        <v>0</v>
      </c>
      <c r="V105" s="697">
        <f>[52]ACCOUNTALLOC!V105</f>
        <v>0</v>
      </c>
      <c r="W105" s="697">
        <f>[52]ACCOUNTALLOC!W105</f>
        <v>0</v>
      </c>
      <c r="X105" s="697">
        <f>[52]ACCOUNTALLOC!X105</f>
        <v>0</v>
      </c>
      <c r="Y105" s="697">
        <f>[52]ACCOUNTALLOC!Y105</f>
        <v>0</v>
      </c>
      <c r="Z105" s="697">
        <f>[52]ACCOUNTALLOC!Z105</f>
        <v>0</v>
      </c>
      <c r="AA105" s="697">
        <f>[52]ACCOUNTALLOC!AA105</f>
        <v>0</v>
      </c>
      <c r="AB105" s="698"/>
      <c r="AC105" s="697">
        <f>[52]ACCOUNTALLOC!AC105</f>
        <v>0</v>
      </c>
      <c r="AD105" s="697">
        <f>[52]ACCOUNTALLOC!AD105</f>
        <v>0</v>
      </c>
      <c r="AE105" s="697">
        <f>[52]ACCOUNTALLOC!AE105</f>
        <v>0</v>
      </c>
      <c r="AF105" s="697">
        <f>[52]ACCOUNTALLOC!AF105</f>
        <v>0</v>
      </c>
      <c r="AG105" s="697">
        <f>[52]ACCOUNTALLOC!AG105</f>
        <v>0</v>
      </c>
      <c r="AH105" s="697">
        <f>[52]ACCOUNTALLOC!AH105</f>
        <v>0</v>
      </c>
      <c r="AI105" s="697">
        <f>[52]ACCOUNTALLOC!AI105</f>
        <v>0</v>
      </c>
      <c r="AJ105" s="698"/>
      <c r="AK105" s="697">
        <f>[52]ACCOUNTALLOC!AK105</f>
        <v>0</v>
      </c>
      <c r="AL105" s="697">
        <f>[52]ACCOUNTALLOC!AL105</f>
        <v>0</v>
      </c>
      <c r="AM105" s="697">
        <f>[52]ACCOUNTALLOC!AM105</f>
        <v>0</v>
      </c>
      <c r="AN105" s="697">
        <f>[52]ACCOUNTALLOC!AN105</f>
        <v>0</v>
      </c>
      <c r="AO105" s="697">
        <f>[52]ACCOUNTALLOC!AO105</f>
        <v>0</v>
      </c>
      <c r="AP105" s="697">
        <f>[52]ACCOUNTALLOC!AP105</f>
        <v>0</v>
      </c>
      <c r="AQ105" s="697">
        <f>[52]ACCOUNTALLOC!AQ105</f>
        <v>0</v>
      </c>
      <c r="AR105" s="698"/>
      <c r="AS105" s="697">
        <f>[52]ACCOUNTALLOC!AS105</f>
        <v>0</v>
      </c>
      <c r="AT105" s="697">
        <f>[52]ACCOUNTALLOC!AT105</f>
        <v>0</v>
      </c>
      <c r="AU105" s="697">
        <f>[52]ACCOUNTALLOC!AU105</f>
        <v>0</v>
      </c>
      <c r="AV105" s="697">
        <f>[52]ACCOUNTALLOC!AV105</f>
        <v>0</v>
      </c>
      <c r="AW105" s="697">
        <f>[52]ACCOUNTALLOC!AW105</f>
        <v>0</v>
      </c>
      <c r="AX105" s="697">
        <f>[52]ACCOUNTALLOC!AX105</f>
        <v>0</v>
      </c>
      <c r="AY105" s="697">
        <f>[52]ACCOUNTALLOC!AY105</f>
        <v>0</v>
      </c>
      <c r="AZ105" s="698"/>
      <c r="BA105" s="697">
        <f>[52]ACCOUNTALLOC!BA105</f>
        <v>0</v>
      </c>
      <c r="BB105" s="697">
        <f>[52]ACCOUNTALLOC!BB105</f>
        <v>0</v>
      </c>
      <c r="BC105" s="697">
        <f>[52]ACCOUNTALLOC!BC105</f>
        <v>0</v>
      </c>
      <c r="BD105" s="697">
        <f>[52]ACCOUNTALLOC!BD105</f>
        <v>0</v>
      </c>
      <c r="BE105" s="697">
        <f>[52]ACCOUNTALLOC!BE105</f>
        <v>0</v>
      </c>
      <c r="BF105" s="697">
        <f>[52]ACCOUNTALLOC!BF105</f>
        <v>0</v>
      </c>
      <c r="BG105" s="697">
        <f>[52]ACCOUNTALLOC!BG105</f>
        <v>0</v>
      </c>
      <c r="BH105" s="698"/>
      <c r="BI105" s="697">
        <f>[52]ACCOUNTALLOC!BI105</f>
        <v>0</v>
      </c>
      <c r="BJ105" s="697">
        <f>[52]ACCOUNTALLOC!BJ105</f>
        <v>0</v>
      </c>
      <c r="BK105" s="697">
        <f>[52]ACCOUNTALLOC!BK105</f>
        <v>0</v>
      </c>
      <c r="BL105" s="697">
        <f>[52]ACCOUNTALLOC!BL105</f>
        <v>0</v>
      </c>
      <c r="BM105" s="697">
        <f>[52]ACCOUNTALLOC!BM105</f>
        <v>0</v>
      </c>
      <c r="BN105" s="697">
        <f>[52]ACCOUNTALLOC!BN105</f>
        <v>0</v>
      </c>
      <c r="BO105" s="697">
        <f>[52]ACCOUNTALLOC!BO105</f>
        <v>0</v>
      </c>
      <c r="BP105" s="698"/>
      <c r="BQ105" s="697">
        <f>[52]ACCOUNTALLOC!BQ105</f>
        <v>0</v>
      </c>
      <c r="BR105" s="697">
        <f>[52]ACCOUNTALLOC!BR105</f>
        <v>0</v>
      </c>
      <c r="BS105" s="697">
        <f>[52]ACCOUNTALLOC!BS105</f>
        <v>0</v>
      </c>
      <c r="BT105" s="697">
        <f>[52]ACCOUNTALLOC!BT105</f>
        <v>0</v>
      </c>
      <c r="BU105" s="697">
        <f>[52]ACCOUNTALLOC!BU105</f>
        <v>0</v>
      </c>
      <c r="BV105" s="697">
        <f>[52]ACCOUNTALLOC!BV105</f>
        <v>0</v>
      </c>
      <c r="BW105" s="697">
        <f>[52]ACCOUNTALLOC!BW105</f>
        <v>0</v>
      </c>
      <c r="BX105" s="698"/>
      <c r="BY105" s="697">
        <f>[52]ACCOUNTALLOC!BY105</f>
        <v>0</v>
      </c>
      <c r="BZ105" s="697">
        <f>[52]ACCOUNTALLOC!BZ105</f>
        <v>0</v>
      </c>
      <c r="CA105" s="697">
        <f>[52]ACCOUNTALLOC!CA105</f>
        <v>0</v>
      </c>
      <c r="CB105" s="697">
        <f>[52]ACCOUNTALLOC!CB105</f>
        <v>0</v>
      </c>
      <c r="CC105" s="697">
        <f>[52]ACCOUNTALLOC!CC105</f>
        <v>0</v>
      </c>
      <c r="CD105" s="697">
        <f>[52]ACCOUNTALLOC!CD105</f>
        <v>0</v>
      </c>
      <c r="CE105" s="697">
        <f>[52]ACCOUNTALLOC!CE105</f>
        <v>0</v>
      </c>
      <c r="CF105" s="698"/>
      <c r="CG105" s="697">
        <f>[52]ACCOUNTALLOC!CG105</f>
        <v>0</v>
      </c>
      <c r="CH105" s="697">
        <f>[52]ACCOUNTALLOC!CH105</f>
        <v>0</v>
      </c>
      <c r="CI105" s="697">
        <f>[52]ACCOUNTALLOC!CI105</f>
        <v>0</v>
      </c>
      <c r="CJ105" s="697">
        <f>[52]ACCOUNTALLOC!CJ105</f>
        <v>0</v>
      </c>
      <c r="CK105" s="697">
        <f>[52]ACCOUNTALLOC!CK105</f>
        <v>0</v>
      </c>
      <c r="CL105" s="697">
        <f>[52]ACCOUNTALLOC!CL105</f>
        <v>0</v>
      </c>
      <c r="CM105" s="697">
        <f>[52]ACCOUNTALLOC!CM105</f>
        <v>0</v>
      </c>
      <c r="CN105" s="698">
        <f>[52]ACCOUNTALLOC!CN105</f>
        <v>0</v>
      </c>
      <c r="CO105" s="697">
        <f>[52]ACCOUNTALLOC!CO105</f>
        <v>0</v>
      </c>
      <c r="CP105" s="697">
        <f>[52]ACCOUNTALLOC!CP105</f>
        <v>0</v>
      </c>
      <c r="CQ105" s="697">
        <f>[52]ACCOUNTALLOC!CQ105</f>
        <v>0</v>
      </c>
      <c r="CR105" s="697">
        <f>[52]ACCOUNTALLOC!CR105</f>
        <v>0</v>
      </c>
      <c r="CS105" s="697">
        <f>[52]ACCOUNTALLOC!CS105</f>
        <v>0</v>
      </c>
      <c r="CT105" s="697">
        <f>[52]ACCOUNTALLOC!CT105</f>
        <v>0</v>
      </c>
      <c r="CU105" s="697">
        <f>[52]ACCOUNTALLOC!CU105</f>
        <v>0</v>
      </c>
      <c r="CW105" s="65">
        <f>[52]ACCOUNTALLOC!CW105</f>
        <v>0</v>
      </c>
      <c r="CX105" s="65">
        <f>[52]ACCOUNTALLOC!CX105</f>
        <v>0</v>
      </c>
      <c r="CY105" s="65">
        <f>[52]ACCOUNTALLOC!CY105</f>
        <v>0</v>
      </c>
      <c r="CZ105" s="65">
        <f>[52]ACCOUNTALLOC!CZ105</f>
        <v>0</v>
      </c>
      <c r="DA105" s="65">
        <f>[52]ACCOUNTALLOC!DA105</f>
        <v>0</v>
      </c>
      <c r="DB105" s="65">
        <f>[52]ACCOUNTALLOC!DB105</f>
        <v>0</v>
      </c>
      <c r="DC105" s="65">
        <f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>[52]ACCOUNTALLOC!E106</f>
        <v>0</v>
      </c>
      <c r="F106" s="697">
        <f>[52]ACCOUNTALLOC!F106</f>
        <v>0</v>
      </c>
      <c r="G106" s="697">
        <f>[52]ACCOUNTALLOC!G106</f>
        <v>0</v>
      </c>
      <c r="H106" s="697">
        <f>[52]ACCOUNTALLOC!H106</f>
        <v>0</v>
      </c>
      <c r="I106" s="697">
        <f>[52]ACCOUNTALLOC!I106</f>
        <v>0</v>
      </c>
      <c r="J106" s="697">
        <f>[52]ACCOUNTALLOC!J106</f>
        <v>0</v>
      </c>
      <c r="K106" s="697">
        <f>[52]ACCOUNTALLOC!K106</f>
        <v>0</v>
      </c>
      <c r="L106" s="698"/>
      <c r="M106" s="697">
        <f>[52]ACCOUNTALLOC!M106</f>
        <v>0</v>
      </c>
      <c r="N106" s="697">
        <f>[52]ACCOUNTALLOC!N106</f>
        <v>0</v>
      </c>
      <c r="O106" s="697">
        <f>[52]ACCOUNTALLOC!O106</f>
        <v>0</v>
      </c>
      <c r="P106" s="697">
        <f>[52]ACCOUNTALLOC!P106</f>
        <v>0</v>
      </c>
      <c r="Q106" s="697">
        <f>[52]ACCOUNTALLOC!Q106</f>
        <v>0</v>
      </c>
      <c r="R106" s="697">
        <f>[52]ACCOUNTALLOC!R106</f>
        <v>0</v>
      </c>
      <c r="S106" s="697">
        <f>[52]ACCOUNTALLOC!S106</f>
        <v>0</v>
      </c>
      <c r="T106" s="698"/>
      <c r="U106" s="697">
        <f>[52]ACCOUNTALLOC!U106</f>
        <v>0</v>
      </c>
      <c r="V106" s="697">
        <f>[52]ACCOUNTALLOC!V106</f>
        <v>0</v>
      </c>
      <c r="W106" s="697">
        <f>[52]ACCOUNTALLOC!W106</f>
        <v>0</v>
      </c>
      <c r="X106" s="697">
        <f>[52]ACCOUNTALLOC!X106</f>
        <v>0</v>
      </c>
      <c r="Y106" s="697">
        <f>[52]ACCOUNTALLOC!Y106</f>
        <v>0</v>
      </c>
      <c r="Z106" s="697">
        <f>[52]ACCOUNTALLOC!Z106</f>
        <v>0</v>
      </c>
      <c r="AA106" s="697">
        <f>[52]ACCOUNTALLOC!AA106</f>
        <v>0</v>
      </c>
      <c r="AB106" s="698"/>
      <c r="AC106" s="697">
        <f>[52]ACCOUNTALLOC!AC106</f>
        <v>0</v>
      </c>
      <c r="AD106" s="697">
        <f>[52]ACCOUNTALLOC!AD106</f>
        <v>0</v>
      </c>
      <c r="AE106" s="697">
        <f>[52]ACCOUNTALLOC!AE106</f>
        <v>0</v>
      </c>
      <c r="AF106" s="697">
        <f>[52]ACCOUNTALLOC!AF106</f>
        <v>0</v>
      </c>
      <c r="AG106" s="697">
        <f>[52]ACCOUNTALLOC!AG106</f>
        <v>0</v>
      </c>
      <c r="AH106" s="697">
        <f>[52]ACCOUNTALLOC!AH106</f>
        <v>0</v>
      </c>
      <c r="AI106" s="697">
        <f>[52]ACCOUNTALLOC!AI106</f>
        <v>0</v>
      </c>
      <c r="AJ106" s="698"/>
      <c r="AK106" s="697">
        <f>[52]ACCOUNTALLOC!AK106</f>
        <v>0</v>
      </c>
      <c r="AL106" s="697">
        <f>[52]ACCOUNTALLOC!AL106</f>
        <v>0</v>
      </c>
      <c r="AM106" s="697">
        <f>[52]ACCOUNTALLOC!AM106</f>
        <v>0</v>
      </c>
      <c r="AN106" s="697">
        <f>[52]ACCOUNTALLOC!AN106</f>
        <v>0</v>
      </c>
      <c r="AO106" s="697">
        <f>[52]ACCOUNTALLOC!AO106</f>
        <v>0</v>
      </c>
      <c r="AP106" s="697">
        <f>[52]ACCOUNTALLOC!AP106</f>
        <v>0</v>
      </c>
      <c r="AQ106" s="697">
        <f>[52]ACCOUNTALLOC!AQ106</f>
        <v>0</v>
      </c>
      <c r="AR106" s="698"/>
      <c r="AS106" s="697">
        <f>[52]ACCOUNTALLOC!AS106</f>
        <v>0</v>
      </c>
      <c r="AT106" s="697">
        <f>[52]ACCOUNTALLOC!AT106</f>
        <v>0</v>
      </c>
      <c r="AU106" s="697">
        <f>[52]ACCOUNTALLOC!AU106</f>
        <v>0</v>
      </c>
      <c r="AV106" s="697">
        <f>[52]ACCOUNTALLOC!AV106</f>
        <v>0</v>
      </c>
      <c r="AW106" s="697">
        <f>[52]ACCOUNTALLOC!AW106</f>
        <v>0</v>
      </c>
      <c r="AX106" s="697">
        <f>[52]ACCOUNTALLOC!AX106</f>
        <v>0</v>
      </c>
      <c r="AY106" s="697">
        <f>[52]ACCOUNTALLOC!AY106</f>
        <v>0</v>
      </c>
      <c r="AZ106" s="698"/>
      <c r="BA106" s="697">
        <f>[52]ACCOUNTALLOC!BA106</f>
        <v>0</v>
      </c>
      <c r="BB106" s="697">
        <f>[52]ACCOUNTALLOC!BB106</f>
        <v>0</v>
      </c>
      <c r="BC106" s="697">
        <f>[52]ACCOUNTALLOC!BC106</f>
        <v>0</v>
      </c>
      <c r="BD106" s="697">
        <f>[52]ACCOUNTALLOC!BD106</f>
        <v>0</v>
      </c>
      <c r="BE106" s="697">
        <f>[52]ACCOUNTALLOC!BE106</f>
        <v>0</v>
      </c>
      <c r="BF106" s="697">
        <f>[52]ACCOUNTALLOC!BF106</f>
        <v>0</v>
      </c>
      <c r="BG106" s="697">
        <f>[52]ACCOUNTALLOC!BG106</f>
        <v>0</v>
      </c>
      <c r="BH106" s="698"/>
      <c r="BI106" s="697">
        <f>[52]ACCOUNTALLOC!BI106</f>
        <v>0</v>
      </c>
      <c r="BJ106" s="697">
        <f>[52]ACCOUNTALLOC!BJ106</f>
        <v>0</v>
      </c>
      <c r="BK106" s="697">
        <f>[52]ACCOUNTALLOC!BK106</f>
        <v>0</v>
      </c>
      <c r="BL106" s="697">
        <f>[52]ACCOUNTALLOC!BL106</f>
        <v>0</v>
      </c>
      <c r="BM106" s="697">
        <f>[52]ACCOUNTALLOC!BM106</f>
        <v>0</v>
      </c>
      <c r="BN106" s="697">
        <f>[52]ACCOUNTALLOC!BN106</f>
        <v>0</v>
      </c>
      <c r="BO106" s="697">
        <f>[52]ACCOUNTALLOC!BO106</f>
        <v>0</v>
      </c>
      <c r="BP106" s="698"/>
      <c r="BQ106" s="697">
        <f>[52]ACCOUNTALLOC!BQ106</f>
        <v>0</v>
      </c>
      <c r="BR106" s="697">
        <f>[52]ACCOUNTALLOC!BR106</f>
        <v>0</v>
      </c>
      <c r="BS106" s="697">
        <f>[52]ACCOUNTALLOC!BS106</f>
        <v>0</v>
      </c>
      <c r="BT106" s="697">
        <f>[52]ACCOUNTALLOC!BT106</f>
        <v>0</v>
      </c>
      <c r="BU106" s="697">
        <f>[52]ACCOUNTALLOC!BU106</f>
        <v>0</v>
      </c>
      <c r="BV106" s="697">
        <f>[52]ACCOUNTALLOC!BV106</f>
        <v>0</v>
      </c>
      <c r="BW106" s="697">
        <f>[52]ACCOUNTALLOC!BW106</f>
        <v>0</v>
      </c>
      <c r="BX106" s="698"/>
      <c r="BY106" s="697">
        <f>[52]ACCOUNTALLOC!BY106</f>
        <v>0</v>
      </c>
      <c r="BZ106" s="697">
        <f>[52]ACCOUNTALLOC!BZ106</f>
        <v>0</v>
      </c>
      <c r="CA106" s="697">
        <f>[52]ACCOUNTALLOC!CA106</f>
        <v>0</v>
      </c>
      <c r="CB106" s="697">
        <f>[52]ACCOUNTALLOC!CB106</f>
        <v>0</v>
      </c>
      <c r="CC106" s="697">
        <f>[52]ACCOUNTALLOC!CC106</f>
        <v>0</v>
      </c>
      <c r="CD106" s="697">
        <f>[52]ACCOUNTALLOC!CD106</f>
        <v>0</v>
      </c>
      <c r="CE106" s="697">
        <f>[52]ACCOUNTALLOC!CE106</f>
        <v>0</v>
      </c>
      <c r="CF106" s="698"/>
      <c r="CG106" s="697">
        <f>[52]ACCOUNTALLOC!CG106</f>
        <v>0</v>
      </c>
      <c r="CH106" s="697">
        <f>[52]ACCOUNTALLOC!CH106</f>
        <v>0</v>
      </c>
      <c r="CI106" s="697">
        <f>[52]ACCOUNTALLOC!CI106</f>
        <v>0</v>
      </c>
      <c r="CJ106" s="697">
        <f>[52]ACCOUNTALLOC!CJ106</f>
        <v>0</v>
      </c>
      <c r="CK106" s="697">
        <f>[52]ACCOUNTALLOC!CK106</f>
        <v>0</v>
      </c>
      <c r="CL106" s="697">
        <f>[52]ACCOUNTALLOC!CL106</f>
        <v>0</v>
      </c>
      <c r="CM106" s="697">
        <f>[52]ACCOUNTALLOC!CM106</f>
        <v>0</v>
      </c>
      <c r="CN106" s="698">
        <f>[52]ACCOUNTALLOC!CN106</f>
        <v>0</v>
      </c>
      <c r="CO106" s="697">
        <f>[52]ACCOUNTALLOC!CO106</f>
        <v>0</v>
      </c>
      <c r="CP106" s="697">
        <f>[52]ACCOUNTALLOC!CP106</f>
        <v>0</v>
      </c>
      <c r="CQ106" s="697">
        <f>[52]ACCOUNTALLOC!CQ106</f>
        <v>0</v>
      </c>
      <c r="CR106" s="697">
        <f>[52]ACCOUNTALLOC!CR106</f>
        <v>0</v>
      </c>
      <c r="CS106" s="697">
        <f>[52]ACCOUNTALLOC!CS106</f>
        <v>0</v>
      </c>
      <c r="CT106" s="697">
        <f>[52]ACCOUNTALLOC!CT106</f>
        <v>0</v>
      </c>
      <c r="CU106" s="697">
        <f>[52]ACCOUNTALLOC!CU106</f>
        <v>0</v>
      </c>
      <c r="CW106" s="65">
        <f>[52]ACCOUNTALLOC!CW106</f>
        <v>0</v>
      </c>
      <c r="CX106" s="65">
        <f>[52]ACCOUNTALLOC!CX106</f>
        <v>0</v>
      </c>
      <c r="CY106" s="65">
        <f>[52]ACCOUNTALLOC!CY106</f>
        <v>0</v>
      </c>
      <c r="CZ106" s="65">
        <f>[52]ACCOUNTALLOC!CZ106</f>
        <v>0</v>
      </c>
      <c r="DA106" s="65">
        <f>[52]ACCOUNTALLOC!DA106</f>
        <v>0</v>
      </c>
      <c r="DB106" s="65">
        <f>[52]ACCOUNTALLOC!DB106</f>
        <v>0</v>
      </c>
      <c r="DC106" s="65">
        <f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>[52]ACCOUNTALLOC!E107</f>
        <v>0</v>
      </c>
      <c r="F107" s="697">
        <f>[52]ACCOUNTALLOC!F107</f>
        <v>0</v>
      </c>
      <c r="G107" s="697">
        <f>[52]ACCOUNTALLOC!G107</f>
        <v>0</v>
      </c>
      <c r="H107" s="697">
        <f>[52]ACCOUNTALLOC!H107</f>
        <v>0</v>
      </c>
      <c r="I107" s="697">
        <f>[52]ACCOUNTALLOC!I107</f>
        <v>0</v>
      </c>
      <c r="J107" s="697">
        <f>[52]ACCOUNTALLOC!J107</f>
        <v>0</v>
      </c>
      <c r="K107" s="697">
        <f>[52]ACCOUNTALLOC!K107</f>
        <v>0</v>
      </c>
      <c r="L107" s="698"/>
      <c r="M107" s="697">
        <f>[52]ACCOUNTALLOC!M107</f>
        <v>0</v>
      </c>
      <c r="N107" s="697">
        <f>[52]ACCOUNTALLOC!N107</f>
        <v>0</v>
      </c>
      <c r="O107" s="697">
        <f>[52]ACCOUNTALLOC!O107</f>
        <v>0</v>
      </c>
      <c r="P107" s="697">
        <f>[52]ACCOUNTALLOC!P107</f>
        <v>0</v>
      </c>
      <c r="Q107" s="697">
        <f>[52]ACCOUNTALLOC!Q107</f>
        <v>0</v>
      </c>
      <c r="R107" s="697">
        <f>[52]ACCOUNTALLOC!R107</f>
        <v>0</v>
      </c>
      <c r="S107" s="697">
        <f>[52]ACCOUNTALLOC!S107</f>
        <v>0</v>
      </c>
      <c r="T107" s="698"/>
      <c r="U107" s="697">
        <f>[52]ACCOUNTALLOC!U107</f>
        <v>0</v>
      </c>
      <c r="V107" s="697">
        <f>[52]ACCOUNTALLOC!V107</f>
        <v>0</v>
      </c>
      <c r="W107" s="697">
        <f>[52]ACCOUNTALLOC!W107</f>
        <v>0</v>
      </c>
      <c r="X107" s="697">
        <f>[52]ACCOUNTALLOC!X107</f>
        <v>0</v>
      </c>
      <c r="Y107" s="697">
        <f>[52]ACCOUNTALLOC!Y107</f>
        <v>0</v>
      </c>
      <c r="Z107" s="697">
        <f>[52]ACCOUNTALLOC!Z107</f>
        <v>0</v>
      </c>
      <c r="AA107" s="697">
        <f>[52]ACCOUNTALLOC!AA107</f>
        <v>0</v>
      </c>
      <c r="AB107" s="698"/>
      <c r="AC107" s="697">
        <f>[52]ACCOUNTALLOC!AC107</f>
        <v>0</v>
      </c>
      <c r="AD107" s="697">
        <f>[52]ACCOUNTALLOC!AD107</f>
        <v>0</v>
      </c>
      <c r="AE107" s="697">
        <f>[52]ACCOUNTALLOC!AE107</f>
        <v>0</v>
      </c>
      <c r="AF107" s="697">
        <f>[52]ACCOUNTALLOC!AF107</f>
        <v>0</v>
      </c>
      <c r="AG107" s="697">
        <f>[52]ACCOUNTALLOC!AG107</f>
        <v>0</v>
      </c>
      <c r="AH107" s="697">
        <f>[52]ACCOUNTALLOC!AH107</f>
        <v>0</v>
      </c>
      <c r="AI107" s="697">
        <f>[52]ACCOUNTALLOC!AI107</f>
        <v>0</v>
      </c>
      <c r="AJ107" s="698"/>
      <c r="AK107" s="697">
        <f>[52]ACCOUNTALLOC!AK107</f>
        <v>0</v>
      </c>
      <c r="AL107" s="697">
        <f>[52]ACCOUNTALLOC!AL107</f>
        <v>0</v>
      </c>
      <c r="AM107" s="697">
        <f>[52]ACCOUNTALLOC!AM107</f>
        <v>0</v>
      </c>
      <c r="AN107" s="697">
        <f>[52]ACCOUNTALLOC!AN107</f>
        <v>0</v>
      </c>
      <c r="AO107" s="697">
        <f>[52]ACCOUNTALLOC!AO107</f>
        <v>0</v>
      </c>
      <c r="AP107" s="697">
        <f>[52]ACCOUNTALLOC!AP107</f>
        <v>0</v>
      </c>
      <c r="AQ107" s="697">
        <f>[52]ACCOUNTALLOC!AQ107</f>
        <v>0</v>
      </c>
      <c r="AR107" s="698"/>
      <c r="AS107" s="697">
        <f>[52]ACCOUNTALLOC!AS107</f>
        <v>0</v>
      </c>
      <c r="AT107" s="697">
        <f>[52]ACCOUNTALLOC!AT107</f>
        <v>0</v>
      </c>
      <c r="AU107" s="697">
        <f>[52]ACCOUNTALLOC!AU107</f>
        <v>0</v>
      </c>
      <c r="AV107" s="697">
        <f>[52]ACCOUNTALLOC!AV107</f>
        <v>0</v>
      </c>
      <c r="AW107" s="697">
        <f>[52]ACCOUNTALLOC!AW107</f>
        <v>0</v>
      </c>
      <c r="AX107" s="697">
        <f>[52]ACCOUNTALLOC!AX107</f>
        <v>0</v>
      </c>
      <c r="AY107" s="697">
        <f>[52]ACCOUNTALLOC!AY107</f>
        <v>0</v>
      </c>
      <c r="AZ107" s="698"/>
      <c r="BA107" s="697">
        <f>[52]ACCOUNTALLOC!BA107</f>
        <v>0</v>
      </c>
      <c r="BB107" s="697">
        <f>[52]ACCOUNTALLOC!BB107</f>
        <v>0</v>
      </c>
      <c r="BC107" s="697">
        <f>[52]ACCOUNTALLOC!BC107</f>
        <v>0</v>
      </c>
      <c r="BD107" s="697">
        <f>[52]ACCOUNTALLOC!BD107</f>
        <v>0</v>
      </c>
      <c r="BE107" s="697">
        <f>[52]ACCOUNTALLOC!BE107</f>
        <v>0</v>
      </c>
      <c r="BF107" s="697">
        <f>[52]ACCOUNTALLOC!BF107</f>
        <v>0</v>
      </c>
      <c r="BG107" s="697">
        <f>[52]ACCOUNTALLOC!BG107</f>
        <v>0</v>
      </c>
      <c r="BH107" s="698"/>
      <c r="BI107" s="697">
        <f>[52]ACCOUNTALLOC!BI107</f>
        <v>0</v>
      </c>
      <c r="BJ107" s="697">
        <f>[52]ACCOUNTALLOC!BJ107</f>
        <v>0</v>
      </c>
      <c r="BK107" s="697">
        <f>[52]ACCOUNTALLOC!BK107</f>
        <v>0</v>
      </c>
      <c r="BL107" s="697">
        <f>[52]ACCOUNTALLOC!BL107</f>
        <v>0</v>
      </c>
      <c r="BM107" s="697">
        <f>[52]ACCOUNTALLOC!BM107</f>
        <v>0</v>
      </c>
      <c r="BN107" s="697">
        <f>[52]ACCOUNTALLOC!BN107</f>
        <v>0</v>
      </c>
      <c r="BO107" s="697">
        <f>[52]ACCOUNTALLOC!BO107</f>
        <v>0</v>
      </c>
      <c r="BP107" s="698"/>
      <c r="BQ107" s="697">
        <f>[52]ACCOUNTALLOC!BQ107</f>
        <v>0</v>
      </c>
      <c r="BR107" s="697">
        <f>[52]ACCOUNTALLOC!BR107</f>
        <v>0</v>
      </c>
      <c r="BS107" s="697">
        <f>[52]ACCOUNTALLOC!BS107</f>
        <v>0</v>
      </c>
      <c r="BT107" s="697">
        <f>[52]ACCOUNTALLOC!BT107</f>
        <v>0</v>
      </c>
      <c r="BU107" s="697">
        <f>[52]ACCOUNTALLOC!BU107</f>
        <v>0</v>
      </c>
      <c r="BV107" s="697">
        <f>[52]ACCOUNTALLOC!BV107</f>
        <v>0</v>
      </c>
      <c r="BW107" s="697">
        <f>[52]ACCOUNTALLOC!BW107</f>
        <v>0</v>
      </c>
      <c r="BX107" s="698"/>
      <c r="BY107" s="697">
        <f>[52]ACCOUNTALLOC!BY107</f>
        <v>0</v>
      </c>
      <c r="BZ107" s="697">
        <f>[52]ACCOUNTALLOC!BZ107</f>
        <v>0</v>
      </c>
      <c r="CA107" s="697">
        <f>[52]ACCOUNTALLOC!CA107</f>
        <v>0</v>
      </c>
      <c r="CB107" s="697">
        <f>[52]ACCOUNTALLOC!CB107</f>
        <v>0</v>
      </c>
      <c r="CC107" s="697">
        <f>[52]ACCOUNTALLOC!CC107</f>
        <v>0</v>
      </c>
      <c r="CD107" s="697">
        <f>[52]ACCOUNTALLOC!CD107</f>
        <v>0</v>
      </c>
      <c r="CE107" s="697">
        <f>[52]ACCOUNTALLOC!CE107</f>
        <v>0</v>
      </c>
      <c r="CF107" s="698"/>
      <c r="CG107" s="697">
        <f>[52]ACCOUNTALLOC!CG107</f>
        <v>0</v>
      </c>
      <c r="CH107" s="697">
        <f>[52]ACCOUNTALLOC!CH107</f>
        <v>0</v>
      </c>
      <c r="CI107" s="697">
        <f>[52]ACCOUNTALLOC!CI107</f>
        <v>0</v>
      </c>
      <c r="CJ107" s="697">
        <f>[52]ACCOUNTALLOC!CJ107</f>
        <v>0</v>
      </c>
      <c r="CK107" s="697">
        <f>[52]ACCOUNTALLOC!CK107</f>
        <v>0</v>
      </c>
      <c r="CL107" s="697">
        <f>[52]ACCOUNTALLOC!CL107</f>
        <v>0</v>
      </c>
      <c r="CM107" s="697">
        <f>[52]ACCOUNTALLOC!CM107</f>
        <v>0</v>
      </c>
      <c r="CN107" s="698">
        <f>[52]ACCOUNTALLOC!CN107</f>
        <v>0</v>
      </c>
      <c r="CO107" s="697">
        <f>[52]ACCOUNTALLOC!CO107</f>
        <v>0</v>
      </c>
      <c r="CP107" s="697">
        <f>[52]ACCOUNTALLOC!CP107</f>
        <v>0</v>
      </c>
      <c r="CQ107" s="697">
        <f>[52]ACCOUNTALLOC!CQ107</f>
        <v>0</v>
      </c>
      <c r="CR107" s="697">
        <f>[52]ACCOUNTALLOC!CR107</f>
        <v>0</v>
      </c>
      <c r="CS107" s="697">
        <f>[52]ACCOUNTALLOC!CS107</f>
        <v>0</v>
      </c>
      <c r="CT107" s="697">
        <f>[52]ACCOUNTALLOC!CT107</f>
        <v>0</v>
      </c>
      <c r="CU107" s="697">
        <f>[52]ACCOUNTALLOC!CU107</f>
        <v>0</v>
      </c>
      <c r="CW107" s="65">
        <f>[52]ACCOUNTALLOC!CW107</f>
        <v>0</v>
      </c>
      <c r="CX107" s="65">
        <f>[52]ACCOUNTALLOC!CX107</f>
        <v>0</v>
      </c>
      <c r="CY107" s="65">
        <f>[52]ACCOUNTALLOC!CY107</f>
        <v>0</v>
      </c>
      <c r="CZ107" s="65">
        <f>[52]ACCOUNTALLOC!CZ107</f>
        <v>0</v>
      </c>
      <c r="DA107" s="65">
        <f>[52]ACCOUNTALLOC!DA107</f>
        <v>0</v>
      </c>
      <c r="DB107" s="65">
        <f>[52]ACCOUNTALLOC!DB107</f>
        <v>0</v>
      </c>
      <c r="DC107" s="65">
        <f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>[52]ACCOUNTALLOC!E108</f>
        <v>0</v>
      </c>
      <c r="F108" s="697">
        <f>[52]ACCOUNTALLOC!F108</f>
        <v>0</v>
      </c>
      <c r="G108" s="697">
        <f>[52]ACCOUNTALLOC!G108</f>
        <v>0</v>
      </c>
      <c r="H108" s="697">
        <f>[52]ACCOUNTALLOC!H108</f>
        <v>0</v>
      </c>
      <c r="I108" s="697">
        <f>[52]ACCOUNTALLOC!I108</f>
        <v>0</v>
      </c>
      <c r="J108" s="697">
        <f>[52]ACCOUNTALLOC!J108</f>
        <v>0</v>
      </c>
      <c r="K108" s="697">
        <f>[52]ACCOUNTALLOC!K108</f>
        <v>0</v>
      </c>
      <c r="L108" s="698"/>
      <c r="M108" s="697">
        <f>[52]ACCOUNTALLOC!M108</f>
        <v>0</v>
      </c>
      <c r="N108" s="697">
        <f>[52]ACCOUNTALLOC!N108</f>
        <v>0</v>
      </c>
      <c r="O108" s="697">
        <f>[52]ACCOUNTALLOC!O108</f>
        <v>0</v>
      </c>
      <c r="P108" s="697">
        <f>[52]ACCOUNTALLOC!P108</f>
        <v>0</v>
      </c>
      <c r="Q108" s="697">
        <f>[52]ACCOUNTALLOC!Q108</f>
        <v>0</v>
      </c>
      <c r="R108" s="697">
        <f>[52]ACCOUNTALLOC!R108</f>
        <v>0</v>
      </c>
      <c r="S108" s="697">
        <f>[52]ACCOUNTALLOC!S108</f>
        <v>0</v>
      </c>
      <c r="T108" s="698"/>
      <c r="U108" s="697">
        <f>[52]ACCOUNTALLOC!U108</f>
        <v>0</v>
      </c>
      <c r="V108" s="697">
        <f>[52]ACCOUNTALLOC!V108</f>
        <v>0</v>
      </c>
      <c r="W108" s="697">
        <f>[52]ACCOUNTALLOC!W108</f>
        <v>0</v>
      </c>
      <c r="X108" s="697">
        <f>[52]ACCOUNTALLOC!X108</f>
        <v>0</v>
      </c>
      <c r="Y108" s="697">
        <f>[52]ACCOUNTALLOC!Y108</f>
        <v>0</v>
      </c>
      <c r="Z108" s="697">
        <f>[52]ACCOUNTALLOC!Z108</f>
        <v>0</v>
      </c>
      <c r="AA108" s="697">
        <f>[52]ACCOUNTALLOC!AA108</f>
        <v>0</v>
      </c>
      <c r="AB108" s="698"/>
      <c r="AC108" s="697">
        <f>[52]ACCOUNTALLOC!AC108</f>
        <v>0</v>
      </c>
      <c r="AD108" s="697">
        <f>[52]ACCOUNTALLOC!AD108</f>
        <v>0</v>
      </c>
      <c r="AE108" s="697">
        <f>[52]ACCOUNTALLOC!AE108</f>
        <v>0</v>
      </c>
      <c r="AF108" s="697">
        <f>[52]ACCOUNTALLOC!AF108</f>
        <v>0</v>
      </c>
      <c r="AG108" s="697">
        <f>[52]ACCOUNTALLOC!AG108</f>
        <v>0</v>
      </c>
      <c r="AH108" s="697">
        <f>[52]ACCOUNTALLOC!AH108</f>
        <v>0</v>
      </c>
      <c r="AI108" s="697">
        <f>[52]ACCOUNTALLOC!AI108</f>
        <v>0</v>
      </c>
      <c r="AJ108" s="698"/>
      <c r="AK108" s="697">
        <f>[52]ACCOUNTALLOC!AK108</f>
        <v>0</v>
      </c>
      <c r="AL108" s="697">
        <f>[52]ACCOUNTALLOC!AL108</f>
        <v>0</v>
      </c>
      <c r="AM108" s="697">
        <f>[52]ACCOUNTALLOC!AM108</f>
        <v>0</v>
      </c>
      <c r="AN108" s="697">
        <f>[52]ACCOUNTALLOC!AN108</f>
        <v>0</v>
      </c>
      <c r="AO108" s="697">
        <f>[52]ACCOUNTALLOC!AO108</f>
        <v>0</v>
      </c>
      <c r="AP108" s="697">
        <f>[52]ACCOUNTALLOC!AP108</f>
        <v>0</v>
      </c>
      <c r="AQ108" s="697">
        <f>[52]ACCOUNTALLOC!AQ108</f>
        <v>0</v>
      </c>
      <c r="AR108" s="698"/>
      <c r="AS108" s="697">
        <f>[52]ACCOUNTALLOC!AS108</f>
        <v>0</v>
      </c>
      <c r="AT108" s="697">
        <f>[52]ACCOUNTALLOC!AT108</f>
        <v>0</v>
      </c>
      <c r="AU108" s="697">
        <f>[52]ACCOUNTALLOC!AU108</f>
        <v>0</v>
      </c>
      <c r="AV108" s="697">
        <f>[52]ACCOUNTALLOC!AV108</f>
        <v>0</v>
      </c>
      <c r="AW108" s="697">
        <f>[52]ACCOUNTALLOC!AW108</f>
        <v>0</v>
      </c>
      <c r="AX108" s="697">
        <f>[52]ACCOUNTALLOC!AX108</f>
        <v>0</v>
      </c>
      <c r="AY108" s="697">
        <f>[52]ACCOUNTALLOC!AY108</f>
        <v>0</v>
      </c>
      <c r="AZ108" s="698"/>
      <c r="BA108" s="697">
        <f>[52]ACCOUNTALLOC!BA108</f>
        <v>0</v>
      </c>
      <c r="BB108" s="697">
        <f>[52]ACCOUNTALLOC!BB108</f>
        <v>0</v>
      </c>
      <c r="BC108" s="697">
        <f>[52]ACCOUNTALLOC!BC108</f>
        <v>0</v>
      </c>
      <c r="BD108" s="697">
        <f>[52]ACCOUNTALLOC!BD108</f>
        <v>0</v>
      </c>
      <c r="BE108" s="697">
        <f>[52]ACCOUNTALLOC!BE108</f>
        <v>0</v>
      </c>
      <c r="BF108" s="697">
        <f>[52]ACCOUNTALLOC!BF108</f>
        <v>0</v>
      </c>
      <c r="BG108" s="697">
        <f>[52]ACCOUNTALLOC!BG108</f>
        <v>0</v>
      </c>
      <c r="BH108" s="698"/>
      <c r="BI108" s="697">
        <f>[52]ACCOUNTALLOC!BI108</f>
        <v>0</v>
      </c>
      <c r="BJ108" s="697">
        <f>[52]ACCOUNTALLOC!BJ108</f>
        <v>0</v>
      </c>
      <c r="BK108" s="697">
        <f>[52]ACCOUNTALLOC!BK108</f>
        <v>0</v>
      </c>
      <c r="BL108" s="697">
        <f>[52]ACCOUNTALLOC!BL108</f>
        <v>0</v>
      </c>
      <c r="BM108" s="697">
        <f>[52]ACCOUNTALLOC!BM108</f>
        <v>0</v>
      </c>
      <c r="BN108" s="697">
        <f>[52]ACCOUNTALLOC!BN108</f>
        <v>0</v>
      </c>
      <c r="BO108" s="697">
        <f>[52]ACCOUNTALLOC!BO108</f>
        <v>0</v>
      </c>
      <c r="BP108" s="698"/>
      <c r="BQ108" s="697">
        <f>[52]ACCOUNTALLOC!BQ108</f>
        <v>0</v>
      </c>
      <c r="BR108" s="697">
        <f>[52]ACCOUNTALLOC!BR108</f>
        <v>0</v>
      </c>
      <c r="BS108" s="697">
        <f>[52]ACCOUNTALLOC!BS108</f>
        <v>0</v>
      </c>
      <c r="BT108" s="697">
        <f>[52]ACCOUNTALLOC!BT108</f>
        <v>0</v>
      </c>
      <c r="BU108" s="697">
        <f>[52]ACCOUNTALLOC!BU108</f>
        <v>0</v>
      </c>
      <c r="BV108" s="697">
        <f>[52]ACCOUNTALLOC!BV108</f>
        <v>0</v>
      </c>
      <c r="BW108" s="697">
        <f>[52]ACCOUNTALLOC!BW108</f>
        <v>0</v>
      </c>
      <c r="BX108" s="698"/>
      <c r="BY108" s="697">
        <f>[52]ACCOUNTALLOC!BY108</f>
        <v>0</v>
      </c>
      <c r="BZ108" s="697">
        <f>[52]ACCOUNTALLOC!BZ108</f>
        <v>0</v>
      </c>
      <c r="CA108" s="697">
        <f>[52]ACCOUNTALLOC!CA108</f>
        <v>0</v>
      </c>
      <c r="CB108" s="697">
        <f>[52]ACCOUNTALLOC!CB108</f>
        <v>0</v>
      </c>
      <c r="CC108" s="697">
        <f>[52]ACCOUNTALLOC!CC108</f>
        <v>0</v>
      </c>
      <c r="CD108" s="697">
        <f>[52]ACCOUNTALLOC!CD108</f>
        <v>0</v>
      </c>
      <c r="CE108" s="697">
        <f>[52]ACCOUNTALLOC!CE108</f>
        <v>0</v>
      </c>
      <c r="CF108" s="698"/>
      <c r="CG108" s="697">
        <f>[52]ACCOUNTALLOC!CG108</f>
        <v>0</v>
      </c>
      <c r="CH108" s="697">
        <f>[52]ACCOUNTALLOC!CH108</f>
        <v>0</v>
      </c>
      <c r="CI108" s="697">
        <f>[52]ACCOUNTALLOC!CI108</f>
        <v>0</v>
      </c>
      <c r="CJ108" s="697">
        <f>[52]ACCOUNTALLOC!CJ108</f>
        <v>0</v>
      </c>
      <c r="CK108" s="697">
        <f>[52]ACCOUNTALLOC!CK108</f>
        <v>0</v>
      </c>
      <c r="CL108" s="697">
        <f>[52]ACCOUNTALLOC!CL108</f>
        <v>0</v>
      </c>
      <c r="CM108" s="697">
        <f>[52]ACCOUNTALLOC!CM108</f>
        <v>0</v>
      </c>
      <c r="CN108" s="698">
        <f>[52]ACCOUNTALLOC!CN108</f>
        <v>0</v>
      </c>
      <c r="CO108" s="697">
        <f>[52]ACCOUNTALLOC!CO108</f>
        <v>0</v>
      </c>
      <c r="CP108" s="697">
        <f>[52]ACCOUNTALLOC!CP108</f>
        <v>0</v>
      </c>
      <c r="CQ108" s="697">
        <f>[52]ACCOUNTALLOC!CQ108</f>
        <v>0</v>
      </c>
      <c r="CR108" s="697">
        <f>[52]ACCOUNTALLOC!CR108</f>
        <v>0</v>
      </c>
      <c r="CS108" s="697">
        <f>[52]ACCOUNTALLOC!CS108</f>
        <v>0</v>
      </c>
      <c r="CT108" s="697">
        <f>[52]ACCOUNTALLOC!CT108</f>
        <v>0</v>
      </c>
      <c r="CU108" s="697">
        <f>[52]ACCOUNTALLOC!CU108</f>
        <v>0</v>
      </c>
      <c r="CW108" s="65">
        <f>[52]ACCOUNTALLOC!CW108</f>
        <v>0</v>
      </c>
      <c r="CX108" s="65">
        <f>[52]ACCOUNTALLOC!CX108</f>
        <v>0</v>
      </c>
      <c r="CY108" s="65">
        <f>[52]ACCOUNTALLOC!CY108</f>
        <v>0</v>
      </c>
      <c r="CZ108" s="65">
        <f>[52]ACCOUNTALLOC!CZ108</f>
        <v>0</v>
      </c>
      <c r="DA108" s="65">
        <f>[52]ACCOUNTALLOC!DA108</f>
        <v>0</v>
      </c>
      <c r="DB108" s="65">
        <f>[52]ACCOUNTALLOC!DB108</f>
        <v>0</v>
      </c>
      <c r="DC108" s="65">
        <f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>[52]ACCOUNTALLOC!E109</f>
        <v>0</v>
      </c>
      <c r="F109" s="697">
        <f>[52]ACCOUNTALLOC!F109</f>
        <v>0</v>
      </c>
      <c r="G109" s="697">
        <f>[52]ACCOUNTALLOC!G109</f>
        <v>0</v>
      </c>
      <c r="H109" s="697">
        <f>[52]ACCOUNTALLOC!H109</f>
        <v>0</v>
      </c>
      <c r="I109" s="697">
        <f>[52]ACCOUNTALLOC!I109</f>
        <v>0</v>
      </c>
      <c r="J109" s="697">
        <f>[52]ACCOUNTALLOC!J109</f>
        <v>0</v>
      </c>
      <c r="K109" s="697">
        <f>[52]ACCOUNTALLOC!K109</f>
        <v>0</v>
      </c>
      <c r="L109" s="698"/>
      <c r="M109" s="697">
        <f>[52]ACCOUNTALLOC!M109</f>
        <v>0</v>
      </c>
      <c r="N109" s="697">
        <f>[52]ACCOUNTALLOC!N109</f>
        <v>0</v>
      </c>
      <c r="O109" s="697">
        <f>[52]ACCOUNTALLOC!O109</f>
        <v>0</v>
      </c>
      <c r="P109" s="697">
        <f>[52]ACCOUNTALLOC!P109</f>
        <v>0</v>
      </c>
      <c r="Q109" s="697">
        <f>[52]ACCOUNTALLOC!Q109</f>
        <v>0</v>
      </c>
      <c r="R109" s="697">
        <f>[52]ACCOUNTALLOC!R109</f>
        <v>0</v>
      </c>
      <c r="S109" s="697">
        <f>[52]ACCOUNTALLOC!S109</f>
        <v>0</v>
      </c>
      <c r="T109" s="698"/>
      <c r="U109" s="697">
        <f>[52]ACCOUNTALLOC!U109</f>
        <v>0</v>
      </c>
      <c r="V109" s="697">
        <f>[52]ACCOUNTALLOC!V109</f>
        <v>0</v>
      </c>
      <c r="W109" s="697">
        <f>[52]ACCOUNTALLOC!W109</f>
        <v>0</v>
      </c>
      <c r="X109" s="697">
        <f>[52]ACCOUNTALLOC!X109</f>
        <v>0</v>
      </c>
      <c r="Y109" s="697">
        <f>[52]ACCOUNTALLOC!Y109</f>
        <v>0</v>
      </c>
      <c r="Z109" s="697">
        <f>[52]ACCOUNTALLOC!Z109</f>
        <v>0</v>
      </c>
      <c r="AA109" s="697">
        <f>[52]ACCOUNTALLOC!AA109</f>
        <v>0</v>
      </c>
      <c r="AB109" s="698"/>
      <c r="AC109" s="697">
        <f>[52]ACCOUNTALLOC!AC109</f>
        <v>0</v>
      </c>
      <c r="AD109" s="697">
        <f>[52]ACCOUNTALLOC!AD109</f>
        <v>0</v>
      </c>
      <c r="AE109" s="697">
        <f>[52]ACCOUNTALLOC!AE109</f>
        <v>0</v>
      </c>
      <c r="AF109" s="697">
        <f>[52]ACCOUNTALLOC!AF109</f>
        <v>0</v>
      </c>
      <c r="AG109" s="697">
        <f>[52]ACCOUNTALLOC!AG109</f>
        <v>0</v>
      </c>
      <c r="AH109" s="697">
        <f>[52]ACCOUNTALLOC!AH109</f>
        <v>0</v>
      </c>
      <c r="AI109" s="697">
        <f>[52]ACCOUNTALLOC!AI109</f>
        <v>0</v>
      </c>
      <c r="AJ109" s="698"/>
      <c r="AK109" s="697">
        <f>[52]ACCOUNTALLOC!AK109</f>
        <v>0</v>
      </c>
      <c r="AL109" s="697">
        <f>[52]ACCOUNTALLOC!AL109</f>
        <v>0</v>
      </c>
      <c r="AM109" s="697">
        <f>[52]ACCOUNTALLOC!AM109</f>
        <v>0</v>
      </c>
      <c r="AN109" s="697">
        <f>[52]ACCOUNTALLOC!AN109</f>
        <v>0</v>
      </c>
      <c r="AO109" s="697">
        <f>[52]ACCOUNTALLOC!AO109</f>
        <v>0</v>
      </c>
      <c r="AP109" s="697">
        <f>[52]ACCOUNTALLOC!AP109</f>
        <v>0</v>
      </c>
      <c r="AQ109" s="697">
        <f>[52]ACCOUNTALLOC!AQ109</f>
        <v>0</v>
      </c>
      <c r="AR109" s="698"/>
      <c r="AS109" s="697">
        <f>[52]ACCOUNTALLOC!AS109</f>
        <v>0</v>
      </c>
      <c r="AT109" s="697">
        <f>[52]ACCOUNTALLOC!AT109</f>
        <v>0</v>
      </c>
      <c r="AU109" s="697">
        <f>[52]ACCOUNTALLOC!AU109</f>
        <v>0</v>
      </c>
      <c r="AV109" s="697">
        <f>[52]ACCOUNTALLOC!AV109</f>
        <v>0</v>
      </c>
      <c r="AW109" s="697">
        <f>[52]ACCOUNTALLOC!AW109</f>
        <v>0</v>
      </c>
      <c r="AX109" s="697">
        <f>[52]ACCOUNTALLOC!AX109</f>
        <v>0</v>
      </c>
      <c r="AY109" s="697">
        <f>[52]ACCOUNTALLOC!AY109</f>
        <v>0</v>
      </c>
      <c r="AZ109" s="698"/>
      <c r="BA109" s="697">
        <f>[52]ACCOUNTALLOC!BA109</f>
        <v>0</v>
      </c>
      <c r="BB109" s="697">
        <f>[52]ACCOUNTALLOC!BB109</f>
        <v>0</v>
      </c>
      <c r="BC109" s="697">
        <f>[52]ACCOUNTALLOC!BC109</f>
        <v>0</v>
      </c>
      <c r="BD109" s="697">
        <f>[52]ACCOUNTALLOC!BD109</f>
        <v>0</v>
      </c>
      <c r="BE109" s="697">
        <f>[52]ACCOUNTALLOC!BE109</f>
        <v>0</v>
      </c>
      <c r="BF109" s="697">
        <f>[52]ACCOUNTALLOC!BF109</f>
        <v>0</v>
      </c>
      <c r="BG109" s="697">
        <f>[52]ACCOUNTALLOC!BG109</f>
        <v>0</v>
      </c>
      <c r="BH109" s="698"/>
      <c r="BI109" s="697">
        <f>[52]ACCOUNTALLOC!BI109</f>
        <v>0</v>
      </c>
      <c r="BJ109" s="697">
        <f>[52]ACCOUNTALLOC!BJ109</f>
        <v>0</v>
      </c>
      <c r="BK109" s="697">
        <f>[52]ACCOUNTALLOC!BK109</f>
        <v>0</v>
      </c>
      <c r="BL109" s="697">
        <f>[52]ACCOUNTALLOC!BL109</f>
        <v>0</v>
      </c>
      <c r="BM109" s="697">
        <f>[52]ACCOUNTALLOC!BM109</f>
        <v>0</v>
      </c>
      <c r="BN109" s="697">
        <f>[52]ACCOUNTALLOC!BN109</f>
        <v>0</v>
      </c>
      <c r="BO109" s="697">
        <f>[52]ACCOUNTALLOC!BO109</f>
        <v>0</v>
      </c>
      <c r="BP109" s="698"/>
      <c r="BQ109" s="697">
        <f>[52]ACCOUNTALLOC!BQ109</f>
        <v>0</v>
      </c>
      <c r="BR109" s="697">
        <f>[52]ACCOUNTALLOC!BR109</f>
        <v>0</v>
      </c>
      <c r="BS109" s="697">
        <f>[52]ACCOUNTALLOC!BS109</f>
        <v>0</v>
      </c>
      <c r="BT109" s="697">
        <f>[52]ACCOUNTALLOC!BT109</f>
        <v>0</v>
      </c>
      <c r="BU109" s="697">
        <f>[52]ACCOUNTALLOC!BU109</f>
        <v>0</v>
      </c>
      <c r="BV109" s="697">
        <f>[52]ACCOUNTALLOC!BV109</f>
        <v>0</v>
      </c>
      <c r="BW109" s="697">
        <f>[52]ACCOUNTALLOC!BW109</f>
        <v>0</v>
      </c>
      <c r="BX109" s="698"/>
      <c r="BY109" s="697">
        <f>[52]ACCOUNTALLOC!BY109</f>
        <v>0</v>
      </c>
      <c r="BZ109" s="697">
        <f>[52]ACCOUNTALLOC!BZ109</f>
        <v>0</v>
      </c>
      <c r="CA109" s="697">
        <f>[52]ACCOUNTALLOC!CA109</f>
        <v>0</v>
      </c>
      <c r="CB109" s="697">
        <f>[52]ACCOUNTALLOC!CB109</f>
        <v>0</v>
      </c>
      <c r="CC109" s="697">
        <f>[52]ACCOUNTALLOC!CC109</f>
        <v>0</v>
      </c>
      <c r="CD109" s="697">
        <f>[52]ACCOUNTALLOC!CD109</f>
        <v>0</v>
      </c>
      <c r="CE109" s="697">
        <f>[52]ACCOUNTALLOC!CE109</f>
        <v>0</v>
      </c>
      <c r="CF109" s="698"/>
      <c r="CG109" s="697">
        <f>[52]ACCOUNTALLOC!CG109</f>
        <v>0</v>
      </c>
      <c r="CH109" s="697">
        <f>[52]ACCOUNTALLOC!CH109</f>
        <v>0</v>
      </c>
      <c r="CI109" s="697">
        <f>[52]ACCOUNTALLOC!CI109</f>
        <v>0</v>
      </c>
      <c r="CJ109" s="697">
        <f>[52]ACCOUNTALLOC!CJ109</f>
        <v>0</v>
      </c>
      <c r="CK109" s="697">
        <f>[52]ACCOUNTALLOC!CK109</f>
        <v>0</v>
      </c>
      <c r="CL109" s="697">
        <f>[52]ACCOUNTALLOC!CL109</f>
        <v>0</v>
      </c>
      <c r="CM109" s="697">
        <f>[52]ACCOUNTALLOC!CM109</f>
        <v>0</v>
      </c>
      <c r="CN109" s="698">
        <f>[52]ACCOUNTALLOC!CN109</f>
        <v>0</v>
      </c>
      <c r="CO109" s="697">
        <f>[52]ACCOUNTALLOC!CO109</f>
        <v>0</v>
      </c>
      <c r="CP109" s="697">
        <f>[52]ACCOUNTALLOC!CP109</f>
        <v>0</v>
      </c>
      <c r="CQ109" s="697">
        <f>[52]ACCOUNTALLOC!CQ109</f>
        <v>0</v>
      </c>
      <c r="CR109" s="697">
        <f>[52]ACCOUNTALLOC!CR109</f>
        <v>0</v>
      </c>
      <c r="CS109" s="697">
        <f>[52]ACCOUNTALLOC!CS109</f>
        <v>0</v>
      </c>
      <c r="CT109" s="697">
        <f>[52]ACCOUNTALLOC!CT109</f>
        <v>0</v>
      </c>
      <c r="CU109" s="697">
        <f>[52]ACCOUNTALLOC!CU109</f>
        <v>0</v>
      </c>
      <c r="CW109" s="65">
        <f>[52]ACCOUNTALLOC!CW109</f>
        <v>0</v>
      </c>
      <c r="CX109" s="65">
        <f>[52]ACCOUNTALLOC!CX109</f>
        <v>0</v>
      </c>
      <c r="CY109" s="65">
        <f>[52]ACCOUNTALLOC!CY109</f>
        <v>0</v>
      </c>
      <c r="CZ109" s="65">
        <f>[52]ACCOUNTALLOC!CZ109</f>
        <v>0</v>
      </c>
      <c r="DA109" s="65">
        <f>[52]ACCOUNTALLOC!DA109</f>
        <v>0</v>
      </c>
      <c r="DB109" s="65">
        <f>[52]ACCOUNTALLOC!DB109</f>
        <v>0</v>
      </c>
      <c r="DC109" s="65">
        <f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>[52]ACCOUNTALLOC!E110</f>
        <v>0</v>
      </c>
      <c r="F110" s="697">
        <f>[52]ACCOUNTALLOC!F110</f>
        <v>0</v>
      </c>
      <c r="G110" s="697">
        <f>[52]ACCOUNTALLOC!G110</f>
        <v>0</v>
      </c>
      <c r="H110" s="697">
        <f>[52]ACCOUNTALLOC!H110</f>
        <v>0</v>
      </c>
      <c r="I110" s="697">
        <f>[52]ACCOUNTALLOC!I110</f>
        <v>0</v>
      </c>
      <c r="J110" s="697">
        <f>[52]ACCOUNTALLOC!J110</f>
        <v>0</v>
      </c>
      <c r="K110" s="697">
        <f>[52]ACCOUNTALLOC!K110</f>
        <v>0</v>
      </c>
      <c r="L110" s="698"/>
      <c r="M110" s="697">
        <f>[52]ACCOUNTALLOC!M110</f>
        <v>0</v>
      </c>
      <c r="N110" s="697">
        <f>[52]ACCOUNTALLOC!N110</f>
        <v>0</v>
      </c>
      <c r="O110" s="697">
        <f>[52]ACCOUNTALLOC!O110</f>
        <v>0</v>
      </c>
      <c r="P110" s="697">
        <f>[52]ACCOUNTALLOC!P110</f>
        <v>0</v>
      </c>
      <c r="Q110" s="697">
        <f>[52]ACCOUNTALLOC!Q110</f>
        <v>0</v>
      </c>
      <c r="R110" s="697">
        <f>[52]ACCOUNTALLOC!R110</f>
        <v>0</v>
      </c>
      <c r="S110" s="697">
        <f>[52]ACCOUNTALLOC!S110</f>
        <v>0</v>
      </c>
      <c r="T110" s="698"/>
      <c r="U110" s="697">
        <f>[52]ACCOUNTALLOC!U110</f>
        <v>0</v>
      </c>
      <c r="V110" s="697">
        <f>[52]ACCOUNTALLOC!V110</f>
        <v>0</v>
      </c>
      <c r="W110" s="697">
        <f>[52]ACCOUNTALLOC!W110</f>
        <v>0</v>
      </c>
      <c r="X110" s="697">
        <f>[52]ACCOUNTALLOC!X110</f>
        <v>0</v>
      </c>
      <c r="Y110" s="697">
        <f>[52]ACCOUNTALLOC!Y110</f>
        <v>0</v>
      </c>
      <c r="Z110" s="697">
        <f>[52]ACCOUNTALLOC!Z110</f>
        <v>0</v>
      </c>
      <c r="AA110" s="697">
        <f>[52]ACCOUNTALLOC!AA110</f>
        <v>0</v>
      </c>
      <c r="AB110" s="698"/>
      <c r="AC110" s="697">
        <f>[52]ACCOUNTALLOC!AC110</f>
        <v>0</v>
      </c>
      <c r="AD110" s="697">
        <f>[52]ACCOUNTALLOC!AD110</f>
        <v>0</v>
      </c>
      <c r="AE110" s="697">
        <f>[52]ACCOUNTALLOC!AE110</f>
        <v>0</v>
      </c>
      <c r="AF110" s="697">
        <f>[52]ACCOUNTALLOC!AF110</f>
        <v>0</v>
      </c>
      <c r="AG110" s="697">
        <f>[52]ACCOUNTALLOC!AG110</f>
        <v>0</v>
      </c>
      <c r="AH110" s="697">
        <f>[52]ACCOUNTALLOC!AH110</f>
        <v>0</v>
      </c>
      <c r="AI110" s="697">
        <f>[52]ACCOUNTALLOC!AI110</f>
        <v>0</v>
      </c>
      <c r="AJ110" s="698"/>
      <c r="AK110" s="697">
        <f>[52]ACCOUNTALLOC!AK110</f>
        <v>0</v>
      </c>
      <c r="AL110" s="697">
        <f>[52]ACCOUNTALLOC!AL110</f>
        <v>0</v>
      </c>
      <c r="AM110" s="697">
        <f>[52]ACCOUNTALLOC!AM110</f>
        <v>0</v>
      </c>
      <c r="AN110" s="697">
        <f>[52]ACCOUNTALLOC!AN110</f>
        <v>0</v>
      </c>
      <c r="AO110" s="697">
        <f>[52]ACCOUNTALLOC!AO110</f>
        <v>0</v>
      </c>
      <c r="AP110" s="697">
        <f>[52]ACCOUNTALLOC!AP110</f>
        <v>0</v>
      </c>
      <c r="AQ110" s="697">
        <f>[52]ACCOUNTALLOC!AQ110</f>
        <v>0</v>
      </c>
      <c r="AR110" s="698"/>
      <c r="AS110" s="697">
        <f>[52]ACCOUNTALLOC!AS110</f>
        <v>0</v>
      </c>
      <c r="AT110" s="697">
        <f>[52]ACCOUNTALLOC!AT110</f>
        <v>0</v>
      </c>
      <c r="AU110" s="697">
        <f>[52]ACCOUNTALLOC!AU110</f>
        <v>0</v>
      </c>
      <c r="AV110" s="697">
        <f>[52]ACCOUNTALLOC!AV110</f>
        <v>0</v>
      </c>
      <c r="AW110" s="697">
        <f>[52]ACCOUNTALLOC!AW110</f>
        <v>0</v>
      </c>
      <c r="AX110" s="697">
        <f>[52]ACCOUNTALLOC!AX110</f>
        <v>0</v>
      </c>
      <c r="AY110" s="697">
        <f>[52]ACCOUNTALLOC!AY110</f>
        <v>0</v>
      </c>
      <c r="AZ110" s="698"/>
      <c r="BA110" s="697">
        <f>[52]ACCOUNTALLOC!BA110</f>
        <v>0</v>
      </c>
      <c r="BB110" s="697">
        <f>[52]ACCOUNTALLOC!BB110</f>
        <v>0</v>
      </c>
      <c r="BC110" s="697">
        <f>[52]ACCOUNTALLOC!BC110</f>
        <v>0</v>
      </c>
      <c r="BD110" s="697">
        <f>[52]ACCOUNTALLOC!BD110</f>
        <v>0</v>
      </c>
      <c r="BE110" s="697">
        <f>[52]ACCOUNTALLOC!BE110</f>
        <v>0</v>
      </c>
      <c r="BF110" s="697">
        <f>[52]ACCOUNTALLOC!BF110</f>
        <v>0</v>
      </c>
      <c r="BG110" s="697">
        <f>[52]ACCOUNTALLOC!BG110</f>
        <v>0</v>
      </c>
      <c r="BH110" s="698"/>
      <c r="BI110" s="697">
        <f>[52]ACCOUNTALLOC!BI110</f>
        <v>0</v>
      </c>
      <c r="BJ110" s="697">
        <f>[52]ACCOUNTALLOC!BJ110</f>
        <v>0</v>
      </c>
      <c r="BK110" s="697">
        <f>[52]ACCOUNTALLOC!BK110</f>
        <v>0</v>
      </c>
      <c r="BL110" s="697">
        <f>[52]ACCOUNTALLOC!BL110</f>
        <v>0</v>
      </c>
      <c r="BM110" s="697">
        <f>[52]ACCOUNTALLOC!BM110</f>
        <v>0</v>
      </c>
      <c r="BN110" s="697">
        <f>[52]ACCOUNTALLOC!BN110</f>
        <v>0</v>
      </c>
      <c r="BO110" s="697">
        <f>[52]ACCOUNTALLOC!BO110</f>
        <v>0</v>
      </c>
      <c r="BP110" s="698"/>
      <c r="BQ110" s="697">
        <f>[52]ACCOUNTALLOC!BQ110</f>
        <v>0</v>
      </c>
      <c r="BR110" s="697">
        <f>[52]ACCOUNTALLOC!BR110</f>
        <v>0</v>
      </c>
      <c r="BS110" s="697">
        <f>[52]ACCOUNTALLOC!BS110</f>
        <v>0</v>
      </c>
      <c r="BT110" s="697">
        <f>[52]ACCOUNTALLOC!BT110</f>
        <v>0</v>
      </c>
      <c r="BU110" s="697">
        <f>[52]ACCOUNTALLOC!BU110</f>
        <v>0</v>
      </c>
      <c r="BV110" s="697">
        <f>[52]ACCOUNTALLOC!BV110</f>
        <v>0</v>
      </c>
      <c r="BW110" s="697">
        <f>[52]ACCOUNTALLOC!BW110</f>
        <v>0</v>
      </c>
      <c r="BX110" s="698"/>
      <c r="BY110" s="697">
        <f>[52]ACCOUNTALLOC!BY110</f>
        <v>0</v>
      </c>
      <c r="BZ110" s="697">
        <f>[52]ACCOUNTALLOC!BZ110</f>
        <v>0</v>
      </c>
      <c r="CA110" s="697">
        <f>[52]ACCOUNTALLOC!CA110</f>
        <v>0</v>
      </c>
      <c r="CB110" s="697">
        <f>[52]ACCOUNTALLOC!CB110</f>
        <v>0</v>
      </c>
      <c r="CC110" s="697">
        <f>[52]ACCOUNTALLOC!CC110</f>
        <v>0</v>
      </c>
      <c r="CD110" s="697">
        <f>[52]ACCOUNTALLOC!CD110</f>
        <v>0</v>
      </c>
      <c r="CE110" s="697">
        <f>[52]ACCOUNTALLOC!CE110</f>
        <v>0</v>
      </c>
      <c r="CF110" s="698"/>
      <c r="CG110" s="697">
        <f>[52]ACCOUNTALLOC!CG110</f>
        <v>0</v>
      </c>
      <c r="CH110" s="697">
        <f>[52]ACCOUNTALLOC!CH110</f>
        <v>0</v>
      </c>
      <c r="CI110" s="697">
        <f>[52]ACCOUNTALLOC!CI110</f>
        <v>0</v>
      </c>
      <c r="CJ110" s="697">
        <f>[52]ACCOUNTALLOC!CJ110</f>
        <v>0</v>
      </c>
      <c r="CK110" s="697">
        <f>[52]ACCOUNTALLOC!CK110</f>
        <v>0</v>
      </c>
      <c r="CL110" s="697">
        <f>[52]ACCOUNTALLOC!CL110</f>
        <v>0</v>
      </c>
      <c r="CM110" s="697">
        <f>[52]ACCOUNTALLOC!CM110</f>
        <v>0</v>
      </c>
      <c r="CN110" s="698">
        <f>[52]ACCOUNTALLOC!CN110</f>
        <v>0</v>
      </c>
      <c r="CO110" s="697">
        <f>[52]ACCOUNTALLOC!CO110</f>
        <v>0</v>
      </c>
      <c r="CP110" s="697">
        <f>[52]ACCOUNTALLOC!CP110</f>
        <v>0</v>
      </c>
      <c r="CQ110" s="697">
        <f>[52]ACCOUNTALLOC!CQ110</f>
        <v>0</v>
      </c>
      <c r="CR110" s="697">
        <f>[52]ACCOUNTALLOC!CR110</f>
        <v>0</v>
      </c>
      <c r="CS110" s="697">
        <f>[52]ACCOUNTALLOC!CS110</f>
        <v>0</v>
      </c>
      <c r="CT110" s="697">
        <f>[52]ACCOUNTALLOC!CT110</f>
        <v>0</v>
      </c>
      <c r="CU110" s="697">
        <f>[52]ACCOUNTALLOC!CU110</f>
        <v>0</v>
      </c>
      <c r="CW110" s="65">
        <f>[52]ACCOUNTALLOC!CW110</f>
        <v>0</v>
      </c>
      <c r="CX110" s="65">
        <f>[52]ACCOUNTALLOC!CX110</f>
        <v>0</v>
      </c>
      <c r="CY110" s="65">
        <f>[52]ACCOUNTALLOC!CY110</f>
        <v>0</v>
      </c>
      <c r="CZ110" s="65">
        <f>[52]ACCOUNTALLOC!CZ110</f>
        <v>0</v>
      </c>
      <c r="DA110" s="65">
        <f>[52]ACCOUNTALLOC!DA110</f>
        <v>0</v>
      </c>
      <c r="DB110" s="65">
        <f>[52]ACCOUNTALLOC!DB110</f>
        <v>0</v>
      </c>
      <c r="DC110" s="65">
        <f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>[52]ACCOUNTALLOC!E111</f>
        <v>0</v>
      </c>
      <c r="F111" s="697">
        <f>[52]ACCOUNTALLOC!F111</f>
        <v>0</v>
      </c>
      <c r="G111" s="697">
        <f>[52]ACCOUNTALLOC!G111</f>
        <v>0</v>
      </c>
      <c r="H111" s="697">
        <f>[52]ACCOUNTALLOC!H111</f>
        <v>0</v>
      </c>
      <c r="I111" s="697">
        <f>[52]ACCOUNTALLOC!I111</f>
        <v>0</v>
      </c>
      <c r="J111" s="697">
        <f>[52]ACCOUNTALLOC!J111</f>
        <v>0</v>
      </c>
      <c r="K111" s="697">
        <f>[52]ACCOUNTALLOC!K111</f>
        <v>0</v>
      </c>
      <c r="L111" s="698"/>
      <c r="M111" s="697">
        <f>[52]ACCOUNTALLOC!M111</f>
        <v>0</v>
      </c>
      <c r="N111" s="697">
        <f>[52]ACCOUNTALLOC!N111</f>
        <v>0</v>
      </c>
      <c r="O111" s="697">
        <f>[52]ACCOUNTALLOC!O111</f>
        <v>0</v>
      </c>
      <c r="P111" s="697">
        <f>[52]ACCOUNTALLOC!P111</f>
        <v>0</v>
      </c>
      <c r="Q111" s="697">
        <f>[52]ACCOUNTALLOC!Q111</f>
        <v>0</v>
      </c>
      <c r="R111" s="697">
        <f>[52]ACCOUNTALLOC!R111</f>
        <v>0</v>
      </c>
      <c r="S111" s="697">
        <f>[52]ACCOUNTALLOC!S111</f>
        <v>0</v>
      </c>
      <c r="T111" s="698"/>
      <c r="U111" s="697">
        <f>[52]ACCOUNTALLOC!U111</f>
        <v>0</v>
      </c>
      <c r="V111" s="697">
        <f>[52]ACCOUNTALLOC!V111</f>
        <v>0</v>
      </c>
      <c r="W111" s="697">
        <f>[52]ACCOUNTALLOC!W111</f>
        <v>0</v>
      </c>
      <c r="X111" s="697">
        <f>[52]ACCOUNTALLOC!X111</f>
        <v>0</v>
      </c>
      <c r="Y111" s="697">
        <f>[52]ACCOUNTALLOC!Y111</f>
        <v>0</v>
      </c>
      <c r="Z111" s="697">
        <f>[52]ACCOUNTALLOC!Z111</f>
        <v>0</v>
      </c>
      <c r="AA111" s="697">
        <f>[52]ACCOUNTALLOC!AA111</f>
        <v>0</v>
      </c>
      <c r="AB111" s="698"/>
      <c r="AC111" s="697">
        <f>[52]ACCOUNTALLOC!AC111</f>
        <v>0</v>
      </c>
      <c r="AD111" s="697">
        <f>[52]ACCOUNTALLOC!AD111</f>
        <v>0</v>
      </c>
      <c r="AE111" s="697">
        <f>[52]ACCOUNTALLOC!AE111</f>
        <v>0</v>
      </c>
      <c r="AF111" s="697">
        <f>[52]ACCOUNTALLOC!AF111</f>
        <v>0</v>
      </c>
      <c r="AG111" s="697">
        <f>[52]ACCOUNTALLOC!AG111</f>
        <v>0</v>
      </c>
      <c r="AH111" s="697">
        <f>[52]ACCOUNTALLOC!AH111</f>
        <v>0</v>
      </c>
      <c r="AI111" s="697">
        <f>[52]ACCOUNTALLOC!AI111</f>
        <v>0</v>
      </c>
      <c r="AJ111" s="698"/>
      <c r="AK111" s="697">
        <f>[52]ACCOUNTALLOC!AK111</f>
        <v>0</v>
      </c>
      <c r="AL111" s="697">
        <f>[52]ACCOUNTALLOC!AL111</f>
        <v>0</v>
      </c>
      <c r="AM111" s="697">
        <f>[52]ACCOUNTALLOC!AM111</f>
        <v>0</v>
      </c>
      <c r="AN111" s="697">
        <f>[52]ACCOUNTALLOC!AN111</f>
        <v>0</v>
      </c>
      <c r="AO111" s="697">
        <f>[52]ACCOUNTALLOC!AO111</f>
        <v>0</v>
      </c>
      <c r="AP111" s="697">
        <f>[52]ACCOUNTALLOC!AP111</f>
        <v>0</v>
      </c>
      <c r="AQ111" s="697">
        <f>[52]ACCOUNTALLOC!AQ111</f>
        <v>0</v>
      </c>
      <c r="AR111" s="698"/>
      <c r="AS111" s="697">
        <f>[52]ACCOUNTALLOC!AS111</f>
        <v>0</v>
      </c>
      <c r="AT111" s="697">
        <f>[52]ACCOUNTALLOC!AT111</f>
        <v>0</v>
      </c>
      <c r="AU111" s="697">
        <f>[52]ACCOUNTALLOC!AU111</f>
        <v>0</v>
      </c>
      <c r="AV111" s="697">
        <f>[52]ACCOUNTALLOC!AV111</f>
        <v>0</v>
      </c>
      <c r="AW111" s="697">
        <f>[52]ACCOUNTALLOC!AW111</f>
        <v>0</v>
      </c>
      <c r="AX111" s="697">
        <f>[52]ACCOUNTALLOC!AX111</f>
        <v>0</v>
      </c>
      <c r="AY111" s="697">
        <f>[52]ACCOUNTALLOC!AY111</f>
        <v>0</v>
      </c>
      <c r="AZ111" s="698"/>
      <c r="BA111" s="697">
        <f>[52]ACCOUNTALLOC!BA111</f>
        <v>0</v>
      </c>
      <c r="BB111" s="697">
        <f>[52]ACCOUNTALLOC!BB111</f>
        <v>0</v>
      </c>
      <c r="BC111" s="697">
        <f>[52]ACCOUNTALLOC!BC111</f>
        <v>0</v>
      </c>
      <c r="BD111" s="697">
        <f>[52]ACCOUNTALLOC!BD111</f>
        <v>0</v>
      </c>
      <c r="BE111" s="697">
        <f>[52]ACCOUNTALLOC!BE111</f>
        <v>0</v>
      </c>
      <c r="BF111" s="697">
        <f>[52]ACCOUNTALLOC!BF111</f>
        <v>0</v>
      </c>
      <c r="BG111" s="697">
        <f>[52]ACCOUNTALLOC!BG111</f>
        <v>0</v>
      </c>
      <c r="BH111" s="698"/>
      <c r="BI111" s="697">
        <f>[52]ACCOUNTALLOC!BI111</f>
        <v>0</v>
      </c>
      <c r="BJ111" s="697">
        <f>[52]ACCOUNTALLOC!BJ111</f>
        <v>0</v>
      </c>
      <c r="BK111" s="697">
        <f>[52]ACCOUNTALLOC!BK111</f>
        <v>0</v>
      </c>
      <c r="BL111" s="697">
        <f>[52]ACCOUNTALLOC!BL111</f>
        <v>0</v>
      </c>
      <c r="BM111" s="697">
        <f>[52]ACCOUNTALLOC!BM111</f>
        <v>0</v>
      </c>
      <c r="BN111" s="697">
        <f>[52]ACCOUNTALLOC!BN111</f>
        <v>0</v>
      </c>
      <c r="BO111" s="697">
        <f>[52]ACCOUNTALLOC!BO111</f>
        <v>0</v>
      </c>
      <c r="BP111" s="698"/>
      <c r="BQ111" s="697">
        <f>[52]ACCOUNTALLOC!BQ111</f>
        <v>0</v>
      </c>
      <c r="BR111" s="697">
        <f>[52]ACCOUNTALLOC!BR111</f>
        <v>0</v>
      </c>
      <c r="BS111" s="697">
        <f>[52]ACCOUNTALLOC!BS111</f>
        <v>0</v>
      </c>
      <c r="BT111" s="697">
        <f>[52]ACCOUNTALLOC!BT111</f>
        <v>0</v>
      </c>
      <c r="BU111" s="697">
        <f>[52]ACCOUNTALLOC!BU111</f>
        <v>0</v>
      </c>
      <c r="BV111" s="697">
        <f>[52]ACCOUNTALLOC!BV111</f>
        <v>0</v>
      </c>
      <c r="BW111" s="697">
        <f>[52]ACCOUNTALLOC!BW111</f>
        <v>0</v>
      </c>
      <c r="BX111" s="698"/>
      <c r="BY111" s="697">
        <f>[52]ACCOUNTALLOC!BY111</f>
        <v>0</v>
      </c>
      <c r="BZ111" s="697">
        <f>[52]ACCOUNTALLOC!BZ111</f>
        <v>0</v>
      </c>
      <c r="CA111" s="697">
        <f>[52]ACCOUNTALLOC!CA111</f>
        <v>0</v>
      </c>
      <c r="CB111" s="697">
        <f>[52]ACCOUNTALLOC!CB111</f>
        <v>0</v>
      </c>
      <c r="CC111" s="697">
        <f>[52]ACCOUNTALLOC!CC111</f>
        <v>0</v>
      </c>
      <c r="CD111" s="697">
        <f>[52]ACCOUNTALLOC!CD111</f>
        <v>0</v>
      </c>
      <c r="CE111" s="697">
        <f>[52]ACCOUNTALLOC!CE111</f>
        <v>0</v>
      </c>
      <c r="CF111" s="698"/>
      <c r="CG111" s="697">
        <f>[52]ACCOUNTALLOC!CG111</f>
        <v>0</v>
      </c>
      <c r="CH111" s="697">
        <f>[52]ACCOUNTALLOC!CH111</f>
        <v>0</v>
      </c>
      <c r="CI111" s="697">
        <f>[52]ACCOUNTALLOC!CI111</f>
        <v>0</v>
      </c>
      <c r="CJ111" s="697">
        <f>[52]ACCOUNTALLOC!CJ111</f>
        <v>0</v>
      </c>
      <c r="CK111" s="697">
        <f>[52]ACCOUNTALLOC!CK111</f>
        <v>0</v>
      </c>
      <c r="CL111" s="697">
        <f>[52]ACCOUNTALLOC!CL111</f>
        <v>0</v>
      </c>
      <c r="CM111" s="697">
        <f>[52]ACCOUNTALLOC!CM111</f>
        <v>0</v>
      </c>
      <c r="CN111" s="698">
        <f>[52]ACCOUNTALLOC!CN111</f>
        <v>0</v>
      </c>
      <c r="CO111" s="697">
        <f>[52]ACCOUNTALLOC!CO111</f>
        <v>0</v>
      </c>
      <c r="CP111" s="697">
        <f>[52]ACCOUNTALLOC!CP111</f>
        <v>0</v>
      </c>
      <c r="CQ111" s="697">
        <f>[52]ACCOUNTALLOC!CQ111</f>
        <v>0</v>
      </c>
      <c r="CR111" s="697">
        <f>[52]ACCOUNTALLOC!CR111</f>
        <v>0</v>
      </c>
      <c r="CS111" s="697">
        <f>[52]ACCOUNTALLOC!CS111</f>
        <v>0</v>
      </c>
      <c r="CT111" s="697">
        <f>[52]ACCOUNTALLOC!CT111</f>
        <v>0</v>
      </c>
      <c r="CU111" s="697">
        <f>[52]ACCOUNTALLOC!CU111</f>
        <v>0</v>
      </c>
      <c r="CW111" s="65">
        <f>[52]ACCOUNTALLOC!CW111</f>
        <v>0</v>
      </c>
      <c r="CX111" s="65">
        <f>[52]ACCOUNTALLOC!CX111</f>
        <v>0</v>
      </c>
      <c r="CY111" s="65">
        <f>[52]ACCOUNTALLOC!CY111</f>
        <v>0</v>
      </c>
      <c r="CZ111" s="65">
        <f>[52]ACCOUNTALLOC!CZ111</f>
        <v>0</v>
      </c>
      <c r="DA111" s="65">
        <f>[52]ACCOUNTALLOC!DA111</f>
        <v>0</v>
      </c>
      <c r="DB111" s="65">
        <f>[52]ACCOUNTALLOC!DB111</f>
        <v>0</v>
      </c>
      <c r="DC111" s="65">
        <f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>[52]ACCOUNTALLOC!E112</f>
        <v>0</v>
      </c>
      <c r="F112" s="697">
        <f>[52]ACCOUNTALLOC!F112</f>
        <v>0</v>
      </c>
      <c r="G112" s="697">
        <f>[52]ACCOUNTALLOC!G112</f>
        <v>0</v>
      </c>
      <c r="H112" s="697">
        <f>[52]ACCOUNTALLOC!H112</f>
        <v>0</v>
      </c>
      <c r="I112" s="697">
        <f>[52]ACCOUNTALLOC!I112</f>
        <v>0</v>
      </c>
      <c r="J112" s="697">
        <f>[52]ACCOUNTALLOC!J112</f>
        <v>0</v>
      </c>
      <c r="K112" s="697">
        <f>[52]ACCOUNTALLOC!K112</f>
        <v>0</v>
      </c>
      <c r="L112" s="698"/>
      <c r="M112" s="697">
        <f>[52]ACCOUNTALLOC!M112</f>
        <v>0</v>
      </c>
      <c r="N112" s="697">
        <f>[52]ACCOUNTALLOC!N112</f>
        <v>0</v>
      </c>
      <c r="O112" s="697">
        <f>[52]ACCOUNTALLOC!O112</f>
        <v>0</v>
      </c>
      <c r="P112" s="697">
        <f>[52]ACCOUNTALLOC!P112</f>
        <v>0</v>
      </c>
      <c r="Q112" s="697">
        <f>[52]ACCOUNTALLOC!Q112</f>
        <v>0</v>
      </c>
      <c r="R112" s="697">
        <f>[52]ACCOUNTALLOC!R112</f>
        <v>0</v>
      </c>
      <c r="S112" s="697">
        <f>[52]ACCOUNTALLOC!S112</f>
        <v>0</v>
      </c>
      <c r="T112" s="698"/>
      <c r="U112" s="697">
        <f>[52]ACCOUNTALLOC!U112</f>
        <v>0</v>
      </c>
      <c r="V112" s="697">
        <f>[52]ACCOUNTALLOC!V112</f>
        <v>0</v>
      </c>
      <c r="W112" s="697">
        <f>[52]ACCOUNTALLOC!W112</f>
        <v>0</v>
      </c>
      <c r="X112" s="697">
        <f>[52]ACCOUNTALLOC!X112</f>
        <v>0</v>
      </c>
      <c r="Y112" s="697">
        <f>[52]ACCOUNTALLOC!Y112</f>
        <v>0</v>
      </c>
      <c r="Z112" s="697">
        <f>[52]ACCOUNTALLOC!Z112</f>
        <v>0</v>
      </c>
      <c r="AA112" s="697">
        <f>[52]ACCOUNTALLOC!AA112</f>
        <v>0</v>
      </c>
      <c r="AB112" s="698"/>
      <c r="AC112" s="697">
        <f>[52]ACCOUNTALLOC!AC112</f>
        <v>0</v>
      </c>
      <c r="AD112" s="697">
        <f>[52]ACCOUNTALLOC!AD112</f>
        <v>0</v>
      </c>
      <c r="AE112" s="697">
        <f>[52]ACCOUNTALLOC!AE112</f>
        <v>0</v>
      </c>
      <c r="AF112" s="697">
        <f>[52]ACCOUNTALLOC!AF112</f>
        <v>0</v>
      </c>
      <c r="AG112" s="697">
        <f>[52]ACCOUNTALLOC!AG112</f>
        <v>0</v>
      </c>
      <c r="AH112" s="697">
        <f>[52]ACCOUNTALLOC!AH112</f>
        <v>0</v>
      </c>
      <c r="AI112" s="697">
        <f>[52]ACCOUNTALLOC!AI112</f>
        <v>0</v>
      </c>
      <c r="AJ112" s="698"/>
      <c r="AK112" s="697">
        <f>[52]ACCOUNTALLOC!AK112</f>
        <v>0</v>
      </c>
      <c r="AL112" s="697">
        <f>[52]ACCOUNTALLOC!AL112</f>
        <v>0</v>
      </c>
      <c r="AM112" s="697">
        <f>[52]ACCOUNTALLOC!AM112</f>
        <v>0</v>
      </c>
      <c r="AN112" s="697">
        <f>[52]ACCOUNTALLOC!AN112</f>
        <v>0</v>
      </c>
      <c r="AO112" s="697">
        <f>[52]ACCOUNTALLOC!AO112</f>
        <v>0</v>
      </c>
      <c r="AP112" s="697">
        <f>[52]ACCOUNTALLOC!AP112</f>
        <v>0</v>
      </c>
      <c r="AQ112" s="697">
        <f>[52]ACCOUNTALLOC!AQ112</f>
        <v>0</v>
      </c>
      <c r="AR112" s="698"/>
      <c r="AS112" s="697">
        <f>[52]ACCOUNTALLOC!AS112</f>
        <v>0</v>
      </c>
      <c r="AT112" s="697">
        <f>[52]ACCOUNTALLOC!AT112</f>
        <v>0</v>
      </c>
      <c r="AU112" s="697">
        <f>[52]ACCOUNTALLOC!AU112</f>
        <v>0</v>
      </c>
      <c r="AV112" s="697">
        <f>[52]ACCOUNTALLOC!AV112</f>
        <v>0</v>
      </c>
      <c r="AW112" s="697">
        <f>[52]ACCOUNTALLOC!AW112</f>
        <v>0</v>
      </c>
      <c r="AX112" s="697">
        <f>[52]ACCOUNTALLOC!AX112</f>
        <v>0</v>
      </c>
      <c r="AY112" s="697">
        <f>[52]ACCOUNTALLOC!AY112</f>
        <v>0</v>
      </c>
      <c r="AZ112" s="698"/>
      <c r="BA112" s="697">
        <f>[52]ACCOUNTALLOC!BA112</f>
        <v>0</v>
      </c>
      <c r="BB112" s="697">
        <f>[52]ACCOUNTALLOC!BB112</f>
        <v>0</v>
      </c>
      <c r="BC112" s="697">
        <f>[52]ACCOUNTALLOC!BC112</f>
        <v>0</v>
      </c>
      <c r="BD112" s="697">
        <f>[52]ACCOUNTALLOC!BD112</f>
        <v>0</v>
      </c>
      <c r="BE112" s="697">
        <f>[52]ACCOUNTALLOC!BE112</f>
        <v>0</v>
      </c>
      <c r="BF112" s="697">
        <f>[52]ACCOUNTALLOC!BF112</f>
        <v>0</v>
      </c>
      <c r="BG112" s="697">
        <f>[52]ACCOUNTALLOC!BG112</f>
        <v>0</v>
      </c>
      <c r="BH112" s="698"/>
      <c r="BI112" s="697">
        <f>[52]ACCOUNTALLOC!BI112</f>
        <v>0</v>
      </c>
      <c r="BJ112" s="697">
        <f>[52]ACCOUNTALLOC!BJ112</f>
        <v>0</v>
      </c>
      <c r="BK112" s="697">
        <f>[52]ACCOUNTALLOC!BK112</f>
        <v>0</v>
      </c>
      <c r="BL112" s="697">
        <f>[52]ACCOUNTALLOC!BL112</f>
        <v>0</v>
      </c>
      <c r="BM112" s="697">
        <f>[52]ACCOUNTALLOC!BM112</f>
        <v>0</v>
      </c>
      <c r="BN112" s="697">
        <f>[52]ACCOUNTALLOC!BN112</f>
        <v>0</v>
      </c>
      <c r="BO112" s="697">
        <f>[52]ACCOUNTALLOC!BO112</f>
        <v>0</v>
      </c>
      <c r="BP112" s="698"/>
      <c r="BQ112" s="697">
        <f>[52]ACCOUNTALLOC!BQ112</f>
        <v>0</v>
      </c>
      <c r="BR112" s="697">
        <f>[52]ACCOUNTALLOC!BR112</f>
        <v>0</v>
      </c>
      <c r="BS112" s="697">
        <f>[52]ACCOUNTALLOC!BS112</f>
        <v>0</v>
      </c>
      <c r="BT112" s="697">
        <f>[52]ACCOUNTALLOC!BT112</f>
        <v>0</v>
      </c>
      <c r="BU112" s="697">
        <f>[52]ACCOUNTALLOC!BU112</f>
        <v>0</v>
      </c>
      <c r="BV112" s="697">
        <f>[52]ACCOUNTALLOC!BV112</f>
        <v>0</v>
      </c>
      <c r="BW112" s="697">
        <f>[52]ACCOUNTALLOC!BW112</f>
        <v>0</v>
      </c>
      <c r="BX112" s="698"/>
      <c r="BY112" s="697">
        <f>[52]ACCOUNTALLOC!BY112</f>
        <v>0</v>
      </c>
      <c r="BZ112" s="697">
        <f>[52]ACCOUNTALLOC!BZ112</f>
        <v>0</v>
      </c>
      <c r="CA112" s="697">
        <f>[52]ACCOUNTALLOC!CA112</f>
        <v>0</v>
      </c>
      <c r="CB112" s="697">
        <f>[52]ACCOUNTALLOC!CB112</f>
        <v>0</v>
      </c>
      <c r="CC112" s="697">
        <f>[52]ACCOUNTALLOC!CC112</f>
        <v>0</v>
      </c>
      <c r="CD112" s="697">
        <f>[52]ACCOUNTALLOC!CD112</f>
        <v>0</v>
      </c>
      <c r="CE112" s="697">
        <f>[52]ACCOUNTALLOC!CE112</f>
        <v>0</v>
      </c>
      <c r="CF112" s="698"/>
      <c r="CG112" s="697">
        <f>[52]ACCOUNTALLOC!CG112</f>
        <v>0</v>
      </c>
      <c r="CH112" s="697">
        <f>[52]ACCOUNTALLOC!CH112</f>
        <v>0</v>
      </c>
      <c r="CI112" s="697">
        <f>[52]ACCOUNTALLOC!CI112</f>
        <v>0</v>
      </c>
      <c r="CJ112" s="697">
        <f>[52]ACCOUNTALLOC!CJ112</f>
        <v>0</v>
      </c>
      <c r="CK112" s="697">
        <f>[52]ACCOUNTALLOC!CK112</f>
        <v>0</v>
      </c>
      <c r="CL112" s="697">
        <f>[52]ACCOUNTALLOC!CL112</f>
        <v>0</v>
      </c>
      <c r="CM112" s="697">
        <f>[52]ACCOUNTALLOC!CM112</f>
        <v>0</v>
      </c>
      <c r="CN112" s="698">
        <f>[52]ACCOUNTALLOC!CN112</f>
        <v>0</v>
      </c>
      <c r="CO112" s="697">
        <f>[52]ACCOUNTALLOC!CO112</f>
        <v>0</v>
      </c>
      <c r="CP112" s="697">
        <f>[52]ACCOUNTALLOC!CP112</f>
        <v>0</v>
      </c>
      <c r="CQ112" s="697">
        <f>[52]ACCOUNTALLOC!CQ112</f>
        <v>0</v>
      </c>
      <c r="CR112" s="697">
        <f>[52]ACCOUNTALLOC!CR112</f>
        <v>0</v>
      </c>
      <c r="CS112" s="697">
        <f>[52]ACCOUNTALLOC!CS112</f>
        <v>0</v>
      </c>
      <c r="CT112" s="697">
        <f>[52]ACCOUNTALLOC!CT112</f>
        <v>0</v>
      </c>
      <c r="CU112" s="697">
        <f>[52]ACCOUNTALLOC!CU112</f>
        <v>0</v>
      </c>
      <c r="CW112" s="65">
        <f>[52]ACCOUNTALLOC!CW112</f>
        <v>0</v>
      </c>
      <c r="CX112" s="65">
        <f>[52]ACCOUNTALLOC!CX112</f>
        <v>0</v>
      </c>
      <c r="CY112" s="65">
        <f>[52]ACCOUNTALLOC!CY112</f>
        <v>0</v>
      </c>
      <c r="CZ112" s="65">
        <f>[52]ACCOUNTALLOC!CZ112</f>
        <v>0</v>
      </c>
      <c r="DA112" s="65">
        <f>[52]ACCOUNTALLOC!DA112</f>
        <v>0</v>
      </c>
      <c r="DB112" s="65">
        <f>[52]ACCOUNTALLOC!DB112</f>
        <v>0</v>
      </c>
      <c r="DC112" s="65">
        <f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>[52]ACCOUNTALLOC!E113</f>
        <v>-121684957.86615621</v>
      </c>
      <c r="F113" s="696">
        <f>[52]ACCOUNTALLOC!F113</f>
        <v>-889349835.42499256</v>
      </c>
      <c r="G113" s="696">
        <f>[52]ACCOUNTALLOC!G113</f>
        <v>0</v>
      </c>
      <c r="H113" s="696">
        <f>[52]ACCOUNTALLOC!H113</f>
        <v>0</v>
      </c>
      <c r="I113" s="696">
        <f>[52]ACCOUNTALLOC!I113</f>
        <v>0</v>
      </c>
      <c r="J113" s="696">
        <f>[52]ACCOUNTALLOC!J113</f>
        <v>0</v>
      </c>
      <c r="K113" s="696">
        <f>[52]ACCOUNTALLOC!K113</f>
        <v>-1011034793.2911488</v>
      </c>
      <c r="L113" s="696"/>
      <c r="M113" s="696">
        <f>[52]ACCOUNTALLOC!M113</f>
        <v>-28054831.175083712</v>
      </c>
      <c r="N113" s="696">
        <f>[52]ACCOUNTALLOC!N113</f>
        <v>-225973357.67273039</v>
      </c>
      <c r="O113" s="696">
        <f>[52]ACCOUNTALLOC!O113</f>
        <v>0</v>
      </c>
      <c r="P113" s="696">
        <f>[52]ACCOUNTALLOC!P113</f>
        <v>0</v>
      </c>
      <c r="Q113" s="696">
        <f>[52]ACCOUNTALLOC!Q113</f>
        <v>0</v>
      </c>
      <c r="R113" s="696">
        <f>[52]ACCOUNTALLOC!R113</f>
        <v>0</v>
      </c>
      <c r="S113" s="696">
        <f>[52]ACCOUNTALLOC!S113</f>
        <v>-254028188.84781408</v>
      </c>
      <c r="T113" s="696"/>
      <c r="U113" s="696">
        <f>[52]ACCOUNTALLOC!U113</f>
        <v>-30028152.120729376</v>
      </c>
      <c r="V113" s="696">
        <f>[52]ACCOUNTALLOC!V113</f>
        <v>-251299678.73385644</v>
      </c>
      <c r="W113" s="696">
        <f>[52]ACCOUNTALLOC!W113</f>
        <v>0</v>
      </c>
      <c r="X113" s="696">
        <f>[52]ACCOUNTALLOC!X113</f>
        <v>0</v>
      </c>
      <c r="Y113" s="696">
        <f>[52]ACCOUNTALLOC!Y113</f>
        <v>0</v>
      </c>
      <c r="Z113" s="696">
        <f>[52]ACCOUNTALLOC!Z113</f>
        <v>0</v>
      </c>
      <c r="AA113" s="696">
        <f>[52]ACCOUNTALLOC!AA113</f>
        <v>-281327830.85458583</v>
      </c>
      <c r="AB113" s="696"/>
      <c r="AC113" s="696">
        <f>[52]ACCOUNTALLOC!AC113</f>
        <v>-15777327.204076435</v>
      </c>
      <c r="AD113" s="696">
        <f>[52]ACCOUNTALLOC!AD113</f>
        <v>-162180222.74433556</v>
      </c>
      <c r="AE113" s="696">
        <f>[52]ACCOUNTALLOC!AE113</f>
        <v>0</v>
      </c>
      <c r="AF113" s="696">
        <f>[52]ACCOUNTALLOC!AF113</f>
        <v>0</v>
      </c>
      <c r="AG113" s="696">
        <f>[52]ACCOUNTALLOC!AG113</f>
        <v>0</v>
      </c>
      <c r="AH113" s="696">
        <f>[52]ACCOUNTALLOC!AH113</f>
        <v>0</v>
      </c>
      <c r="AI113" s="696">
        <f>[52]ACCOUNTALLOC!AI113</f>
        <v>-177957549.948412</v>
      </c>
      <c r="AJ113" s="696"/>
      <c r="AK113" s="696">
        <f>[52]ACCOUNTALLOC!AK113</f>
        <v>-11145460.909614079</v>
      </c>
      <c r="AL113" s="696">
        <f>[52]ACCOUNTALLOC!AL113</f>
        <v>-112835720.51253439</v>
      </c>
      <c r="AM113" s="696">
        <f>[52]ACCOUNTALLOC!AM113</f>
        <v>0</v>
      </c>
      <c r="AN113" s="696">
        <f>[52]ACCOUNTALLOC!AN113</f>
        <v>0</v>
      </c>
      <c r="AO113" s="696">
        <f>[52]ACCOUNTALLOC!AO113</f>
        <v>0</v>
      </c>
      <c r="AP113" s="696">
        <f>[52]ACCOUNTALLOC!AP113</f>
        <v>0</v>
      </c>
      <c r="AQ113" s="696">
        <f>[52]ACCOUNTALLOC!AQ113</f>
        <v>-123981181.42214847</v>
      </c>
      <c r="AR113" s="696"/>
      <c r="AS113" s="696">
        <f>[52]ACCOUNTALLOC!AS113</f>
        <v>-380.88837696358661</v>
      </c>
      <c r="AT113" s="696">
        <f>[52]ACCOUNTALLOC!AT113</f>
        <v>-356291.01476575772</v>
      </c>
      <c r="AU113" s="696">
        <f>[52]ACCOUNTALLOC!AU113</f>
        <v>0</v>
      </c>
      <c r="AV113" s="696">
        <f>[52]ACCOUNTALLOC!AV113</f>
        <v>0</v>
      </c>
      <c r="AW113" s="696">
        <f>[52]ACCOUNTALLOC!AW113</f>
        <v>0</v>
      </c>
      <c r="AX113" s="696">
        <f>[52]ACCOUNTALLOC!AX113</f>
        <v>0</v>
      </c>
      <c r="AY113" s="696">
        <f>[52]ACCOUNTALLOC!AY113</f>
        <v>-356671.90314272128</v>
      </c>
      <c r="AZ113" s="696"/>
      <c r="BA113" s="696">
        <f>[52]ACCOUNTALLOC!BA113</f>
        <v>0</v>
      </c>
      <c r="BB113" s="696">
        <f>[52]ACCOUNTALLOC!BB113</f>
        <v>-9833459.1234285161</v>
      </c>
      <c r="BC113" s="696">
        <f>[52]ACCOUNTALLOC!BC113</f>
        <v>0</v>
      </c>
      <c r="BD113" s="696">
        <f>[52]ACCOUNTALLOC!BD113</f>
        <v>0</v>
      </c>
      <c r="BE113" s="696">
        <f>[52]ACCOUNTALLOC!BE113</f>
        <v>0</v>
      </c>
      <c r="BF113" s="696">
        <f>[52]ACCOUNTALLOC!BF113</f>
        <v>0</v>
      </c>
      <c r="BG113" s="696">
        <f>[52]ACCOUNTALLOC!BG113</f>
        <v>-9833459.1234285161</v>
      </c>
      <c r="BH113" s="696"/>
      <c r="BI113" s="696">
        <f>[52]ACCOUNTALLOC!BI113</f>
        <v>0</v>
      </c>
      <c r="BJ113" s="696">
        <f>[52]ACCOUNTALLOC!BJ113</f>
        <v>0</v>
      </c>
      <c r="BK113" s="696">
        <f>[52]ACCOUNTALLOC!BK113</f>
        <v>0</v>
      </c>
      <c r="BL113" s="696">
        <f>[52]ACCOUNTALLOC!BL113</f>
        <v>0</v>
      </c>
      <c r="BM113" s="696">
        <f>[52]ACCOUNTALLOC!BM113</f>
        <v>0</v>
      </c>
      <c r="BN113" s="696">
        <f>[52]ACCOUNTALLOC!BN113</f>
        <v>0</v>
      </c>
      <c r="BO113" s="696">
        <f>[52]ACCOUNTALLOC!BO113</f>
        <v>0</v>
      </c>
      <c r="BP113" s="696"/>
      <c r="BQ113" s="696">
        <f>[52]ACCOUNTALLOC!BQ113</f>
        <v>-3785641.7418457004</v>
      </c>
      <c r="BR113" s="696">
        <f>[52]ACCOUNTALLOC!BR113</f>
        <v>-48839887.582396127</v>
      </c>
      <c r="BS113" s="696">
        <f>[52]ACCOUNTALLOC!BS113</f>
        <v>0</v>
      </c>
      <c r="BT113" s="696">
        <f>[52]ACCOUNTALLOC!BT113</f>
        <v>0</v>
      </c>
      <c r="BU113" s="696">
        <f>[52]ACCOUNTALLOC!BU113</f>
        <v>0</v>
      </c>
      <c r="BV113" s="696">
        <f>[52]ACCOUNTALLOC!BV113</f>
        <v>0</v>
      </c>
      <c r="BW113" s="696">
        <f>[52]ACCOUNTALLOC!BW113</f>
        <v>-52625529.324241824</v>
      </c>
      <c r="BX113" s="696"/>
      <c r="BY113" s="696">
        <f>[52]ACCOUNTALLOC!BY113</f>
        <v>0</v>
      </c>
      <c r="BZ113" s="696">
        <f>[52]ACCOUNTALLOC!BZ113</f>
        <v>0</v>
      </c>
      <c r="CA113" s="696">
        <f>[52]ACCOUNTALLOC!CA113</f>
        <v>0</v>
      </c>
      <c r="CB113" s="696">
        <f>[52]ACCOUNTALLOC!CB113</f>
        <v>0</v>
      </c>
      <c r="CC113" s="696">
        <f>[52]ACCOUNTALLOC!CC113</f>
        <v>0</v>
      </c>
      <c r="CD113" s="696">
        <f>[52]ACCOUNTALLOC!CD113</f>
        <v>0</v>
      </c>
      <c r="CE113" s="696">
        <f>[52]ACCOUNTALLOC!CE113</f>
        <v>0</v>
      </c>
      <c r="CF113" s="696"/>
      <c r="CG113" s="696">
        <f>[52]ACCOUNTALLOC!CG113</f>
        <v>-438499.20823789114</v>
      </c>
      <c r="CH113" s="696">
        <f>[52]ACCOUNTALLOC!CH113</f>
        <v>-5880927.9484177362</v>
      </c>
      <c r="CI113" s="696">
        <f>[52]ACCOUNTALLOC!CI113</f>
        <v>0</v>
      </c>
      <c r="CJ113" s="696">
        <f>[52]ACCOUNTALLOC!CJ113</f>
        <v>0</v>
      </c>
      <c r="CK113" s="696">
        <f>[52]ACCOUNTALLOC!CK113</f>
        <v>0</v>
      </c>
      <c r="CL113" s="696">
        <f>[52]ACCOUNTALLOC!CL113</f>
        <v>0</v>
      </c>
      <c r="CM113" s="696">
        <f>[52]ACCOUNTALLOC!CM113</f>
        <v>-6319427.1566556273</v>
      </c>
      <c r="CN113" s="696">
        <f>[52]ACCOUNTALLOC!CN113</f>
        <v>0</v>
      </c>
      <c r="CO113" s="696">
        <f>[52]ACCOUNTALLOC!CO113</f>
        <v>-77718.982321523101</v>
      </c>
      <c r="CP113" s="696">
        <f>[52]ACCOUNTALLOC!CP113</f>
        <v>-575559.11375443276</v>
      </c>
      <c r="CQ113" s="696">
        <f>[52]ACCOUNTALLOC!CQ113</f>
        <v>0</v>
      </c>
      <c r="CR113" s="696">
        <f>[52]ACCOUNTALLOC!CR113</f>
        <v>0</v>
      </c>
      <c r="CS113" s="696">
        <f>[52]ACCOUNTALLOC!CS113</f>
        <v>0</v>
      </c>
      <c r="CT113" s="696">
        <f>[52]ACCOUNTALLOC!CT113</f>
        <v>0</v>
      </c>
      <c r="CU113" s="696">
        <f>[52]ACCOUNTALLOC!CU113</f>
        <v>-653278.09607595589</v>
      </c>
      <c r="CV113" s="66"/>
      <c r="CW113" s="66">
        <f>[52]ACCOUNTALLOC!CW113</f>
        <v>0</v>
      </c>
      <c r="CX113" s="66">
        <f>[52]ACCOUNTALLOC!CX113</f>
        <v>0</v>
      </c>
      <c r="CY113" s="66">
        <f>[52]ACCOUNTALLOC!CY113</f>
        <v>0</v>
      </c>
      <c r="CZ113" s="66">
        <f>[52]ACCOUNTALLOC!CZ113</f>
        <v>0</v>
      </c>
      <c r="DA113" s="66">
        <f>[52]ACCOUNTALLOC!DA113</f>
        <v>0</v>
      </c>
      <c r="DB113" s="66">
        <f>[52]ACCOUNTALLOC!DB113</f>
        <v>0</v>
      </c>
      <c r="DC113" s="66">
        <f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>[52]ACCOUNTALLOC!E116</f>
        <v>-20522896.030996915</v>
      </c>
      <c r="F116" s="697">
        <f>[52]ACCOUNTALLOC!F116</f>
        <v>-145786606.56692427</v>
      </c>
      <c r="G116" s="697">
        <f>[52]ACCOUNTALLOC!G116</f>
        <v>0</v>
      </c>
      <c r="H116" s="697">
        <f>[52]ACCOUNTALLOC!H116</f>
        <v>0</v>
      </c>
      <c r="I116" s="697">
        <f>[52]ACCOUNTALLOC!I116</f>
        <v>0</v>
      </c>
      <c r="J116" s="697">
        <f>[52]ACCOUNTALLOC!J116</f>
        <v>0</v>
      </c>
      <c r="K116" s="697">
        <f>[52]ACCOUNTALLOC!K116</f>
        <v>-166309502.59792119</v>
      </c>
      <c r="L116" s="698"/>
      <c r="M116" s="697">
        <f>[52]ACCOUNTALLOC!M116</f>
        <v>-4731615.0941738533</v>
      </c>
      <c r="N116" s="697">
        <f>[52]ACCOUNTALLOC!N116</f>
        <v>-37042666.088647053</v>
      </c>
      <c r="O116" s="697">
        <f>[52]ACCOUNTALLOC!O116</f>
        <v>0</v>
      </c>
      <c r="P116" s="697">
        <f>[52]ACCOUNTALLOC!P116</f>
        <v>0</v>
      </c>
      <c r="Q116" s="697">
        <f>[52]ACCOUNTALLOC!Q116</f>
        <v>0</v>
      </c>
      <c r="R116" s="697">
        <f>[52]ACCOUNTALLOC!R116</f>
        <v>0</v>
      </c>
      <c r="S116" s="697">
        <f>[52]ACCOUNTALLOC!S116</f>
        <v>-41774281.182820909</v>
      </c>
      <c r="T116" s="698"/>
      <c r="U116" s="697">
        <f>[52]ACCOUNTALLOC!U116</f>
        <v>-5064427.4755350677</v>
      </c>
      <c r="V116" s="697">
        <f>[52]ACCOUNTALLOC!V116</f>
        <v>-41194281.411723576</v>
      </c>
      <c r="W116" s="697">
        <f>[52]ACCOUNTALLOC!W116</f>
        <v>0</v>
      </c>
      <c r="X116" s="697">
        <f>[52]ACCOUNTALLOC!X116</f>
        <v>0</v>
      </c>
      <c r="Y116" s="697">
        <f>[52]ACCOUNTALLOC!Y116</f>
        <v>0</v>
      </c>
      <c r="Z116" s="697">
        <f>[52]ACCOUNTALLOC!Z116</f>
        <v>0</v>
      </c>
      <c r="AA116" s="697">
        <f>[52]ACCOUNTALLOC!AA116</f>
        <v>-46258708.887258641</v>
      </c>
      <c r="AB116" s="698"/>
      <c r="AC116" s="697">
        <f>[52]ACCOUNTALLOC!AC116</f>
        <v>-2660940.6087187072</v>
      </c>
      <c r="AD116" s="697">
        <f>[52]ACCOUNTALLOC!AD116</f>
        <v>-26585381.122678235</v>
      </c>
      <c r="AE116" s="697">
        <f>[52]ACCOUNTALLOC!AE116</f>
        <v>0</v>
      </c>
      <c r="AF116" s="697">
        <f>[52]ACCOUNTALLOC!AF116</f>
        <v>0</v>
      </c>
      <c r="AG116" s="697">
        <f>[52]ACCOUNTALLOC!AG116</f>
        <v>0</v>
      </c>
      <c r="AH116" s="697">
        <f>[52]ACCOUNTALLOC!AH116</f>
        <v>0</v>
      </c>
      <c r="AI116" s="697">
        <f>[52]ACCOUNTALLOC!AI116</f>
        <v>-29246321.731396943</v>
      </c>
      <c r="AJ116" s="698"/>
      <c r="AK116" s="697">
        <f>[52]ACCOUNTALLOC!AK116</f>
        <v>-1879748.6515723888</v>
      </c>
      <c r="AL116" s="697">
        <f>[52]ACCOUNTALLOC!AL116</f>
        <v>-18496587.212157484</v>
      </c>
      <c r="AM116" s="697">
        <f>[52]ACCOUNTALLOC!AM116</f>
        <v>0</v>
      </c>
      <c r="AN116" s="697">
        <f>[52]ACCOUNTALLOC!AN116</f>
        <v>0</v>
      </c>
      <c r="AO116" s="697">
        <f>[52]ACCOUNTALLOC!AO116</f>
        <v>0</v>
      </c>
      <c r="AP116" s="697">
        <f>[52]ACCOUNTALLOC!AP116</f>
        <v>0</v>
      </c>
      <c r="AQ116" s="697">
        <f>[52]ACCOUNTALLOC!AQ116</f>
        <v>-20376335.863729872</v>
      </c>
      <c r="AR116" s="698"/>
      <c r="AS116" s="697">
        <f>[52]ACCOUNTALLOC!AS116</f>
        <v>-64.239103147299872</v>
      </c>
      <c r="AT116" s="697">
        <f>[52]ACCOUNTALLOC!AT116</f>
        <v>-58404.978473025796</v>
      </c>
      <c r="AU116" s="697">
        <f>[52]ACCOUNTALLOC!AU116</f>
        <v>0</v>
      </c>
      <c r="AV116" s="697">
        <f>[52]ACCOUNTALLOC!AV116</f>
        <v>0</v>
      </c>
      <c r="AW116" s="697">
        <f>[52]ACCOUNTALLOC!AW116</f>
        <v>0</v>
      </c>
      <c r="AX116" s="697">
        <f>[52]ACCOUNTALLOC!AX116</f>
        <v>0</v>
      </c>
      <c r="AY116" s="697">
        <f>[52]ACCOUNTALLOC!AY116</f>
        <v>-58469.217576173098</v>
      </c>
      <c r="AZ116" s="698"/>
      <c r="BA116" s="697">
        <f>[52]ACCOUNTALLOC!BA116</f>
        <v>0</v>
      </c>
      <c r="BB116" s="697">
        <f>[52]ACCOUNTALLOC!BB116</f>
        <v>-1611949.0658410464</v>
      </c>
      <c r="BC116" s="697">
        <f>[52]ACCOUNTALLOC!BC116</f>
        <v>0</v>
      </c>
      <c r="BD116" s="697">
        <f>[52]ACCOUNTALLOC!BD116</f>
        <v>0</v>
      </c>
      <c r="BE116" s="697">
        <f>[52]ACCOUNTALLOC!BE116</f>
        <v>0</v>
      </c>
      <c r="BF116" s="697">
        <f>[52]ACCOUNTALLOC!BF116</f>
        <v>0</v>
      </c>
      <c r="BG116" s="697">
        <f>[52]ACCOUNTALLOC!BG116</f>
        <v>-1611949.0658410464</v>
      </c>
      <c r="BH116" s="698"/>
      <c r="BI116" s="697">
        <f>[52]ACCOUNTALLOC!BI116</f>
        <v>-484481.25499931915</v>
      </c>
      <c r="BJ116" s="697">
        <f>[52]ACCOUNTALLOC!BJ116</f>
        <v>-4447235.7854257282</v>
      </c>
      <c r="BK116" s="697">
        <f>[52]ACCOUNTALLOC!BK116</f>
        <v>0</v>
      </c>
      <c r="BL116" s="697">
        <f>[52]ACCOUNTALLOC!BL116</f>
        <v>0</v>
      </c>
      <c r="BM116" s="697">
        <f>[52]ACCOUNTALLOC!BM116</f>
        <v>0</v>
      </c>
      <c r="BN116" s="697">
        <f>[52]ACCOUNTALLOC!BN116</f>
        <v>0</v>
      </c>
      <c r="BO116" s="697">
        <f>[52]ACCOUNTALLOC!BO116</f>
        <v>-4931717.0404250473</v>
      </c>
      <c r="BP116" s="698"/>
      <c r="BQ116" s="697">
        <f>[52]ACCOUNTALLOC!BQ116</f>
        <v>-638471.12445859378</v>
      </c>
      <c r="BR116" s="697">
        <f>[52]ACCOUNTALLOC!BR116</f>
        <v>-8006074.9911142364</v>
      </c>
      <c r="BS116" s="697">
        <f>[52]ACCOUNTALLOC!BS116</f>
        <v>0</v>
      </c>
      <c r="BT116" s="697">
        <f>[52]ACCOUNTALLOC!BT116</f>
        <v>0</v>
      </c>
      <c r="BU116" s="697">
        <f>[52]ACCOUNTALLOC!BU116</f>
        <v>0</v>
      </c>
      <c r="BV116" s="697">
        <f>[52]ACCOUNTALLOC!BV116</f>
        <v>0</v>
      </c>
      <c r="BW116" s="697">
        <f>[52]ACCOUNTALLOC!BW116</f>
        <v>-8644546.1155728307</v>
      </c>
      <c r="BX116" s="698"/>
      <c r="BY116" s="697">
        <f>[52]ACCOUNTALLOC!BY116</f>
        <v>-2310996.0040730033</v>
      </c>
      <c r="BZ116" s="697">
        <f>[52]ACCOUNTALLOC!BZ116</f>
        <v>-26247218.651630204</v>
      </c>
      <c r="CA116" s="697">
        <f>[52]ACCOUNTALLOC!CA116</f>
        <v>0</v>
      </c>
      <c r="CB116" s="697">
        <f>[52]ACCOUNTALLOC!CB116</f>
        <v>0</v>
      </c>
      <c r="CC116" s="697">
        <f>[52]ACCOUNTALLOC!CC116</f>
        <v>0</v>
      </c>
      <c r="CD116" s="697">
        <f>[52]ACCOUNTALLOC!CD116</f>
        <v>0</v>
      </c>
      <c r="CE116" s="697">
        <f>[52]ACCOUNTALLOC!CE116</f>
        <v>-28558214.655703209</v>
      </c>
      <c r="CF116" s="698"/>
      <c r="CG116" s="697">
        <f>[52]ACCOUNTALLOC!CG116</f>
        <v>-73955.514454294287</v>
      </c>
      <c r="CH116" s="697">
        <f>[52]ACCOUNTALLOC!CH116</f>
        <v>-964030.68276804686</v>
      </c>
      <c r="CI116" s="697">
        <f>[52]ACCOUNTALLOC!CI116</f>
        <v>0</v>
      </c>
      <c r="CJ116" s="697">
        <f>[52]ACCOUNTALLOC!CJ116</f>
        <v>0</v>
      </c>
      <c r="CK116" s="697">
        <f>[52]ACCOUNTALLOC!CK116</f>
        <v>0</v>
      </c>
      <c r="CL116" s="697">
        <f>[52]ACCOUNTALLOC!CL116</f>
        <v>0</v>
      </c>
      <c r="CM116" s="697">
        <f>[52]ACCOUNTALLOC!CM116</f>
        <v>-1037986.1972223411</v>
      </c>
      <c r="CN116" s="698">
        <f>[52]ACCOUNTALLOC!CN116</f>
        <v>0</v>
      </c>
      <c r="CO116" s="697">
        <f>[52]ACCOUNTALLOC!CO116</f>
        <v>-13107.771262688851</v>
      </c>
      <c r="CP116" s="697">
        <f>[52]ACCOUNTALLOC!CP116</f>
        <v>-94348.485523503477</v>
      </c>
      <c r="CQ116" s="697">
        <f>[52]ACCOUNTALLOC!CQ116</f>
        <v>0</v>
      </c>
      <c r="CR116" s="697">
        <f>[52]ACCOUNTALLOC!CR116</f>
        <v>0</v>
      </c>
      <c r="CS116" s="697">
        <f>[52]ACCOUNTALLOC!CS116</f>
        <v>0</v>
      </c>
      <c r="CT116" s="697">
        <f>[52]ACCOUNTALLOC!CT116</f>
        <v>0</v>
      </c>
      <c r="CU116" s="697">
        <f>[52]ACCOUNTALLOC!CU116</f>
        <v>-107456.25678619233</v>
      </c>
      <c r="CW116" s="65">
        <f>[52]ACCOUNTALLOC!CW116</f>
        <v>0</v>
      </c>
      <c r="CX116" s="65">
        <f>[52]ACCOUNTALLOC!CX116</f>
        <v>0</v>
      </c>
      <c r="CY116" s="65">
        <f>[52]ACCOUNTALLOC!CY116</f>
        <v>0</v>
      </c>
      <c r="CZ116" s="65">
        <f>[52]ACCOUNTALLOC!CZ116</f>
        <v>0</v>
      </c>
      <c r="DA116" s="65">
        <f>[52]ACCOUNTALLOC!DA116</f>
        <v>0</v>
      </c>
      <c r="DB116" s="65">
        <f>[52]ACCOUNTALLOC!DB116</f>
        <v>0</v>
      </c>
      <c r="DC116" s="65">
        <f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>[52]ACCOUNTALLOC!E117</f>
        <v>-3470760.445292505</v>
      </c>
      <c r="F117" s="697">
        <f>[52]ACCOUNTALLOC!F117</f>
        <v>-25366489.703810479</v>
      </c>
      <c r="G117" s="697">
        <f>[52]ACCOUNTALLOC!G117</f>
        <v>0</v>
      </c>
      <c r="H117" s="697">
        <f>[52]ACCOUNTALLOC!H117</f>
        <v>0</v>
      </c>
      <c r="I117" s="697">
        <f>[52]ACCOUNTALLOC!I117</f>
        <v>0</v>
      </c>
      <c r="J117" s="697">
        <f>[52]ACCOUNTALLOC!J117</f>
        <v>0</v>
      </c>
      <c r="K117" s="697">
        <f>[52]ACCOUNTALLOC!K117</f>
        <v>-28837250.149102986</v>
      </c>
      <c r="L117" s="698"/>
      <c r="M117" s="697">
        <f>[52]ACCOUNTALLOC!M117</f>
        <v>-800194.20682168973</v>
      </c>
      <c r="N117" s="697">
        <f>[52]ACCOUNTALLOC!N117</f>
        <v>-6445327.3868337553</v>
      </c>
      <c r="O117" s="697">
        <f>[52]ACCOUNTALLOC!O117</f>
        <v>0</v>
      </c>
      <c r="P117" s="697">
        <f>[52]ACCOUNTALLOC!P117</f>
        <v>0</v>
      </c>
      <c r="Q117" s="697">
        <f>[52]ACCOUNTALLOC!Q117</f>
        <v>0</v>
      </c>
      <c r="R117" s="697">
        <f>[52]ACCOUNTALLOC!R117</f>
        <v>0</v>
      </c>
      <c r="S117" s="697">
        <f>[52]ACCOUNTALLOC!S117</f>
        <v>-7245521.5936554447</v>
      </c>
      <c r="T117" s="698"/>
      <c r="U117" s="697">
        <f>[52]ACCOUNTALLOC!U117</f>
        <v>-856478.27351420117</v>
      </c>
      <c r="V117" s="697">
        <f>[52]ACCOUNTALLOC!V117</f>
        <v>-7167697.6362479804</v>
      </c>
      <c r="W117" s="697">
        <f>[52]ACCOUNTALLOC!W117</f>
        <v>0</v>
      </c>
      <c r="X117" s="697">
        <f>[52]ACCOUNTALLOC!X117</f>
        <v>0</v>
      </c>
      <c r="Y117" s="697">
        <f>[52]ACCOUNTALLOC!Y117</f>
        <v>0</v>
      </c>
      <c r="Z117" s="697">
        <f>[52]ACCOUNTALLOC!Z117</f>
        <v>0</v>
      </c>
      <c r="AA117" s="697">
        <f>[52]ACCOUNTALLOC!AA117</f>
        <v>-8024175.9097621813</v>
      </c>
      <c r="AB117" s="698"/>
      <c r="AC117" s="697">
        <f>[52]ACCOUNTALLOC!AC117</f>
        <v>-450008.97524718539</v>
      </c>
      <c r="AD117" s="697">
        <f>[52]ACCOUNTALLOC!AD117</f>
        <v>-4625787.0486251935</v>
      </c>
      <c r="AE117" s="697">
        <f>[52]ACCOUNTALLOC!AE117</f>
        <v>0</v>
      </c>
      <c r="AF117" s="697">
        <f>[52]ACCOUNTALLOC!AF117</f>
        <v>0</v>
      </c>
      <c r="AG117" s="697">
        <f>[52]ACCOUNTALLOC!AG117</f>
        <v>0</v>
      </c>
      <c r="AH117" s="697">
        <f>[52]ACCOUNTALLOC!AH117</f>
        <v>0</v>
      </c>
      <c r="AI117" s="697">
        <f>[52]ACCOUNTALLOC!AI117</f>
        <v>-5075796.0238723792</v>
      </c>
      <c r="AJ117" s="698"/>
      <c r="AK117" s="697">
        <f>[52]ACCOUNTALLOC!AK117</f>
        <v>-317896.52187077102</v>
      </c>
      <c r="AL117" s="697">
        <f>[52]ACCOUNTALLOC!AL117</f>
        <v>-3218357.9830938657</v>
      </c>
      <c r="AM117" s="697">
        <f>[52]ACCOUNTALLOC!AM117</f>
        <v>0</v>
      </c>
      <c r="AN117" s="697">
        <f>[52]ACCOUNTALLOC!AN117</f>
        <v>0</v>
      </c>
      <c r="AO117" s="697">
        <f>[52]ACCOUNTALLOC!AO117</f>
        <v>0</v>
      </c>
      <c r="AP117" s="697">
        <f>[52]ACCOUNTALLOC!AP117</f>
        <v>0</v>
      </c>
      <c r="AQ117" s="697">
        <f>[52]ACCOUNTALLOC!AQ117</f>
        <v>-3536254.5049646366</v>
      </c>
      <c r="AR117" s="698"/>
      <c r="AS117" s="697">
        <f>[52]ACCOUNTALLOC!AS117</f>
        <v>-10.863892596247943</v>
      </c>
      <c r="AT117" s="697">
        <f>[52]ACCOUNTALLOC!AT117</f>
        <v>-10162.314083407766</v>
      </c>
      <c r="AU117" s="697">
        <f>[52]ACCOUNTALLOC!AU117</f>
        <v>0</v>
      </c>
      <c r="AV117" s="697">
        <f>[52]ACCOUNTALLOC!AV117</f>
        <v>0</v>
      </c>
      <c r="AW117" s="697">
        <f>[52]ACCOUNTALLOC!AW117</f>
        <v>0</v>
      </c>
      <c r="AX117" s="697">
        <f>[52]ACCOUNTALLOC!AX117</f>
        <v>0</v>
      </c>
      <c r="AY117" s="697">
        <f>[52]ACCOUNTALLOC!AY117</f>
        <v>-10173.177976004014</v>
      </c>
      <c r="AZ117" s="698"/>
      <c r="BA117" s="697">
        <f>[52]ACCOUNTALLOC!BA117</f>
        <v>0</v>
      </c>
      <c r="BB117" s="697">
        <f>[52]ACCOUNTALLOC!BB117</f>
        <v>-280474.9376133756</v>
      </c>
      <c r="BC117" s="697">
        <f>[52]ACCOUNTALLOC!BC117</f>
        <v>0</v>
      </c>
      <c r="BD117" s="697">
        <f>[52]ACCOUNTALLOC!BD117</f>
        <v>0</v>
      </c>
      <c r="BE117" s="697">
        <f>[52]ACCOUNTALLOC!BE117</f>
        <v>0</v>
      </c>
      <c r="BF117" s="697">
        <f>[52]ACCOUNTALLOC!BF117</f>
        <v>0</v>
      </c>
      <c r="BG117" s="697">
        <f>[52]ACCOUNTALLOC!BG117</f>
        <v>-280474.9376133756</v>
      </c>
      <c r="BH117" s="698"/>
      <c r="BI117" s="697">
        <f>[52]ACCOUNTALLOC!BI117</f>
        <v>0</v>
      </c>
      <c r="BJ117" s="697">
        <f>[52]ACCOUNTALLOC!BJ117</f>
        <v>0</v>
      </c>
      <c r="BK117" s="697">
        <f>[52]ACCOUNTALLOC!BK117</f>
        <v>0</v>
      </c>
      <c r="BL117" s="697">
        <f>[52]ACCOUNTALLOC!BL117</f>
        <v>0</v>
      </c>
      <c r="BM117" s="697">
        <f>[52]ACCOUNTALLOC!BM117</f>
        <v>0</v>
      </c>
      <c r="BN117" s="697">
        <f>[52]ACCOUNTALLOC!BN117</f>
        <v>0</v>
      </c>
      <c r="BO117" s="697">
        <f>[52]ACCOUNTALLOC!BO117</f>
        <v>0</v>
      </c>
      <c r="BP117" s="698"/>
      <c r="BQ117" s="697">
        <f>[52]ACCOUNTALLOC!BQ117</f>
        <v>-107976.00498903239</v>
      </c>
      <c r="BR117" s="697">
        <f>[52]ACCOUNTALLOC!BR117</f>
        <v>-1393036.1890741033</v>
      </c>
      <c r="BS117" s="697">
        <f>[52]ACCOUNTALLOC!BS117</f>
        <v>0</v>
      </c>
      <c r="BT117" s="697">
        <f>[52]ACCOUNTALLOC!BT117</f>
        <v>0</v>
      </c>
      <c r="BU117" s="697">
        <f>[52]ACCOUNTALLOC!BU117</f>
        <v>0</v>
      </c>
      <c r="BV117" s="697">
        <f>[52]ACCOUNTALLOC!BV117</f>
        <v>0</v>
      </c>
      <c r="BW117" s="697">
        <f>[52]ACCOUNTALLOC!BW117</f>
        <v>-1501012.1940631357</v>
      </c>
      <c r="BX117" s="698"/>
      <c r="BY117" s="697">
        <f>[52]ACCOUNTALLOC!BY117</f>
        <v>0</v>
      </c>
      <c r="BZ117" s="697">
        <f>[52]ACCOUNTALLOC!BZ117</f>
        <v>0</v>
      </c>
      <c r="CA117" s="697">
        <f>[52]ACCOUNTALLOC!CA117</f>
        <v>0</v>
      </c>
      <c r="CB117" s="697">
        <f>[52]ACCOUNTALLOC!CB117</f>
        <v>0</v>
      </c>
      <c r="CC117" s="697">
        <f>[52]ACCOUNTALLOC!CC117</f>
        <v>0</v>
      </c>
      <c r="CD117" s="697">
        <f>[52]ACCOUNTALLOC!CD117</f>
        <v>0</v>
      </c>
      <c r="CE117" s="697">
        <f>[52]ACCOUNTALLOC!CE117</f>
        <v>0</v>
      </c>
      <c r="CF117" s="698"/>
      <c r="CG117" s="697">
        <f>[52]ACCOUNTALLOC!CG117</f>
        <v>-12507.098115760138</v>
      </c>
      <c r="CH117" s="697">
        <f>[52]ACCOUNTALLOC!CH117</f>
        <v>-167738.82707371507</v>
      </c>
      <c r="CI117" s="697">
        <f>[52]ACCOUNTALLOC!CI117</f>
        <v>0</v>
      </c>
      <c r="CJ117" s="697">
        <f>[52]ACCOUNTALLOC!CJ117</f>
        <v>0</v>
      </c>
      <c r="CK117" s="697">
        <f>[52]ACCOUNTALLOC!CK117</f>
        <v>0</v>
      </c>
      <c r="CL117" s="697">
        <f>[52]ACCOUNTALLOC!CL117</f>
        <v>0</v>
      </c>
      <c r="CM117" s="697">
        <f>[52]ACCOUNTALLOC!CM117</f>
        <v>-180245.92518947521</v>
      </c>
      <c r="CN117" s="698">
        <f>[52]ACCOUNTALLOC!CN117</f>
        <v>0</v>
      </c>
      <c r="CO117" s="697">
        <f>[52]ACCOUNTALLOC!CO117</f>
        <v>-2216.7404617637853</v>
      </c>
      <c r="CP117" s="697">
        <f>[52]ACCOUNTALLOC!CP117</f>
        <v>-16416.39066139733</v>
      </c>
      <c r="CQ117" s="697">
        <f>[52]ACCOUNTALLOC!CQ117</f>
        <v>0</v>
      </c>
      <c r="CR117" s="697">
        <f>[52]ACCOUNTALLOC!CR117</f>
        <v>0</v>
      </c>
      <c r="CS117" s="697">
        <f>[52]ACCOUNTALLOC!CS117</f>
        <v>0</v>
      </c>
      <c r="CT117" s="697">
        <f>[52]ACCOUNTALLOC!CT117</f>
        <v>0</v>
      </c>
      <c r="CU117" s="697">
        <f>[52]ACCOUNTALLOC!CU117</f>
        <v>-18633.131123161114</v>
      </c>
      <c r="CW117" s="65">
        <f>[52]ACCOUNTALLOC!CW117</f>
        <v>0</v>
      </c>
      <c r="CX117" s="65">
        <f>[52]ACCOUNTALLOC!CX117</f>
        <v>0</v>
      </c>
      <c r="CY117" s="65">
        <f>[52]ACCOUNTALLOC!CY117</f>
        <v>0</v>
      </c>
      <c r="CZ117" s="65">
        <f>[52]ACCOUNTALLOC!CZ117</f>
        <v>0</v>
      </c>
      <c r="DA117" s="65">
        <f>[52]ACCOUNTALLOC!DA117</f>
        <v>0</v>
      </c>
      <c r="DB117" s="65">
        <f>[52]ACCOUNTALLOC!DB117</f>
        <v>0</v>
      </c>
      <c r="DC117" s="65">
        <f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>[52]ACCOUNTALLOC!E118</f>
        <v>0</v>
      </c>
      <c r="F118" s="697">
        <f>[52]ACCOUNTALLOC!F118</f>
        <v>0</v>
      </c>
      <c r="G118" s="697">
        <f>[52]ACCOUNTALLOC!G118</f>
        <v>0</v>
      </c>
      <c r="H118" s="697">
        <f>[52]ACCOUNTALLOC!H118</f>
        <v>0</v>
      </c>
      <c r="I118" s="697">
        <f>[52]ACCOUNTALLOC!I118</f>
        <v>0</v>
      </c>
      <c r="J118" s="697">
        <f>[52]ACCOUNTALLOC!J118</f>
        <v>0</v>
      </c>
      <c r="K118" s="697">
        <f>[52]ACCOUNTALLOC!K118</f>
        <v>0</v>
      </c>
      <c r="L118" s="698"/>
      <c r="M118" s="697">
        <f>[52]ACCOUNTALLOC!M118</f>
        <v>0</v>
      </c>
      <c r="N118" s="697">
        <f>[52]ACCOUNTALLOC!N118</f>
        <v>0</v>
      </c>
      <c r="O118" s="697">
        <f>[52]ACCOUNTALLOC!O118</f>
        <v>0</v>
      </c>
      <c r="P118" s="697">
        <f>[52]ACCOUNTALLOC!P118</f>
        <v>0</v>
      </c>
      <c r="Q118" s="697">
        <f>[52]ACCOUNTALLOC!Q118</f>
        <v>0</v>
      </c>
      <c r="R118" s="697">
        <f>[52]ACCOUNTALLOC!R118</f>
        <v>0</v>
      </c>
      <c r="S118" s="697">
        <f>[52]ACCOUNTALLOC!S118</f>
        <v>0</v>
      </c>
      <c r="T118" s="698"/>
      <c r="U118" s="697">
        <f>[52]ACCOUNTALLOC!U118</f>
        <v>0</v>
      </c>
      <c r="V118" s="697">
        <f>[52]ACCOUNTALLOC!V118</f>
        <v>0</v>
      </c>
      <c r="W118" s="697">
        <f>[52]ACCOUNTALLOC!W118</f>
        <v>0</v>
      </c>
      <c r="X118" s="697">
        <f>[52]ACCOUNTALLOC!X118</f>
        <v>0</v>
      </c>
      <c r="Y118" s="697">
        <f>[52]ACCOUNTALLOC!Y118</f>
        <v>0</v>
      </c>
      <c r="Z118" s="697">
        <f>[52]ACCOUNTALLOC!Z118</f>
        <v>0</v>
      </c>
      <c r="AA118" s="697">
        <f>[52]ACCOUNTALLOC!AA118</f>
        <v>0</v>
      </c>
      <c r="AB118" s="698"/>
      <c r="AC118" s="697">
        <f>[52]ACCOUNTALLOC!AC118</f>
        <v>0</v>
      </c>
      <c r="AD118" s="697">
        <f>[52]ACCOUNTALLOC!AD118</f>
        <v>0</v>
      </c>
      <c r="AE118" s="697">
        <f>[52]ACCOUNTALLOC!AE118</f>
        <v>0</v>
      </c>
      <c r="AF118" s="697">
        <f>[52]ACCOUNTALLOC!AF118</f>
        <v>0</v>
      </c>
      <c r="AG118" s="697">
        <f>[52]ACCOUNTALLOC!AG118</f>
        <v>0</v>
      </c>
      <c r="AH118" s="697">
        <f>[52]ACCOUNTALLOC!AH118</f>
        <v>0</v>
      </c>
      <c r="AI118" s="697">
        <f>[52]ACCOUNTALLOC!AI118</f>
        <v>0</v>
      </c>
      <c r="AJ118" s="698"/>
      <c r="AK118" s="697">
        <f>[52]ACCOUNTALLOC!AK118</f>
        <v>0</v>
      </c>
      <c r="AL118" s="697">
        <f>[52]ACCOUNTALLOC!AL118</f>
        <v>0</v>
      </c>
      <c r="AM118" s="697">
        <f>[52]ACCOUNTALLOC!AM118</f>
        <v>0</v>
      </c>
      <c r="AN118" s="697">
        <f>[52]ACCOUNTALLOC!AN118</f>
        <v>0</v>
      </c>
      <c r="AO118" s="697">
        <f>[52]ACCOUNTALLOC!AO118</f>
        <v>0</v>
      </c>
      <c r="AP118" s="697">
        <f>[52]ACCOUNTALLOC!AP118</f>
        <v>0</v>
      </c>
      <c r="AQ118" s="697">
        <f>[52]ACCOUNTALLOC!AQ118</f>
        <v>0</v>
      </c>
      <c r="AR118" s="698"/>
      <c r="AS118" s="697">
        <f>[52]ACCOUNTALLOC!AS118</f>
        <v>0</v>
      </c>
      <c r="AT118" s="697">
        <f>[52]ACCOUNTALLOC!AT118</f>
        <v>0</v>
      </c>
      <c r="AU118" s="697">
        <f>[52]ACCOUNTALLOC!AU118</f>
        <v>0</v>
      </c>
      <c r="AV118" s="697">
        <f>[52]ACCOUNTALLOC!AV118</f>
        <v>0</v>
      </c>
      <c r="AW118" s="697">
        <f>[52]ACCOUNTALLOC!AW118</f>
        <v>0</v>
      </c>
      <c r="AX118" s="697">
        <f>[52]ACCOUNTALLOC!AX118</f>
        <v>0</v>
      </c>
      <c r="AY118" s="697">
        <f>[52]ACCOUNTALLOC!AY118</f>
        <v>0</v>
      </c>
      <c r="AZ118" s="698"/>
      <c r="BA118" s="697">
        <f>[52]ACCOUNTALLOC!BA118</f>
        <v>0</v>
      </c>
      <c r="BB118" s="697">
        <f>[52]ACCOUNTALLOC!BB118</f>
        <v>0</v>
      </c>
      <c r="BC118" s="697">
        <f>[52]ACCOUNTALLOC!BC118</f>
        <v>0</v>
      </c>
      <c r="BD118" s="697">
        <f>[52]ACCOUNTALLOC!BD118</f>
        <v>0</v>
      </c>
      <c r="BE118" s="697">
        <f>[52]ACCOUNTALLOC!BE118</f>
        <v>0</v>
      </c>
      <c r="BF118" s="697">
        <f>[52]ACCOUNTALLOC!BF118</f>
        <v>0</v>
      </c>
      <c r="BG118" s="697">
        <f>[52]ACCOUNTALLOC!BG118</f>
        <v>0</v>
      </c>
      <c r="BH118" s="698"/>
      <c r="BI118" s="697">
        <f>[52]ACCOUNTALLOC!BI118</f>
        <v>0</v>
      </c>
      <c r="BJ118" s="697">
        <f>[52]ACCOUNTALLOC!BJ118</f>
        <v>0</v>
      </c>
      <c r="BK118" s="697">
        <f>[52]ACCOUNTALLOC!BK118</f>
        <v>0</v>
      </c>
      <c r="BL118" s="697">
        <f>[52]ACCOUNTALLOC!BL118</f>
        <v>0</v>
      </c>
      <c r="BM118" s="697">
        <f>[52]ACCOUNTALLOC!BM118</f>
        <v>0</v>
      </c>
      <c r="BN118" s="697">
        <f>[52]ACCOUNTALLOC!BN118</f>
        <v>0</v>
      </c>
      <c r="BO118" s="697">
        <f>[52]ACCOUNTALLOC!BO118</f>
        <v>0</v>
      </c>
      <c r="BP118" s="698"/>
      <c r="BQ118" s="697">
        <f>[52]ACCOUNTALLOC!BQ118</f>
        <v>0</v>
      </c>
      <c r="BR118" s="697">
        <f>[52]ACCOUNTALLOC!BR118</f>
        <v>0</v>
      </c>
      <c r="BS118" s="697">
        <f>[52]ACCOUNTALLOC!BS118</f>
        <v>0</v>
      </c>
      <c r="BT118" s="697">
        <f>[52]ACCOUNTALLOC!BT118</f>
        <v>0</v>
      </c>
      <c r="BU118" s="697">
        <f>[52]ACCOUNTALLOC!BU118</f>
        <v>0</v>
      </c>
      <c r="BV118" s="697">
        <f>[52]ACCOUNTALLOC!BV118</f>
        <v>0</v>
      </c>
      <c r="BW118" s="697">
        <f>[52]ACCOUNTALLOC!BW118</f>
        <v>0</v>
      </c>
      <c r="BX118" s="698"/>
      <c r="BY118" s="697">
        <f>[52]ACCOUNTALLOC!BY118</f>
        <v>-290302.21785940375</v>
      </c>
      <c r="BZ118" s="697">
        <f>[52]ACCOUNTALLOC!BZ118</f>
        <v>0</v>
      </c>
      <c r="CA118" s="697">
        <f>[52]ACCOUNTALLOC!CA118</f>
        <v>0</v>
      </c>
      <c r="CB118" s="697">
        <f>[52]ACCOUNTALLOC!CB118</f>
        <v>0</v>
      </c>
      <c r="CC118" s="697">
        <f>[52]ACCOUNTALLOC!CC118</f>
        <v>0</v>
      </c>
      <c r="CD118" s="697">
        <f>[52]ACCOUNTALLOC!CD118</f>
        <v>0</v>
      </c>
      <c r="CE118" s="697">
        <f>[52]ACCOUNTALLOC!CE118</f>
        <v>-290302.21785940375</v>
      </c>
      <c r="CF118" s="698"/>
      <c r="CG118" s="697">
        <f>[52]ACCOUNTALLOC!CG118</f>
        <v>0</v>
      </c>
      <c r="CH118" s="697">
        <f>[52]ACCOUNTALLOC!CH118</f>
        <v>0</v>
      </c>
      <c r="CI118" s="697">
        <f>[52]ACCOUNTALLOC!CI118</f>
        <v>0</v>
      </c>
      <c r="CJ118" s="697">
        <f>[52]ACCOUNTALLOC!CJ118</f>
        <v>0</v>
      </c>
      <c r="CK118" s="697">
        <f>[52]ACCOUNTALLOC!CK118</f>
        <v>0</v>
      </c>
      <c r="CL118" s="697">
        <f>[52]ACCOUNTALLOC!CL118</f>
        <v>0</v>
      </c>
      <c r="CM118" s="697">
        <f>[52]ACCOUNTALLOC!CM118</f>
        <v>0</v>
      </c>
      <c r="CN118" s="698">
        <f>[52]ACCOUNTALLOC!CN118</f>
        <v>0</v>
      </c>
      <c r="CO118" s="697">
        <f>[52]ACCOUNTALLOC!CO118</f>
        <v>0</v>
      </c>
      <c r="CP118" s="697">
        <f>[52]ACCOUNTALLOC!CP118</f>
        <v>0</v>
      </c>
      <c r="CQ118" s="697">
        <f>[52]ACCOUNTALLOC!CQ118</f>
        <v>0</v>
      </c>
      <c r="CR118" s="697">
        <f>[52]ACCOUNTALLOC!CR118</f>
        <v>0</v>
      </c>
      <c r="CS118" s="697">
        <f>[52]ACCOUNTALLOC!CS118</f>
        <v>0</v>
      </c>
      <c r="CT118" s="697">
        <f>[52]ACCOUNTALLOC!CT118</f>
        <v>0</v>
      </c>
      <c r="CU118" s="697">
        <f>[52]ACCOUNTALLOC!CU118</f>
        <v>0</v>
      </c>
      <c r="CW118" s="65">
        <f>[52]ACCOUNTALLOC!CW118</f>
        <v>0</v>
      </c>
      <c r="CX118" s="65">
        <f>[52]ACCOUNTALLOC!CX118</f>
        <v>0</v>
      </c>
      <c r="CY118" s="65">
        <f>[52]ACCOUNTALLOC!CY118</f>
        <v>0</v>
      </c>
      <c r="CZ118" s="65">
        <f>[52]ACCOUNTALLOC!CZ118</f>
        <v>0</v>
      </c>
      <c r="DA118" s="65">
        <f>[52]ACCOUNTALLOC!DA118</f>
        <v>0</v>
      </c>
      <c r="DB118" s="65">
        <f>[52]ACCOUNTALLOC!DB118</f>
        <v>0</v>
      </c>
      <c r="DC118" s="65">
        <f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>[52]ACCOUNTALLOC!E119</f>
        <v>-7345491.8544541793</v>
      </c>
      <c r="F119" s="697">
        <f>[52]ACCOUNTALLOC!F119</f>
        <v>-53685452.059406653</v>
      </c>
      <c r="G119" s="697">
        <f>[52]ACCOUNTALLOC!G119</f>
        <v>0</v>
      </c>
      <c r="H119" s="697">
        <f>[52]ACCOUNTALLOC!H119</f>
        <v>0</v>
      </c>
      <c r="I119" s="697">
        <f>[52]ACCOUNTALLOC!I119</f>
        <v>0</v>
      </c>
      <c r="J119" s="697">
        <f>[52]ACCOUNTALLOC!J119</f>
        <v>0</v>
      </c>
      <c r="K119" s="697">
        <f>[52]ACCOUNTALLOC!K119</f>
        <v>-61030943.913860835</v>
      </c>
      <c r="L119" s="698"/>
      <c r="M119" s="697">
        <f>[52]ACCOUNTALLOC!M119</f>
        <v>-1693525.1282359189</v>
      </c>
      <c r="N119" s="697">
        <f>[52]ACCOUNTALLOC!N119</f>
        <v>-13640843.43057787</v>
      </c>
      <c r="O119" s="697">
        <f>[52]ACCOUNTALLOC!O119</f>
        <v>0</v>
      </c>
      <c r="P119" s="697">
        <f>[52]ACCOUNTALLOC!P119</f>
        <v>0</v>
      </c>
      <c r="Q119" s="697">
        <f>[52]ACCOUNTALLOC!Q119</f>
        <v>0</v>
      </c>
      <c r="R119" s="697">
        <f>[52]ACCOUNTALLOC!R119</f>
        <v>0</v>
      </c>
      <c r="S119" s="697">
        <f>[52]ACCOUNTALLOC!S119</f>
        <v>-15334368.55881379</v>
      </c>
      <c r="T119" s="698"/>
      <c r="U119" s="697">
        <f>[52]ACCOUNTALLOC!U119</f>
        <v>-1812644.3126170107</v>
      </c>
      <c r="V119" s="697">
        <f>[52]ACCOUNTALLOC!V119</f>
        <v>-15169662.50830164</v>
      </c>
      <c r="W119" s="697">
        <f>[52]ACCOUNTALLOC!W119</f>
        <v>0</v>
      </c>
      <c r="X119" s="697">
        <f>[52]ACCOUNTALLOC!X119</f>
        <v>0</v>
      </c>
      <c r="Y119" s="697">
        <f>[52]ACCOUNTALLOC!Y119</f>
        <v>0</v>
      </c>
      <c r="Z119" s="697">
        <f>[52]ACCOUNTALLOC!Z119</f>
        <v>0</v>
      </c>
      <c r="AA119" s="697">
        <f>[52]ACCOUNTALLOC!AA119</f>
        <v>-16982306.820918649</v>
      </c>
      <c r="AB119" s="698"/>
      <c r="AC119" s="697">
        <f>[52]ACCOUNTALLOC!AC119</f>
        <v>-952395.68221796188</v>
      </c>
      <c r="AD119" s="697">
        <f>[52]ACCOUNTALLOC!AD119</f>
        <v>-9789981.6543669216</v>
      </c>
      <c r="AE119" s="697">
        <f>[52]ACCOUNTALLOC!AE119</f>
        <v>0</v>
      </c>
      <c r="AF119" s="697">
        <f>[52]ACCOUNTALLOC!AF119</f>
        <v>0</v>
      </c>
      <c r="AG119" s="697">
        <f>[52]ACCOUNTALLOC!AG119</f>
        <v>0</v>
      </c>
      <c r="AH119" s="697">
        <f>[52]ACCOUNTALLOC!AH119</f>
        <v>0</v>
      </c>
      <c r="AI119" s="697">
        <f>[52]ACCOUNTALLOC!AI119</f>
        <v>-10742377.336584883</v>
      </c>
      <c r="AJ119" s="698"/>
      <c r="AK119" s="697">
        <f>[52]ACCOUNTALLOC!AK119</f>
        <v>-672793.85851254489</v>
      </c>
      <c r="AL119" s="697">
        <f>[52]ACCOUNTALLOC!AL119</f>
        <v>-6811309.1416602302</v>
      </c>
      <c r="AM119" s="697">
        <f>[52]ACCOUNTALLOC!AM119</f>
        <v>0</v>
      </c>
      <c r="AN119" s="697">
        <f>[52]ACCOUNTALLOC!AN119</f>
        <v>0</v>
      </c>
      <c r="AO119" s="697">
        <f>[52]ACCOUNTALLOC!AO119</f>
        <v>0</v>
      </c>
      <c r="AP119" s="697">
        <f>[52]ACCOUNTALLOC!AP119</f>
        <v>0</v>
      </c>
      <c r="AQ119" s="697">
        <f>[52]ACCOUNTALLOC!AQ119</f>
        <v>-7484103.0001727752</v>
      </c>
      <c r="AR119" s="698"/>
      <c r="AS119" s="697">
        <f>[52]ACCOUNTALLOC!AS119</f>
        <v>-22.992262310019203</v>
      </c>
      <c r="AT119" s="697">
        <f>[52]ACCOUNTALLOC!AT119</f>
        <v>-21507.446710510638</v>
      </c>
      <c r="AU119" s="697">
        <f>[52]ACCOUNTALLOC!AU119</f>
        <v>0</v>
      </c>
      <c r="AV119" s="697">
        <f>[52]ACCOUNTALLOC!AV119</f>
        <v>0</v>
      </c>
      <c r="AW119" s="697">
        <f>[52]ACCOUNTALLOC!AW119</f>
        <v>0</v>
      </c>
      <c r="AX119" s="697">
        <f>[52]ACCOUNTALLOC!AX119</f>
        <v>0</v>
      </c>
      <c r="AY119" s="697">
        <f>[52]ACCOUNTALLOC!AY119</f>
        <v>-21530.438972820655</v>
      </c>
      <c r="AZ119" s="698"/>
      <c r="BA119" s="697">
        <f>[52]ACCOUNTALLOC!BA119</f>
        <v>0</v>
      </c>
      <c r="BB119" s="697">
        <f>[52]ACCOUNTALLOC!BB119</f>
        <v>-593595.09309031698</v>
      </c>
      <c r="BC119" s="697">
        <f>[52]ACCOUNTALLOC!BC119</f>
        <v>0</v>
      </c>
      <c r="BD119" s="697">
        <f>[52]ACCOUNTALLOC!BD119</f>
        <v>0</v>
      </c>
      <c r="BE119" s="697">
        <f>[52]ACCOUNTALLOC!BE119</f>
        <v>0</v>
      </c>
      <c r="BF119" s="697">
        <f>[52]ACCOUNTALLOC!BF119</f>
        <v>0</v>
      </c>
      <c r="BG119" s="697">
        <f>[52]ACCOUNTALLOC!BG119</f>
        <v>-593595.09309031698</v>
      </c>
      <c r="BH119" s="698"/>
      <c r="BI119" s="697">
        <f>[52]ACCOUNTALLOC!BI119</f>
        <v>0</v>
      </c>
      <c r="BJ119" s="697">
        <f>[52]ACCOUNTALLOC!BJ119</f>
        <v>0</v>
      </c>
      <c r="BK119" s="697">
        <f>[52]ACCOUNTALLOC!BK119</f>
        <v>0</v>
      </c>
      <c r="BL119" s="697">
        <f>[52]ACCOUNTALLOC!BL119</f>
        <v>0</v>
      </c>
      <c r="BM119" s="697">
        <f>[52]ACCOUNTALLOC!BM119</f>
        <v>0</v>
      </c>
      <c r="BN119" s="697">
        <f>[52]ACCOUNTALLOC!BN119</f>
        <v>0</v>
      </c>
      <c r="BO119" s="697">
        <f>[52]ACCOUNTALLOC!BO119</f>
        <v>0</v>
      </c>
      <c r="BP119" s="698"/>
      <c r="BQ119" s="697">
        <f>[52]ACCOUNTALLOC!BQ119</f>
        <v>-228519.62203245578</v>
      </c>
      <c r="BR119" s="697">
        <f>[52]ACCOUNTALLOC!BR119</f>
        <v>-2948211.5349339098</v>
      </c>
      <c r="BS119" s="697">
        <f>[52]ACCOUNTALLOC!BS119</f>
        <v>0</v>
      </c>
      <c r="BT119" s="697">
        <f>[52]ACCOUNTALLOC!BT119</f>
        <v>0</v>
      </c>
      <c r="BU119" s="697">
        <f>[52]ACCOUNTALLOC!BU119</f>
        <v>0</v>
      </c>
      <c r="BV119" s="697">
        <f>[52]ACCOUNTALLOC!BV119</f>
        <v>0</v>
      </c>
      <c r="BW119" s="697">
        <f>[52]ACCOUNTALLOC!BW119</f>
        <v>-3176731.1569663654</v>
      </c>
      <c r="BX119" s="698"/>
      <c r="BY119" s="697">
        <f>[52]ACCOUNTALLOC!BY119</f>
        <v>0</v>
      </c>
      <c r="BZ119" s="697">
        <f>[52]ACCOUNTALLOC!BZ119</f>
        <v>0</v>
      </c>
      <c r="CA119" s="697">
        <f>[52]ACCOUNTALLOC!CA119</f>
        <v>0</v>
      </c>
      <c r="CB119" s="697">
        <f>[52]ACCOUNTALLOC!CB119</f>
        <v>0</v>
      </c>
      <c r="CC119" s="697">
        <f>[52]ACCOUNTALLOC!CC119</f>
        <v>0</v>
      </c>
      <c r="CD119" s="697">
        <f>[52]ACCOUNTALLOC!CD119</f>
        <v>0</v>
      </c>
      <c r="CE119" s="697">
        <f>[52]ACCOUNTALLOC!CE119</f>
        <v>0</v>
      </c>
      <c r="CF119" s="698"/>
      <c r="CG119" s="697">
        <f>[52]ACCOUNTALLOC!CG119</f>
        <v>-26469.930374129497</v>
      </c>
      <c r="CH119" s="697">
        <f>[52]ACCOUNTALLOC!CH119</f>
        <v>-355001.21871471673</v>
      </c>
      <c r="CI119" s="697">
        <f>[52]ACCOUNTALLOC!CI119</f>
        <v>0</v>
      </c>
      <c r="CJ119" s="697">
        <f>[52]ACCOUNTALLOC!CJ119</f>
        <v>0</v>
      </c>
      <c r="CK119" s="697">
        <f>[52]ACCOUNTALLOC!CK119</f>
        <v>0</v>
      </c>
      <c r="CL119" s="697">
        <f>[52]ACCOUNTALLOC!CL119</f>
        <v>0</v>
      </c>
      <c r="CM119" s="697">
        <f>[52]ACCOUNTALLOC!CM119</f>
        <v>-381471.14908884623</v>
      </c>
      <c r="CN119" s="698">
        <f>[52]ACCOUNTALLOC!CN119</f>
        <v>0</v>
      </c>
      <c r="CO119" s="697">
        <f>[52]ACCOUNTALLOC!CO119</f>
        <v>-4691.4931934902224</v>
      </c>
      <c r="CP119" s="697">
        <f>[52]ACCOUNTALLOC!CP119</f>
        <v>-34743.52833725149</v>
      </c>
      <c r="CQ119" s="697">
        <f>[52]ACCOUNTALLOC!CQ119</f>
        <v>0</v>
      </c>
      <c r="CR119" s="697">
        <f>[52]ACCOUNTALLOC!CR119</f>
        <v>0</v>
      </c>
      <c r="CS119" s="697">
        <f>[52]ACCOUNTALLOC!CS119</f>
        <v>0</v>
      </c>
      <c r="CT119" s="697">
        <f>[52]ACCOUNTALLOC!CT119</f>
        <v>0</v>
      </c>
      <c r="CU119" s="697">
        <f>[52]ACCOUNTALLOC!CU119</f>
        <v>-39435.021530741709</v>
      </c>
      <c r="CW119" s="65">
        <f>[52]ACCOUNTALLOC!CW119</f>
        <v>0</v>
      </c>
      <c r="CX119" s="65">
        <f>[52]ACCOUNTALLOC!CX119</f>
        <v>0</v>
      </c>
      <c r="CY119" s="65">
        <f>[52]ACCOUNTALLOC!CY119</f>
        <v>0</v>
      </c>
      <c r="CZ119" s="65">
        <f>[52]ACCOUNTALLOC!CZ119</f>
        <v>0</v>
      </c>
      <c r="DA119" s="65">
        <f>[52]ACCOUNTALLOC!DA119</f>
        <v>0</v>
      </c>
      <c r="DB119" s="65">
        <f>[52]ACCOUNTALLOC!DB119</f>
        <v>0</v>
      </c>
      <c r="DC119" s="65">
        <f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>[52]ACCOUNTALLOC!E120</f>
        <v>0</v>
      </c>
      <c r="F120" s="697">
        <f>[52]ACCOUNTALLOC!F120</f>
        <v>0</v>
      </c>
      <c r="G120" s="697">
        <f>[52]ACCOUNTALLOC!G120</f>
        <v>0</v>
      </c>
      <c r="H120" s="697">
        <f>[52]ACCOUNTALLOC!H120</f>
        <v>0</v>
      </c>
      <c r="I120" s="697">
        <f>[52]ACCOUNTALLOC!I120</f>
        <v>0</v>
      </c>
      <c r="J120" s="697">
        <f>[52]ACCOUNTALLOC!J120</f>
        <v>0</v>
      </c>
      <c r="K120" s="697">
        <f>[52]ACCOUNTALLOC!K120</f>
        <v>0</v>
      </c>
      <c r="L120" s="698"/>
      <c r="M120" s="697">
        <f>[52]ACCOUNTALLOC!M120</f>
        <v>0</v>
      </c>
      <c r="N120" s="697">
        <f>[52]ACCOUNTALLOC!N120</f>
        <v>0</v>
      </c>
      <c r="O120" s="697">
        <f>[52]ACCOUNTALLOC!O120</f>
        <v>0</v>
      </c>
      <c r="P120" s="697">
        <f>[52]ACCOUNTALLOC!P120</f>
        <v>0</v>
      </c>
      <c r="Q120" s="697">
        <f>[52]ACCOUNTALLOC!Q120</f>
        <v>0</v>
      </c>
      <c r="R120" s="697">
        <f>[52]ACCOUNTALLOC!R120</f>
        <v>0</v>
      </c>
      <c r="S120" s="697">
        <f>[52]ACCOUNTALLOC!S120</f>
        <v>0</v>
      </c>
      <c r="T120" s="698"/>
      <c r="U120" s="697">
        <f>[52]ACCOUNTALLOC!U120</f>
        <v>0</v>
      </c>
      <c r="V120" s="697">
        <f>[52]ACCOUNTALLOC!V120</f>
        <v>0</v>
      </c>
      <c r="W120" s="697">
        <f>[52]ACCOUNTALLOC!W120</f>
        <v>0</v>
      </c>
      <c r="X120" s="697">
        <f>[52]ACCOUNTALLOC!X120</f>
        <v>0</v>
      </c>
      <c r="Y120" s="697">
        <f>[52]ACCOUNTALLOC!Y120</f>
        <v>0</v>
      </c>
      <c r="Z120" s="697">
        <f>[52]ACCOUNTALLOC!Z120</f>
        <v>0</v>
      </c>
      <c r="AA120" s="697">
        <f>[52]ACCOUNTALLOC!AA120</f>
        <v>0</v>
      </c>
      <c r="AB120" s="698"/>
      <c r="AC120" s="697">
        <f>[52]ACCOUNTALLOC!AC120</f>
        <v>0</v>
      </c>
      <c r="AD120" s="697">
        <f>[52]ACCOUNTALLOC!AD120</f>
        <v>0</v>
      </c>
      <c r="AE120" s="697">
        <f>[52]ACCOUNTALLOC!AE120</f>
        <v>0</v>
      </c>
      <c r="AF120" s="697">
        <f>[52]ACCOUNTALLOC!AF120</f>
        <v>0</v>
      </c>
      <c r="AG120" s="697">
        <f>[52]ACCOUNTALLOC!AG120</f>
        <v>0</v>
      </c>
      <c r="AH120" s="697">
        <f>[52]ACCOUNTALLOC!AH120</f>
        <v>0</v>
      </c>
      <c r="AI120" s="697">
        <f>[52]ACCOUNTALLOC!AI120</f>
        <v>0</v>
      </c>
      <c r="AJ120" s="698"/>
      <c r="AK120" s="697">
        <f>[52]ACCOUNTALLOC!AK120</f>
        <v>0</v>
      </c>
      <c r="AL120" s="697">
        <f>[52]ACCOUNTALLOC!AL120</f>
        <v>0</v>
      </c>
      <c r="AM120" s="697">
        <f>[52]ACCOUNTALLOC!AM120</f>
        <v>0</v>
      </c>
      <c r="AN120" s="697">
        <f>[52]ACCOUNTALLOC!AN120</f>
        <v>0</v>
      </c>
      <c r="AO120" s="697">
        <f>[52]ACCOUNTALLOC!AO120</f>
        <v>0</v>
      </c>
      <c r="AP120" s="697">
        <f>[52]ACCOUNTALLOC!AP120</f>
        <v>0</v>
      </c>
      <c r="AQ120" s="697">
        <f>[52]ACCOUNTALLOC!AQ120</f>
        <v>0</v>
      </c>
      <c r="AR120" s="698"/>
      <c r="AS120" s="697">
        <f>[52]ACCOUNTALLOC!AS120</f>
        <v>0</v>
      </c>
      <c r="AT120" s="697">
        <f>[52]ACCOUNTALLOC!AT120</f>
        <v>0</v>
      </c>
      <c r="AU120" s="697">
        <f>[52]ACCOUNTALLOC!AU120</f>
        <v>0</v>
      </c>
      <c r="AV120" s="697">
        <f>[52]ACCOUNTALLOC!AV120</f>
        <v>0</v>
      </c>
      <c r="AW120" s="697">
        <f>[52]ACCOUNTALLOC!AW120</f>
        <v>0</v>
      </c>
      <c r="AX120" s="697">
        <f>[52]ACCOUNTALLOC!AX120</f>
        <v>0</v>
      </c>
      <c r="AY120" s="697">
        <f>[52]ACCOUNTALLOC!AY120</f>
        <v>0</v>
      </c>
      <c r="AZ120" s="698"/>
      <c r="BA120" s="697">
        <f>[52]ACCOUNTALLOC!BA120</f>
        <v>0</v>
      </c>
      <c r="BB120" s="697">
        <f>[52]ACCOUNTALLOC!BB120</f>
        <v>0</v>
      </c>
      <c r="BC120" s="697">
        <f>[52]ACCOUNTALLOC!BC120</f>
        <v>0</v>
      </c>
      <c r="BD120" s="697">
        <f>[52]ACCOUNTALLOC!BD120</f>
        <v>0</v>
      </c>
      <c r="BE120" s="697">
        <f>[52]ACCOUNTALLOC!BE120</f>
        <v>0</v>
      </c>
      <c r="BF120" s="697">
        <f>[52]ACCOUNTALLOC!BF120</f>
        <v>0</v>
      </c>
      <c r="BG120" s="697">
        <f>[52]ACCOUNTALLOC!BG120</f>
        <v>0</v>
      </c>
      <c r="BH120" s="698"/>
      <c r="BI120" s="697">
        <f>[52]ACCOUNTALLOC!BI120</f>
        <v>0</v>
      </c>
      <c r="BJ120" s="697">
        <f>[52]ACCOUNTALLOC!BJ120</f>
        <v>0</v>
      </c>
      <c r="BK120" s="697">
        <f>[52]ACCOUNTALLOC!BK120</f>
        <v>0</v>
      </c>
      <c r="BL120" s="697">
        <f>[52]ACCOUNTALLOC!BL120</f>
        <v>0</v>
      </c>
      <c r="BM120" s="697">
        <f>[52]ACCOUNTALLOC!BM120</f>
        <v>0</v>
      </c>
      <c r="BN120" s="697">
        <f>[52]ACCOUNTALLOC!BN120</f>
        <v>0</v>
      </c>
      <c r="BO120" s="697">
        <f>[52]ACCOUNTALLOC!BO120</f>
        <v>0</v>
      </c>
      <c r="BP120" s="698"/>
      <c r="BQ120" s="697">
        <f>[52]ACCOUNTALLOC!BQ120</f>
        <v>0</v>
      </c>
      <c r="BR120" s="697">
        <f>[52]ACCOUNTALLOC!BR120</f>
        <v>0</v>
      </c>
      <c r="BS120" s="697">
        <f>[52]ACCOUNTALLOC!BS120</f>
        <v>0</v>
      </c>
      <c r="BT120" s="697">
        <f>[52]ACCOUNTALLOC!BT120</f>
        <v>0</v>
      </c>
      <c r="BU120" s="697">
        <f>[52]ACCOUNTALLOC!BU120</f>
        <v>0</v>
      </c>
      <c r="BV120" s="697">
        <f>[52]ACCOUNTALLOC!BV120</f>
        <v>0</v>
      </c>
      <c r="BW120" s="697">
        <f>[52]ACCOUNTALLOC!BW120</f>
        <v>0</v>
      </c>
      <c r="BX120" s="698"/>
      <c r="BY120" s="697">
        <f>[52]ACCOUNTALLOC!BY120</f>
        <v>0</v>
      </c>
      <c r="BZ120" s="697">
        <f>[52]ACCOUNTALLOC!BZ120</f>
        <v>0</v>
      </c>
      <c r="CA120" s="697">
        <f>[52]ACCOUNTALLOC!CA120</f>
        <v>0</v>
      </c>
      <c r="CB120" s="697">
        <f>[52]ACCOUNTALLOC!CB120</f>
        <v>0</v>
      </c>
      <c r="CC120" s="697">
        <f>[52]ACCOUNTALLOC!CC120</f>
        <v>0</v>
      </c>
      <c r="CD120" s="697">
        <f>[52]ACCOUNTALLOC!CD120</f>
        <v>0</v>
      </c>
      <c r="CE120" s="697">
        <f>[52]ACCOUNTALLOC!CE120</f>
        <v>0</v>
      </c>
      <c r="CF120" s="698"/>
      <c r="CG120" s="697">
        <f>[52]ACCOUNTALLOC!CG120</f>
        <v>0</v>
      </c>
      <c r="CH120" s="697">
        <f>[52]ACCOUNTALLOC!CH120</f>
        <v>0</v>
      </c>
      <c r="CI120" s="697">
        <f>[52]ACCOUNTALLOC!CI120</f>
        <v>0</v>
      </c>
      <c r="CJ120" s="697">
        <f>[52]ACCOUNTALLOC!CJ120</f>
        <v>0</v>
      </c>
      <c r="CK120" s="697">
        <f>[52]ACCOUNTALLOC!CK120</f>
        <v>0</v>
      </c>
      <c r="CL120" s="697">
        <f>[52]ACCOUNTALLOC!CL120</f>
        <v>0</v>
      </c>
      <c r="CM120" s="697">
        <f>[52]ACCOUNTALLOC!CM120</f>
        <v>0</v>
      </c>
      <c r="CN120" s="698">
        <f>[52]ACCOUNTALLOC!CN120</f>
        <v>0</v>
      </c>
      <c r="CO120" s="697">
        <f>[52]ACCOUNTALLOC!CO120</f>
        <v>0</v>
      </c>
      <c r="CP120" s="697">
        <f>[52]ACCOUNTALLOC!CP120</f>
        <v>0</v>
      </c>
      <c r="CQ120" s="697">
        <f>[52]ACCOUNTALLOC!CQ120</f>
        <v>0</v>
      </c>
      <c r="CR120" s="697">
        <f>[52]ACCOUNTALLOC!CR120</f>
        <v>0</v>
      </c>
      <c r="CS120" s="697">
        <f>[52]ACCOUNTALLOC!CS120</f>
        <v>0</v>
      </c>
      <c r="CT120" s="697">
        <f>[52]ACCOUNTALLOC!CT120</f>
        <v>0</v>
      </c>
      <c r="CU120" s="697">
        <f>[52]ACCOUNTALLOC!CU120</f>
        <v>0</v>
      </c>
      <c r="CW120" s="65">
        <f>[52]ACCOUNTALLOC!CW120</f>
        <v>0</v>
      </c>
      <c r="CX120" s="65">
        <f>[52]ACCOUNTALLOC!CX120</f>
        <v>0</v>
      </c>
      <c r="CY120" s="65">
        <f>[52]ACCOUNTALLOC!CY120</f>
        <v>0</v>
      </c>
      <c r="CZ120" s="65">
        <f>[52]ACCOUNTALLOC!CZ120</f>
        <v>0</v>
      </c>
      <c r="DA120" s="65">
        <f>[52]ACCOUNTALLOC!DA120</f>
        <v>0</v>
      </c>
      <c r="DB120" s="65">
        <f>[52]ACCOUNTALLOC!DB120</f>
        <v>0</v>
      </c>
      <c r="DC120" s="65">
        <f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>[52]ACCOUNTALLOC!E121</f>
        <v>0</v>
      </c>
      <c r="F121" s="697">
        <f>[52]ACCOUNTALLOC!F121</f>
        <v>0</v>
      </c>
      <c r="G121" s="697">
        <f>[52]ACCOUNTALLOC!G121</f>
        <v>0</v>
      </c>
      <c r="H121" s="697">
        <f>[52]ACCOUNTALLOC!H121</f>
        <v>0</v>
      </c>
      <c r="I121" s="697">
        <f>[52]ACCOUNTALLOC!I121</f>
        <v>0</v>
      </c>
      <c r="J121" s="697">
        <f>[52]ACCOUNTALLOC!J121</f>
        <v>0</v>
      </c>
      <c r="K121" s="697">
        <f>[52]ACCOUNTALLOC!K121</f>
        <v>0</v>
      </c>
      <c r="L121" s="698"/>
      <c r="M121" s="697">
        <f>[52]ACCOUNTALLOC!M121</f>
        <v>0</v>
      </c>
      <c r="N121" s="697">
        <f>[52]ACCOUNTALLOC!N121</f>
        <v>0</v>
      </c>
      <c r="O121" s="697">
        <f>[52]ACCOUNTALLOC!O121</f>
        <v>0</v>
      </c>
      <c r="P121" s="697">
        <f>[52]ACCOUNTALLOC!P121</f>
        <v>0</v>
      </c>
      <c r="Q121" s="697">
        <f>[52]ACCOUNTALLOC!Q121</f>
        <v>0</v>
      </c>
      <c r="R121" s="697">
        <f>[52]ACCOUNTALLOC!R121</f>
        <v>0</v>
      </c>
      <c r="S121" s="697">
        <f>[52]ACCOUNTALLOC!S121</f>
        <v>0</v>
      </c>
      <c r="T121" s="698"/>
      <c r="U121" s="697">
        <f>[52]ACCOUNTALLOC!U121</f>
        <v>0</v>
      </c>
      <c r="V121" s="697">
        <f>[52]ACCOUNTALLOC!V121</f>
        <v>0</v>
      </c>
      <c r="W121" s="697">
        <f>[52]ACCOUNTALLOC!W121</f>
        <v>0</v>
      </c>
      <c r="X121" s="697">
        <f>[52]ACCOUNTALLOC!X121</f>
        <v>0</v>
      </c>
      <c r="Y121" s="697">
        <f>[52]ACCOUNTALLOC!Y121</f>
        <v>0</v>
      </c>
      <c r="Z121" s="697">
        <f>[52]ACCOUNTALLOC!Z121</f>
        <v>0</v>
      </c>
      <c r="AA121" s="697">
        <f>[52]ACCOUNTALLOC!AA121</f>
        <v>0</v>
      </c>
      <c r="AB121" s="698"/>
      <c r="AC121" s="697">
        <f>[52]ACCOUNTALLOC!AC121</f>
        <v>0</v>
      </c>
      <c r="AD121" s="697">
        <f>[52]ACCOUNTALLOC!AD121</f>
        <v>0</v>
      </c>
      <c r="AE121" s="697">
        <f>[52]ACCOUNTALLOC!AE121</f>
        <v>0</v>
      </c>
      <c r="AF121" s="697">
        <f>[52]ACCOUNTALLOC!AF121</f>
        <v>0</v>
      </c>
      <c r="AG121" s="697">
        <f>[52]ACCOUNTALLOC!AG121</f>
        <v>0</v>
      </c>
      <c r="AH121" s="697">
        <f>[52]ACCOUNTALLOC!AH121</f>
        <v>0</v>
      </c>
      <c r="AI121" s="697">
        <f>[52]ACCOUNTALLOC!AI121</f>
        <v>0</v>
      </c>
      <c r="AJ121" s="698"/>
      <c r="AK121" s="697">
        <f>[52]ACCOUNTALLOC!AK121</f>
        <v>0</v>
      </c>
      <c r="AL121" s="697">
        <f>[52]ACCOUNTALLOC!AL121</f>
        <v>0</v>
      </c>
      <c r="AM121" s="697">
        <f>[52]ACCOUNTALLOC!AM121</f>
        <v>0</v>
      </c>
      <c r="AN121" s="697">
        <f>[52]ACCOUNTALLOC!AN121</f>
        <v>0</v>
      </c>
      <c r="AO121" s="697">
        <f>[52]ACCOUNTALLOC!AO121</f>
        <v>0</v>
      </c>
      <c r="AP121" s="697">
        <f>[52]ACCOUNTALLOC!AP121</f>
        <v>0</v>
      </c>
      <c r="AQ121" s="697">
        <f>[52]ACCOUNTALLOC!AQ121</f>
        <v>0</v>
      </c>
      <c r="AR121" s="698"/>
      <c r="AS121" s="697">
        <f>[52]ACCOUNTALLOC!AS121</f>
        <v>0</v>
      </c>
      <c r="AT121" s="697">
        <f>[52]ACCOUNTALLOC!AT121</f>
        <v>0</v>
      </c>
      <c r="AU121" s="697">
        <f>[52]ACCOUNTALLOC!AU121</f>
        <v>0</v>
      </c>
      <c r="AV121" s="697">
        <f>[52]ACCOUNTALLOC!AV121</f>
        <v>0</v>
      </c>
      <c r="AW121" s="697">
        <f>[52]ACCOUNTALLOC!AW121</f>
        <v>0</v>
      </c>
      <c r="AX121" s="697">
        <f>[52]ACCOUNTALLOC!AX121</f>
        <v>0</v>
      </c>
      <c r="AY121" s="697">
        <f>[52]ACCOUNTALLOC!AY121</f>
        <v>0</v>
      </c>
      <c r="AZ121" s="698"/>
      <c r="BA121" s="697">
        <f>[52]ACCOUNTALLOC!BA121</f>
        <v>0</v>
      </c>
      <c r="BB121" s="697">
        <f>[52]ACCOUNTALLOC!BB121</f>
        <v>0</v>
      </c>
      <c r="BC121" s="697">
        <f>[52]ACCOUNTALLOC!BC121</f>
        <v>0</v>
      </c>
      <c r="BD121" s="697">
        <f>[52]ACCOUNTALLOC!BD121</f>
        <v>0</v>
      </c>
      <c r="BE121" s="697">
        <f>[52]ACCOUNTALLOC!BE121</f>
        <v>0</v>
      </c>
      <c r="BF121" s="697">
        <f>[52]ACCOUNTALLOC!BF121</f>
        <v>0</v>
      </c>
      <c r="BG121" s="697">
        <f>[52]ACCOUNTALLOC!BG121</f>
        <v>0</v>
      </c>
      <c r="BH121" s="698"/>
      <c r="BI121" s="697">
        <f>[52]ACCOUNTALLOC!BI121</f>
        <v>0</v>
      </c>
      <c r="BJ121" s="697">
        <f>[52]ACCOUNTALLOC!BJ121</f>
        <v>0</v>
      </c>
      <c r="BK121" s="697">
        <f>[52]ACCOUNTALLOC!BK121</f>
        <v>0</v>
      </c>
      <c r="BL121" s="697">
        <f>[52]ACCOUNTALLOC!BL121</f>
        <v>0</v>
      </c>
      <c r="BM121" s="697">
        <f>[52]ACCOUNTALLOC!BM121</f>
        <v>0</v>
      </c>
      <c r="BN121" s="697">
        <f>[52]ACCOUNTALLOC!BN121</f>
        <v>0</v>
      </c>
      <c r="BO121" s="697">
        <f>[52]ACCOUNTALLOC!BO121</f>
        <v>0</v>
      </c>
      <c r="BP121" s="698"/>
      <c r="BQ121" s="697">
        <f>[52]ACCOUNTALLOC!BQ121</f>
        <v>0</v>
      </c>
      <c r="BR121" s="697">
        <f>[52]ACCOUNTALLOC!BR121</f>
        <v>0</v>
      </c>
      <c r="BS121" s="697">
        <f>[52]ACCOUNTALLOC!BS121</f>
        <v>0</v>
      </c>
      <c r="BT121" s="697">
        <f>[52]ACCOUNTALLOC!BT121</f>
        <v>0</v>
      </c>
      <c r="BU121" s="697">
        <f>[52]ACCOUNTALLOC!BU121</f>
        <v>0</v>
      </c>
      <c r="BV121" s="697">
        <f>[52]ACCOUNTALLOC!BV121</f>
        <v>0</v>
      </c>
      <c r="BW121" s="697">
        <f>[52]ACCOUNTALLOC!BW121</f>
        <v>0</v>
      </c>
      <c r="BX121" s="698"/>
      <c r="BY121" s="697">
        <f>[52]ACCOUNTALLOC!BY121</f>
        <v>0</v>
      </c>
      <c r="BZ121" s="697">
        <f>[52]ACCOUNTALLOC!BZ121</f>
        <v>0</v>
      </c>
      <c r="CA121" s="697">
        <f>[52]ACCOUNTALLOC!CA121</f>
        <v>0</v>
      </c>
      <c r="CB121" s="697">
        <f>[52]ACCOUNTALLOC!CB121</f>
        <v>0</v>
      </c>
      <c r="CC121" s="697">
        <f>[52]ACCOUNTALLOC!CC121</f>
        <v>0</v>
      </c>
      <c r="CD121" s="697">
        <f>[52]ACCOUNTALLOC!CD121</f>
        <v>0</v>
      </c>
      <c r="CE121" s="697">
        <f>[52]ACCOUNTALLOC!CE121</f>
        <v>0</v>
      </c>
      <c r="CF121" s="698"/>
      <c r="CG121" s="697">
        <f>[52]ACCOUNTALLOC!CG121</f>
        <v>0</v>
      </c>
      <c r="CH121" s="697">
        <f>[52]ACCOUNTALLOC!CH121</f>
        <v>0</v>
      </c>
      <c r="CI121" s="697">
        <f>[52]ACCOUNTALLOC!CI121</f>
        <v>0</v>
      </c>
      <c r="CJ121" s="697">
        <f>[52]ACCOUNTALLOC!CJ121</f>
        <v>0</v>
      </c>
      <c r="CK121" s="697">
        <f>[52]ACCOUNTALLOC!CK121</f>
        <v>0</v>
      </c>
      <c r="CL121" s="697">
        <f>[52]ACCOUNTALLOC!CL121</f>
        <v>0</v>
      </c>
      <c r="CM121" s="697">
        <f>[52]ACCOUNTALLOC!CM121</f>
        <v>0</v>
      </c>
      <c r="CN121" s="698">
        <f>[52]ACCOUNTALLOC!CN121</f>
        <v>0</v>
      </c>
      <c r="CO121" s="697">
        <f>[52]ACCOUNTALLOC!CO121</f>
        <v>0</v>
      </c>
      <c r="CP121" s="697">
        <f>[52]ACCOUNTALLOC!CP121</f>
        <v>0</v>
      </c>
      <c r="CQ121" s="697">
        <f>[52]ACCOUNTALLOC!CQ121</f>
        <v>0</v>
      </c>
      <c r="CR121" s="697">
        <f>[52]ACCOUNTALLOC!CR121</f>
        <v>0</v>
      </c>
      <c r="CS121" s="697">
        <f>[52]ACCOUNTALLOC!CS121</f>
        <v>0</v>
      </c>
      <c r="CT121" s="697">
        <f>[52]ACCOUNTALLOC!CT121</f>
        <v>0</v>
      </c>
      <c r="CU121" s="697">
        <f>[52]ACCOUNTALLOC!CU121</f>
        <v>0</v>
      </c>
      <c r="CW121" s="65">
        <f>[52]ACCOUNTALLOC!CW121</f>
        <v>0</v>
      </c>
      <c r="CX121" s="65">
        <f>[52]ACCOUNTALLOC!CX121</f>
        <v>0</v>
      </c>
      <c r="CY121" s="65">
        <f>[52]ACCOUNTALLOC!CY121</f>
        <v>0</v>
      </c>
      <c r="CZ121" s="65">
        <f>[52]ACCOUNTALLOC!CZ121</f>
        <v>0</v>
      </c>
      <c r="DA121" s="65">
        <f>[52]ACCOUNTALLOC!DA121</f>
        <v>0</v>
      </c>
      <c r="DB121" s="65">
        <f>[52]ACCOUNTALLOC!DB121</f>
        <v>0</v>
      </c>
      <c r="DC121" s="65">
        <f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>[52]ACCOUNTALLOC!E122</f>
        <v>0</v>
      </c>
      <c r="F122" s="697">
        <f>[52]ACCOUNTALLOC!F122</f>
        <v>0</v>
      </c>
      <c r="G122" s="697">
        <f>[52]ACCOUNTALLOC!G122</f>
        <v>0</v>
      </c>
      <c r="H122" s="697">
        <f>[52]ACCOUNTALLOC!H122</f>
        <v>0</v>
      </c>
      <c r="I122" s="697">
        <f>[52]ACCOUNTALLOC!I122</f>
        <v>0</v>
      </c>
      <c r="J122" s="697">
        <f>[52]ACCOUNTALLOC!J122</f>
        <v>0</v>
      </c>
      <c r="K122" s="697">
        <f>[52]ACCOUNTALLOC!K122</f>
        <v>0</v>
      </c>
      <c r="L122" s="698"/>
      <c r="M122" s="697">
        <f>[52]ACCOUNTALLOC!M122</f>
        <v>0</v>
      </c>
      <c r="N122" s="697">
        <f>[52]ACCOUNTALLOC!N122</f>
        <v>0</v>
      </c>
      <c r="O122" s="697">
        <f>[52]ACCOUNTALLOC!O122</f>
        <v>0</v>
      </c>
      <c r="P122" s="697">
        <f>[52]ACCOUNTALLOC!P122</f>
        <v>0</v>
      </c>
      <c r="Q122" s="697">
        <f>[52]ACCOUNTALLOC!Q122</f>
        <v>0</v>
      </c>
      <c r="R122" s="697">
        <f>[52]ACCOUNTALLOC!R122</f>
        <v>0</v>
      </c>
      <c r="S122" s="697">
        <f>[52]ACCOUNTALLOC!S122</f>
        <v>0</v>
      </c>
      <c r="T122" s="698"/>
      <c r="U122" s="697">
        <f>[52]ACCOUNTALLOC!U122</f>
        <v>0</v>
      </c>
      <c r="V122" s="697">
        <f>[52]ACCOUNTALLOC!V122</f>
        <v>0</v>
      </c>
      <c r="W122" s="697">
        <f>[52]ACCOUNTALLOC!W122</f>
        <v>0</v>
      </c>
      <c r="X122" s="697">
        <f>[52]ACCOUNTALLOC!X122</f>
        <v>0</v>
      </c>
      <c r="Y122" s="697">
        <f>[52]ACCOUNTALLOC!Y122</f>
        <v>0</v>
      </c>
      <c r="Z122" s="697">
        <f>[52]ACCOUNTALLOC!Z122</f>
        <v>0</v>
      </c>
      <c r="AA122" s="697">
        <f>[52]ACCOUNTALLOC!AA122</f>
        <v>0</v>
      </c>
      <c r="AB122" s="698"/>
      <c r="AC122" s="697">
        <f>[52]ACCOUNTALLOC!AC122</f>
        <v>0</v>
      </c>
      <c r="AD122" s="697">
        <f>[52]ACCOUNTALLOC!AD122</f>
        <v>0</v>
      </c>
      <c r="AE122" s="697">
        <f>[52]ACCOUNTALLOC!AE122</f>
        <v>0</v>
      </c>
      <c r="AF122" s="697">
        <f>[52]ACCOUNTALLOC!AF122</f>
        <v>0</v>
      </c>
      <c r="AG122" s="697">
        <f>[52]ACCOUNTALLOC!AG122</f>
        <v>0</v>
      </c>
      <c r="AH122" s="697">
        <f>[52]ACCOUNTALLOC!AH122</f>
        <v>0</v>
      </c>
      <c r="AI122" s="697">
        <f>[52]ACCOUNTALLOC!AI122</f>
        <v>0</v>
      </c>
      <c r="AJ122" s="698"/>
      <c r="AK122" s="697">
        <f>[52]ACCOUNTALLOC!AK122</f>
        <v>0</v>
      </c>
      <c r="AL122" s="697">
        <f>[52]ACCOUNTALLOC!AL122</f>
        <v>0</v>
      </c>
      <c r="AM122" s="697">
        <f>[52]ACCOUNTALLOC!AM122</f>
        <v>0</v>
      </c>
      <c r="AN122" s="697">
        <f>[52]ACCOUNTALLOC!AN122</f>
        <v>0</v>
      </c>
      <c r="AO122" s="697">
        <f>[52]ACCOUNTALLOC!AO122</f>
        <v>0</v>
      </c>
      <c r="AP122" s="697">
        <f>[52]ACCOUNTALLOC!AP122</f>
        <v>0</v>
      </c>
      <c r="AQ122" s="697">
        <f>[52]ACCOUNTALLOC!AQ122</f>
        <v>0</v>
      </c>
      <c r="AR122" s="698"/>
      <c r="AS122" s="697">
        <f>[52]ACCOUNTALLOC!AS122</f>
        <v>0</v>
      </c>
      <c r="AT122" s="697">
        <f>[52]ACCOUNTALLOC!AT122</f>
        <v>0</v>
      </c>
      <c r="AU122" s="697">
        <f>[52]ACCOUNTALLOC!AU122</f>
        <v>0</v>
      </c>
      <c r="AV122" s="697">
        <f>[52]ACCOUNTALLOC!AV122</f>
        <v>0</v>
      </c>
      <c r="AW122" s="697">
        <f>[52]ACCOUNTALLOC!AW122</f>
        <v>0</v>
      </c>
      <c r="AX122" s="697">
        <f>[52]ACCOUNTALLOC!AX122</f>
        <v>0</v>
      </c>
      <c r="AY122" s="697">
        <f>[52]ACCOUNTALLOC!AY122</f>
        <v>0</v>
      </c>
      <c r="AZ122" s="698"/>
      <c r="BA122" s="697">
        <f>[52]ACCOUNTALLOC!BA122</f>
        <v>0</v>
      </c>
      <c r="BB122" s="697">
        <f>[52]ACCOUNTALLOC!BB122</f>
        <v>0</v>
      </c>
      <c r="BC122" s="697">
        <f>[52]ACCOUNTALLOC!BC122</f>
        <v>0</v>
      </c>
      <c r="BD122" s="697">
        <f>[52]ACCOUNTALLOC!BD122</f>
        <v>0</v>
      </c>
      <c r="BE122" s="697">
        <f>[52]ACCOUNTALLOC!BE122</f>
        <v>0</v>
      </c>
      <c r="BF122" s="697">
        <f>[52]ACCOUNTALLOC!BF122</f>
        <v>0</v>
      </c>
      <c r="BG122" s="697">
        <f>[52]ACCOUNTALLOC!BG122</f>
        <v>0</v>
      </c>
      <c r="BH122" s="698"/>
      <c r="BI122" s="697">
        <f>[52]ACCOUNTALLOC!BI122</f>
        <v>0</v>
      </c>
      <c r="BJ122" s="697">
        <f>[52]ACCOUNTALLOC!BJ122</f>
        <v>0</v>
      </c>
      <c r="BK122" s="697">
        <f>[52]ACCOUNTALLOC!BK122</f>
        <v>0</v>
      </c>
      <c r="BL122" s="697">
        <f>[52]ACCOUNTALLOC!BL122</f>
        <v>0</v>
      </c>
      <c r="BM122" s="697">
        <f>[52]ACCOUNTALLOC!BM122</f>
        <v>0</v>
      </c>
      <c r="BN122" s="697">
        <f>[52]ACCOUNTALLOC!BN122</f>
        <v>0</v>
      </c>
      <c r="BO122" s="697">
        <f>[52]ACCOUNTALLOC!BO122</f>
        <v>0</v>
      </c>
      <c r="BP122" s="698"/>
      <c r="BQ122" s="697">
        <f>[52]ACCOUNTALLOC!BQ122</f>
        <v>0</v>
      </c>
      <c r="BR122" s="697">
        <f>[52]ACCOUNTALLOC!BR122</f>
        <v>0</v>
      </c>
      <c r="BS122" s="697">
        <f>[52]ACCOUNTALLOC!BS122</f>
        <v>0</v>
      </c>
      <c r="BT122" s="697">
        <f>[52]ACCOUNTALLOC!BT122</f>
        <v>0</v>
      </c>
      <c r="BU122" s="697">
        <f>[52]ACCOUNTALLOC!BU122</f>
        <v>0</v>
      </c>
      <c r="BV122" s="697">
        <f>[52]ACCOUNTALLOC!BV122</f>
        <v>0</v>
      </c>
      <c r="BW122" s="697">
        <f>[52]ACCOUNTALLOC!BW122</f>
        <v>0</v>
      </c>
      <c r="BX122" s="698"/>
      <c r="BY122" s="697">
        <f>[52]ACCOUNTALLOC!BY122</f>
        <v>0</v>
      </c>
      <c r="BZ122" s="697">
        <f>[52]ACCOUNTALLOC!BZ122</f>
        <v>0</v>
      </c>
      <c r="CA122" s="697">
        <f>[52]ACCOUNTALLOC!CA122</f>
        <v>0</v>
      </c>
      <c r="CB122" s="697">
        <f>[52]ACCOUNTALLOC!CB122</f>
        <v>0</v>
      </c>
      <c r="CC122" s="697">
        <f>[52]ACCOUNTALLOC!CC122</f>
        <v>0</v>
      </c>
      <c r="CD122" s="697">
        <f>[52]ACCOUNTALLOC!CD122</f>
        <v>0</v>
      </c>
      <c r="CE122" s="697">
        <f>[52]ACCOUNTALLOC!CE122</f>
        <v>0</v>
      </c>
      <c r="CF122" s="698"/>
      <c r="CG122" s="697">
        <f>[52]ACCOUNTALLOC!CG122</f>
        <v>0</v>
      </c>
      <c r="CH122" s="697">
        <f>[52]ACCOUNTALLOC!CH122</f>
        <v>0</v>
      </c>
      <c r="CI122" s="697">
        <f>[52]ACCOUNTALLOC!CI122</f>
        <v>0</v>
      </c>
      <c r="CJ122" s="697">
        <f>[52]ACCOUNTALLOC!CJ122</f>
        <v>0</v>
      </c>
      <c r="CK122" s="697">
        <f>[52]ACCOUNTALLOC!CK122</f>
        <v>0</v>
      </c>
      <c r="CL122" s="697">
        <f>[52]ACCOUNTALLOC!CL122</f>
        <v>0</v>
      </c>
      <c r="CM122" s="697">
        <f>[52]ACCOUNTALLOC!CM122</f>
        <v>0</v>
      </c>
      <c r="CN122" s="698">
        <f>[52]ACCOUNTALLOC!CN122</f>
        <v>0</v>
      </c>
      <c r="CO122" s="697">
        <f>[52]ACCOUNTALLOC!CO122</f>
        <v>0</v>
      </c>
      <c r="CP122" s="697">
        <f>[52]ACCOUNTALLOC!CP122</f>
        <v>0</v>
      </c>
      <c r="CQ122" s="697">
        <f>[52]ACCOUNTALLOC!CQ122</f>
        <v>0</v>
      </c>
      <c r="CR122" s="697">
        <f>[52]ACCOUNTALLOC!CR122</f>
        <v>0</v>
      </c>
      <c r="CS122" s="697">
        <f>[52]ACCOUNTALLOC!CS122</f>
        <v>0</v>
      </c>
      <c r="CT122" s="697">
        <f>[52]ACCOUNTALLOC!CT122</f>
        <v>0</v>
      </c>
      <c r="CU122" s="697">
        <f>[52]ACCOUNTALLOC!CU122</f>
        <v>0</v>
      </c>
      <c r="CW122" s="65">
        <f>[52]ACCOUNTALLOC!CW122</f>
        <v>0</v>
      </c>
      <c r="CX122" s="65">
        <f>[52]ACCOUNTALLOC!CX122</f>
        <v>0</v>
      </c>
      <c r="CY122" s="65">
        <f>[52]ACCOUNTALLOC!CY122</f>
        <v>0</v>
      </c>
      <c r="CZ122" s="65">
        <f>[52]ACCOUNTALLOC!CZ122</f>
        <v>0</v>
      </c>
      <c r="DA122" s="65">
        <f>[52]ACCOUNTALLOC!DA122</f>
        <v>0</v>
      </c>
      <c r="DB122" s="65">
        <f>[52]ACCOUNTALLOC!DB122</f>
        <v>0</v>
      </c>
      <c r="DC122" s="65">
        <f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>[52]ACCOUNTALLOC!E123</f>
        <v>0</v>
      </c>
      <c r="F123" s="697">
        <f>[52]ACCOUNTALLOC!F123</f>
        <v>0</v>
      </c>
      <c r="G123" s="697">
        <f>[52]ACCOUNTALLOC!G123</f>
        <v>0</v>
      </c>
      <c r="H123" s="697">
        <f>[52]ACCOUNTALLOC!H123</f>
        <v>0</v>
      </c>
      <c r="I123" s="697">
        <f>[52]ACCOUNTALLOC!I123</f>
        <v>0</v>
      </c>
      <c r="J123" s="697">
        <f>[52]ACCOUNTALLOC!J123</f>
        <v>0</v>
      </c>
      <c r="K123" s="697">
        <f>[52]ACCOUNTALLOC!K123</f>
        <v>0</v>
      </c>
      <c r="L123" s="698"/>
      <c r="M123" s="697">
        <f>[52]ACCOUNTALLOC!M123</f>
        <v>0</v>
      </c>
      <c r="N123" s="697">
        <f>[52]ACCOUNTALLOC!N123</f>
        <v>0</v>
      </c>
      <c r="O123" s="697">
        <f>[52]ACCOUNTALLOC!O123</f>
        <v>0</v>
      </c>
      <c r="P123" s="697">
        <f>[52]ACCOUNTALLOC!P123</f>
        <v>0</v>
      </c>
      <c r="Q123" s="697">
        <f>[52]ACCOUNTALLOC!Q123</f>
        <v>0</v>
      </c>
      <c r="R123" s="697">
        <f>[52]ACCOUNTALLOC!R123</f>
        <v>0</v>
      </c>
      <c r="S123" s="697">
        <f>[52]ACCOUNTALLOC!S123</f>
        <v>0</v>
      </c>
      <c r="T123" s="698"/>
      <c r="U123" s="697">
        <f>[52]ACCOUNTALLOC!U123</f>
        <v>0</v>
      </c>
      <c r="V123" s="697">
        <f>[52]ACCOUNTALLOC!V123</f>
        <v>0</v>
      </c>
      <c r="W123" s="697">
        <f>[52]ACCOUNTALLOC!W123</f>
        <v>0</v>
      </c>
      <c r="X123" s="697">
        <f>[52]ACCOUNTALLOC!X123</f>
        <v>0</v>
      </c>
      <c r="Y123" s="697">
        <f>[52]ACCOUNTALLOC!Y123</f>
        <v>0</v>
      </c>
      <c r="Z123" s="697">
        <f>[52]ACCOUNTALLOC!Z123</f>
        <v>0</v>
      </c>
      <c r="AA123" s="697">
        <f>[52]ACCOUNTALLOC!AA123</f>
        <v>0</v>
      </c>
      <c r="AB123" s="698"/>
      <c r="AC123" s="697">
        <f>[52]ACCOUNTALLOC!AC123</f>
        <v>0</v>
      </c>
      <c r="AD123" s="697">
        <f>[52]ACCOUNTALLOC!AD123</f>
        <v>0</v>
      </c>
      <c r="AE123" s="697">
        <f>[52]ACCOUNTALLOC!AE123</f>
        <v>0</v>
      </c>
      <c r="AF123" s="697">
        <f>[52]ACCOUNTALLOC!AF123</f>
        <v>0</v>
      </c>
      <c r="AG123" s="697">
        <f>[52]ACCOUNTALLOC!AG123</f>
        <v>0</v>
      </c>
      <c r="AH123" s="697">
        <f>[52]ACCOUNTALLOC!AH123</f>
        <v>0</v>
      </c>
      <c r="AI123" s="697">
        <f>[52]ACCOUNTALLOC!AI123</f>
        <v>0</v>
      </c>
      <c r="AJ123" s="698"/>
      <c r="AK123" s="697">
        <f>[52]ACCOUNTALLOC!AK123</f>
        <v>0</v>
      </c>
      <c r="AL123" s="697">
        <f>[52]ACCOUNTALLOC!AL123</f>
        <v>0</v>
      </c>
      <c r="AM123" s="697">
        <f>[52]ACCOUNTALLOC!AM123</f>
        <v>0</v>
      </c>
      <c r="AN123" s="697">
        <f>[52]ACCOUNTALLOC!AN123</f>
        <v>0</v>
      </c>
      <c r="AO123" s="697">
        <f>[52]ACCOUNTALLOC!AO123</f>
        <v>0</v>
      </c>
      <c r="AP123" s="697">
        <f>[52]ACCOUNTALLOC!AP123</f>
        <v>0</v>
      </c>
      <c r="AQ123" s="697">
        <f>[52]ACCOUNTALLOC!AQ123</f>
        <v>0</v>
      </c>
      <c r="AR123" s="698"/>
      <c r="AS123" s="697">
        <f>[52]ACCOUNTALLOC!AS123</f>
        <v>0</v>
      </c>
      <c r="AT123" s="697">
        <f>[52]ACCOUNTALLOC!AT123</f>
        <v>0</v>
      </c>
      <c r="AU123" s="697">
        <f>[52]ACCOUNTALLOC!AU123</f>
        <v>0</v>
      </c>
      <c r="AV123" s="697">
        <f>[52]ACCOUNTALLOC!AV123</f>
        <v>0</v>
      </c>
      <c r="AW123" s="697">
        <f>[52]ACCOUNTALLOC!AW123</f>
        <v>0</v>
      </c>
      <c r="AX123" s="697">
        <f>[52]ACCOUNTALLOC!AX123</f>
        <v>0</v>
      </c>
      <c r="AY123" s="697">
        <f>[52]ACCOUNTALLOC!AY123</f>
        <v>0</v>
      </c>
      <c r="AZ123" s="698"/>
      <c r="BA123" s="697">
        <f>[52]ACCOUNTALLOC!BA123</f>
        <v>0</v>
      </c>
      <c r="BB123" s="697">
        <f>[52]ACCOUNTALLOC!BB123</f>
        <v>0</v>
      </c>
      <c r="BC123" s="697">
        <f>[52]ACCOUNTALLOC!BC123</f>
        <v>0</v>
      </c>
      <c r="BD123" s="697">
        <f>[52]ACCOUNTALLOC!BD123</f>
        <v>0</v>
      </c>
      <c r="BE123" s="697">
        <f>[52]ACCOUNTALLOC!BE123</f>
        <v>0</v>
      </c>
      <c r="BF123" s="697">
        <f>[52]ACCOUNTALLOC!BF123</f>
        <v>0</v>
      </c>
      <c r="BG123" s="697">
        <f>[52]ACCOUNTALLOC!BG123</f>
        <v>0</v>
      </c>
      <c r="BH123" s="698"/>
      <c r="BI123" s="697">
        <f>[52]ACCOUNTALLOC!BI123</f>
        <v>0</v>
      </c>
      <c r="BJ123" s="697">
        <f>[52]ACCOUNTALLOC!BJ123</f>
        <v>0</v>
      </c>
      <c r="BK123" s="697">
        <f>[52]ACCOUNTALLOC!BK123</f>
        <v>0</v>
      </c>
      <c r="BL123" s="697">
        <f>[52]ACCOUNTALLOC!BL123</f>
        <v>0</v>
      </c>
      <c r="BM123" s="697">
        <f>[52]ACCOUNTALLOC!BM123</f>
        <v>0</v>
      </c>
      <c r="BN123" s="697">
        <f>[52]ACCOUNTALLOC!BN123</f>
        <v>0</v>
      </c>
      <c r="BO123" s="697">
        <f>[52]ACCOUNTALLOC!BO123</f>
        <v>0</v>
      </c>
      <c r="BP123" s="698"/>
      <c r="BQ123" s="697">
        <f>[52]ACCOUNTALLOC!BQ123</f>
        <v>0</v>
      </c>
      <c r="BR123" s="697">
        <f>[52]ACCOUNTALLOC!BR123</f>
        <v>0</v>
      </c>
      <c r="BS123" s="697">
        <f>[52]ACCOUNTALLOC!BS123</f>
        <v>0</v>
      </c>
      <c r="BT123" s="697">
        <f>[52]ACCOUNTALLOC!BT123</f>
        <v>0</v>
      </c>
      <c r="BU123" s="697">
        <f>[52]ACCOUNTALLOC!BU123</f>
        <v>0</v>
      </c>
      <c r="BV123" s="697">
        <f>[52]ACCOUNTALLOC!BV123</f>
        <v>0</v>
      </c>
      <c r="BW123" s="697">
        <f>[52]ACCOUNTALLOC!BW123</f>
        <v>0</v>
      </c>
      <c r="BX123" s="698"/>
      <c r="BY123" s="697">
        <f>[52]ACCOUNTALLOC!BY123</f>
        <v>0</v>
      </c>
      <c r="BZ123" s="697">
        <f>[52]ACCOUNTALLOC!BZ123</f>
        <v>0</v>
      </c>
      <c r="CA123" s="697">
        <f>[52]ACCOUNTALLOC!CA123</f>
        <v>0</v>
      </c>
      <c r="CB123" s="697">
        <f>[52]ACCOUNTALLOC!CB123</f>
        <v>0</v>
      </c>
      <c r="CC123" s="697">
        <f>[52]ACCOUNTALLOC!CC123</f>
        <v>0</v>
      </c>
      <c r="CD123" s="697">
        <f>[52]ACCOUNTALLOC!CD123</f>
        <v>0</v>
      </c>
      <c r="CE123" s="697">
        <f>[52]ACCOUNTALLOC!CE123</f>
        <v>0</v>
      </c>
      <c r="CF123" s="698"/>
      <c r="CG123" s="697">
        <f>[52]ACCOUNTALLOC!CG123</f>
        <v>0</v>
      </c>
      <c r="CH123" s="697">
        <f>[52]ACCOUNTALLOC!CH123</f>
        <v>0</v>
      </c>
      <c r="CI123" s="697">
        <f>[52]ACCOUNTALLOC!CI123</f>
        <v>0</v>
      </c>
      <c r="CJ123" s="697">
        <f>[52]ACCOUNTALLOC!CJ123</f>
        <v>0</v>
      </c>
      <c r="CK123" s="697">
        <f>[52]ACCOUNTALLOC!CK123</f>
        <v>0</v>
      </c>
      <c r="CL123" s="697">
        <f>[52]ACCOUNTALLOC!CL123</f>
        <v>0</v>
      </c>
      <c r="CM123" s="697">
        <f>[52]ACCOUNTALLOC!CM123</f>
        <v>0</v>
      </c>
      <c r="CN123" s="698">
        <f>[52]ACCOUNTALLOC!CN123</f>
        <v>0</v>
      </c>
      <c r="CO123" s="697">
        <f>[52]ACCOUNTALLOC!CO123</f>
        <v>0</v>
      </c>
      <c r="CP123" s="697">
        <f>[52]ACCOUNTALLOC!CP123</f>
        <v>0</v>
      </c>
      <c r="CQ123" s="697">
        <f>[52]ACCOUNTALLOC!CQ123</f>
        <v>0</v>
      </c>
      <c r="CR123" s="697">
        <f>[52]ACCOUNTALLOC!CR123</f>
        <v>0</v>
      </c>
      <c r="CS123" s="697">
        <f>[52]ACCOUNTALLOC!CS123</f>
        <v>0</v>
      </c>
      <c r="CT123" s="697">
        <f>[52]ACCOUNTALLOC!CT123</f>
        <v>0</v>
      </c>
      <c r="CU123" s="697">
        <f>[52]ACCOUNTALLOC!CU123</f>
        <v>0</v>
      </c>
      <c r="CW123" s="65">
        <f>[52]ACCOUNTALLOC!CW123</f>
        <v>0</v>
      </c>
      <c r="CX123" s="65">
        <f>[52]ACCOUNTALLOC!CX123</f>
        <v>0</v>
      </c>
      <c r="CY123" s="65">
        <f>[52]ACCOUNTALLOC!CY123</f>
        <v>0</v>
      </c>
      <c r="CZ123" s="65">
        <f>[52]ACCOUNTALLOC!CZ123</f>
        <v>0</v>
      </c>
      <c r="DA123" s="65">
        <f>[52]ACCOUNTALLOC!DA123</f>
        <v>0</v>
      </c>
      <c r="DB123" s="65">
        <f>[52]ACCOUNTALLOC!DB123</f>
        <v>0</v>
      </c>
      <c r="DC123" s="65">
        <f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>[52]ACCOUNTALLOC!E124</f>
        <v>-31339148.3307436</v>
      </c>
      <c r="F124" s="696">
        <f>[52]ACCOUNTALLOC!F124</f>
        <v>-224838548.33014143</v>
      </c>
      <c r="G124" s="696">
        <f>[52]ACCOUNTALLOC!G124</f>
        <v>0</v>
      </c>
      <c r="H124" s="696">
        <f>[52]ACCOUNTALLOC!H124</f>
        <v>0</v>
      </c>
      <c r="I124" s="696">
        <f>[52]ACCOUNTALLOC!I124</f>
        <v>0</v>
      </c>
      <c r="J124" s="696">
        <f>[52]ACCOUNTALLOC!J124</f>
        <v>0</v>
      </c>
      <c r="K124" s="696">
        <f>[52]ACCOUNTALLOC!K124</f>
        <v>-256177696.66088504</v>
      </c>
      <c r="L124" s="696"/>
      <c r="M124" s="696">
        <f>[52]ACCOUNTALLOC!M124</f>
        <v>-7225334.4292314621</v>
      </c>
      <c r="N124" s="696">
        <f>[52]ACCOUNTALLOC!N124</f>
        <v>-57128836.906058677</v>
      </c>
      <c r="O124" s="696">
        <f>[52]ACCOUNTALLOC!O124</f>
        <v>0</v>
      </c>
      <c r="P124" s="696">
        <f>[52]ACCOUNTALLOC!P124</f>
        <v>0</v>
      </c>
      <c r="Q124" s="696">
        <f>[52]ACCOUNTALLOC!Q124</f>
        <v>0</v>
      </c>
      <c r="R124" s="696">
        <f>[52]ACCOUNTALLOC!R124</f>
        <v>0</v>
      </c>
      <c r="S124" s="696">
        <f>[52]ACCOUNTALLOC!S124</f>
        <v>-64354171.335290141</v>
      </c>
      <c r="T124" s="696"/>
      <c r="U124" s="696">
        <f>[52]ACCOUNTALLOC!U124</f>
        <v>-7733550.06166628</v>
      </c>
      <c r="V124" s="696">
        <f>[52]ACCOUNTALLOC!V124</f>
        <v>-63531641.556273192</v>
      </c>
      <c r="W124" s="696">
        <f>[52]ACCOUNTALLOC!W124</f>
        <v>0</v>
      </c>
      <c r="X124" s="696">
        <f>[52]ACCOUNTALLOC!X124</f>
        <v>0</v>
      </c>
      <c r="Y124" s="696">
        <f>[52]ACCOUNTALLOC!Y124</f>
        <v>0</v>
      </c>
      <c r="Z124" s="696">
        <f>[52]ACCOUNTALLOC!Z124</f>
        <v>0</v>
      </c>
      <c r="AA124" s="696">
        <f>[52]ACCOUNTALLOC!AA124</f>
        <v>-71265191.617939472</v>
      </c>
      <c r="AB124" s="696"/>
      <c r="AC124" s="696">
        <f>[52]ACCOUNTALLOC!AC124</f>
        <v>-4063345.2661838545</v>
      </c>
      <c r="AD124" s="696">
        <f>[52]ACCOUNTALLOC!AD124</f>
        <v>-41001149.825670347</v>
      </c>
      <c r="AE124" s="696">
        <f>[52]ACCOUNTALLOC!AE124</f>
        <v>0</v>
      </c>
      <c r="AF124" s="696">
        <f>[52]ACCOUNTALLOC!AF124</f>
        <v>0</v>
      </c>
      <c r="AG124" s="696">
        <f>[52]ACCOUNTALLOC!AG124</f>
        <v>0</v>
      </c>
      <c r="AH124" s="696">
        <f>[52]ACCOUNTALLOC!AH124</f>
        <v>0</v>
      </c>
      <c r="AI124" s="696">
        <f>[52]ACCOUNTALLOC!AI124</f>
        <v>-45064495.0918542</v>
      </c>
      <c r="AJ124" s="696"/>
      <c r="AK124" s="696">
        <f>[52]ACCOUNTALLOC!AK124</f>
        <v>-2870439.031955705</v>
      </c>
      <c r="AL124" s="696">
        <f>[52]ACCOUNTALLOC!AL124</f>
        <v>-28526254.336911581</v>
      </c>
      <c r="AM124" s="696">
        <f>[52]ACCOUNTALLOC!AM124</f>
        <v>0</v>
      </c>
      <c r="AN124" s="696">
        <f>[52]ACCOUNTALLOC!AN124</f>
        <v>0</v>
      </c>
      <c r="AO124" s="696">
        <f>[52]ACCOUNTALLOC!AO124</f>
        <v>0</v>
      </c>
      <c r="AP124" s="696">
        <f>[52]ACCOUNTALLOC!AP124</f>
        <v>0</v>
      </c>
      <c r="AQ124" s="696">
        <f>[52]ACCOUNTALLOC!AQ124</f>
        <v>-31396693.368867286</v>
      </c>
      <c r="AR124" s="696"/>
      <c r="AS124" s="696">
        <f>[52]ACCOUNTALLOC!AS124</f>
        <v>-98.095258053567022</v>
      </c>
      <c r="AT124" s="696">
        <f>[52]ACCOUNTALLOC!AT124</f>
        <v>-90074.739266944205</v>
      </c>
      <c r="AU124" s="696">
        <f>[52]ACCOUNTALLOC!AU124</f>
        <v>0</v>
      </c>
      <c r="AV124" s="696">
        <f>[52]ACCOUNTALLOC!AV124</f>
        <v>0</v>
      </c>
      <c r="AW124" s="696">
        <f>[52]ACCOUNTALLOC!AW124</f>
        <v>0</v>
      </c>
      <c r="AX124" s="696">
        <f>[52]ACCOUNTALLOC!AX124</f>
        <v>0</v>
      </c>
      <c r="AY124" s="696">
        <f>[52]ACCOUNTALLOC!AY124</f>
        <v>-90172.834524997772</v>
      </c>
      <c r="AZ124" s="696"/>
      <c r="BA124" s="696">
        <f>[52]ACCOUNTALLOC!BA124</f>
        <v>0</v>
      </c>
      <c r="BB124" s="696">
        <f>[52]ACCOUNTALLOC!BB124</f>
        <v>-2486019.0965447389</v>
      </c>
      <c r="BC124" s="696">
        <f>[52]ACCOUNTALLOC!BC124</f>
        <v>0</v>
      </c>
      <c r="BD124" s="696">
        <f>[52]ACCOUNTALLOC!BD124</f>
        <v>0</v>
      </c>
      <c r="BE124" s="696">
        <f>[52]ACCOUNTALLOC!BE124</f>
        <v>0</v>
      </c>
      <c r="BF124" s="696">
        <f>[52]ACCOUNTALLOC!BF124</f>
        <v>0</v>
      </c>
      <c r="BG124" s="696">
        <f>[52]ACCOUNTALLOC!BG124</f>
        <v>-2486019.0965447389</v>
      </c>
      <c r="BH124" s="696"/>
      <c r="BI124" s="696">
        <f>[52]ACCOUNTALLOC!BI124</f>
        <v>-484481.25499931915</v>
      </c>
      <c r="BJ124" s="696">
        <f>[52]ACCOUNTALLOC!BJ124</f>
        <v>-4447235.7854257282</v>
      </c>
      <c r="BK124" s="696">
        <f>[52]ACCOUNTALLOC!BK124</f>
        <v>0</v>
      </c>
      <c r="BL124" s="696">
        <f>[52]ACCOUNTALLOC!BL124</f>
        <v>0</v>
      </c>
      <c r="BM124" s="696">
        <f>[52]ACCOUNTALLOC!BM124</f>
        <v>0</v>
      </c>
      <c r="BN124" s="696">
        <f>[52]ACCOUNTALLOC!BN124</f>
        <v>0</v>
      </c>
      <c r="BO124" s="696">
        <f>[52]ACCOUNTALLOC!BO124</f>
        <v>-4931717.0404250473</v>
      </c>
      <c r="BP124" s="696"/>
      <c r="BQ124" s="696">
        <f>[52]ACCOUNTALLOC!BQ124</f>
        <v>-974966.75148008193</v>
      </c>
      <c r="BR124" s="696">
        <f>[52]ACCOUNTALLOC!BR124</f>
        <v>-12347322.715122249</v>
      </c>
      <c r="BS124" s="696">
        <f>[52]ACCOUNTALLOC!BS124</f>
        <v>0</v>
      </c>
      <c r="BT124" s="696">
        <f>[52]ACCOUNTALLOC!BT124</f>
        <v>0</v>
      </c>
      <c r="BU124" s="696">
        <f>[52]ACCOUNTALLOC!BU124</f>
        <v>0</v>
      </c>
      <c r="BV124" s="696">
        <f>[52]ACCOUNTALLOC!BV124</f>
        <v>0</v>
      </c>
      <c r="BW124" s="696">
        <f>[52]ACCOUNTALLOC!BW124</f>
        <v>-13322289.466602331</v>
      </c>
      <c r="BX124" s="696"/>
      <c r="BY124" s="696">
        <f>[52]ACCOUNTALLOC!BY124</f>
        <v>-2601298.221932407</v>
      </c>
      <c r="BZ124" s="696">
        <f>[52]ACCOUNTALLOC!BZ124</f>
        <v>-26247218.651630204</v>
      </c>
      <c r="CA124" s="696">
        <f>[52]ACCOUNTALLOC!CA124</f>
        <v>0</v>
      </c>
      <c r="CB124" s="696">
        <f>[52]ACCOUNTALLOC!CB124</f>
        <v>0</v>
      </c>
      <c r="CC124" s="696">
        <f>[52]ACCOUNTALLOC!CC124</f>
        <v>0</v>
      </c>
      <c r="CD124" s="696">
        <f>[52]ACCOUNTALLOC!CD124</f>
        <v>0</v>
      </c>
      <c r="CE124" s="696">
        <f>[52]ACCOUNTALLOC!CE124</f>
        <v>-28848516.873562612</v>
      </c>
      <c r="CF124" s="696"/>
      <c r="CG124" s="696">
        <f>[52]ACCOUNTALLOC!CG124</f>
        <v>-112932.54294418392</v>
      </c>
      <c r="CH124" s="696">
        <f>[52]ACCOUNTALLOC!CH124</f>
        <v>-1486770.7285564786</v>
      </c>
      <c r="CI124" s="696">
        <f>[52]ACCOUNTALLOC!CI124</f>
        <v>0</v>
      </c>
      <c r="CJ124" s="696">
        <f>[52]ACCOUNTALLOC!CJ124</f>
        <v>0</v>
      </c>
      <c r="CK124" s="696">
        <f>[52]ACCOUNTALLOC!CK124</f>
        <v>0</v>
      </c>
      <c r="CL124" s="696">
        <f>[52]ACCOUNTALLOC!CL124</f>
        <v>0</v>
      </c>
      <c r="CM124" s="696">
        <f>[52]ACCOUNTALLOC!CM124</f>
        <v>-1599703.2715006624</v>
      </c>
      <c r="CN124" s="696">
        <f>[52]ACCOUNTALLOC!CN124</f>
        <v>0</v>
      </c>
      <c r="CO124" s="696">
        <f>[52]ACCOUNTALLOC!CO124</f>
        <v>-20016.004917942861</v>
      </c>
      <c r="CP124" s="696">
        <f>[52]ACCOUNTALLOC!CP124</f>
        <v>-145508.4045221523</v>
      </c>
      <c r="CQ124" s="696">
        <f>[52]ACCOUNTALLOC!CQ124</f>
        <v>0</v>
      </c>
      <c r="CR124" s="696">
        <f>[52]ACCOUNTALLOC!CR124</f>
        <v>0</v>
      </c>
      <c r="CS124" s="696">
        <f>[52]ACCOUNTALLOC!CS124</f>
        <v>0</v>
      </c>
      <c r="CT124" s="696">
        <f>[52]ACCOUNTALLOC!CT124</f>
        <v>0</v>
      </c>
      <c r="CU124" s="696">
        <f>[52]ACCOUNTALLOC!CU124</f>
        <v>-165524.40944009516</v>
      </c>
      <c r="CV124" s="66"/>
      <c r="CW124" s="66">
        <f>[52]ACCOUNTALLOC!CW124</f>
        <v>0</v>
      </c>
      <c r="CX124" s="66">
        <f>[52]ACCOUNTALLOC!CX124</f>
        <v>0</v>
      </c>
      <c r="CY124" s="66">
        <f>[52]ACCOUNTALLOC!CY124</f>
        <v>0</v>
      </c>
      <c r="CZ124" s="66">
        <f>[52]ACCOUNTALLOC!CZ124</f>
        <v>0</v>
      </c>
      <c r="DA124" s="66">
        <f>[52]ACCOUNTALLOC!DA124</f>
        <v>0</v>
      </c>
      <c r="DB124" s="66">
        <f>[52]ACCOUNTALLOC!DB124</f>
        <v>0</v>
      </c>
      <c r="DC124" s="66">
        <f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>[52]ACCOUNTALLOC!E127</f>
        <v>0</v>
      </c>
      <c r="F127" s="697">
        <f>[52]ACCOUNTALLOC!F127</f>
        <v>0</v>
      </c>
      <c r="G127" s="697">
        <f>[52]ACCOUNTALLOC!G127</f>
        <v>0</v>
      </c>
      <c r="H127" s="697">
        <f>[52]ACCOUNTALLOC!H127</f>
        <v>0</v>
      </c>
      <c r="I127" s="697">
        <f>[52]ACCOUNTALLOC!I127</f>
        <v>0</v>
      </c>
      <c r="J127" s="697">
        <f>[52]ACCOUNTALLOC!J127</f>
        <v>0</v>
      </c>
      <c r="K127" s="697">
        <f>[52]ACCOUNTALLOC!K127</f>
        <v>0</v>
      </c>
      <c r="L127" s="698"/>
      <c r="M127" s="697">
        <f>[52]ACCOUNTALLOC!M127</f>
        <v>0</v>
      </c>
      <c r="N127" s="697">
        <f>[52]ACCOUNTALLOC!N127</f>
        <v>0</v>
      </c>
      <c r="O127" s="697">
        <f>[52]ACCOUNTALLOC!O127</f>
        <v>0</v>
      </c>
      <c r="P127" s="697">
        <f>[52]ACCOUNTALLOC!P127</f>
        <v>0</v>
      </c>
      <c r="Q127" s="697">
        <f>[52]ACCOUNTALLOC!Q127</f>
        <v>0</v>
      </c>
      <c r="R127" s="697">
        <f>[52]ACCOUNTALLOC!R127</f>
        <v>0</v>
      </c>
      <c r="S127" s="697">
        <f>[52]ACCOUNTALLOC!S127</f>
        <v>0</v>
      </c>
      <c r="T127" s="698"/>
      <c r="U127" s="697">
        <f>[52]ACCOUNTALLOC!U127</f>
        <v>0</v>
      </c>
      <c r="V127" s="697">
        <f>[52]ACCOUNTALLOC!V127</f>
        <v>0</v>
      </c>
      <c r="W127" s="697">
        <f>[52]ACCOUNTALLOC!W127</f>
        <v>0</v>
      </c>
      <c r="X127" s="697">
        <f>[52]ACCOUNTALLOC!X127</f>
        <v>0</v>
      </c>
      <c r="Y127" s="697">
        <f>[52]ACCOUNTALLOC!Y127</f>
        <v>0</v>
      </c>
      <c r="Z127" s="697">
        <f>[52]ACCOUNTALLOC!Z127</f>
        <v>0</v>
      </c>
      <c r="AA127" s="697">
        <f>[52]ACCOUNTALLOC!AA127</f>
        <v>0</v>
      </c>
      <c r="AB127" s="698"/>
      <c r="AC127" s="697">
        <f>[52]ACCOUNTALLOC!AC127</f>
        <v>0</v>
      </c>
      <c r="AD127" s="697">
        <f>[52]ACCOUNTALLOC!AD127</f>
        <v>0</v>
      </c>
      <c r="AE127" s="697">
        <f>[52]ACCOUNTALLOC!AE127</f>
        <v>0</v>
      </c>
      <c r="AF127" s="697">
        <f>[52]ACCOUNTALLOC!AF127</f>
        <v>0</v>
      </c>
      <c r="AG127" s="697">
        <f>[52]ACCOUNTALLOC!AG127</f>
        <v>0</v>
      </c>
      <c r="AH127" s="697">
        <f>[52]ACCOUNTALLOC!AH127</f>
        <v>0</v>
      </c>
      <c r="AI127" s="697">
        <f>[52]ACCOUNTALLOC!AI127</f>
        <v>0</v>
      </c>
      <c r="AJ127" s="698"/>
      <c r="AK127" s="697">
        <f>[52]ACCOUNTALLOC!AK127</f>
        <v>0</v>
      </c>
      <c r="AL127" s="697">
        <f>[52]ACCOUNTALLOC!AL127</f>
        <v>0</v>
      </c>
      <c r="AM127" s="697">
        <f>[52]ACCOUNTALLOC!AM127</f>
        <v>0</v>
      </c>
      <c r="AN127" s="697">
        <f>[52]ACCOUNTALLOC!AN127</f>
        <v>0</v>
      </c>
      <c r="AO127" s="697">
        <f>[52]ACCOUNTALLOC!AO127</f>
        <v>0</v>
      </c>
      <c r="AP127" s="697">
        <f>[52]ACCOUNTALLOC!AP127</f>
        <v>0</v>
      </c>
      <c r="AQ127" s="697">
        <f>[52]ACCOUNTALLOC!AQ127</f>
        <v>0</v>
      </c>
      <c r="AR127" s="698"/>
      <c r="AS127" s="697">
        <f>[52]ACCOUNTALLOC!AS127</f>
        <v>0</v>
      </c>
      <c r="AT127" s="697">
        <f>[52]ACCOUNTALLOC!AT127</f>
        <v>0</v>
      </c>
      <c r="AU127" s="697">
        <f>[52]ACCOUNTALLOC!AU127</f>
        <v>0</v>
      </c>
      <c r="AV127" s="697">
        <f>[52]ACCOUNTALLOC!AV127</f>
        <v>0</v>
      </c>
      <c r="AW127" s="697">
        <f>[52]ACCOUNTALLOC!AW127</f>
        <v>0</v>
      </c>
      <c r="AX127" s="697">
        <f>[52]ACCOUNTALLOC!AX127</f>
        <v>0</v>
      </c>
      <c r="AY127" s="697">
        <f>[52]ACCOUNTALLOC!AY127</f>
        <v>0</v>
      </c>
      <c r="AZ127" s="698"/>
      <c r="BA127" s="697">
        <f>[52]ACCOUNTALLOC!BA127</f>
        <v>0</v>
      </c>
      <c r="BB127" s="697">
        <f>[52]ACCOUNTALLOC!BB127</f>
        <v>0</v>
      </c>
      <c r="BC127" s="697">
        <f>[52]ACCOUNTALLOC!BC127</f>
        <v>0</v>
      </c>
      <c r="BD127" s="697">
        <f>[52]ACCOUNTALLOC!BD127</f>
        <v>0</v>
      </c>
      <c r="BE127" s="697">
        <f>[52]ACCOUNTALLOC!BE127</f>
        <v>0</v>
      </c>
      <c r="BF127" s="697">
        <f>[52]ACCOUNTALLOC!BF127</f>
        <v>0</v>
      </c>
      <c r="BG127" s="697">
        <f>[52]ACCOUNTALLOC!BG127</f>
        <v>0</v>
      </c>
      <c r="BH127" s="698"/>
      <c r="BI127" s="697">
        <f>[52]ACCOUNTALLOC!BI127</f>
        <v>0</v>
      </c>
      <c r="BJ127" s="697">
        <f>[52]ACCOUNTALLOC!BJ127</f>
        <v>0</v>
      </c>
      <c r="BK127" s="697">
        <f>[52]ACCOUNTALLOC!BK127</f>
        <v>0</v>
      </c>
      <c r="BL127" s="697">
        <f>[52]ACCOUNTALLOC!BL127</f>
        <v>0</v>
      </c>
      <c r="BM127" s="697">
        <f>[52]ACCOUNTALLOC!BM127</f>
        <v>0</v>
      </c>
      <c r="BN127" s="697">
        <f>[52]ACCOUNTALLOC!BN127</f>
        <v>0</v>
      </c>
      <c r="BO127" s="697">
        <f>[52]ACCOUNTALLOC!BO127</f>
        <v>0</v>
      </c>
      <c r="BP127" s="698"/>
      <c r="BQ127" s="697">
        <f>[52]ACCOUNTALLOC!BQ127</f>
        <v>-12148.752</v>
      </c>
      <c r="BR127" s="697">
        <f>[52]ACCOUNTALLOC!BR127</f>
        <v>0</v>
      </c>
      <c r="BS127" s="697">
        <f>[52]ACCOUNTALLOC!BS127</f>
        <v>0</v>
      </c>
      <c r="BT127" s="697">
        <f>[52]ACCOUNTALLOC!BT127</f>
        <v>0</v>
      </c>
      <c r="BU127" s="697">
        <f>[52]ACCOUNTALLOC!BU127</f>
        <v>0</v>
      </c>
      <c r="BV127" s="697">
        <f>[52]ACCOUNTALLOC!BV127</f>
        <v>0</v>
      </c>
      <c r="BW127" s="697">
        <f>[52]ACCOUNTALLOC!BW127</f>
        <v>-12148.752</v>
      </c>
      <c r="BX127" s="698"/>
      <c r="BY127" s="697">
        <f>[52]ACCOUNTALLOC!BY127</f>
        <v>0</v>
      </c>
      <c r="BZ127" s="697">
        <f>[52]ACCOUNTALLOC!BZ127</f>
        <v>0</v>
      </c>
      <c r="CA127" s="697">
        <f>[52]ACCOUNTALLOC!CA127</f>
        <v>0</v>
      </c>
      <c r="CB127" s="697">
        <f>[52]ACCOUNTALLOC!CB127</f>
        <v>0</v>
      </c>
      <c r="CC127" s="697">
        <f>[52]ACCOUNTALLOC!CC127</f>
        <v>0</v>
      </c>
      <c r="CD127" s="697">
        <f>[52]ACCOUNTALLOC!CD127</f>
        <v>0</v>
      </c>
      <c r="CE127" s="697">
        <f>[52]ACCOUNTALLOC!CE127</f>
        <v>0</v>
      </c>
      <c r="CF127" s="698"/>
      <c r="CG127" s="697">
        <f>[52]ACCOUNTALLOC!CG127</f>
        <v>0</v>
      </c>
      <c r="CH127" s="697">
        <f>[52]ACCOUNTALLOC!CH127</f>
        <v>0</v>
      </c>
      <c r="CI127" s="697">
        <f>[52]ACCOUNTALLOC!CI127</f>
        <v>0</v>
      </c>
      <c r="CJ127" s="697">
        <f>[52]ACCOUNTALLOC!CJ127</f>
        <v>0</v>
      </c>
      <c r="CK127" s="697">
        <f>[52]ACCOUNTALLOC!CK127</f>
        <v>0</v>
      </c>
      <c r="CL127" s="697">
        <f>[52]ACCOUNTALLOC!CL127</f>
        <v>0</v>
      </c>
      <c r="CM127" s="697">
        <f>[52]ACCOUNTALLOC!CM127</f>
        <v>0</v>
      </c>
      <c r="CN127" s="698">
        <f>[52]ACCOUNTALLOC!CN127</f>
        <v>0</v>
      </c>
      <c r="CO127" s="697">
        <f>[52]ACCOUNTALLOC!CO127</f>
        <v>0</v>
      </c>
      <c r="CP127" s="697">
        <f>[52]ACCOUNTALLOC!CP127</f>
        <v>0</v>
      </c>
      <c r="CQ127" s="697">
        <f>[52]ACCOUNTALLOC!CQ127</f>
        <v>0</v>
      </c>
      <c r="CR127" s="697">
        <f>[52]ACCOUNTALLOC!CR127</f>
        <v>0</v>
      </c>
      <c r="CS127" s="697">
        <f>[52]ACCOUNTALLOC!CS127</f>
        <v>0</v>
      </c>
      <c r="CT127" s="697">
        <f>[52]ACCOUNTALLOC!CT127</f>
        <v>0</v>
      </c>
      <c r="CU127" s="697">
        <f>[52]ACCOUNTALLOC!CU127</f>
        <v>0</v>
      </c>
      <c r="CW127" s="65">
        <f>[52]ACCOUNTALLOC!CW127</f>
        <v>0</v>
      </c>
      <c r="CX127" s="65">
        <f>[52]ACCOUNTALLOC!CX127</f>
        <v>0</v>
      </c>
      <c r="CY127" s="65">
        <f>[52]ACCOUNTALLOC!CY127</f>
        <v>0</v>
      </c>
      <c r="CZ127" s="65">
        <f>[52]ACCOUNTALLOC!CZ127</f>
        <v>0</v>
      </c>
      <c r="DA127" s="65">
        <f>[52]ACCOUNTALLOC!DA127</f>
        <v>0</v>
      </c>
      <c r="DB127" s="65">
        <f>[52]ACCOUNTALLOC!DB127</f>
        <v>0</v>
      </c>
      <c r="DC127" s="65">
        <f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>[52]ACCOUNTALLOC!E128</f>
        <v>-1536714.3043749435</v>
      </c>
      <c r="F128" s="697">
        <f>[52]ACCOUNTALLOC!F128</f>
        <v>0</v>
      </c>
      <c r="G128" s="697">
        <f>[52]ACCOUNTALLOC!G128</f>
        <v>0</v>
      </c>
      <c r="H128" s="697">
        <f>[52]ACCOUNTALLOC!H128</f>
        <v>0</v>
      </c>
      <c r="I128" s="697">
        <f>[52]ACCOUNTALLOC!I128</f>
        <v>0</v>
      </c>
      <c r="J128" s="697">
        <f>[52]ACCOUNTALLOC!J128</f>
        <v>0</v>
      </c>
      <c r="K128" s="697">
        <f>[52]ACCOUNTALLOC!K128</f>
        <v>-1536714.3043749435</v>
      </c>
      <c r="L128" s="698"/>
      <c r="M128" s="697">
        <f>[52]ACCOUNTALLOC!M128</f>
        <v>-495399.86428581859</v>
      </c>
      <c r="N128" s="697">
        <f>[52]ACCOUNTALLOC!N128</f>
        <v>0</v>
      </c>
      <c r="O128" s="697">
        <f>[52]ACCOUNTALLOC!O128</f>
        <v>0</v>
      </c>
      <c r="P128" s="697">
        <f>[52]ACCOUNTALLOC!P128</f>
        <v>0</v>
      </c>
      <c r="Q128" s="697">
        <f>[52]ACCOUNTALLOC!Q128</f>
        <v>0</v>
      </c>
      <c r="R128" s="697">
        <f>[52]ACCOUNTALLOC!R128</f>
        <v>0</v>
      </c>
      <c r="S128" s="697">
        <f>[52]ACCOUNTALLOC!S128</f>
        <v>-495399.86428581859</v>
      </c>
      <c r="T128" s="698"/>
      <c r="U128" s="697">
        <f>[52]ACCOUNTALLOC!U128</f>
        <v>-644531.56114183192</v>
      </c>
      <c r="V128" s="697">
        <f>[52]ACCOUNTALLOC!V128</f>
        <v>0</v>
      </c>
      <c r="W128" s="697">
        <f>[52]ACCOUNTALLOC!W128</f>
        <v>0</v>
      </c>
      <c r="X128" s="697">
        <f>[52]ACCOUNTALLOC!X128</f>
        <v>0</v>
      </c>
      <c r="Y128" s="697">
        <f>[52]ACCOUNTALLOC!Y128</f>
        <v>0</v>
      </c>
      <c r="Z128" s="697">
        <f>[52]ACCOUNTALLOC!Z128</f>
        <v>0</v>
      </c>
      <c r="AA128" s="697">
        <f>[52]ACCOUNTALLOC!AA128</f>
        <v>-644531.56114183192</v>
      </c>
      <c r="AB128" s="698"/>
      <c r="AC128" s="697">
        <f>[52]ACCOUNTALLOC!AC128</f>
        <v>-378796.5244031999</v>
      </c>
      <c r="AD128" s="697">
        <f>[52]ACCOUNTALLOC!AD128</f>
        <v>0</v>
      </c>
      <c r="AE128" s="697">
        <f>[52]ACCOUNTALLOC!AE128</f>
        <v>0</v>
      </c>
      <c r="AF128" s="697">
        <f>[52]ACCOUNTALLOC!AF128</f>
        <v>0</v>
      </c>
      <c r="AG128" s="697">
        <f>[52]ACCOUNTALLOC!AG128</f>
        <v>0</v>
      </c>
      <c r="AH128" s="697">
        <f>[52]ACCOUNTALLOC!AH128</f>
        <v>0</v>
      </c>
      <c r="AI128" s="697">
        <f>[52]ACCOUNTALLOC!AI128</f>
        <v>-378796.5244031999</v>
      </c>
      <c r="AJ128" s="698"/>
      <c r="AK128" s="697">
        <f>[52]ACCOUNTALLOC!AK128</f>
        <v>-312002.0550782698</v>
      </c>
      <c r="AL128" s="697">
        <f>[52]ACCOUNTALLOC!AL128</f>
        <v>0</v>
      </c>
      <c r="AM128" s="697">
        <f>[52]ACCOUNTALLOC!AM128</f>
        <v>0</v>
      </c>
      <c r="AN128" s="697">
        <f>[52]ACCOUNTALLOC!AN128</f>
        <v>0</v>
      </c>
      <c r="AO128" s="697">
        <f>[52]ACCOUNTALLOC!AO128</f>
        <v>0</v>
      </c>
      <c r="AP128" s="697">
        <f>[52]ACCOUNTALLOC!AP128</f>
        <v>0</v>
      </c>
      <c r="AQ128" s="697">
        <f>[52]ACCOUNTALLOC!AQ128</f>
        <v>-312002.0550782698</v>
      </c>
      <c r="AR128" s="698"/>
      <c r="AS128" s="697">
        <f>[52]ACCOUNTALLOC!AS128</f>
        <v>-68.296062896354968</v>
      </c>
      <c r="AT128" s="697">
        <f>[52]ACCOUNTALLOC!AT128</f>
        <v>0</v>
      </c>
      <c r="AU128" s="697">
        <f>[52]ACCOUNTALLOC!AU128</f>
        <v>0</v>
      </c>
      <c r="AV128" s="697">
        <f>[52]ACCOUNTALLOC!AV128</f>
        <v>0</v>
      </c>
      <c r="AW128" s="697">
        <f>[52]ACCOUNTALLOC!AW128</f>
        <v>0</v>
      </c>
      <c r="AX128" s="697">
        <f>[52]ACCOUNTALLOC!AX128</f>
        <v>0</v>
      </c>
      <c r="AY128" s="697">
        <f>[52]ACCOUNTALLOC!AY128</f>
        <v>-68.296062896354968</v>
      </c>
      <c r="AZ128" s="698"/>
      <c r="BA128" s="697">
        <f>[52]ACCOUNTALLOC!BA128</f>
        <v>-15950.235052794173</v>
      </c>
      <c r="BB128" s="697">
        <f>[52]ACCOUNTALLOC!BB128</f>
        <v>0</v>
      </c>
      <c r="BC128" s="697">
        <f>[52]ACCOUNTALLOC!BC128</f>
        <v>0</v>
      </c>
      <c r="BD128" s="697">
        <f>[52]ACCOUNTALLOC!BD128</f>
        <v>0</v>
      </c>
      <c r="BE128" s="697">
        <f>[52]ACCOUNTALLOC!BE128</f>
        <v>0</v>
      </c>
      <c r="BF128" s="697">
        <f>[52]ACCOUNTALLOC!BF128</f>
        <v>0</v>
      </c>
      <c r="BG128" s="697">
        <f>[52]ACCOUNTALLOC!BG128</f>
        <v>-15950.235052794173</v>
      </c>
      <c r="BH128" s="698"/>
      <c r="BI128" s="697">
        <f>[52]ACCOUNTALLOC!BI128</f>
        <v>0</v>
      </c>
      <c r="BJ128" s="697">
        <f>[52]ACCOUNTALLOC!BJ128</f>
        <v>0</v>
      </c>
      <c r="BK128" s="697">
        <f>[52]ACCOUNTALLOC!BK128</f>
        <v>0</v>
      </c>
      <c r="BL128" s="697">
        <f>[52]ACCOUNTALLOC!BL128</f>
        <v>0</v>
      </c>
      <c r="BM128" s="697">
        <f>[52]ACCOUNTALLOC!BM128</f>
        <v>0</v>
      </c>
      <c r="BN128" s="697">
        <f>[52]ACCOUNTALLOC!BN128</f>
        <v>0</v>
      </c>
      <c r="BO128" s="697">
        <f>[52]ACCOUNTALLOC!BO128</f>
        <v>0</v>
      </c>
      <c r="BP128" s="698"/>
      <c r="BQ128" s="697">
        <f>[52]ACCOUNTALLOC!BQ128</f>
        <v>0</v>
      </c>
      <c r="BR128" s="697">
        <f>[52]ACCOUNTALLOC!BR128</f>
        <v>0</v>
      </c>
      <c r="BS128" s="697">
        <f>[52]ACCOUNTALLOC!BS128</f>
        <v>0</v>
      </c>
      <c r="BT128" s="697">
        <f>[52]ACCOUNTALLOC!BT128</f>
        <v>0</v>
      </c>
      <c r="BU128" s="697">
        <f>[52]ACCOUNTALLOC!BU128</f>
        <v>0</v>
      </c>
      <c r="BV128" s="697">
        <f>[52]ACCOUNTALLOC!BV128</f>
        <v>0</v>
      </c>
      <c r="BW128" s="697">
        <f>[52]ACCOUNTALLOC!BW128</f>
        <v>0</v>
      </c>
      <c r="BX128" s="698"/>
      <c r="BY128" s="697">
        <f>[52]ACCOUNTALLOC!BY128</f>
        <v>0</v>
      </c>
      <c r="BZ128" s="697">
        <f>[52]ACCOUNTALLOC!BZ128</f>
        <v>0</v>
      </c>
      <c r="CA128" s="697">
        <f>[52]ACCOUNTALLOC!CA128</f>
        <v>0</v>
      </c>
      <c r="CB128" s="697">
        <f>[52]ACCOUNTALLOC!CB128</f>
        <v>0</v>
      </c>
      <c r="CC128" s="697">
        <f>[52]ACCOUNTALLOC!CC128</f>
        <v>0</v>
      </c>
      <c r="CD128" s="697">
        <f>[52]ACCOUNTALLOC!CD128</f>
        <v>0</v>
      </c>
      <c r="CE128" s="697">
        <f>[52]ACCOUNTALLOC!CE128</f>
        <v>0</v>
      </c>
      <c r="CF128" s="698"/>
      <c r="CG128" s="697">
        <f>[52]ACCOUNTALLOC!CG128</f>
        <v>-2181.1049042825821</v>
      </c>
      <c r="CH128" s="697">
        <f>[52]ACCOUNTALLOC!CH128</f>
        <v>0</v>
      </c>
      <c r="CI128" s="697">
        <f>[52]ACCOUNTALLOC!CI128</f>
        <v>0</v>
      </c>
      <c r="CJ128" s="697">
        <f>[52]ACCOUNTALLOC!CJ128</f>
        <v>0</v>
      </c>
      <c r="CK128" s="697">
        <f>[52]ACCOUNTALLOC!CK128</f>
        <v>0</v>
      </c>
      <c r="CL128" s="697">
        <f>[52]ACCOUNTALLOC!CL128</f>
        <v>0</v>
      </c>
      <c r="CM128" s="697">
        <f>[52]ACCOUNTALLOC!CM128</f>
        <v>-2181.1049042825821</v>
      </c>
      <c r="CN128" s="698">
        <f>[52]ACCOUNTALLOC!CN128</f>
        <v>0</v>
      </c>
      <c r="CO128" s="697">
        <f>[52]ACCOUNTALLOC!CO128</f>
        <v>-207.30269596317845</v>
      </c>
      <c r="CP128" s="697">
        <f>[52]ACCOUNTALLOC!CP128</f>
        <v>0</v>
      </c>
      <c r="CQ128" s="697">
        <f>[52]ACCOUNTALLOC!CQ128</f>
        <v>0</v>
      </c>
      <c r="CR128" s="697">
        <f>[52]ACCOUNTALLOC!CR128</f>
        <v>0</v>
      </c>
      <c r="CS128" s="697">
        <f>[52]ACCOUNTALLOC!CS128</f>
        <v>0</v>
      </c>
      <c r="CT128" s="697">
        <f>[52]ACCOUNTALLOC!CT128</f>
        <v>0</v>
      </c>
      <c r="CU128" s="697">
        <f>[52]ACCOUNTALLOC!CU128</f>
        <v>-207.30269596317845</v>
      </c>
      <c r="CW128" s="65">
        <f>[52]ACCOUNTALLOC!CW128</f>
        <v>0</v>
      </c>
      <c r="CX128" s="65">
        <f>[52]ACCOUNTALLOC!CX128</f>
        <v>0</v>
      </c>
      <c r="CY128" s="65">
        <f>[52]ACCOUNTALLOC!CY128</f>
        <v>0</v>
      </c>
      <c r="CZ128" s="65">
        <f>[52]ACCOUNTALLOC!CZ128</f>
        <v>0</v>
      </c>
      <c r="DA128" s="65">
        <f>[52]ACCOUNTALLOC!DA128</f>
        <v>0</v>
      </c>
      <c r="DB128" s="65">
        <f>[52]ACCOUNTALLOC!DB128</f>
        <v>0</v>
      </c>
      <c r="DC128" s="65">
        <f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>[52]ACCOUNTALLOC!E129</f>
        <v>0</v>
      </c>
      <c r="F129" s="697">
        <f>[52]ACCOUNTALLOC!F129</f>
        <v>0</v>
      </c>
      <c r="G129" s="697">
        <f>[52]ACCOUNTALLOC!G129</f>
        <v>0</v>
      </c>
      <c r="H129" s="697">
        <f>[52]ACCOUNTALLOC!H129</f>
        <v>0</v>
      </c>
      <c r="I129" s="697">
        <f>[52]ACCOUNTALLOC!I129</f>
        <v>0</v>
      </c>
      <c r="J129" s="697">
        <f>[52]ACCOUNTALLOC!J129</f>
        <v>0</v>
      </c>
      <c r="K129" s="697">
        <f>[52]ACCOUNTALLOC!K129</f>
        <v>0</v>
      </c>
      <c r="L129" s="698"/>
      <c r="M129" s="697">
        <f>[52]ACCOUNTALLOC!M129</f>
        <v>0</v>
      </c>
      <c r="N129" s="697">
        <f>[52]ACCOUNTALLOC!N129</f>
        <v>0</v>
      </c>
      <c r="O129" s="697">
        <f>[52]ACCOUNTALLOC!O129</f>
        <v>0</v>
      </c>
      <c r="P129" s="697">
        <f>[52]ACCOUNTALLOC!P129</f>
        <v>0</v>
      </c>
      <c r="Q129" s="697">
        <f>[52]ACCOUNTALLOC!Q129</f>
        <v>0</v>
      </c>
      <c r="R129" s="697">
        <f>[52]ACCOUNTALLOC!R129</f>
        <v>0</v>
      </c>
      <c r="S129" s="697">
        <f>[52]ACCOUNTALLOC!S129</f>
        <v>0</v>
      </c>
      <c r="T129" s="698"/>
      <c r="U129" s="697">
        <f>[52]ACCOUNTALLOC!U129</f>
        <v>0</v>
      </c>
      <c r="V129" s="697">
        <f>[52]ACCOUNTALLOC!V129</f>
        <v>0</v>
      </c>
      <c r="W129" s="697">
        <f>[52]ACCOUNTALLOC!W129</f>
        <v>0</v>
      </c>
      <c r="X129" s="697">
        <f>[52]ACCOUNTALLOC!X129</f>
        <v>0</v>
      </c>
      <c r="Y129" s="697">
        <f>[52]ACCOUNTALLOC!Y129</f>
        <v>0</v>
      </c>
      <c r="Z129" s="697">
        <f>[52]ACCOUNTALLOC!Z129</f>
        <v>0</v>
      </c>
      <c r="AA129" s="697">
        <f>[52]ACCOUNTALLOC!AA129</f>
        <v>0</v>
      </c>
      <c r="AB129" s="698"/>
      <c r="AC129" s="697">
        <f>[52]ACCOUNTALLOC!AC129</f>
        <v>0</v>
      </c>
      <c r="AD129" s="697">
        <f>[52]ACCOUNTALLOC!AD129</f>
        <v>0</v>
      </c>
      <c r="AE129" s="697">
        <f>[52]ACCOUNTALLOC!AE129</f>
        <v>0</v>
      </c>
      <c r="AF129" s="697">
        <f>[52]ACCOUNTALLOC!AF129</f>
        <v>0</v>
      </c>
      <c r="AG129" s="697">
        <f>[52]ACCOUNTALLOC!AG129</f>
        <v>0</v>
      </c>
      <c r="AH129" s="697">
        <f>[52]ACCOUNTALLOC!AH129</f>
        <v>0</v>
      </c>
      <c r="AI129" s="697">
        <f>[52]ACCOUNTALLOC!AI129</f>
        <v>0</v>
      </c>
      <c r="AJ129" s="698"/>
      <c r="AK129" s="697">
        <f>[52]ACCOUNTALLOC!AK129</f>
        <v>-10967.308000000001</v>
      </c>
      <c r="AL129" s="697">
        <f>[52]ACCOUNTALLOC!AL129</f>
        <v>0</v>
      </c>
      <c r="AM129" s="697">
        <f>[52]ACCOUNTALLOC!AM129</f>
        <v>0</v>
      </c>
      <c r="AN129" s="697">
        <f>[52]ACCOUNTALLOC!AN129</f>
        <v>0</v>
      </c>
      <c r="AO129" s="697">
        <f>[52]ACCOUNTALLOC!AO129</f>
        <v>0</v>
      </c>
      <c r="AP129" s="697">
        <f>[52]ACCOUNTALLOC!AP129</f>
        <v>0</v>
      </c>
      <c r="AQ129" s="697">
        <f>[52]ACCOUNTALLOC!AQ129</f>
        <v>-10967.308000000001</v>
      </c>
      <c r="AR129" s="698"/>
      <c r="AS129" s="697">
        <f>[52]ACCOUNTALLOC!AS129</f>
        <v>0</v>
      </c>
      <c r="AT129" s="697">
        <f>[52]ACCOUNTALLOC!AT129</f>
        <v>0</v>
      </c>
      <c r="AU129" s="697">
        <f>[52]ACCOUNTALLOC!AU129</f>
        <v>0</v>
      </c>
      <c r="AV129" s="697">
        <f>[52]ACCOUNTALLOC!AV129</f>
        <v>0</v>
      </c>
      <c r="AW129" s="697">
        <f>[52]ACCOUNTALLOC!AW129</f>
        <v>0</v>
      </c>
      <c r="AX129" s="697">
        <f>[52]ACCOUNTALLOC!AX129</f>
        <v>0</v>
      </c>
      <c r="AY129" s="697">
        <f>[52]ACCOUNTALLOC!AY129</f>
        <v>0</v>
      </c>
      <c r="AZ129" s="698"/>
      <c r="BA129" s="697">
        <f>[52]ACCOUNTALLOC!BA129</f>
        <v>0</v>
      </c>
      <c r="BB129" s="697">
        <f>[52]ACCOUNTALLOC!BB129</f>
        <v>0</v>
      </c>
      <c r="BC129" s="697">
        <f>[52]ACCOUNTALLOC!BC129</f>
        <v>0</v>
      </c>
      <c r="BD129" s="697">
        <f>[52]ACCOUNTALLOC!BD129</f>
        <v>0</v>
      </c>
      <c r="BE129" s="697">
        <f>[52]ACCOUNTALLOC!BE129</f>
        <v>0</v>
      </c>
      <c r="BF129" s="697">
        <f>[52]ACCOUNTALLOC!BF129</f>
        <v>0</v>
      </c>
      <c r="BG129" s="697">
        <f>[52]ACCOUNTALLOC!BG129</f>
        <v>0</v>
      </c>
      <c r="BH129" s="698"/>
      <c r="BI129" s="697">
        <f>[52]ACCOUNTALLOC!BI129</f>
        <v>-64314.79908808913</v>
      </c>
      <c r="BJ129" s="697">
        <f>[52]ACCOUNTALLOC!BJ129</f>
        <v>0</v>
      </c>
      <c r="BK129" s="697">
        <f>[52]ACCOUNTALLOC!BK129</f>
        <v>0</v>
      </c>
      <c r="BL129" s="697">
        <f>[52]ACCOUNTALLOC!BL129</f>
        <v>0</v>
      </c>
      <c r="BM129" s="697">
        <f>[52]ACCOUNTALLOC!BM129</f>
        <v>0</v>
      </c>
      <c r="BN129" s="697">
        <f>[52]ACCOUNTALLOC!BN129</f>
        <v>0</v>
      </c>
      <c r="BO129" s="697">
        <f>[52]ACCOUNTALLOC!BO129</f>
        <v>-64314.79908808913</v>
      </c>
      <c r="BP129" s="698"/>
      <c r="BQ129" s="697">
        <f>[52]ACCOUNTALLOC!BQ129</f>
        <v>-57917.228582800002</v>
      </c>
      <c r="BR129" s="697">
        <f>[52]ACCOUNTALLOC!BR129</f>
        <v>0</v>
      </c>
      <c r="BS129" s="697">
        <f>[52]ACCOUNTALLOC!BS129</f>
        <v>0</v>
      </c>
      <c r="BT129" s="697">
        <f>[52]ACCOUNTALLOC!BT129</f>
        <v>0</v>
      </c>
      <c r="BU129" s="697">
        <f>[52]ACCOUNTALLOC!BU129</f>
        <v>0</v>
      </c>
      <c r="BV129" s="697">
        <f>[52]ACCOUNTALLOC!BV129</f>
        <v>0</v>
      </c>
      <c r="BW129" s="697">
        <f>[52]ACCOUNTALLOC!BW129</f>
        <v>-57917.228582800002</v>
      </c>
      <c r="BX129" s="698"/>
      <c r="BY129" s="697">
        <f>[52]ACCOUNTALLOC!BY129</f>
        <v>-100710.315</v>
      </c>
      <c r="BZ129" s="697">
        <f>[52]ACCOUNTALLOC!BZ129</f>
        <v>0</v>
      </c>
      <c r="CA129" s="697">
        <f>[52]ACCOUNTALLOC!CA129</f>
        <v>0</v>
      </c>
      <c r="CB129" s="697">
        <f>[52]ACCOUNTALLOC!CB129</f>
        <v>0</v>
      </c>
      <c r="CC129" s="697">
        <f>[52]ACCOUNTALLOC!CC129</f>
        <v>0</v>
      </c>
      <c r="CD129" s="697">
        <f>[52]ACCOUNTALLOC!CD129</f>
        <v>0</v>
      </c>
      <c r="CE129" s="697">
        <f>[52]ACCOUNTALLOC!CE129</f>
        <v>-100710.315</v>
      </c>
      <c r="CF129" s="698"/>
      <c r="CG129" s="697">
        <f>[52]ACCOUNTALLOC!CG129</f>
        <v>0</v>
      </c>
      <c r="CH129" s="697">
        <f>[52]ACCOUNTALLOC!CH129</f>
        <v>0</v>
      </c>
      <c r="CI129" s="697">
        <f>[52]ACCOUNTALLOC!CI129</f>
        <v>0</v>
      </c>
      <c r="CJ129" s="697">
        <f>[52]ACCOUNTALLOC!CJ129</f>
        <v>0</v>
      </c>
      <c r="CK129" s="697">
        <f>[52]ACCOUNTALLOC!CK129</f>
        <v>0</v>
      </c>
      <c r="CL129" s="697">
        <f>[52]ACCOUNTALLOC!CL129</f>
        <v>0</v>
      </c>
      <c r="CM129" s="697">
        <f>[52]ACCOUNTALLOC!CM129</f>
        <v>0</v>
      </c>
      <c r="CN129" s="698">
        <f>[52]ACCOUNTALLOC!CN129</f>
        <v>0</v>
      </c>
      <c r="CO129" s="697">
        <f>[52]ACCOUNTALLOC!CO129</f>
        <v>0</v>
      </c>
      <c r="CP129" s="697">
        <f>[52]ACCOUNTALLOC!CP129</f>
        <v>0</v>
      </c>
      <c r="CQ129" s="697">
        <f>[52]ACCOUNTALLOC!CQ129</f>
        <v>0</v>
      </c>
      <c r="CR129" s="697">
        <f>[52]ACCOUNTALLOC!CR129</f>
        <v>0</v>
      </c>
      <c r="CS129" s="697">
        <f>[52]ACCOUNTALLOC!CS129</f>
        <v>0</v>
      </c>
      <c r="CT129" s="697">
        <f>[52]ACCOUNTALLOC!CT129</f>
        <v>0</v>
      </c>
      <c r="CU129" s="697">
        <f>[52]ACCOUNTALLOC!CU129</f>
        <v>0</v>
      </c>
      <c r="CW129" s="65">
        <f>[52]ACCOUNTALLOC!CW129</f>
        <v>0</v>
      </c>
      <c r="CX129" s="65">
        <f>[52]ACCOUNTALLOC!CX129</f>
        <v>0</v>
      </c>
      <c r="CY129" s="65">
        <f>[52]ACCOUNTALLOC!CY129</f>
        <v>0</v>
      </c>
      <c r="CZ129" s="65">
        <f>[52]ACCOUNTALLOC!CZ129</f>
        <v>0</v>
      </c>
      <c r="DA129" s="65">
        <f>[52]ACCOUNTALLOC!DA129</f>
        <v>0</v>
      </c>
      <c r="DB129" s="65">
        <f>[52]ACCOUNTALLOC!DB129</f>
        <v>0</v>
      </c>
      <c r="DC129" s="65">
        <f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>[52]ACCOUNTALLOC!E130</f>
        <v>-1196523.6828054921</v>
      </c>
      <c r="F130" s="697">
        <f>[52]ACCOUNTALLOC!F130</f>
        <v>0</v>
      </c>
      <c r="G130" s="697">
        <f>[52]ACCOUNTALLOC!G130</f>
        <v>0</v>
      </c>
      <c r="H130" s="697">
        <f>[52]ACCOUNTALLOC!H130</f>
        <v>0</v>
      </c>
      <c r="I130" s="697">
        <f>[52]ACCOUNTALLOC!I130</f>
        <v>0</v>
      </c>
      <c r="J130" s="697">
        <f>[52]ACCOUNTALLOC!J130</f>
        <v>0</v>
      </c>
      <c r="K130" s="697">
        <f>[52]ACCOUNTALLOC!K130</f>
        <v>-1196523.6828054921</v>
      </c>
      <c r="L130" s="698"/>
      <c r="M130" s="697">
        <f>[52]ACCOUNTALLOC!M130</f>
        <v>-329384.14714868448</v>
      </c>
      <c r="N130" s="697">
        <f>[52]ACCOUNTALLOC!N130</f>
        <v>0</v>
      </c>
      <c r="O130" s="697">
        <f>[52]ACCOUNTALLOC!O130</f>
        <v>0</v>
      </c>
      <c r="P130" s="697">
        <f>[52]ACCOUNTALLOC!P130</f>
        <v>0</v>
      </c>
      <c r="Q130" s="697">
        <f>[52]ACCOUNTALLOC!Q130</f>
        <v>0</v>
      </c>
      <c r="R130" s="697">
        <f>[52]ACCOUNTALLOC!R130</f>
        <v>0</v>
      </c>
      <c r="S130" s="697">
        <f>[52]ACCOUNTALLOC!S130</f>
        <v>-329384.14714868448</v>
      </c>
      <c r="T130" s="698"/>
      <c r="U130" s="697">
        <f>[52]ACCOUNTALLOC!U130</f>
        <v>-409088.22790763038</v>
      </c>
      <c r="V130" s="697">
        <f>[52]ACCOUNTALLOC!V130</f>
        <v>0</v>
      </c>
      <c r="W130" s="697">
        <f>[52]ACCOUNTALLOC!W130</f>
        <v>0</v>
      </c>
      <c r="X130" s="697">
        <f>[52]ACCOUNTALLOC!X130</f>
        <v>0</v>
      </c>
      <c r="Y130" s="697">
        <f>[52]ACCOUNTALLOC!Y130</f>
        <v>0</v>
      </c>
      <c r="Z130" s="697">
        <f>[52]ACCOUNTALLOC!Z130</f>
        <v>0</v>
      </c>
      <c r="AA130" s="697">
        <f>[52]ACCOUNTALLOC!AA130</f>
        <v>-409088.22790763038</v>
      </c>
      <c r="AB130" s="698"/>
      <c r="AC130" s="697">
        <f>[52]ACCOUNTALLOC!AC130</f>
        <v>-237919.47065308262</v>
      </c>
      <c r="AD130" s="697">
        <f>[52]ACCOUNTALLOC!AD130</f>
        <v>0</v>
      </c>
      <c r="AE130" s="697">
        <f>[52]ACCOUNTALLOC!AE130</f>
        <v>0</v>
      </c>
      <c r="AF130" s="697">
        <f>[52]ACCOUNTALLOC!AF130</f>
        <v>0</v>
      </c>
      <c r="AG130" s="697">
        <f>[52]ACCOUNTALLOC!AG130</f>
        <v>0</v>
      </c>
      <c r="AH130" s="697">
        <f>[52]ACCOUNTALLOC!AH130</f>
        <v>0</v>
      </c>
      <c r="AI130" s="697">
        <f>[52]ACCOUNTALLOC!AI130</f>
        <v>-237919.47065308262</v>
      </c>
      <c r="AJ130" s="698"/>
      <c r="AK130" s="697">
        <f>[52]ACCOUNTALLOC!AK130</f>
        <v>-156194.14895802576</v>
      </c>
      <c r="AL130" s="697">
        <f>[52]ACCOUNTALLOC!AL130</f>
        <v>0</v>
      </c>
      <c r="AM130" s="697">
        <f>[52]ACCOUNTALLOC!AM130</f>
        <v>0</v>
      </c>
      <c r="AN130" s="697">
        <f>[52]ACCOUNTALLOC!AN130</f>
        <v>0</v>
      </c>
      <c r="AO130" s="697">
        <f>[52]ACCOUNTALLOC!AO130</f>
        <v>0</v>
      </c>
      <c r="AP130" s="697">
        <f>[52]ACCOUNTALLOC!AP130</f>
        <v>0</v>
      </c>
      <c r="AQ130" s="697">
        <f>[52]ACCOUNTALLOC!AQ130</f>
        <v>-156194.14895802576</v>
      </c>
      <c r="AR130" s="698"/>
      <c r="AS130" s="697">
        <f>[52]ACCOUNTALLOC!AS130</f>
        <v>-0.33967581482413345</v>
      </c>
      <c r="AT130" s="697">
        <f>[52]ACCOUNTALLOC!AT130</f>
        <v>0</v>
      </c>
      <c r="AU130" s="697">
        <f>[52]ACCOUNTALLOC!AU130</f>
        <v>0</v>
      </c>
      <c r="AV130" s="697">
        <f>[52]ACCOUNTALLOC!AV130</f>
        <v>0</v>
      </c>
      <c r="AW130" s="697">
        <f>[52]ACCOUNTALLOC!AW130</f>
        <v>0</v>
      </c>
      <c r="AX130" s="697">
        <f>[52]ACCOUNTALLOC!AX130</f>
        <v>0</v>
      </c>
      <c r="AY130" s="697">
        <f>[52]ACCOUNTALLOC!AY130</f>
        <v>-0.33967581482413345</v>
      </c>
      <c r="AZ130" s="698"/>
      <c r="BA130" s="697">
        <f>[52]ACCOUNTALLOC!BA130</f>
        <v>-19203.062677360151</v>
      </c>
      <c r="BB130" s="697">
        <f>[52]ACCOUNTALLOC!BB130</f>
        <v>0</v>
      </c>
      <c r="BC130" s="697">
        <f>[52]ACCOUNTALLOC!BC130</f>
        <v>0</v>
      </c>
      <c r="BD130" s="697">
        <f>[52]ACCOUNTALLOC!BD130</f>
        <v>0</v>
      </c>
      <c r="BE130" s="697">
        <f>[52]ACCOUNTALLOC!BE130</f>
        <v>0</v>
      </c>
      <c r="BF130" s="697">
        <f>[52]ACCOUNTALLOC!BF130</f>
        <v>0</v>
      </c>
      <c r="BG130" s="697">
        <f>[52]ACCOUNTALLOC!BG130</f>
        <v>-19203.062677360151</v>
      </c>
      <c r="BH130" s="698"/>
      <c r="BI130" s="697">
        <f>[52]ACCOUNTALLOC!BI130</f>
        <v>0</v>
      </c>
      <c r="BJ130" s="697">
        <f>[52]ACCOUNTALLOC!BJ130</f>
        <v>0</v>
      </c>
      <c r="BK130" s="697">
        <f>[52]ACCOUNTALLOC!BK130</f>
        <v>0</v>
      </c>
      <c r="BL130" s="697">
        <f>[52]ACCOUNTALLOC!BL130</f>
        <v>0</v>
      </c>
      <c r="BM130" s="697">
        <f>[52]ACCOUNTALLOC!BM130</f>
        <v>0</v>
      </c>
      <c r="BN130" s="697">
        <f>[52]ACCOUNTALLOC!BN130</f>
        <v>0</v>
      </c>
      <c r="BO130" s="697">
        <f>[52]ACCOUNTALLOC!BO130</f>
        <v>0</v>
      </c>
      <c r="BP130" s="698"/>
      <c r="BQ130" s="697">
        <f>[52]ACCOUNTALLOC!BQ130</f>
        <v>0</v>
      </c>
      <c r="BR130" s="697">
        <f>[52]ACCOUNTALLOC!BR130</f>
        <v>0</v>
      </c>
      <c r="BS130" s="697">
        <f>[52]ACCOUNTALLOC!BS130</f>
        <v>0</v>
      </c>
      <c r="BT130" s="697">
        <f>[52]ACCOUNTALLOC!BT130</f>
        <v>0</v>
      </c>
      <c r="BU130" s="697">
        <f>[52]ACCOUNTALLOC!BU130</f>
        <v>0</v>
      </c>
      <c r="BV130" s="697">
        <f>[52]ACCOUNTALLOC!BV130</f>
        <v>0</v>
      </c>
      <c r="BW130" s="697">
        <f>[52]ACCOUNTALLOC!BW130</f>
        <v>0</v>
      </c>
      <c r="BX130" s="698"/>
      <c r="BY130" s="697">
        <f>[52]ACCOUNTALLOC!BY130</f>
        <v>0</v>
      </c>
      <c r="BZ130" s="697">
        <f>[52]ACCOUNTALLOC!BZ130</f>
        <v>0</v>
      </c>
      <c r="CA130" s="697">
        <f>[52]ACCOUNTALLOC!CA130</f>
        <v>0</v>
      </c>
      <c r="CB130" s="697">
        <f>[52]ACCOUNTALLOC!CB130</f>
        <v>0</v>
      </c>
      <c r="CC130" s="697">
        <f>[52]ACCOUNTALLOC!CC130</f>
        <v>0</v>
      </c>
      <c r="CD130" s="697">
        <f>[52]ACCOUNTALLOC!CD130</f>
        <v>0</v>
      </c>
      <c r="CE130" s="697">
        <f>[52]ACCOUNTALLOC!CE130</f>
        <v>0</v>
      </c>
      <c r="CF130" s="698"/>
      <c r="CG130" s="697">
        <f>[52]ACCOUNTALLOC!CG130</f>
        <v>-1818.1147988461746</v>
      </c>
      <c r="CH130" s="697">
        <f>[52]ACCOUNTALLOC!CH130</f>
        <v>0</v>
      </c>
      <c r="CI130" s="697">
        <f>[52]ACCOUNTALLOC!CI130</f>
        <v>0</v>
      </c>
      <c r="CJ130" s="697">
        <f>[52]ACCOUNTALLOC!CJ130</f>
        <v>0</v>
      </c>
      <c r="CK130" s="697">
        <f>[52]ACCOUNTALLOC!CK130</f>
        <v>0</v>
      </c>
      <c r="CL130" s="697">
        <f>[52]ACCOUNTALLOC!CL130</f>
        <v>0</v>
      </c>
      <c r="CM130" s="697">
        <f>[52]ACCOUNTALLOC!CM130</f>
        <v>-1818.1147988461746</v>
      </c>
      <c r="CN130" s="698">
        <f>[52]ACCOUNTALLOC!CN130</f>
        <v>0</v>
      </c>
      <c r="CO130" s="697">
        <f>[52]ACCOUNTALLOC!CO130</f>
        <v>-267.49470417400511</v>
      </c>
      <c r="CP130" s="697">
        <f>[52]ACCOUNTALLOC!CP130</f>
        <v>0</v>
      </c>
      <c r="CQ130" s="697">
        <f>[52]ACCOUNTALLOC!CQ130</f>
        <v>0</v>
      </c>
      <c r="CR130" s="697">
        <f>[52]ACCOUNTALLOC!CR130</f>
        <v>0</v>
      </c>
      <c r="CS130" s="697">
        <f>[52]ACCOUNTALLOC!CS130</f>
        <v>0</v>
      </c>
      <c r="CT130" s="697">
        <f>[52]ACCOUNTALLOC!CT130</f>
        <v>0</v>
      </c>
      <c r="CU130" s="697">
        <f>[52]ACCOUNTALLOC!CU130</f>
        <v>-267.49470417400511</v>
      </c>
      <c r="CW130" s="65">
        <f>[52]ACCOUNTALLOC!CW130</f>
        <v>0</v>
      </c>
      <c r="CX130" s="65">
        <f>[52]ACCOUNTALLOC!CX130</f>
        <v>0</v>
      </c>
      <c r="CY130" s="65">
        <f>[52]ACCOUNTALLOC!CY130</f>
        <v>0</v>
      </c>
      <c r="CZ130" s="65">
        <f>[52]ACCOUNTALLOC!CZ130</f>
        <v>0</v>
      </c>
      <c r="DA130" s="65">
        <f>[52]ACCOUNTALLOC!DA130</f>
        <v>0</v>
      </c>
      <c r="DB130" s="65">
        <f>[52]ACCOUNTALLOC!DB130</f>
        <v>0</v>
      </c>
      <c r="DC130" s="65">
        <f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>[52]ACCOUNTALLOC!E131</f>
        <v>0</v>
      </c>
      <c r="F131" s="697">
        <f>[52]ACCOUNTALLOC!F131</f>
        <v>0</v>
      </c>
      <c r="G131" s="697">
        <f>[52]ACCOUNTALLOC!G131</f>
        <v>0</v>
      </c>
      <c r="H131" s="697">
        <f>[52]ACCOUNTALLOC!H131</f>
        <v>0</v>
      </c>
      <c r="I131" s="697">
        <f>[52]ACCOUNTALLOC!I131</f>
        <v>0</v>
      </c>
      <c r="J131" s="697">
        <f>[52]ACCOUNTALLOC!J131</f>
        <v>0</v>
      </c>
      <c r="K131" s="697">
        <f>[52]ACCOUNTALLOC!K131</f>
        <v>0</v>
      </c>
      <c r="L131" s="698"/>
      <c r="M131" s="697">
        <f>[52]ACCOUNTALLOC!M131</f>
        <v>0</v>
      </c>
      <c r="N131" s="697">
        <f>[52]ACCOUNTALLOC!N131</f>
        <v>0</v>
      </c>
      <c r="O131" s="697">
        <f>[52]ACCOUNTALLOC!O131</f>
        <v>0</v>
      </c>
      <c r="P131" s="697">
        <f>[52]ACCOUNTALLOC!P131</f>
        <v>0</v>
      </c>
      <c r="Q131" s="697">
        <f>[52]ACCOUNTALLOC!Q131</f>
        <v>0</v>
      </c>
      <c r="R131" s="697">
        <f>[52]ACCOUNTALLOC!R131</f>
        <v>0</v>
      </c>
      <c r="S131" s="697">
        <f>[52]ACCOUNTALLOC!S131</f>
        <v>0</v>
      </c>
      <c r="T131" s="698"/>
      <c r="U131" s="697">
        <f>[52]ACCOUNTALLOC!U131</f>
        <v>0</v>
      </c>
      <c r="V131" s="697">
        <f>[52]ACCOUNTALLOC!V131</f>
        <v>0</v>
      </c>
      <c r="W131" s="697">
        <f>[52]ACCOUNTALLOC!W131</f>
        <v>0</v>
      </c>
      <c r="X131" s="697">
        <f>[52]ACCOUNTALLOC!X131</f>
        <v>0</v>
      </c>
      <c r="Y131" s="697">
        <f>[52]ACCOUNTALLOC!Y131</f>
        <v>0</v>
      </c>
      <c r="Z131" s="697">
        <f>[52]ACCOUNTALLOC!Z131</f>
        <v>0</v>
      </c>
      <c r="AA131" s="697">
        <f>[52]ACCOUNTALLOC!AA131</f>
        <v>0</v>
      </c>
      <c r="AB131" s="698"/>
      <c r="AC131" s="697">
        <f>[52]ACCOUNTALLOC!AC131</f>
        <v>0</v>
      </c>
      <c r="AD131" s="697">
        <f>[52]ACCOUNTALLOC!AD131</f>
        <v>0</v>
      </c>
      <c r="AE131" s="697">
        <f>[52]ACCOUNTALLOC!AE131</f>
        <v>0</v>
      </c>
      <c r="AF131" s="697">
        <f>[52]ACCOUNTALLOC!AF131</f>
        <v>0</v>
      </c>
      <c r="AG131" s="697">
        <f>[52]ACCOUNTALLOC!AG131</f>
        <v>0</v>
      </c>
      <c r="AH131" s="697">
        <f>[52]ACCOUNTALLOC!AH131</f>
        <v>0</v>
      </c>
      <c r="AI131" s="697">
        <f>[52]ACCOUNTALLOC!AI131</f>
        <v>0</v>
      </c>
      <c r="AJ131" s="698"/>
      <c r="AK131" s="697">
        <f>[52]ACCOUNTALLOC!AK131</f>
        <v>-698898.21200000006</v>
      </c>
      <c r="AL131" s="697">
        <f>[52]ACCOUNTALLOC!AL131</f>
        <v>0</v>
      </c>
      <c r="AM131" s="697">
        <f>[52]ACCOUNTALLOC!AM131</f>
        <v>0</v>
      </c>
      <c r="AN131" s="697">
        <f>[52]ACCOUNTALLOC!AN131</f>
        <v>0</v>
      </c>
      <c r="AO131" s="697">
        <f>[52]ACCOUNTALLOC!AO131</f>
        <v>0</v>
      </c>
      <c r="AP131" s="697">
        <f>[52]ACCOUNTALLOC!AP131</f>
        <v>0</v>
      </c>
      <c r="AQ131" s="697">
        <f>[52]ACCOUNTALLOC!AQ131</f>
        <v>-698898.21200000006</v>
      </c>
      <c r="AR131" s="698"/>
      <c r="AS131" s="697">
        <f>[52]ACCOUNTALLOC!AS131</f>
        <v>0</v>
      </c>
      <c r="AT131" s="697">
        <f>[52]ACCOUNTALLOC!AT131</f>
        <v>0</v>
      </c>
      <c r="AU131" s="697">
        <f>[52]ACCOUNTALLOC!AU131</f>
        <v>0</v>
      </c>
      <c r="AV131" s="697">
        <f>[52]ACCOUNTALLOC!AV131</f>
        <v>0</v>
      </c>
      <c r="AW131" s="697">
        <f>[52]ACCOUNTALLOC!AW131</f>
        <v>0</v>
      </c>
      <c r="AX131" s="697">
        <f>[52]ACCOUNTALLOC!AX131</f>
        <v>0</v>
      </c>
      <c r="AY131" s="697">
        <f>[52]ACCOUNTALLOC!AY131</f>
        <v>0</v>
      </c>
      <c r="AZ131" s="698"/>
      <c r="BA131" s="697">
        <f>[52]ACCOUNTALLOC!BA131</f>
        <v>0</v>
      </c>
      <c r="BB131" s="697">
        <f>[52]ACCOUNTALLOC!BB131</f>
        <v>0</v>
      </c>
      <c r="BC131" s="697">
        <f>[52]ACCOUNTALLOC!BC131</f>
        <v>0</v>
      </c>
      <c r="BD131" s="697">
        <f>[52]ACCOUNTALLOC!BD131</f>
        <v>0</v>
      </c>
      <c r="BE131" s="697">
        <f>[52]ACCOUNTALLOC!BE131</f>
        <v>0</v>
      </c>
      <c r="BF131" s="697">
        <f>[52]ACCOUNTALLOC!BF131</f>
        <v>0</v>
      </c>
      <c r="BG131" s="697">
        <f>[52]ACCOUNTALLOC!BG131</f>
        <v>0</v>
      </c>
      <c r="BH131" s="698"/>
      <c r="BI131" s="697">
        <f>[52]ACCOUNTALLOC!BI131</f>
        <v>-3115650.3046919182</v>
      </c>
      <c r="BJ131" s="697">
        <f>[52]ACCOUNTALLOC!BJ131</f>
        <v>0</v>
      </c>
      <c r="BK131" s="697">
        <f>[52]ACCOUNTALLOC!BK131</f>
        <v>0</v>
      </c>
      <c r="BL131" s="697">
        <f>[52]ACCOUNTALLOC!BL131</f>
        <v>0</v>
      </c>
      <c r="BM131" s="697">
        <f>[52]ACCOUNTALLOC!BM131</f>
        <v>0</v>
      </c>
      <c r="BN131" s="697">
        <f>[52]ACCOUNTALLOC!BN131</f>
        <v>0</v>
      </c>
      <c r="BO131" s="697">
        <f>[52]ACCOUNTALLOC!BO131</f>
        <v>-3115650.3046919182</v>
      </c>
      <c r="BP131" s="698"/>
      <c r="BQ131" s="697">
        <f>[52]ACCOUNTALLOC!BQ131</f>
        <v>-4407970.1745627997</v>
      </c>
      <c r="BR131" s="697">
        <f>[52]ACCOUNTALLOC!BR131</f>
        <v>0</v>
      </c>
      <c r="BS131" s="697">
        <f>[52]ACCOUNTALLOC!BS131</f>
        <v>0</v>
      </c>
      <c r="BT131" s="697">
        <f>[52]ACCOUNTALLOC!BT131</f>
        <v>0</v>
      </c>
      <c r="BU131" s="697">
        <f>[52]ACCOUNTALLOC!BU131</f>
        <v>0</v>
      </c>
      <c r="BV131" s="697">
        <f>[52]ACCOUNTALLOC!BV131</f>
        <v>0</v>
      </c>
      <c r="BW131" s="697">
        <f>[52]ACCOUNTALLOC!BW131</f>
        <v>-4407970.1745627997</v>
      </c>
      <c r="BX131" s="698"/>
      <c r="BY131" s="697">
        <f>[52]ACCOUNTALLOC!BY131</f>
        <v>-3364143.4299999997</v>
      </c>
      <c r="BZ131" s="697">
        <f>[52]ACCOUNTALLOC!BZ131</f>
        <v>0</v>
      </c>
      <c r="CA131" s="697">
        <f>[52]ACCOUNTALLOC!CA131</f>
        <v>0</v>
      </c>
      <c r="CB131" s="697">
        <f>[52]ACCOUNTALLOC!CB131</f>
        <v>0</v>
      </c>
      <c r="CC131" s="697">
        <f>[52]ACCOUNTALLOC!CC131</f>
        <v>0</v>
      </c>
      <c r="CD131" s="697">
        <f>[52]ACCOUNTALLOC!CD131</f>
        <v>0</v>
      </c>
      <c r="CE131" s="697">
        <f>[52]ACCOUNTALLOC!CE131</f>
        <v>-3364143.4299999997</v>
      </c>
      <c r="CF131" s="698"/>
      <c r="CG131" s="697">
        <f>[52]ACCOUNTALLOC!CG131</f>
        <v>0</v>
      </c>
      <c r="CH131" s="697">
        <f>[52]ACCOUNTALLOC!CH131</f>
        <v>0</v>
      </c>
      <c r="CI131" s="697">
        <f>[52]ACCOUNTALLOC!CI131</f>
        <v>0</v>
      </c>
      <c r="CJ131" s="697">
        <f>[52]ACCOUNTALLOC!CJ131</f>
        <v>0</v>
      </c>
      <c r="CK131" s="697">
        <f>[52]ACCOUNTALLOC!CK131</f>
        <v>0</v>
      </c>
      <c r="CL131" s="697">
        <f>[52]ACCOUNTALLOC!CL131</f>
        <v>0</v>
      </c>
      <c r="CM131" s="697">
        <f>[52]ACCOUNTALLOC!CM131</f>
        <v>0</v>
      </c>
      <c r="CN131" s="698">
        <f>[52]ACCOUNTALLOC!CN131</f>
        <v>0</v>
      </c>
      <c r="CO131" s="697">
        <f>[52]ACCOUNTALLOC!CO131</f>
        <v>0</v>
      </c>
      <c r="CP131" s="697">
        <f>[52]ACCOUNTALLOC!CP131</f>
        <v>0</v>
      </c>
      <c r="CQ131" s="697">
        <f>[52]ACCOUNTALLOC!CQ131</f>
        <v>0</v>
      </c>
      <c r="CR131" s="697">
        <f>[52]ACCOUNTALLOC!CR131</f>
        <v>0</v>
      </c>
      <c r="CS131" s="697">
        <f>[52]ACCOUNTALLOC!CS131</f>
        <v>0</v>
      </c>
      <c r="CT131" s="697">
        <f>[52]ACCOUNTALLOC!CT131</f>
        <v>0</v>
      </c>
      <c r="CU131" s="697">
        <f>[52]ACCOUNTALLOC!CU131</f>
        <v>0</v>
      </c>
      <c r="CW131" s="65">
        <f>[52]ACCOUNTALLOC!CW131</f>
        <v>0</v>
      </c>
      <c r="CX131" s="65">
        <f>[52]ACCOUNTALLOC!CX131</f>
        <v>0</v>
      </c>
      <c r="CY131" s="65">
        <f>[52]ACCOUNTALLOC!CY131</f>
        <v>0</v>
      </c>
      <c r="CZ131" s="65">
        <f>[52]ACCOUNTALLOC!CZ131</f>
        <v>0</v>
      </c>
      <c r="DA131" s="65">
        <f>[52]ACCOUNTALLOC!DA131</f>
        <v>0</v>
      </c>
      <c r="DB131" s="65">
        <f>[52]ACCOUNTALLOC!DB131</f>
        <v>0</v>
      </c>
      <c r="DC131" s="65">
        <f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>[52]ACCOUNTALLOC!E132</f>
        <v>-70054303.221883804</v>
      </c>
      <c r="F132" s="697">
        <f>[52]ACCOUNTALLOC!F132</f>
        <v>0</v>
      </c>
      <c r="G132" s="697">
        <f>[52]ACCOUNTALLOC!G132</f>
        <v>0</v>
      </c>
      <c r="H132" s="697">
        <f>[52]ACCOUNTALLOC!H132</f>
        <v>0</v>
      </c>
      <c r="I132" s="697">
        <f>[52]ACCOUNTALLOC!I132</f>
        <v>0</v>
      </c>
      <c r="J132" s="697">
        <f>[52]ACCOUNTALLOC!J132</f>
        <v>0</v>
      </c>
      <c r="K132" s="697">
        <f>[52]ACCOUNTALLOC!K132</f>
        <v>-70054303.221883804</v>
      </c>
      <c r="L132" s="698"/>
      <c r="M132" s="697">
        <f>[52]ACCOUNTALLOC!M132</f>
        <v>-16937305.614666715</v>
      </c>
      <c r="N132" s="697">
        <f>[52]ACCOUNTALLOC!N132</f>
        <v>0</v>
      </c>
      <c r="O132" s="697">
        <f>[52]ACCOUNTALLOC!O132</f>
        <v>0</v>
      </c>
      <c r="P132" s="697">
        <f>[52]ACCOUNTALLOC!P132</f>
        <v>0</v>
      </c>
      <c r="Q132" s="697">
        <f>[52]ACCOUNTALLOC!Q132</f>
        <v>0</v>
      </c>
      <c r="R132" s="697">
        <f>[52]ACCOUNTALLOC!R132</f>
        <v>0</v>
      </c>
      <c r="S132" s="697">
        <f>[52]ACCOUNTALLOC!S132</f>
        <v>-16937305.614666715</v>
      </c>
      <c r="T132" s="698"/>
      <c r="U132" s="697">
        <f>[52]ACCOUNTALLOC!U132</f>
        <v>-18610535.875498135</v>
      </c>
      <c r="V132" s="697">
        <f>[52]ACCOUNTALLOC!V132</f>
        <v>0</v>
      </c>
      <c r="W132" s="697">
        <f>[52]ACCOUNTALLOC!W132</f>
        <v>0</v>
      </c>
      <c r="X132" s="697">
        <f>[52]ACCOUNTALLOC!X132</f>
        <v>0</v>
      </c>
      <c r="Y132" s="697">
        <f>[52]ACCOUNTALLOC!Y132</f>
        <v>0</v>
      </c>
      <c r="Z132" s="697">
        <f>[52]ACCOUNTALLOC!Z132</f>
        <v>0</v>
      </c>
      <c r="AA132" s="697">
        <f>[52]ACCOUNTALLOC!AA132</f>
        <v>-18610535.875498135</v>
      </c>
      <c r="AB132" s="698"/>
      <c r="AC132" s="697">
        <f>[52]ACCOUNTALLOC!AC132</f>
        <v>-9902511.1893525105</v>
      </c>
      <c r="AD132" s="697">
        <f>[52]ACCOUNTALLOC!AD132</f>
        <v>0</v>
      </c>
      <c r="AE132" s="697">
        <f>[52]ACCOUNTALLOC!AE132</f>
        <v>0</v>
      </c>
      <c r="AF132" s="697">
        <f>[52]ACCOUNTALLOC!AF132</f>
        <v>0</v>
      </c>
      <c r="AG132" s="697">
        <f>[52]ACCOUNTALLOC!AG132</f>
        <v>0</v>
      </c>
      <c r="AH132" s="697">
        <f>[52]ACCOUNTALLOC!AH132</f>
        <v>0</v>
      </c>
      <c r="AI132" s="697">
        <f>[52]ACCOUNTALLOC!AI132</f>
        <v>-9902511.1893525105</v>
      </c>
      <c r="AJ132" s="698"/>
      <c r="AK132" s="697">
        <f>[52]ACCOUNTALLOC!AK132</f>
        <v>-8816063.1958567835</v>
      </c>
      <c r="AL132" s="697">
        <f>[52]ACCOUNTALLOC!AL132</f>
        <v>0</v>
      </c>
      <c r="AM132" s="697">
        <f>[52]ACCOUNTALLOC!AM132</f>
        <v>0</v>
      </c>
      <c r="AN132" s="697">
        <f>[52]ACCOUNTALLOC!AN132</f>
        <v>0</v>
      </c>
      <c r="AO132" s="697">
        <f>[52]ACCOUNTALLOC!AO132</f>
        <v>0</v>
      </c>
      <c r="AP132" s="697">
        <f>[52]ACCOUNTALLOC!AP132</f>
        <v>0</v>
      </c>
      <c r="AQ132" s="697">
        <f>[52]ACCOUNTALLOC!AQ132</f>
        <v>-8816063.1958567835</v>
      </c>
      <c r="AR132" s="698"/>
      <c r="AS132" s="697">
        <f>[52]ACCOUNTALLOC!AS132</f>
        <v>-32416.630794771561</v>
      </c>
      <c r="AT132" s="697">
        <f>[52]ACCOUNTALLOC!AT132</f>
        <v>0</v>
      </c>
      <c r="AU132" s="697">
        <f>[52]ACCOUNTALLOC!AU132</f>
        <v>0</v>
      </c>
      <c r="AV132" s="697">
        <f>[52]ACCOUNTALLOC!AV132</f>
        <v>0</v>
      </c>
      <c r="AW132" s="697">
        <f>[52]ACCOUNTALLOC!AW132</f>
        <v>0</v>
      </c>
      <c r="AX132" s="697">
        <f>[52]ACCOUNTALLOC!AX132</f>
        <v>0</v>
      </c>
      <c r="AY132" s="697">
        <f>[52]ACCOUNTALLOC!AY132</f>
        <v>-32416.630794771561</v>
      </c>
      <c r="AZ132" s="698"/>
      <c r="BA132" s="697">
        <f>[52]ACCOUNTALLOC!BA132</f>
        <v>-1012427.2144749047</v>
      </c>
      <c r="BB132" s="697">
        <f>[52]ACCOUNTALLOC!BB132</f>
        <v>0</v>
      </c>
      <c r="BC132" s="697">
        <f>[52]ACCOUNTALLOC!BC132</f>
        <v>0</v>
      </c>
      <c r="BD132" s="697">
        <f>[52]ACCOUNTALLOC!BD132</f>
        <v>0</v>
      </c>
      <c r="BE132" s="697">
        <f>[52]ACCOUNTALLOC!BE132</f>
        <v>0</v>
      </c>
      <c r="BF132" s="697">
        <f>[52]ACCOUNTALLOC!BF132</f>
        <v>0</v>
      </c>
      <c r="BG132" s="697">
        <f>[52]ACCOUNTALLOC!BG132</f>
        <v>-1012427.2144749047</v>
      </c>
      <c r="BH132" s="698"/>
      <c r="BI132" s="697">
        <f>[52]ACCOUNTALLOC!BI132</f>
        <v>0</v>
      </c>
      <c r="BJ132" s="697">
        <f>[52]ACCOUNTALLOC!BJ132</f>
        <v>0</v>
      </c>
      <c r="BK132" s="697">
        <f>[52]ACCOUNTALLOC!BK132</f>
        <v>0</v>
      </c>
      <c r="BL132" s="697">
        <f>[52]ACCOUNTALLOC!BL132</f>
        <v>0</v>
      </c>
      <c r="BM132" s="697">
        <f>[52]ACCOUNTALLOC!BM132</f>
        <v>0</v>
      </c>
      <c r="BN132" s="697">
        <f>[52]ACCOUNTALLOC!BN132</f>
        <v>0</v>
      </c>
      <c r="BO132" s="697">
        <f>[52]ACCOUNTALLOC!BO132</f>
        <v>0</v>
      </c>
      <c r="BP132" s="698"/>
      <c r="BQ132" s="697">
        <f>[52]ACCOUNTALLOC!BQ132</f>
        <v>0</v>
      </c>
      <c r="BR132" s="697">
        <f>[52]ACCOUNTALLOC!BR132</f>
        <v>0</v>
      </c>
      <c r="BS132" s="697">
        <f>[52]ACCOUNTALLOC!BS132</f>
        <v>0</v>
      </c>
      <c r="BT132" s="697">
        <f>[52]ACCOUNTALLOC!BT132</f>
        <v>0</v>
      </c>
      <c r="BU132" s="697">
        <f>[52]ACCOUNTALLOC!BU132</f>
        <v>0</v>
      </c>
      <c r="BV132" s="697">
        <f>[52]ACCOUNTALLOC!BV132</f>
        <v>0</v>
      </c>
      <c r="BW132" s="697">
        <f>[52]ACCOUNTALLOC!BW132</f>
        <v>0</v>
      </c>
      <c r="BX132" s="698"/>
      <c r="BY132" s="697">
        <f>[52]ACCOUNTALLOC!BY132</f>
        <v>0</v>
      </c>
      <c r="BZ132" s="697">
        <f>[52]ACCOUNTALLOC!BZ132</f>
        <v>0</v>
      </c>
      <c r="CA132" s="697">
        <f>[52]ACCOUNTALLOC!CA132</f>
        <v>0</v>
      </c>
      <c r="CB132" s="697">
        <f>[52]ACCOUNTALLOC!CB132</f>
        <v>0</v>
      </c>
      <c r="CC132" s="697">
        <f>[52]ACCOUNTALLOC!CC132</f>
        <v>0</v>
      </c>
      <c r="CD132" s="697">
        <f>[52]ACCOUNTALLOC!CD132</f>
        <v>0</v>
      </c>
      <c r="CE132" s="697">
        <f>[52]ACCOUNTALLOC!CE132</f>
        <v>0</v>
      </c>
      <c r="CF132" s="698"/>
      <c r="CG132" s="697">
        <f>[52]ACCOUNTALLOC!CG132</f>
        <v>-101244.80588646964</v>
      </c>
      <c r="CH132" s="697">
        <f>[52]ACCOUNTALLOC!CH132</f>
        <v>0</v>
      </c>
      <c r="CI132" s="697">
        <f>[52]ACCOUNTALLOC!CI132</f>
        <v>0</v>
      </c>
      <c r="CJ132" s="697">
        <f>[52]ACCOUNTALLOC!CJ132</f>
        <v>0</v>
      </c>
      <c r="CK132" s="697">
        <f>[52]ACCOUNTALLOC!CK132</f>
        <v>0</v>
      </c>
      <c r="CL132" s="697">
        <f>[52]ACCOUNTALLOC!CL132</f>
        <v>0</v>
      </c>
      <c r="CM132" s="697">
        <f>[52]ACCOUNTALLOC!CM132</f>
        <v>-101244.80588646964</v>
      </c>
      <c r="CN132" s="698">
        <f>[52]ACCOUNTALLOC!CN132</f>
        <v>0</v>
      </c>
      <c r="CO132" s="697">
        <f>[52]ACCOUNTALLOC!CO132</f>
        <v>-34511.570331189971</v>
      </c>
      <c r="CP132" s="697">
        <f>[52]ACCOUNTALLOC!CP132</f>
        <v>0</v>
      </c>
      <c r="CQ132" s="697">
        <f>[52]ACCOUNTALLOC!CQ132</f>
        <v>0</v>
      </c>
      <c r="CR132" s="697">
        <f>[52]ACCOUNTALLOC!CR132</f>
        <v>0</v>
      </c>
      <c r="CS132" s="697">
        <f>[52]ACCOUNTALLOC!CS132</f>
        <v>0</v>
      </c>
      <c r="CT132" s="697">
        <f>[52]ACCOUNTALLOC!CT132</f>
        <v>0</v>
      </c>
      <c r="CU132" s="697">
        <f>[52]ACCOUNTALLOC!CU132</f>
        <v>-34511.570331189971</v>
      </c>
      <c r="CW132" s="65">
        <f>[52]ACCOUNTALLOC!CW132</f>
        <v>0</v>
      </c>
      <c r="CX132" s="65">
        <f>[52]ACCOUNTALLOC!CX132</f>
        <v>0</v>
      </c>
      <c r="CY132" s="65">
        <f>[52]ACCOUNTALLOC!CY132</f>
        <v>0</v>
      </c>
      <c r="CZ132" s="65">
        <f>[52]ACCOUNTALLOC!CZ132</f>
        <v>0</v>
      </c>
      <c r="DA132" s="65">
        <f>[52]ACCOUNTALLOC!DA132</f>
        <v>0</v>
      </c>
      <c r="DB132" s="65">
        <f>[52]ACCOUNTALLOC!DB132</f>
        <v>0</v>
      </c>
      <c r="DC132" s="65">
        <f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>[52]ACCOUNTALLOC!E133</f>
        <v>-69523.559917939448</v>
      </c>
      <c r="F133" s="697">
        <f>[52]ACCOUNTALLOC!F133</f>
        <v>0</v>
      </c>
      <c r="G133" s="697">
        <f>[52]ACCOUNTALLOC!G133</f>
        <v>0</v>
      </c>
      <c r="H133" s="697">
        <f>[52]ACCOUNTALLOC!H133</f>
        <v>0</v>
      </c>
      <c r="I133" s="697">
        <f>[52]ACCOUNTALLOC!I133</f>
        <v>0</v>
      </c>
      <c r="J133" s="697">
        <f>[52]ACCOUNTALLOC!J133</f>
        <v>0</v>
      </c>
      <c r="K133" s="697">
        <f>[52]ACCOUNTALLOC!K133</f>
        <v>-69523.559917939448</v>
      </c>
      <c r="L133" s="698"/>
      <c r="M133" s="697">
        <f>[52]ACCOUNTALLOC!M133</f>
        <v>-16808.985709558652</v>
      </c>
      <c r="N133" s="697">
        <f>[52]ACCOUNTALLOC!N133</f>
        <v>0</v>
      </c>
      <c r="O133" s="697">
        <f>[52]ACCOUNTALLOC!O133</f>
        <v>0</v>
      </c>
      <c r="P133" s="697">
        <f>[52]ACCOUNTALLOC!P133</f>
        <v>0</v>
      </c>
      <c r="Q133" s="697">
        <f>[52]ACCOUNTALLOC!Q133</f>
        <v>0</v>
      </c>
      <c r="R133" s="697">
        <f>[52]ACCOUNTALLOC!R133</f>
        <v>0</v>
      </c>
      <c r="S133" s="697">
        <f>[52]ACCOUNTALLOC!S133</f>
        <v>-16808.985709558652</v>
      </c>
      <c r="T133" s="698"/>
      <c r="U133" s="697">
        <f>[52]ACCOUNTALLOC!U133</f>
        <v>-18469.539293640028</v>
      </c>
      <c r="V133" s="697">
        <f>[52]ACCOUNTALLOC!V133</f>
        <v>0</v>
      </c>
      <c r="W133" s="697">
        <f>[52]ACCOUNTALLOC!W133</f>
        <v>0</v>
      </c>
      <c r="X133" s="697">
        <f>[52]ACCOUNTALLOC!X133</f>
        <v>0</v>
      </c>
      <c r="Y133" s="697">
        <f>[52]ACCOUNTALLOC!Y133</f>
        <v>0</v>
      </c>
      <c r="Z133" s="697">
        <f>[52]ACCOUNTALLOC!Z133</f>
        <v>0</v>
      </c>
      <c r="AA133" s="697">
        <f>[52]ACCOUNTALLOC!AA133</f>
        <v>-18469.539293640028</v>
      </c>
      <c r="AB133" s="698"/>
      <c r="AC133" s="697">
        <f>[52]ACCOUNTALLOC!AC133</f>
        <v>-9827.4880820733397</v>
      </c>
      <c r="AD133" s="697">
        <f>[52]ACCOUNTALLOC!AD133</f>
        <v>0</v>
      </c>
      <c r="AE133" s="697">
        <f>[52]ACCOUNTALLOC!AE133</f>
        <v>0</v>
      </c>
      <c r="AF133" s="697">
        <f>[52]ACCOUNTALLOC!AF133</f>
        <v>0</v>
      </c>
      <c r="AG133" s="697">
        <f>[52]ACCOUNTALLOC!AG133</f>
        <v>0</v>
      </c>
      <c r="AH133" s="697">
        <f>[52]ACCOUNTALLOC!AH133</f>
        <v>0</v>
      </c>
      <c r="AI133" s="697">
        <f>[52]ACCOUNTALLOC!AI133</f>
        <v>-9827.4880820733397</v>
      </c>
      <c r="AJ133" s="698"/>
      <c r="AK133" s="697">
        <f>[52]ACCOUNTALLOC!AK133</f>
        <v>-8749.2712031717492</v>
      </c>
      <c r="AL133" s="697">
        <f>[52]ACCOUNTALLOC!AL133</f>
        <v>0</v>
      </c>
      <c r="AM133" s="697">
        <f>[52]ACCOUNTALLOC!AM133</f>
        <v>0</v>
      </c>
      <c r="AN133" s="697">
        <f>[52]ACCOUNTALLOC!AN133</f>
        <v>0</v>
      </c>
      <c r="AO133" s="697">
        <f>[52]ACCOUNTALLOC!AO133</f>
        <v>0</v>
      </c>
      <c r="AP133" s="697">
        <f>[52]ACCOUNTALLOC!AP133</f>
        <v>0</v>
      </c>
      <c r="AQ133" s="697">
        <f>[52]ACCOUNTALLOC!AQ133</f>
        <v>-8749.2712031717492</v>
      </c>
      <c r="AR133" s="698"/>
      <c r="AS133" s="697">
        <f>[52]ACCOUNTALLOC!AS133</f>
        <v>-32.171036892049152</v>
      </c>
      <c r="AT133" s="697">
        <f>[52]ACCOUNTALLOC!AT133</f>
        <v>0</v>
      </c>
      <c r="AU133" s="697">
        <f>[52]ACCOUNTALLOC!AU133</f>
        <v>0</v>
      </c>
      <c r="AV133" s="697">
        <f>[52]ACCOUNTALLOC!AV133</f>
        <v>0</v>
      </c>
      <c r="AW133" s="697">
        <f>[52]ACCOUNTALLOC!AW133</f>
        <v>0</v>
      </c>
      <c r="AX133" s="697">
        <f>[52]ACCOUNTALLOC!AX133</f>
        <v>0</v>
      </c>
      <c r="AY133" s="697">
        <f>[52]ACCOUNTALLOC!AY133</f>
        <v>-32.171036892049152</v>
      </c>
      <c r="AZ133" s="698"/>
      <c r="BA133" s="697">
        <f>[52]ACCOUNTALLOC!BA133</f>
        <v>-1004.7568938792994</v>
      </c>
      <c r="BB133" s="697">
        <f>[52]ACCOUNTALLOC!BB133</f>
        <v>0</v>
      </c>
      <c r="BC133" s="697">
        <f>[52]ACCOUNTALLOC!BC133</f>
        <v>0</v>
      </c>
      <c r="BD133" s="697">
        <f>[52]ACCOUNTALLOC!BD133</f>
        <v>0</v>
      </c>
      <c r="BE133" s="697">
        <f>[52]ACCOUNTALLOC!BE133</f>
        <v>0</v>
      </c>
      <c r="BF133" s="697">
        <f>[52]ACCOUNTALLOC!BF133</f>
        <v>0</v>
      </c>
      <c r="BG133" s="697">
        <f>[52]ACCOUNTALLOC!BG133</f>
        <v>-1004.7568938792994</v>
      </c>
      <c r="BH133" s="698"/>
      <c r="BI133" s="697">
        <f>[52]ACCOUNTALLOC!BI133</f>
        <v>0</v>
      </c>
      <c r="BJ133" s="697">
        <f>[52]ACCOUNTALLOC!BJ133</f>
        <v>0</v>
      </c>
      <c r="BK133" s="697">
        <f>[52]ACCOUNTALLOC!BK133</f>
        <v>0</v>
      </c>
      <c r="BL133" s="697">
        <f>[52]ACCOUNTALLOC!BL133</f>
        <v>0</v>
      </c>
      <c r="BM133" s="697">
        <f>[52]ACCOUNTALLOC!BM133</f>
        <v>0</v>
      </c>
      <c r="BN133" s="697">
        <f>[52]ACCOUNTALLOC!BN133</f>
        <v>0</v>
      </c>
      <c r="BO133" s="697">
        <f>[52]ACCOUNTALLOC!BO133</f>
        <v>0</v>
      </c>
      <c r="BP133" s="698"/>
      <c r="BQ133" s="697">
        <f>[52]ACCOUNTALLOC!BQ133</f>
        <v>0</v>
      </c>
      <c r="BR133" s="697">
        <f>[52]ACCOUNTALLOC!BR133</f>
        <v>0</v>
      </c>
      <c r="BS133" s="697">
        <f>[52]ACCOUNTALLOC!BS133</f>
        <v>0</v>
      </c>
      <c r="BT133" s="697">
        <f>[52]ACCOUNTALLOC!BT133</f>
        <v>0</v>
      </c>
      <c r="BU133" s="697">
        <f>[52]ACCOUNTALLOC!BU133</f>
        <v>0</v>
      </c>
      <c r="BV133" s="697">
        <f>[52]ACCOUNTALLOC!BV133</f>
        <v>0</v>
      </c>
      <c r="BW133" s="697">
        <f>[52]ACCOUNTALLOC!BW133</f>
        <v>0</v>
      </c>
      <c r="BX133" s="698"/>
      <c r="BY133" s="697">
        <f>[52]ACCOUNTALLOC!BY133</f>
        <v>0</v>
      </c>
      <c r="BZ133" s="697">
        <f>[52]ACCOUNTALLOC!BZ133</f>
        <v>0</v>
      </c>
      <c r="CA133" s="697">
        <f>[52]ACCOUNTALLOC!CA133</f>
        <v>0</v>
      </c>
      <c r="CB133" s="697">
        <f>[52]ACCOUNTALLOC!CB133</f>
        <v>0</v>
      </c>
      <c r="CC133" s="697">
        <f>[52]ACCOUNTALLOC!CC133</f>
        <v>0</v>
      </c>
      <c r="CD133" s="697">
        <f>[52]ACCOUNTALLOC!CD133</f>
        <v>0</v>
      </c>
      <c r="CE133" s="697">
        <f>[52]ACCOUNTALLOC!CE133</f>
        <v>0</v>
      </c>
      <c r="CF133" s="698"/>
      <c r="CG133" s="697">
        <f>[52]ACCOUNTALLOC!CG133</f>
        <v>-100.47775803484522</v>
      </c>
      <c r="CH133" s="697">
        <f>[52]ACCOUNTALLOC!CH133</f>
        <v>0</v>
      </c>
      <c r="CI133" s="697">
        <f>[52]ACCOUNTALLOC!CI133</f>
        <v>0</v>
      </c>
      <c r="CJ133" s="697">
        <f>[52]ACCOUNTALLOC!CJ133</f>
        <v>0</v>
      </c>
      <c r="CK133" s="697">
        <f>[52]ACCOUNTALLOC!CK133</f>
        <v>0</v>
      </c>
      <c r="CL133" s="697">
        <f>[52]ACCOUNTALLOC!CL133</f>
        <v>0</v>
      </c>
      <c r="CM133" s="697">
        <f>[52]ACCOUNTALLOC!CM133</f>
        <v>-100.47775803484522</v>
      </c>
      <c r="CN133" s="698">
        <f>[52]ACCOUNTALLOC!CN133</f>
        <v>0</v>
      </c>
      <c r="CO133" s="697">
        <f>[52]ACCOUNTALLOC!CO133</f>
        <v>-34.250104810594202</v>
      </c>
      <c r="CP133" s="697">
        <f>[52]ACCOUNTALLOC!CP133</f>
        <v>0</v>
      </c>
      <c r="CQ133" s="697">
        <f>[52]ACCOUNTALLOC!CQ133</f>
        <v>0</v>
      </c>
      <c r="CR133" s="697">
        <f>[52]ACCOUNTALLOC!CR133</f>
        <v>0</v>
      </c>
      <c r="CS133" s="697">
        <f>[52]ACCOUNTALLOC!CS133</f>
        <v>0</v>
      </c>
      <c r="CT133" s="697">
        <f>[52]ACCOUNTALLOC!CT133</f>
        <v>0</v>
      </c>
      <c r="CU133" s="697">
        <f>[52]ACCOUNTALLOC!CU133</f>
        <v>-34.250104810594202</v>
      </c>
      <c r="CW133" s="65">
        <f>[52]ACCOUNTALLOC!CW133</f>
        <v>0</v>
      </c>
      <c r="CX133" s="65">
        <f>[52]ACCOUNTALLOC!CX133</f>
        <v>0</v>
      </c>
      <c r="CY133" s="65">
        <f>[52]ACCOUNTALLOC!CY133</f>
        <v>0</v>
      </c>
      <c r="CZ133" s="65">
        <f>[52]ACCOUNTALLOC!CZ133</f>
        <v>0</v>
      </c>
      <c r="DA133" s="65">
        <f>[52]ACCOUNTALLOC!DA133</f>
        <v>0</v>
      </c>
      <c r="DB133" s="65">
        <f>[52]ACCOUNTALLOC!DB133</f>
        <v>0</v>
      </c>
      <c r="DC133" s="65">
        <f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>[52]ACCOUNTALLOC!E134</f>
        <v>-102931601.96611065</v>
      </c>
      <c r="F134" s="697">
        <f>[52]ACCOUNTALLOC!F134</f>
        <v>0</v>
      </c>
      <c r="G134" s="697">
        <f>[52]ACCOUNTALLOC!G134</f>
        <v>0</v>
      </c>
      <c r="H134" s="697">
        <f>[52]ACCOUNTALLOC!H134</f>
        <v>0</v>
      </c>
      <c r="I134" s="697">
        <f>[52]ACCOUNTALLOC!I134</f>
        <v>0</v>
      </c>
      <c r="J134" s="697">
        <f>[52]ACCOUNTALLOC!J134</f>
        <v>0</v>
      </c>
      <c r="K134" s="697">
        <f>[52]ACCOUNTALLOC!K134</f>
        <v>-102931601.96611065</v>
      </c>
      <c r="L134" s="698"/>
      <c r="M134" s="697">
        <f>[52]ACCOUNTALLOC!M134</f>
        <v>-18807377.896459486</v>
      </c>
      <c r="N134" s="697">
        <f>[52]ACCOUNTALLOC!N134</f>
        <v>0</v>
      </c>
      <c r="O134" s="697">
        <f>[52]ACCOUNTALLOC!O134</f>
        <v>0</v>
      </c>
      <c r="P134" s="697">
        <f>[52]ACCOUNTALLOC!P134</f>
        <v>0</v>
      </c>
      <c r="Q134" s="697">
        <f>[52]ACCOUNTALLOC!Q134</f>
        <v>0</v>
      </c>
      <c r="R134" s="697">
        <f>[52]ACCOUNTALLOC!R134</f>
        <v>0</v>
      </c>
      <c r="S134" s="697">
        <f>[52]ACCOUNTALLOC!S134</f>
        <v>-18807377.896459486</v>
      </c>
      <c r="T134" s="698"/>
      <c r="U134" s="697">
        <f>[52]ACCOUNTALLOC!U134</f>
        <v>-14621410.245547814</v>
      </c>
      <c r="V134" s="697">
        <f>[52]ACCOUNTALLOC!V134</f>
        <v>0</v>
      </c>
      <c r="W134" s="697">
        <f>[52]ACCOUNTALLOC!W134</f>
        <v>0</v>
      </c>
      <c r="X134" s="697">
        <f>[52]ACCOUNTALLOC!X134</f>
        <v>0</v>
      </c>
      <c r="Y134" s="697">
        <f>[52]ACCOUNTALLOC!Y134</f>
        <v>0</v>
      </c>
      <c r="Z134" s="697">
        <f>[52]ACCOUNTALLOC!Z134</f>
        <v>0</v>
      </c>
      <c r="AA134" s="697">
        <f>[52]ACCOUNTALLOC!AA134</f>
        <v>-14621410.245547814</v>
      </c>
      <c r="AB134" s="698"/>
      <c r="AC134" s="697">
        <f>[52]ACCOUNTALLOC!AC134</f>
        <v>-5784000.7412238782</v>
      </c>
      <c r="AD134" s="697">
        <f>[52]ACCOUNTALLOC!AD134</f>
        <v>0</v>
      </c>
      <c r="AE134" s="697">
        <f>[52]ACCOUNTALLOC!AE134</f>
        <v>0</v>
      </c>
      <c r="AF134" s="697">
        <f>[52]ACCOUNTALLOC!AF134</f>
        <v>0</v>
      </c>
      <c r="AG134" s="697">
        <f>[52]ACCOUNTALLOC!AG134</f>
        <v>0</v>
      </c>
      <c r="AH134" s="697">
        <f>[52]ACCOUNTALLOC!AH134</f>
        <v>0</v>
      </c>
      <c r="AI134" s="697">
        <f>[52]ACCOUNTALLOC!AI134</f>
        <v>-5784000.7412238782</v>
      </c>
      <c r="AJ134" s="698"/>
      <c r="AK134" s="697">
        <f>[52]ACCOUNTALLOC!AK134</f>
        <v>-5414081.5071386537</v>
      </c>
      <c r="AL134" s="697">
        <f>[52]ACCOUNTALLOC!AL134</f>
        <v>0</v>
      </c>
      <c r="AM134" s="697">
        <f>[52]ACCOUNTALLOC!AM134</f>
        <v>0</v>
      </c>
      <c r="AN134" s="697">
        <f>[52]ACCOUNTALLOC!AN134</f>
        <v>0</v>
      </c>
      <c r="AO134" s="697">
        <f>[52]ACCOUNTALLOC!AO134</f>
        <v>0</v>
      </c>
      <c r="AP134" s="697">
        <f>[52]ACCOUNTALLOC!AP134</f>
        <v>0</v>
      </c>
      <c r="AQ134" s="697">
        <f>[52]ACCOUNTALLOC!AQ134</f>
        <v>-5414081.5071386537</v>
      </c>
      <c r="AR134" s="698"/>
      <c r="AS134" s="697">
        <f>[52]ACCOUNTALLOC!AS134</f>
        <v>-135607.05093797357</v>
      </c>
      <c r="AT134" s="697">
        <f>[52]ACCOUNTALLOC!AT134</f>
        <v>0</v>
      </c>
      <c r="AU134" s="697">
        <f>[52]ACCOUNTALLOC!AU134</f>
        <v>0</v>
      </c>
      <c r="AV134" s="697">
        <f>[52]ACCOUNTALLOC!AV134</f>
        <v>0</v>
      </c>
      <c r="AW134" s="697">
        <f>[52]ACCOUNTALLOC!AW134</f>
        <v>0</v>
      </c>
      <c r="AX134" s="697">
        <f>[52]ACCOUNTALLOC!AX134</f>
        <v>0</v>
      </c>
      <c r="AY134" s="697">
        <f>[52]ACCOUNTALLOC!AY134</f>
        <v>-135607.05093797357</v>
      </c>
      <c r="AZ134" s="698"/>
      <c r="BA134" s="697">
        <f>[52]ACCOUNTALLOC!BA134</f>
        <v>-1458975.8599808973</v>
      </c>
      <c r="BB134" s="697">
        <f>[52]ACCOUNTALLOC!BB134</f>
        <v>0</v>
      </c>
      <c r="BC134" s="697">
        <f>[52]ACCOUNTALLOC!BC134</f>
        <v>0</v>
      </c>
      <c r="BD134" s="697">
        <f>[52]ACCOUNTALLOC!BD134</f>
        <v>0</v>
      </c>
      <c r="BE134" s="697">
        <f>[52]ACCOUNTALLOC!BE134</f>
        <v>0</v>
      </c>
      <c r="BF134" s="697">
        <f>[52]ACCOUNTALLOC!BF134</f>
        <v>0</v>
      </c>
      <c r="BG134" s="697">
        <f>[52]ACCOUNTALLOC!BG134</f>
        <v>-1458975.8599808973</v>
      </c>
      <c r="BH134" s="698"/>
      <c r="BI134" s="697">
        <f>[52]ACCOUNTALLOC!BI134</f>
        <v>0</v>
      </c>
      <c r="BJ134" s="697">
        <f>[52]ACCOUNTALLOC!BJ134</f>
        <v>0</v>
      </c>
      <c r="BK134" s="697">
        <f>[52]ACCOUNTALLOC!BK134</f>
        <v>0</v>
      </c>
      <c r="BL134" s="697">
        <f>[52]ACCOUNTALLOC!BL134</f>
        <v>0</v>
      </c>
      <c r="BM134" s="697">
        <f>[52]ACCOUNTALLOC!BM134</f>
        <v>0</v>
      </c>
      <c r="BN134" s="697">
        <f>[52]ACCOUNTALLOC!BN134</f>
        <v>0</v>
      </c>
      <c r="BO134" s="697">
        <f>[52]ACCOUNTALLOC!BO134</f>
        <v>0</v>
      </c>
      <c r="BP134" s="698"/>
      <c r="BQ134" s="697">
        <f>[52]ACCOUNTALLOC!BQ134</f>
        <v>0</v>
      </c>
      <c r="BR134" s="697">
        <f>[52]ACCOUNTALLOC!BR134</f>
        <v>0</v>
      </c>
      <c r="BS134" s="697">
        <f>[52]ACCOUNTALLOC!BS134</f>
        <v>0</v>
      </c>
      <c r="BT134" s="697">
        <f>[52]ACCOUNTALLOC!BT134</f>
        <v>0</v>
      </c>
      <c r="BU134" s="697">
        <f>[52]ACCOUNTALLOC!BU134</f>
        <v>0</v>
      </c>
      <c r="BV134" s="697">
        <f>[52]ACCOUNTALLOC!BV134</f>
        <v>0</v>
      </c>
      <c r="BW134" s="697">
        <f>[52]ACCOUNTALLOC!BW134</f>
        <v>0</v>
      </c>
      <c r="BX134" s="698"/>
      <c r="BY134" s="697">
        <f>[52]ACCOUNTALLOC!BY134</f>
        <v>0</v>
      </c>
      <c r="BZ134" s="697">
        <f>[52]ACCOUNTALLOC!BZ134</f>
        <v>0</v>
      </c>
      <c r="CA134" s="697">
        <f>[52]ACCOUNTALLOC!CA134</f>
        <v>0</v>
      </c>
      <c r="CB134" s="697">
        <f>[52]ACCOUNTALLOC!CB134</f>
        <v>0</v>
      </c>
      <c r="CC134" s="697">
        <f>[52]ACCOUNTALLOC!CC134</f>
        <v>0</v>
      </c>
      <c r="CD134" s="697">
        <f>[52]ACCOUNTALLOC!CD134</f>
        <v>0</v>
      </c>
      <c r="CE134" s="697">
        <f>[52]ACCOUNTALLOC!CE134</f>
        <v>0</v>
      </c>
      <c r="CF134" s="698"/>
      <c r="CG134" s="697">
        <f>[52]ACCOUNTALLOC!CG134</f>
        <v>-90454.703225219113</v>
      </c>
      <c r="CH134" s="697">
        <f>[52]ACCOUNTALLOC!CH134</f>
        <v>0</v>
      </c>
      <c r="CI134" s="697">
        <f>[52]ACCOUNTALLOC!CI134</f>
        <v>0</v>
      </c>
      <c r="CJ134" s="697">
        <f>[52]ACCOUNTALLOC!CJ134</f>
        <v>0</v>
      </c>
      <c r="CK134" s="697">
        <f>[52]ACCOUNTALLOC!CK134</f>
        <v>0</v>
      </c>
      <c r="CL134" s="697">
        <f>[52]ACCOUNTALLOC!CL134</f>
        <v>0</v>
      </c>
      <c r="CM134" s="697">
        <f>[52]ACCOUNTALLOC!CM134</f>
        <v>-90454.703225219113</v>
      </c>
      <c r="CN134" s="698">
        <f>[52]ACCOUNTALLOC!CN134</f>
        <v>0</v>
      </c>
      <c r="CO134" s="697">
        <f>[52]ACCOUNTALLOC!CO134</f>
        <v>-103055.35840087153</v>
      </c>
      <c r="CP134" s="697">
        <f>[52]ACCOUNTALLOC!CP134</f>
        <v>0</v>
      </c>
      <c r="CQ134" s="697">
        <f>[52]ACCOUNTALLOC!CQ134</f>
        <v>0</v>
      </c>
      <c r="CR134" s="697">
        <f>[52]ACCOUNTALLOC!CR134</f>
        <v>0</v>
      </c>
      <c r="CS134" s="697">
        <f>[52]ACCOUNTALLOC!CS134</f>
        <v>0</v>
      </c>
      <c r="CT134" s="697">
        <f>[52]ACCOUNTALLOC!CT134</f>
        <v>0</v>
      </c>
      <c r="CU134" s="697">
        <f>[52]ACCOUNTALLOC!CU134</f>
        <v>-103055.35840087153</v>
      </c>
      <c r="CW134" s="65">
        <f>[52]ACCOUNTALLOC!CW134</f>
        <v>0</v>
      </c>
      <c r="CX134" s="65">
        <f>[52]ACCOUNTALLOC!CX134</f>
        <v>0</v>
      </c>
      <c r="CY134" s="65">
        <f>[52]ACCOUNTALLOC!CY134</f>
        <v>0</v>
      </c>
      <c r="CZ134" s="65">
        <f>[52]ACCOUNTALLOC!CZ134</f>
        <v>0</v>
      </c>
      <c r="DA134" s="65">
        <f>[52]ACCOUNTALLOC!DA134</f>
        <v>0</v>
      </c>
      <c r="DB134" s="65">
        <f>[52]ACCOUNTALLOC!DB134</f>
        <v>0</v>
      </c>
      <c r="DC134" s="65">
        <f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>[52]ACCOUNTALLOC!E135</f>
        <v>0</v>
      </c>
      <c r="F135" s="697">
        <f>[52]ACCOUNTALLOC!F135</f>
        <v>0</v>
      </c>
      <c r="G135" s="697">
        <f>[52]ACCOUNTALLOC!G135</f>
        <v>0</v>
      </c>
      <c r="H135" s="697">
        <f>[52]ACCOUNTALLOC!H135</f>
        <v>0</v>
      </c>
      <c r="I135" s="697">
        <f>[52]ACCOUNTALLOC!I135</f>
        <v>0</v>
      </c>
      <c r="J135" s="697">
        <f>[52]ACCOUNTALLOC!J135</f>
        <v>0</v>
      </c>
      <c r="K135" s="697">
        <f>[52]ACCOUNTALLOC!K135</f>
        <v>0</v>
      </c>
      <c r="L135" s="698"/>
      <c r="M135" s="697">
        <f>[52]ACCOUNTALLOC!M135</f>
        <v>0</v>
      </c>
      <c r="N135" s="697">
        <f>[52]ACCOUNTALLOC!N135</f>
        <v>0</v>
      </c>
      <c r="O135" s="697">
        <f>[52]ACCOUNTALLOC!O135</f>
        <v>0</v>
      </c>
      <c r="P135" s="697">
        <f>[52]ACCOUNTALLOC!P135</f>
        <v>0</v>
      </c>
      <c r="Q135" s="697">
        <f>[52]ACCOUNTALLOC!Q135</f>
        <v>0</v>
      </c>
      <c r="R135" s="697">
        <f>[52]ACCOUNTALLOC!R135</f>
        <v>0</v>
      </c>
      <c r="S135" s="697">
        <f>[52]ACCOUNTALLOC!S135</f>
        <v>0</v>
      </c>
      <c r="T135" s="698"/>
      <c r="U135" s="697">
        <f>[52]ACCOUNTALLOC!U135</f>
        <v>0</v>
      </c>
      <c r="V135" s="697">
        <f>[52]ACCOUNTALLOC!V135</f>
        <v>0</v>
      </c>
      <c r="W135" s="697">
        <f>[52]ACCOUNTALLOC!W135</f>
        <v>0</v>
      </c>
      <c r="X135" s="697">
        <f>[52]ACCOUNTALLOC!X135</f>
        <v>0</v>
      </c>
      <c r="Y135" s="697">
        <f>[52]ACCOUNTALLOC!Y135</f>
        <v>0</v>
      </c>
      <c r="Z135" s="697">
        <f>[52]ACCOUNTALLOC!Z135</f>
        <v>0</v>
      </c>
      <c r="AA135" s="697">
        <f>[52]ACCOUNTALLOC!AA135</f>
        <v>0</v>
      </c>
      <c r="AB135" s="698"/>
      <c r="AC135" s="697">
        <f>[52]ACCOUNTALLOC!AC135</f>
        <v>0</v>
      </c>
      <c r="AD135" s="697">
        <f>[52]ACCOUNTALLOC!AD135</f>
        <v>0</v>
      </c>
      <c r="AE135" s="697">
        <f>[52]ACCOUNTALLOC!AE135</f>
        <v>0</v>
      </c>
      <c r="AF135" s="697">
        <f>[52]ACCOUNTALLOC!AF135</f>
        <v>0</v>
      </c>
      <c r="AG135" s="697">
        <f>[52]ACCOUNTALLOC!AG135</f>
        <v>0</v>
      </c>
      <c r="AH135" s="697">
        <f>[52]ACCOUNTALLOC!AH135</f>
        <v>0</v>
      </c>
      <c r="AI135" s="697">
        <f>[52]ACCOUNTALLOC!AI135</f>
        <v>0</v>
      </c>
      <c r="AJ135" s="698"/>
      <c r="AK135" s="697">
        <f>[52]ACCOUNTALLOC!AK135</f>
        <v>0</v>
      </c>
      <c r="AL135" s="697">
        <f>[52]ACCOUNTALLOC!AL135</f>
        <v>0</v>
      </c>
      <c r="AM135" s="697">
        <f>[52]ACCOUNTALLOC!AM135</f>
        <v>0</v>
      </c>
      <c r="AN135" s="697">
        <f>[52]ACCOUNTALLOC!AN135</f>
        <v>0</v>
      </c>
      <c r="AO135" s="697">
        <f>[52]ACCOUNTALLOC!AO135</f>
        <v>0</v>
      </c>
      <c r="AP135" s="697">
        <f>[52]ACCOUNTALLOC!AP135</f>
        <v>0</v>
      </c>
      <c r="AQ135" s="697">
        <f>[52]ACCOUNTALLOC!AQ135</f>
        <v>0</v>
      </c>
      <c r="AR135" s="698"/>
      <c r="AS135" s="697">
        <f>[52]ACCOUNTALLOC!AS135</f>
        <v>0</v>
      </c>
      <c r="AT135" s="697">
        <f>[52]ACCOUNTALLOC!AT135</f>
        <v>0</v>
      </c>
      <c r="AU135" s="697">
        <f>[52]ACCOUNTALLOC!AU135</f>
        <v>0</v>
      </c>
      <c r="AV135" s="697">
        <f>[52]ACCOUNTALLOC!AV135</f>
        <v>0</v>
      </c>
      <c r="AW135" s="697">
        <f>[52]ACCOUNTALLOC!AW135</f>
        <v>0</v>
      </c>
      <c r="AX135" s="697">
        <f>[52]ACCOUNTALLOC!AX135</f>
        <v>0</v>
      </c>
      <c r="AY135" s="697">
        <f>[52]ACCOUNTALLOC!AY135</f>
        <v>0</v>
      </c>
      <c r="AZ135" s="698"/>
      <c r="BA135" s="697">
        <f>[52]ACCOUNTALLOC!BA135</f>
        <v>0</v>
      </c>
      <c r="BB135" s="697">
        <f>[52]ACCOUNTALLOC!BB135</f>
        <v>0</v>
      </c>
      <c r="BC135" s="697">
        <f>[52]ACCOUNTALLOC!BC135</f>
        <v>0</v>
      </c>
      <c r="BD135" s="697">
        <f>[52]ACCOUNTALLOC!BD135</f>
        <v>0</v>
      </c>
      <c r="BE135" s="697">
        <f>[52]ACCOUNTALLOC!BE135</f>
        <v>0</v>
      </c>
      <c r="BF135" s="697">
        <f>[52]ACCOUNTALLOC!BF135</f>
        <v>0</v>
      </c>
      <c r="BG135" s="697">
        <f>[52]ACCOUNTALLOC!BG135</f>
        <v>0</v>
      </c>
      <c r="BH135" s="698"/>
      <c r="BI135" s="697">
        <f>[52]ACCOUNTALLOC!BI135</f>
        <v>-55883.055832029437</v>
      </c>
      <c r="BJ135" s="697">
        <f>[52]ACCOUNTALLOC!BJ135</f>
        <v>0</v>
      </c>
      <c r="BK135" s="697">
        <f>[52]ACCOUNTALLOC!BK135</f>
        <v>0</v>
      </c>
      <c r="BL135" s="697">
        <f>[52]ACCOUNTALLOC!BL135</f>
        <v>0</v>
      </c>
      <c r="BM135" s="697">
        <f>[52]ACCOUNTALLOC!BM135</f>
        <v>0</v>
      </c>
      <c r="BN135" s="697">
        <f>[52]ACCOUNTALLOC!BN135</f>
        <v>0</v>
      </c>
      <c r="BO135" s="697">
        <f>[52]ACCOUNTALLOC!BO135</f>
        <v>-55883.055832029437</v>
      </c>
      <c r="BP135" s="698"/>
      <c r="BQ135" s="697">
        <f>[52]ACCOUNTALLOC!BQ135</f>
        <v>0</v>
      </c>
      <c r="BR135" s="697">
        <f>[52]ACCOUNTALLOC!BR135</f>
        <v>0</v>
      </c>
      <c r="BS135" s="697">
        <f>[52]ACCOUNTALLOC!BS135</f>
        <v>0</v>
      </c>
      <c r="BT135" s="697">
        <f>[52]ACCOUNTALLOC!BT135</f>
        <v>0</v>
      </c>
      <c r="BU135" s="697">
        <f>[52]ACCOUNTALLOC!BU135</f>
        <v>0</v>
      </c>
      <c r="BV135" s="697">
        <f>[52]ACCOUNTALLOC!BV135</f>
        <v>0</v>
      </c>
      <c r="BW135" s="697">
        <f>[52]ACCOUNTALLOC!BW135</f>
        <v>0</v>
      </c>
      <c r="BX135" s="698"/>
      <c r="BY135" s="697">
        <f>[52]ACCOUNTALLOC!BY135</f>
        <v>0</v>
      </c>
      <c r="BZ135" s="697">
        <f>[52]ACCOUNTALLOC!BZ135</f>
        <v>0</v>
      </c>
      <c r="CA135" s="697">
        <f>[52]ACCOUNTALLOC!CA135</f>
        <v>0</v>
      </c>
      <c r="CB135" s="697">
        <f>[52]ACCOUNTALLOC!CB135</f>
        <v>0</v>
      </c>
      <c r="CC135" s="697">
        <f>[52]ACCOUNTALLOC!CC135</f>
        <v>0</v>
      </c>
      <c r="CD135" s="697">
        <f>[52]ACCOUNTALLOC!CD135</f>
        <v>0</v>
      </c>
      <c r="CE135" s="697">
        <f>[52]ACCOUNTALLOC!CE135</f>
        <v>0</v>
      </c>
      <c r="CF135" s="698"/>
      <c r="CG135" s="697">
        <f>[52]ACCOUNTALLOC!CG135</f>
        <v>0</v>
      </c>
      <c r="CH135" s="697">
        <f>[52]ACCOUNTALLOC!CH135</f>
        <v>0</v>
      </c>
      <c r="CI135" s="697">
        <f>[52]ACCOUNTALLOC!CI135</f>
        <v>0</v>
      </c>
      <c r="CJ135" s="697">
        <f>[52]ACCOUNTALLOC!CJ135</f>
        <v>0</v>
      </c>
      <c r="CK135" s="697">
        <f>[52]ACCOUNTALLOC!CK135</f>
        <v>0</v>
      </c>
      <c r="CL135" s="697">
        <f>[52]ACCOUNTALLOC!CL135</f>
        <v>0</v>
      </c>
      <c r="CM135" s="697">
        <f>[52]ACCOUNTALLOC!CM135</f>
        <v>0</v>
      </c>
      <c r="CN135" s="698">
        <f>[52]ACCOUNTALLOC!CN135</f>
        <v>0</v>
      </c>
      <c r="CO135" s="697">
        <f>[52]ACCOUNTALLOC!CO135</f>
        <v>0</v>
      </c>
      <c r="CP135" s="697">
        <f>[52]ACCOUNTALLOC!CP135</f>
        <v>0</v>
      </c>
      <c r="CQ135" s="697">
        <f>[52]ACCOUNTALLOC!CQ135</f>
        <v>0</v>
      </c>
      <c r="CR135" s="697">
        <f>[52]ACCOUNTALLOC!CR135</f>
        <v>0</v>
      </c>
      <c r="CS135" s="697">
        <f>[52]ACCOUNTALLOC!CS135</f>
        <v>0</v>
      </c>
      <c r="CT135" s="697">
        <f>[52]ACCOUNTALLOC!CT135</f>
        <v>0</v>
      </c>
      <c r="CU135" s="697">
        <f>[52]ACCOUNTALLOC!CU135</f>
        <v>0</v>
      </c>
      <c r="CW135" s="65">
        <f>[52]ACCOUNTALLOC!CW135</f>
        <v>0</v>
      </c>
      <c r="CX135" s="65">
        <f>[52]ACCOUNTALLOC!CX135</f>
        <v>0</v>
      </c>
      <c r="CY135" s="65">
        <f>[52]ACCOUNTALLOC!CY135</f>
        <v>0</v>
      </c>
      <c r="CZ135" s="65">
        <f>[52]ACCOUNTALLOC!CZ135</f>
        <v>0</v>
      </c>
      <c r="DA135" s="65">
        <f>[52]ACCOUNTALLOC!DA135</f>
        <v>0</v>
      </c>
      <c r="DB135" s="65">
        <f>[52]ACCOUNTALLOC!DB135</f>
        <v>0</v>
      </c>
      <c r="DC135" s="65">
        <f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>[52]ACCOUNTALLOC!E136</f>
        <v>-91387542.835353374</v>
      </c>
      <c r="F136" s="697">
        <f>[52]ACCOUNTALLOC!F136</f>
        <v>0</v>
      </c>
      <c r="G136" s="697">
        <f>[52]ACCOUNTALLOC!G136</f>
        <v>0</v>
      </c>
      <c r="H136" s="697">
        <f>[52]ACCOUNTALLOC!H136</f>
        <v>0</v>
      </c>
      <c r="I136" s="697">
        <f>[52]ACCOUNTALLOC!I136</f>
        <v>0</v>
      </c>
      <c r="J136" s="697">
        <f>[52]ACCOUNTALLOC!J136</f>
        <v>0</v>
      </c>
      <c r="K136" s="697">
        <f>[52]ACCOUNTALLOC!K136</f>
        <v>-91387542.835353374</v>
      </c>
      <c r="L136" s="698"/>
      <c r="M136" s="697">
        <f>[52]ACCOUNTALLOC!M136</f>
        <v>-16698079.309979618</v>
      </c>
      <c r="N136" s="697">
        <f>[52]ACCOUNTALLOC!N136</f>
        <v>0</v>
      </c>
      <c r="O136" s="697">
        <f>[52]ACCOUNTALLOC!O136</f>
        <v>0</v>
      </c>
      <c r="P136" s="697">
        <f>[52]ACCOUNTALLOC!P136</f>
        <v>0</v>
      </c>
      <c r="Q136" s="697">
        <f>[52]ACCOUNTALLOC!Q136</f>
        <v>0</v>
      </c>
      <c r="R136" s="697">
        <f>[52]ACCOUNTALLOC!R136</f>
        <v>0</v>
      </c>
      <c r="S136" s="697">
        <f>[52]ACCOUNTALLOC!S136</f>
        <v>-16698079.309979618</v>
      </c>
      <c r="T136" s="698"/>
      <c r="U136" s="697">
        <f>[52]ACCOUNTALLOC!U136</f>
        <v>-12981579.316799255</v>
      </c>
      <c r="V136" s="697">
        <f>[52]ACCOUNTALLOC!V136</f>
        <v>0</v>
      </c>
      <c r="W136" s="697">
        <f>[52]ACCOUNTALLOC!W136</f>
        <v>0</v>
      </c>
      <c r="X136" s="697">
        <f>[52]ACCOUNTALLOC!X136</f>
        <v>0</v>
      </c>
      <c r="Y136" s="697">
        <f>[52]ACCOUNTALLOC!Y136</f>
        <v>0</v>
      </c>
      <c r="Z136" s="697">
        <f>[52]ACCOUNTALLOC!Z136</f>
        <v>0</v>
      </c>
      <c r="AA136" s="697">
        <f>[52]ACCOUNTALLOC!AA136</f>
        <v>-12981579.316799255</v>
      </c>
      <c r="AB136" s="698"/>
      <c r="AC136" s="697">
        <f>[52]ACCOUNTALLOC!AC136</f>
        <v>-5135309.3258214826</v>
      </c>
      <c r="AD136" s="697">
        <f>[52]ACCOUNTALLOC!AD136</f>
        <v>0</v>
      </c>
      <c r="AE136" s="697">
        <f>[52]ACCOUNTALLOC!AE136</f>
        <v>0</v>
      </c>
      <c r="AF136" s="697">
        <f>[52]ACCOUNTALLOC!AF136</f>
        <v>0</v>
      </c>
      <c r="AG136" s="697">
        <f>[52]ACCOUNTALLOC!AG136</f>
        <v>0</v>
      </c>
      <c r="AH136" s="697">
        <f>[52]ACCOUNTALLOC!AH136</f>
        <v>0</v>
      </c>
      <c r="AI136" s="697">
        <f>[52]ACCOUNTALLOC!AI136</f>
        <v>-5135309.3258214826</v>
      </c>
      <c r="AJ136" s="698"/>
      <c r="AK136" s="697">
        <f>[52]ACCOUNTALLOC!AK136</f>
        <v>-4806877.5400059372</v>
      </c>
      <c r="AL136" s="697">
        <f>[52]ACCOUNTALLOC!AL136</f>
        <v>0</v>
      </c>
      <c r="AM136" s="697">
        <f>[52]ACCOUNTALLOC!AM136</f>
        <v>0</v>
      </c>
      <c r="AN136" s="697">
        <f>[52]ACCOUNTALLOC!AN136</f>
        <v>0</v>
      </c>
      <c r="AO136" s="697">
        <f>[52]ACCOUNTALLOC!AO136</f>
        <v>0</v>
      </c>
      <c r="AP136" s="697">
        <f>[52]ACCOUNTALLOC!AP136</f>
        <v>0</v>
      </c>
      <c r="AQ136" s="697">
        <f>[52]ACCOUNTALLOC!AQ136</f>
        <v>-4806877.5400059372</v>
      </c>
      <c r="AR136" s="698"/>
      <c r="AS136" s="697">
        <f>[52]ACCOUNTALLOC!AS136</f>
        <v>-120398.35132897504</v>
      </c>
      <c r="AT136" s="697">
        <f>[52]ACCOUNTALLOC!AT136</f>
        <v>0</v>
      </c>
      <c r="AU136" s="697">
        <f>[52]ACCOUNTALLOC!AU136</f>
        <v>0</v>
      </c>
      <c r="AV136" s="697">
        <f>[52]ACCOUNTALLOC!AV136</f>
        <v>0</v>
      </c>
      <c r="AW136" s="697">
        <f>[52]ACCOUNTALLOC!AW136</f>
        <v>0</v>
      </c>
      <c r="AX136" s="697">
        <f>[52]ACCOUNTALLOC!AX136</f>
        <v>0</v>
      </c>
      <c r="AY136" s="697">
        <f>[52]ACCOUNTALLOC!AY136</f>
        <v>-120398.35132897504</v>
      </c>
      <c r="AZ136" s="698"/>
      <c r="BA136" s="697">
        <f>[52]ACCOUNTALLOC!BA136</f>
        <v>-1295347.7489221364</v>
      </c>
      <c r="BB136" s="697">
        <f>[52]ACCOUNTALLOC!BB136</f>
        <v>0</v>
      </c>
      <c r="BC136" s="697">
        <f>[52]ACCOUNTALLOC!BC136</f>
        <v>0</v>
      </c>
      <c r="BD136" s="697">
        <f>[52]ACCOUNTALLOC!BD136</f>
        <v>0</v>
      </c>
      <c r="BE136" s="697">
        <f>[52]ACCOUNTALLOC!BE136</f>
        <v>0</v>
      </c>
      <c r="BF136" s="697">
        <f>[52]ACCOUNTALLOC!BF136</f>
        <v>0</v>
      </c>
      <c r="BG136" s="697">
        <f>[52]ACCOUNTALLOC!BG136</f>
        <v>-1295347.7489221364</v>
      </c>
      <c r="BH136" s="698"/>
      <c r="BI136" s="697">
        <f>[52]ACCOUNTALLOC!BI136</f>
        <v>0</v>
      </c>
      <c r="BJ136" s="697">
        <f>[52]ACCOUNTALLOC!BJ136</f>
        <v>0</v>
      </c>
      <c r="BK136" s="697">
        <f>[52]ACCOUNTALLOC!BK136</f>
        <v>0</v>
      </c>
      <c r="BL136" s="697">
        <f>[52]ACCOUNTALLOC!BL136</f>
        <v>0</v>
      </c>
      <c r="BM136" s="697">
        <f>[52]ACCOUNTALLOC!BM136</f>
        <v>0</v>
      </c>
      <c r="BN136" s="697">
        <f>[52]ACCOUNTALLOC!BN136</f>
        <v>0</v>
      </c>
      <c r="BO136" s="697">
        <f>[52]ACCOUNTALLOC!BO136</f>
        <v>0</v>
      </c>
      <c r="BP136" s="698"/>
      <c r="BQ136" s="697">
        <f>[52]ACCOUNTALLOC!BQ136</f>
        <v>0</v>
      </c>
      <c r="BR136" s="697">
        <f>[52]ACCOUNTALLOC!BR136</f>
        <v>0</v>
      </c>
      <c r="BS136" s="697">
        <f>[52]ACCOUNTALLOC!BS136</f>
        <v>0</v>
      </c>
      <c r="BT136" s="697">
        <f>[52]ACCOUNTALLOC!BT136</f>
        <v>0</v>
      </c>
      <c r="BU136" s="697">
        <f>[52]ACCOUNTALLOC!BU136</f>
        <v>0</v>
      </c>
      <c r="BV136" s="697">
        <f>[52]ACCOUNTALLOC!BV136</f>
        <v>0</v>
      </c>
      <c r="BW136" s="697">
        <f>[52]ACCOUNTALLOC!BW136</f>
        <v>0</v>
      </c>
      <c r="BX136" s="698"/>
      <c r="BY136" s="697">
        <f>[52]ACCOUNTALLOC!BY136</f>
        <v>0</v>
      </c>
      <c r="BZ136" s="697">
        <f>[52]ACCOUNTALLOC!BZ136</f>
        <v>0</v>
      </c>
      <c r="CA136" s="697">
        <f>[52]ACCOUNTALLOC!CA136</f>
        <v>0</v>
      </c>
      <c r="CB136" s="697">
        <f>[52]ACCOUNTALLOC!CB136</f>
        <v>0</v>
      </c>
      <c r="CC136" s="697">
        <f>[52]ACCOUNTALLOC!CC136</f>
        <v>0</v>
      </c>
      <c r="CD136" s="697">
        <f>[52]ACCOUNTALLOC!CD136</f>
        <v>0</v>
      </c>
      <c r="CE136" s="697">
        <f>[52]ACCOUNTALLOC!CE136</f>
        <v>0</v>
      </c>
      <c r="CF136" s="698"/>
      <c r="CG136" s="697">
        <f>[52]ACCOUNTALLOC!CG136</f>
        <v>-80309.962224968986</v>
      </c>
      <c r="CH136" s="697">
        <f>[52]ACCOUNTALLOC!CH136</f>
        <v>0</v>
      </c>
      <c r="CI136" s="697">
        <f>[52]ACCOUNTALLOC!CI136</f>
        <v>0</v>
      </c>
      <c r="CJ136" s="697">
        <f>[52]ACCOUNTALLOC!CJ136</f>
        <v>0</v>
      </c>
      <c r="CK136" s="697">
        <f>[52]ACCOUNTALLOC!CK136</f>
        <v>0</v>
      </c>
      <c r="CL136" s="697">
        <f>[52]ACCOUNTALLOC!CL136</f>
        <v>0</v>
      </c>
      <c r="CM136" s="697">
        <f>[52]ACCOUNTALLOC!CM136</f>
        <v>-80309.962224968986</v>
      </c>
      <c r="CN136" s="698">
        <f>[52]ACCOUNTALLOC!CN136</f>
        <v>0</v>
      </c>
      <c r="CO136" s="697">
        <f>[52]ACCOUNTALLOC!CO136</f>
        <v>-91497.419649342759</v>
      </c>
      <c r="CP136" s="697">
        <f>[52]ACCOUNTALLOC!CP136</f>
        <v>0</v>
      </c>
      <c r="CQ136" s="697">
        <f>[52]ACCOUNTALLOC!CQ136</f>
        <v>0</v>
      </c>
      <c r="CR136" s="697">
        <f>[52]ACCOUNTALLOC!CR136</f>
        <v>0</v>
      </c>
      <c r="CS136" s="697">
        <f>[52]ACCOUNTALLOC!CS136</f>
        <v>0</v>
      </c>
      <c r="CT136" s="697">
        <f>[52]ACCOUNTALLOC!CT136</f>
        <v>0</v>
      </c>
      <c r="CU136" s="697">
        <f>[52]ACCOUNTALLOC!CU136</f>
        <v>-91497.419649342759</v>
      </c>
      <c r="CW136" s="65">
        <f>[52]ACCOUNTALLOC!CW136</f>
        <v>0</v>
      </c>
      <c r="CX136" s="65">
        <f>[52]ACCOUNTALLOC!CX136</f>
        <v>0</v>
      </c>
      <c r="CY136" s="65">
        <f>[52]ACCOUNTALLOC!CY136</f>
        <v>0</v>
      </c>
      <c r="CZ136" s="65">
        <f>[52]ACCOUNTALLOC!CZ136</f>
        <v>0</v>
      </c>
      <c r="DA136" s="65">
        <f>[52]ACCOUNTALLOC!DA136</f>
        <v>0</v>
      </c>
      <c r="DB136" s="65">
        <f>[52]ACCOUNTALLOC!DB136</f>
        <v>0</v>
      </c>
      <c r="DC136" s="65">
        <f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>[52]ACCOUNTALLOC!E137</f>
        <v>0</v>
      </c>
      <c r="F137" s="697">
        <f>[52]ACCOUNTALLOC!F137</f>
        <v>0</v>
      </c>
      <c r="G137" s="697">
        <f>[52]ACCOUNTALLOC!G137</f>
        <v>0</v>
      </c>
      <c r="H137" s="697">
        <f>[52]ACCOUNTALLOC!H137</f>
        <v>0</v>
      </c>
      <c r="I137" s="697">
        <f>[52]ACCOUNTALLOC!I137</f>
        <v>0</v>
      </c>
      <c r="J137" s="697">
        <f>[52]ACCOUNTALLOC!J137</f>
        <v>0</v>
      </c>
      <c r="K137" s="697">
        <f>[52]ACCOUNTALLOC!K137</f>
        <v>0</v>
      </c>
      <c r="L137" s="698"/>
      <c r="M137" s="697">
        <f>[52]ACCOUNTALLOC!M137</f>
        <v>0</v>
      </c>
      <c r="N137" s="697">
        <f>[52]ACCOUNTALLOC!N137</f>
        <v>0</v>
      </c>
      <c r="O137" s="697">
        <f>[52]ACCOUNTALLOC!O137</f>
        <v>0</v>
      </c>
      <c r="P137" s="697">
        <f>[52]ACCOUNTALLOC!P137</f>
        <v>0</v>
      </c>
      <c r="Q137" s="697">
        <f>[52]ACCOUNTALLOC!Q137</f>
        <v>0</v>
      </c>
      <c r="R137" s="697">
        <f>[52]ACCOUNTALLOC!R137</f>
        <v>0</v>
      </c>
      <c r="S137" s="697">
        <f>[52]ACCOUNTALLOC!S137</f>
        <v>0</v>
      </c>
      <c r="T137" s="698"/>
      <c r="U137" s="697">
        <f>[52]ACCOUNTALLOC!U137</f>
        <v>0</v>
      </c>
      <c r="V137" s="697">
        <f>[52]ACCOUNTALLOC!V137</f>
        <v>0</v>
      </c>
      <c r="W137" s="697">
        <f>[52]ACCOUNTALLOC!W137</f>
        <v>0</v>
      </c>
      <c r="X137" s="697">
        <f>[52]ACCOUNTALLOC!X137</f>
        <v>0</v>
      </c>
      <c r="Y137" s="697">
        <f>[52]ACCOUNTALLOC!Y137</f>
        <v>0</v>
      </c>
      <c r="Z137" s="697">
        <f>[52]ACCOUNTALLOC!Z137</f>
        <v>0</v>
      </c>
      <c r="AA137" s="697">
        <f>[52]ACCOUNTALLOC!AA137</f>
        <v>0</v>
      </c>
      <c r="AB137" s="698"/>
      <c r="AC137" s="697">
        <f>[52]ACCOUNTALLOC!AC137</f>
        <v>0</v>
      </c>
      <c r="AD137" s="697">
        <f>[52]ACCOUNTALLOC!AD137</f>
        <v>0</v>
      </c>
      <c r="AE137" s="697">
        <f>[52]ACCOUNTALLOC!AE137</f>
        <v>0</v>
      </c>
      <c r="AF137" s="697">
        <f>[52]ACCOUNTALLOC!AF137</f>
        <v>0</v>
      </c>
      <c r="AG137" s="697">
        <f>[52]ACCOUNTALLOC!AG137</f>
        <v>0</v>
      </c>
      <c r="AH137" s="697">
        <f>[52]ACCOUNTALLOC!AH137</f>
        <v>0</v>
      </c>
      <c r="AI137" s="697">
        <f>[52]ACCOUNTALLOC!AI137</f>
        <v>0</v>
      </c>
      <c r="AJ137" s="698"/>
      <c r="AK137" s="697">
        <f>[52]ACCOUNTALLOC!AK137</f>
        <v>0</v>
      </c>
      <c r="AL137" s="697">
        <f>[52]ACCOUNTALLOC!AL137</f>
        <v>0</v>
      </c>
      <c r="AM137" s="697">
        <f>[52]ACCOUNTALLOC!AM137</f>
        <v>0</v>
      </c>
      <c r="AN137" s="697">
        <f>[52]ACCOUNTALLOC!AN137</f>
        <v>0</v>
      </c>
      <c r="AO137" s="697">
        <f>[52]ACCOUNTALLOC!AO137</f>
        <v>0</v>
      </c>
      <c r="AP137" s="697">
        <f>[52]ACCOUNTALLOC!AP137</f>
        <v>0</v>
      </c>
      <c r="AQ137" s="697">
        <f>[52]ACCOUNTALLOC!AQ137</f>
        <v>0</v>
      </c>
      <c r="AR137" s="698"/>
      <c r="AS137" s="697">
        <f>[52]ACCOUNTALLOC!AS137</f>
        <v>0</v>
      </c>
      <c r="AT137" s="697">
        <f>[52]ACCOUNTALLOC!AT137</f>
        <v>0</v>
      </c>
      <c r="AU137" s="697">
        <f>[52]ACCOUNTALLOC!AU137</f>
        <v>0</v>
      </c>
      <c r="AV137" s="697">
        <f>[52]ACCOUNTALLOC!AV137</f>
        <v>0</v>
      </c>
      <c r="AW137" s="697">
        <f>[52]ACCOUNTALLOC!AW137</f>
        <v>0</v>
      </c>
      <c r="AX137" s="697">
        <f>[52]ACCOUNTALLOC!AX137</f>
        <v>0</v>
      </c>
      <c r="AY137" s="697">
        <f>[52]ACCOUNTALLOC!AY137</f>
        <v>0</v>
      </c>
      <c r="AZ137" s="698"/>
      <c r="BA137" s="697">
        <f>[52]ACCOUNTALLOC!BA137</f>
        <v>0</v>
      </c>
      <c r="BB137" s="697">
        <f>[52]ACCOUNTALLOC!BB137</f>
        <v>0</v>
      </c>
      <c r="BC137" s="697">
        <f>[52]ACCOUNTALLOC!BC137</f>
        <v>0</v>
      </c>
      <c r="BD137" s="697">
        <f>[52]ACCOUNTALLOC!BD137</f>
        <v>0</v>
      </c>
      <c r="BE137" s="697">
        <f>[52]ACCOUNTALLOC!BE137</f>
        <v>0</v>
      </c>
      <c r="BF137" s="697">
        <f>[52]ACCOUNTALLOC!BF137</f>
        <v>0</v>
      </c>
      <c r="BG137" s="697">
        <f>[52]ACCOUNTALLOC!BG137</f>
        <v>0</v>
      </c>
      <c r="BH137" s="698"/>
      <c r="BI137" s="697">
        <f>[52]ACCOUNTALLOC!BI137</f>
        <v>-14546761.500330182</v>
      </c>
      <c r="BJ137" s="697">
        <f>[52]ACCOUNTALLOC!BJ137</f>
        <v>0</v>
      </c>
      <c r="BK137" s="697">
        <f>[52]ACCOUNTALLOC!BK137</f>
        <v>0</v>
      </c>
      <c r="BL137" s="697">
        <f>[52]ACCOUNTALLOC!BL137</f>
        <v>0</v>
      </c>
      <c r="BM137" s="697">
        <f>[52]ACCOUNTALLOC!BM137</f>
        <v>0</v>
      </c>
      <c r="BN137" s="697">
        <f>[52]ACCOUNTALLOC!BN137</f>
        <v>0</v>
      </c>
      <c r="BO137" s="697">
        <f>[52]ACCOUNTALLOC!BO137</f>
        <v>-14546761.500330182</v>
      </c>
      <c r="BP137" s="698"/>
      <c r="BQ137" s="697">
        <f>[52]ACCOUNTALLOC!BQ137</f>
        <v>-1954966.5945714284</v>
      </c>
      <c r="BR137" s="697">
        <f>[52]ACCOUNTALLOC!BR137</f>
        <v>0</v>
      </c>
      <c r="BS137" s="697">
        <f>[52]ACCOUNTALLOC!BS137</f>
        <v>0</v>
      </c>
      <c r="BT137" s="697">
        <f>[52]ACCOUNTALLOC!BT137</f>
        <v>0</v>
      </c>
      <c r="BU137" s="697">
        <f>[52]ACCOUNTALLOC!BU137</f>
        <v>0</v>
      </c>
      <c r="BV137" s="697">
        <f>[52]ACCOUNTALLOC!BV137</f>
        <v>0</v>
      </c>
      <c r="BW137" s="697">
        <f>[52]ACCOUNTALLOC!BW137</f>
        <v>-1954966.5945714284</v>
      </c>
      <c r="BX137" s="698"/>
      <c r="BY137" s="697">
        <f>[52]ACCOUNTALLOC!BY137</f>
        <v>-25142.857142857145</v>
      </c>
      <c r="BZ137" s="697">
        <f>[52]ACCOUNTALLOC!BZ137</f>
        <v>0</v>
      </c>
      <c r="CA137" s="697">
        <f>[52]ACCOUNTALLOC!CA137</f>
        <v>0</v>
      </c>
      <c r="CB137" s="697">
        <f>[52]ACCOUNTALLOC!CB137</f>
        <v>0</v>
      </c>
      <c r="CC137" s="697">
        <f>[52]ACCOUNTALLOC!CC137</f>
        <v>0</v>
      </c>
      <c r="CD137" s="697">
        <f>[52]ACCOUNTALLOC!CD137</f>
        <v>0</v>
      </c>
      <c r="CE137" s="697">
        <f>[52]ACCOUNTALLOC!CE137</f>
        <v>-25142.857142857145</v>
      </c>
      <c r="CF137" s="698"/>
      <c r="CG137" s="697">
        <f>[52]ACCOUNTALLOC!CG137</f>
        <v>0</v>
      </c>
      <c r="CH137" s="697">
        <f>[52]ACCOUNTALLOC!CH137</f>
        <v>0</v>
      </c>
      <c r="CI137" s="697">
        <f>[52]ACCOUNTALLOC!CI137</f>
        <v>0</v>
      </c>
      <c r="CJ137" s="697">
        <f>[52]ACCOUNTALLOC!CJ137</f>
        <v>0</v>
      </c>
      <c r="CK137" s="697">
        <f>[52]ACCOUNTALLOC!CK137</f>
        <v>0</v>
      </c>
      <c r="CL137" s="697">
        <f>[52]ACCOUNTALLOC!CL137</f>
        <v>0</v>
      </c>
      <c r="CM137" s="697">
        <f>[52]ACCOUNTALLOC!CM137</f>
        <v>0</v>
      </c>
      <c r="CN137" s="698">
        <f>[52]ACCOUNTALLOC!CN137</f>
        <v>0</v>
      </c>
      <c r="CO137" s="697">
        <f>[52]ACCOUNTALLOC!CO137</f>
        <v>0</v>
      </c>
      <c r="CP137" s="697">
        <f>[52]ACCOUNTALLOC!CP137</f>
        <v>0</v>
      </c>
      <c r="CQ137" s="697">
        <f>[52]ACCOUNTALLOC!CQ137</f>
        <v>0</v>
      </c>
      <c r="CR137" s="697">
        <f>[52]ACCOUNTALLOC!CR137</f>
        <v>0</v>
      </c>
      <c r="CS137" s="697">
        <f>[52]ACCOUNTALLOC!CS137</f>
        <v>0</v>
      </c>
      <c r="CT137" s="697">
        <f>[52]ACCOUNTALLOC!CT137</f>
        <v>0</v>
      </c>
      <c r="CU137" s="697">
        <f>[52]ACCOUNTALLOC!CU137</f>
        <v>0</v>
      </c>
      <c r="CW137" s="65">
        <f>[52]ACCOUNTALLOC!CW137</f>
        <v>0</v>
      </c>
      <c r="CX137" s="65">
        <f>[52]ACCOUNTALLOC!CX137</f>
        <v>0</v>
      </c>
      <c r="CY137" s="65">
        <f>[52]ACCOUNTALLOC!CY137</f>
        <v>0</v>
      </c>
      <c r="CZ137" s="65">
        <f>[52]ACCOUNTALLOC!CZ137</f>
        <v>0</v>
      </c>
      <c r="DA137" s="65">
        <f>[52]ACCOUNTALLOC!DA137</f>
        <v>0</v>
      </c>
      <c r="DB137" s="65">
        <f>[52]ACCOUNTALLOC!DB137</f>
        <v>0</v>
      </c>
      <c r="DC137" s="65">
        <f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>[52]ACCOUNTALLOC!E138</f>
        <v>-184592940.76400334</v>
      </c>
      <c r="F138" s="697">
        <f>[52]ACCOUNTALLOC!F138</f>
        <v>0</v>
      </c>
      <c r="G138" s="697">
        <f>[52]ACCOUNTALLOC!G138</f>
        <v>0</v>
      </c>
      <c r="H138" s="697">
        <f>[52]ACCOUNTALLOC!H138</f>
        <v>0</v>
      </c>
      <c r="I138" s="697">
        <f>[52]ACCOUNTALLOC!I138</f>
        <v>0</v>
      </c>
      <c r="J138" s="697">
        <f>[52]ACCOUNTALLOC!J138</f>
        <v>0</v>
      </c>
      <c r="K138" s="697">
        <f>[52]ACCOUNTALLOC!K138</f>
        <v>-184592940.76400334</v>
      </c>
      <c r="L138" s="698"/>
      <c r="M138" s="697">
        <f>[52]ACCOUNTALLOC!M138</f>
        <v>-32892203.765319232</v>
      </c>
      <c r="N138" s="697">
        <f>[52]ACCOUNTALLOC!N138</f>
        <v>0</v>
      </c>
      <c r="O138" s="697">
        <f>[52]ACCOUNTALLOC!O138</f>
        <v>0</v>
      </c>
      <c r="P138" s="697">
        <f>[52]ACCOUNTALLOC!P138</f>
        <v>0</v>
      </c>
      <c r="Q138" s="697">
        <f>[52]ACCOUNTALLOC!Q138</f>
        <v>0</v>
      </c>
      <c r="R138" s="697">
        <f>[52]ACCOUNTALLOC!R138</f>
        <v>0</v>
      </c>
      <c r="S138" s="697">
        <f>[52]ACCOUNTALLOC!S138</f>
        <v>-32892203.765319232</v>
      </c>
      <c r="T138" s="698"/>
      <c r="U138" s="697">
        <f>[52]ACCOUNTALLOC!U138</f>
        <v>-30694312.544480834</v>
      </c>
      <c r="V138" s="697">
        <f>[52]ACCOUNTALLOC!V138</f>
        <v>0</v>
      </c>
      <c r="W138" s="697">
        <f>[52]ACCOUNTALLOC!W138</f>
        <v>0</v>
      </c>
      <c r="X138" s="697">
        <f>[52]ACCOUNTALLOC!X138</f>
        <v>0</v>
      </c>
      <c r="Y138" s="697">
        <f>[52]ACCOUNTALLOC!Y138</f>
        <v>0</v>
      </c>
      <c r="Z138" s="697">
        <f>[52]ACCOUNTALLOC!Z138</f>
        <v>0</v>
      </c>
      <c r="AA138" s="697">
        <f>[52]ACCOUNTALLOC!AA138</f>
        <v>-30694312.544480834</v>
      </c>
      <c r="AB138" s="698"/>
      <c r="AC138" s="697">
        <f>[52]ACCOUNTALLOC!AC138</f>
        <v>-13326619.640014224</v>
      </c>
      <c r="AD138" s="697">
        <f>[52]ACCOUNTALLOC!AD138</f>
        <v>0</v>
      </c>
      <c r="AE138" s="697">
        <f>[52]ACCOUNTALLOC!AE138</f>
        <v>0</v>
      </c>
      <c r="AF138" s="697">
        <f>[52]ACCOUNTALLOC!AF138</f>
        <v>0</v>
      </c>
      <c r="AG138" s="697">
        <f>[52]ACCOUNTALLOC!AG138</f>
        <v>0</v>
      </c>
      <c r="AH138" s="697">
        <f>[52]ACCOUNTALLOC!AH138</f>
        <v>0</v>
      </c>
      <c r="AI138" s="697">
        <f>[52]ACCOUNTALLOC!AI138</f>
        <v>-13326619.640014224</v>
      </c>
      <c r="AJ138" s="698"/>
      <c r="AK138" s="697">
        <f>[52]ACCOUNTALLOC!AK138</f>
        <v>-9505607.5138858818</v>
      </c>
      <c r="AL138" s="697">
        <f>[52]ACCOUNTALLOC!AL138</f>
        <v>0</v>
      </c>
      <c r="AM138" s="697">
        <f>[52]ACCOUNTALLOC!AM138</f>
        <v>0</v>
      </c>
      <c r="AN138" s="697">
        <f>[52]ACCOUNTALLOC!AN138</f>
        <v>0</v>
      </c>
      <c r="AO138" s="697">
        <f>[52]ACCOUNTALLOC!AO138</f>
        <v>0</v>
      </c>
      <c r="AP138" s="697">
        <f>[52]ACCOUNTALLOC!AP138</f>
        <v>0</v>
      </c>
      <c r="AQ138" s="697">
        <f>[52]ACCOUNTALLOC!AQ138</f>
        <v>-9505607.5138858818</v>
      </c>
      <c r="AR138" s="698"/>
      <c r="AS138" s="697">
        <f>[52]ACCOUNTALLOC!AS138</f>
        <v>-112886.73968415053</v>
      </c>
      <c r="AT138" s="697">
        <f>[52]ACCOUNTALLOC!AT138</f>
        <v>0</v>
      </c>
      <c r="AU138" s="697">
        <f>[52]ACCOUNTALLOC!AU138</f>
        <v>0</v>
      </c>
      <c r="AV138" s="697">
        <f>[52]ACCOUNTALLOC!AV138</f>
        <v>0</v>
      </c>
      <c r="AW138" s="697">
        <f>[52]ACCOUNTALLOC!AW138</f>
        <v>0</v>
      </c>
      <c r="AX138" s="697">
        <f>[52]ACCOUNTALLOC!AX138</f>
        <v>0</v>
      </c>
      <c r="AY138" s="697">
        <f>[52]ACCOUNTALLOC!AY138</f>
        <v>-112886.73968415053</v>
      </c>
      <c r="AZ138" s="698"/>
      <c r="BA138" s="697">
        <f>[52]ACCOUNTALLOC!BA138</f>
        <v>-2959808.7096463661</v>
      </c>
      <c r="BB138" s="697">
        <f>[52]ACCOUNTALLOC!BB138</f>
        <v>0</v>
      </c>
      <c r="BC138" s="697">
        <f>[52]ACCOUNTALLOC!BC138</f>
        <v>0</v>
      </c>
      <c r="BD138" s="697">
        <f>[52]ACCOUNTALLOC!BD138</f>
        <v>0</v>
      </c>
      <c r="BE138" s="697">
        <f>[52]ACCOUNTALLOC!BE138</f>
        <v>0</v>
      </c>
      <c r="BF138" s="697">
        <f>[52]ACCOUNTALLOC!BF138</f>
        <v>0</v>
      </c>
      <c r="BG138" s="697">
        <f>[52]ACCOUNTALLOC!BG138</f>
        <v>-2959808.7096463661</v>
      </c>
      <c r="BH138" s="698"/>
      <c r="BI138" s="697">
        <f>[52]ACCOUNTALLOC!BI138</f>
        <v>0</v>
      </c>
      <c r="BJ138" s="697">
        <f>[52]ACCOUNTALLOC!BJ138</f>
        <v>0</v>
      </c>
      <c r="BK138" s="697">
        <f>[52]ACCOUNTALLOC!BK138</f>
        <v>0</v>
      </c>
      <c r="BL138" s="697">
        <f>[52]ACCOUNTALLOC!BL138</f>
        <v>0</v>
      </c>
      <c r="BM138" s="697">
        <f>[52]ACCOUNTALLOC!BM138</f>
        <v>0</v>
      </c>
      <c r="BN138" s="697">
        <f>[52]ACCOUNTALLOC!BN138</f>
        <v>0</v>
      </c>
      <c r="BO138" s="697">
        <f>[52]ACCOUNTALLOC!BO138</f>
        <v>0</v>
      </c>
      <c r="BP138" s="698"/>
      <c r="BQ138" s="697">
        <f>[52]ACCOUNTALLOC!BQ138</f>
        <v>0</v>
      </c>
      <c r="BR138" s="697">
        <f>[52]ACCOUNTALLOC!BR138</f>
        <v>0</v>
      </c>
      <c r="BS138" s="697">
        <f>[52]ACCOUNTALLOC!BS138</f>
        <v>0</v>
      </c>
      <c r="BT138" s="697">
        <f>[52]ACCOUNTALLOC!BT138</f>
        <v>0</v>
      </c>
      <c r="BU138" s="697">
        <f>[52]ACCOUNTALLOC!BU138</f>
        <v>0</v>
      </c>
      <c r="BV138" s="697">
        <f>[52]ACCOUNTALLOC!BV138</f>
        <v>0</v>
      </c>
      <c r="BW138" s="697">
        <f>[52]ACCOUNTALLOC!BW138</f>
        <v>0</v>
      </c>
      <c r="BX138" s="698"/>
      <c r="BY138" s="697">
        <f>[52]ACCOUNTALLOC!BY138</f>
        <v>0</v>
      </c>
      <c r="BZ138" s="697">
        <f>[52]ACCOUNTALLOC!BZ138</f>
        <v>0</v>
      </c>
      <c r="CA138" s="697">
        <f>[52]ACCOUNTALLOC!CA138</f>
        <v>0</v>
      </c>
      <c r="CB138" s="697">
        <f>[52]ACCOUNTALLOC!CB138</f>
        <v>0</v>
      </c>
      <c r="CC138" s="697">
        <f>[52]ACCOUNTALLOC!CC138</f>
        <v>0</v>
      </c>
      <c r="CD138" s="697">
        <f>[52]ACCOUNTALLOC!CD138</f>
        <v>0</v>
      </c>
      <c r="CE138" s="697">
        <f>[52]ACCOUNTALLOC!CE138</f>
        <v>0</v>
      </c>
      <c r="CF138" s="698"/>
      <c r="CG138" s="697">
        <f>[52]ACCOUNTALLOC!CG138</f>
        <v>-126487.55169428916</v>
      </c>
      <c r="CH138" s="697">
        <f>[52]ACCOUNTALLOC!CH138</f>
        <v>0</v>
      </c>
      <c r="CI138" s="697">
        <f>[52]ACCOUNTALLOC!CI138</f>
        <v>0</v>
      </c>
      <c r="CJ138" s="697">
        <f>[52]ACCOUNTALLOC!CJ138</f>
        <v>0</v>
      </c>
      <c r="CK138" s="697">
        <f>[52]ACCOUNTALLOC!CK138</f>
        <v>0</v>
      </c>
      <c r="CL138" s="697">
        <f>[52]ACCOUNTALLOC!CL138</f>
        <v>0</v>
      </c>
      <c r="CM138" s="697">
        <f>[52]ACCOUNTALLOC!CM138</f>
        <v>-126487.55169428916</v>
      </c>
      <c r="CN138" s="698">
        <f>[52]ACCOUNTALLOC!CN138</f>
        <v>0</v>
      </c>
      <c r="CO138" s="697">
        <f>[52]ACCOUNTALLOC!CO138</f>
        <v>-75076.482295965165</v>
      </c>
      <c r="CP138" s="697">
        <f>[52]ACCOUNTALLOC!CP138</f>
        <v>0</v>
      </c>
      <c r="CQ138" s="697">
        <f>[52]ACCOUNTALLOC!CQ138</f>
        <v>0</v>
      </c>
      <c r="CR138" s="697">
        <f>[52]ACCOUNTALLOC!CR138</f>
        <v>0</v>
      </c>
      <c r="CS138" s="697">
        <f>[52]ACCOUNTALLOC!CS138</f>
        <v>0</v>
      </c>
      <c r="CT138" s="697">
        <f>[52]ACCOUNTALLOC!CT138</f>
        <v>0</v>
      </c>
      <c r="CU138" s="697">
        <f>[52]ACCOUNTALLOC!CU138</f>
        <v>-75076.482295965165</v>
      </c>
      <c r="CW138" s="65">
        <f>[52]ACCOUNTALLOC!CW138</f>
        <v>0</v>
      </c>
      <c r="CX138" s="65">
        <f>[52]ACCOUNTALLOC!CX138</f>
        <v>0</v>
      </c>
      <c r="CY138" s="65">
        <f>[52]ACCOUNTALLOC!CY138</f>
        <v>0</v>
      </c>
      <c r="CZ138" s="65">
        <f>[52]ACCOUNTALLOC!CZ138</f>
        <v>0</v>
      </c>
      <c r="DA138" s="65">
        <f>[52]ACCOUNTALLOC!DA138</f>
        <v>0</v>
      </c>
      <c r="DB138" s="65">
        <f>[52]ACCOUNTALLOC!DB138</f>
        <v>0</v>
      </c>
      <c r="DC138" s="65">
        <f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>[52]ACCOUNTALLOC!E139</f>
        <v>-260563843.14718542</v>
      </c>
      <c r="F139" s="697">
        <f>[52]ACCOUNTALLOC!F139</f>
        <v>0</v>
      </c>
      <c r="G139" s="697">
        <f>[52]ACCOUNTALLOC!G139</f>
        <v>0</v>
      </c>
      <c r="H139" s="697">
        <f>[52]ACCOUNTALLOC!H139</f>
        <v>0</v>
      </c>
      <c r="I139" s="697">
        <f>[52]ACCOUNTALLOC!I139</f>
        <v>0</v>
      </c>
      <c r="J139" s="697">
        <f>[52]ACCOUNTALLOC!J139</f>
        <v>0</v>
      </c>
      <c r="K139" s="697">
        <f>[52]ACCOUNTALLOC!K139</f>
        <v>-260563843.14718542</v>
      </c>
      <c r="L139" s="698"/>
      <c r="M139" s="697">
        <f>[52]ACCOUNTALLOC!M139</f>
        <v>-46429289.154827751</v>
      </c>
      <c r="N139" s="697">
        <f>[52]ACCOUNTALLOC!N139</f>
        <v>0</v>
      </c>
      <c r="O139" s="697">
        <f>[52]ACCOUNTALLOC!O139</f>
        <v>0</v>
      </c>
      <c r="P139" s="697">
        <f>[52]ACCOUNTALLOC!P139</f>
        <v>0</v>
      </c>
      <c r="Q139" s="697">
        <f>[52]ACCOUNTALLOC!Q139</f>
        <v>0</v>
      </c>
      <c r="R139" s="697">
        <f>[52]ACCOUNTALLOC!R139</f>
        <v>0</v>
      </c>
      <c r="S139" s="697">
        <f>[52]ACCOUNTALLOC!S139</f>
        <v>-46429289.154827751</v>
      </c>
      <c r="T139" s="698"/>
      <c r="U139" s="697">
        <f>[52]ACCOUNTALLOC!U139</f>
        <v>-43326835.827247471</v>
      </c>
      <c r="V139" s="697">
        <f>[52]ACCOUNTALLOC!V139</f>
        <v>0</v>
      </c>
      <c r="W139" s="697">
        <f>[52]ACCOUNTALLOC!W139</f>
        <v>0</v>
      </c>
      <c r="X139" s="697">
        <f>[52]ACCOUNTALLOC!X139</f>
        <v>0</v>
      </c>
      <c r="Y139" s="697">
        <f>[52]ACCOUNTALLOC!Y139</f>
        <v>0</v>
      </c>
      <c r="Z139" s="697">
        <f>[52]ACCOUNTALLOC!Z139</f>
        <v>0</v>
      </c>
      <c r="AA139" s="697">
        <f>[52]ACCOUNTALLOC!AA139</f>
        <v>-43326835.827247471</v>
      </c>
      <c r="AB139" s="698"/>
      <c r="AC139" s="697">
        <f>[52]ACCOUNTALLOC!AC139</f>
        <v>-18811311.0674274</v>
      </c>
      <c r="AD139" s="697">
        <f>[52]ACCOUNTALLOC!AD139</f>
        <v>0</v>
      </c>
      <c r="AE139" s="697">
        <f>[52]ACCOUNTALLOC!AE139</f>
        <v>0</v>
      </c>
      <c r="AF139" s="697">
        <f>[52]ACCOUNTALLOC!AF139</f>
        <v>0</v>
      </c>
      <c r="AG139" s="697">
        <f>[52]ACCOUNTALLOC!AG139</f>
        <v>0</v>
      </c>
      <c r="AH139" s="697">
        <f>[52]ACCOUNTALLOC!AH139</f>
        <v>0</v>
      </c>
      <c r="AI139" s="697">
        <f>[52]ACCOUNTALLOC!AI139</f>
        <v>-18811311.0674274</v>
      </c>
      <c r="AJ139" s="698"/>
      <c r="AK139" s="697">
        <f>[52]ACCOUNTALLOC!AK139</f>
        <v>-13417726.674788753</v>
      </c>
      <c r="AL139" s="697">
        <f>[52]ACCOUNTALLOC!AL139</f>
        <v>0</v>
      </c>
      <c r="AM139" s="697">
        <f>[52]ACCOUNTALLOC!AM139</f>
        <v>0</v>
      </c>
      <c r="AN139" s="697">
        <f>[52]ACCOUNTALLOC!AN139</f>
        <v>0</v>
      </c>
      <c r="AO139" s="697">
        <f>[52]ACCOUNTALLOC!AO139</f>
        <v>0</v>
      </c>
      <c r="AP139" s="697">
        <f>[52]ACCOUNTALLOC!AP139</f>
        <v>0</v>
      </c>
      <c r="AQ139" s="697">
        <f>[52]ACCOUNTALLOC!AQ139</f>
        <v>-13417726.674788753</v>
      </c>
      <c r="AR139" s="698"/>
      <c r="AS139" s="697">
        <f>[52]ACCOUNTALLOC!AS139</f>
        <v>-159346.30333487858</v>
      </c>
      <c r="AT139" s="697">
        <f>[52]ACCOUNTALLOC!AT139</f>
        <v>0</v>
      </c>
      <c r="AU139" s="697">
        <f>[52]ACCOUNTALLOC!AU139</f>
        <v>0</v>
      </c>
      <c r="AV139" s="697">
        <f>[52]ACCOUNTALLOC!AV139</f>
        <v>0</v>
      </c>
      <c r="AW139" s="697">
        <f>[52]ACCOUNTALLOC!AW139</f>
        <v>0</v>
      </c>
      <c r="AX139" s="697">
        <f>[52]ACCOUNTALLOC!AX139</f>
        <v>0</v>
      </c>
      <c r="AY139" s="697">
        <f>[52]ACCOUNTALLOC!AY139</f>
        <v>-159346.30333487858</v>
      </c>
      <c r="AZ139" s="698"/>
      <c r="BA139" s="697">
        <f>[52]ACCOUNTALLOC!BA139</f>
        <v>-4177944.8833417199</v>
      </c>
      <c r="BB139" s="697">
        <f>[52]ACCOUNTALLOC!BB139</f>
        <v>0</v>
      </c>
      <c r="BC139" s="697">
        <f>[52]ACCOUNTALLOC!BC139</f>
        <v>0</v>
      </c>
      <c r="BD139" s="697">
        <f>[52]ACCOUNTALLOC!BD139</f>
        <v>0</v>
      </c>
      <c r="BE139" s="697">
        <f>[52]ACCOUNTALLOC!BE139</f>
        <v>0</v>
      </c>
      <c r="BF139" s="697">
        <f>[52]ACCOUNTALLOC!BF139</f>
        <v>0</v>
      </c>
      <c r="BG139" s="697">
        <f>[52]ACCOUNTALLOC!BG139</f>
        <v>-4177944.8833417199</v>
      </c>
      <c r="BH139" s="698"/>
      <c r="BI139" s="697">
        <f>[52]ACCOUNTALLOC!BI139</f>
        <v>0</v>
      </c>
      <c r="BJ139" s="697">
        <f>[52]ACCOUNTALLOC!BJ139</f>
        <v>0</v>
      </c>
      <c r="BK139" s="697">
        <f>[52]ACCOUNTALLOC!BK139</f>
        <v>0</v>
      </c>
      <c r="BL139" s="697">
        <f>[52]ACCOUNTALLOC!BL139</f>
        <v>0</v>
      </c>
      <c r="BM139" s="697">
        <f>[52]ACCOUNTALLOC!BM139</f>
        <v>0</v>
      </c>
      <c r="BN139" s="697">
        <f>[52]ACCOUNTALLOC!BN139</f>
        <v>0</v>
      </c>
      <c r="BO139" s="697">
        <f>[52]ACCOUNTALLOC!BO139</f>
        <v>0</v>
      </c>
      <c r="BP139" s="698"/>
      <c r="BQ139" s="697">
        <f>[52]ACCOUNTALLOC!BQ139</f>
        <v>0</v>
      </c>
      <c r="BR139" s="697">
        <f>[52]ACCOUNTALLOC!BR139</f>
        <v>0</v>
      </c>
      <c r="BS139" s="697">
        <f>[52]ACCOUNTALLOC!BS139</f>
        <v>0</v>
      </c>
      <c r="BT139" s="697">
        <f>[52]ACCOUNTALLOC!BT139</f>
        <v>0</v>
      </c>
      <c r="BU139" s="697">
        <f>[52]ACCOUNTALLOC!BU139</f>
        <v>0</v>
      </c>
      <c r="BV139" s="697">
        <f>[52]ACCOUNTALLOC!BV139</f>
        <v>0</v>
      </c>
      <c r="BW139" s="697">
        <f>[52]ACCOUNTALLOC!BW139</f>
        <v>0</v>
      </c>
      <c r="BX139" s="698"/>
      <c r="BY139" s="697">
        <f>[52]ACCOUNTALLOC!BY139</f>
        <v>0</v>
      </c>
      <c r="BZ139" s="697">
        <f>[52]ACCOUNTALLOC!BZ139</f>
        <v>0</v>
      </c>
      <c r="CA139" s="697">
        <f>[52]ACCOUNTALLOC!CA139</f>
        <v>0</v>
      </c>
      <c r="CB139" s="697">
        <f>[52]ACCOUNTALLOC!CB139</f>
        <v>0</v>
      </c>
      <c r="CC139" s="697">
        <f>[52]ACCOUNTALLOC!CC139</f>
        <v>0</v>
      </c>
      <c r="CD139" s="697">
        <f>[52]ACCOUNTALLOC!CD139</f>
        <v>0</v>
      </c>
      <c r="CE139" s="697">
        <f>[52]ACCOUNTALLOC!CE139</f>
        <v>0</v>
      </c>
      <c r="CF139" s="698"/>
      <c r="CG139" s="697">
        <f>[52]ACCOUNTALLOC!CG139</f>
        <v>-178544.65313426155</v>
      </c>
      <c r="CH139" s="697">
        <f>[52]ACCOUNTALLOC!CH139</f>
        <v>0</v>
      </c>
      <c r="CI139" s="697">
        <f>[52]ACCOUNTALLOC!CI139</f>
        <v>0</v>
      </c>
      <c r="CJ139" s="697">
        <f>[52]ACCOUNTALLOC!CJ139</f>
        <v>0</v>
      </c>
      <c r="CK139" s="697">
        <f>[52]ACCOUNTALLOC!CK139</f>
        <v>0</v>
      </c>
      <c r="CL139" s="697">
        <f>[52]ACCOUNTALLOC!CL139</f>
        <v>0</v>
      </c>
      <c r="CM139" s="697">
        <f>[52]ACCOUNTALLOC!CM139</f>
        <v>-178544.65313426155</v>
      </c>
      <c r="CN139" s="698">
        <f>[52]ACCOUNTALLOC!CN139</f>
        <v>0</v>
      </c>
      <c r="CO139" s="697">
        <f>[52]ACCOUNTALLOC!CO139</f>
        <v>-105974.89089259393</v>
      </c>
      <c r="CP139" s="697">
        <f>[52]ACCOUNTALLOC!CP139</f>
        <v>0</v>
      </c>
      <c r="CQ139" s="697">
        <f>[52]ACCOUNTALLOC!CQ139</f>
        <v>0</v>
      </c>
      <c r="CR139" s="697">
        <f>[52]ACCOUNTALLOC!CR139</f>
        <v>0</v>
      </c>
      <c r="CS139" s="697">
        <f>[52]ACCOUNTALLOC!CS139</f>
        <v>0</v>
      </c>
      <c r="CT139" s="697">
        <f>[52]ACCOUNTALLOC!CT139</f>
        <v>0</v>
      </c>
      <c r="CU139" s="697">
        <f>[52]ACCOUNTALLOC!CU139</f>
        <v>-105974.89089259393</v>
      </c>
      <c r="CW139" s="65">
        <f>[52]ACCOUNTALLOC!CW139</f>
        <v>0</v>
      </c>
      <c r="CX139" s="65">
        <f>[52]ACCOUNTALLOC!CX139</f>
        <v>0</v>
      </c>
      <c r="CY139" s="65">
        <f>[52]ACCOUNTALLOC!CY139</f>
        <v>0</v>
      </c>
      <c r="CZ139" s="65">
        <f>[52]ACCOUNTALLOC!CZ139</f>
        <v>0</v>
      </c>
      <c r="DA139" s="65">
        <f>[52]ACCOUNTALLOC!DA139</f>
        <v>0</v>
      </c>
      <c r="DB139" s="65">
        <f>[52]ACCOUNTALLOC!DB139</f>
        <v>0</v>
      </c>
      <c r="DC139" s="65">
        <f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>[52]ACCOUNTALLOC!E140</f>
        <v>0</v>
      </c>
      <c r="F140" s="697">
        <f>[52]ACCOUNTALLOC!F140</f>
        <v>0</v>
      </c>
      <c r="G140" s="697">
        <f>[52]ACCOUNTALLOC!G140</f>
        <v>0</v>
      </c>
      <c r="H140" s="697">
        <f>[52]ACCOUNTALLOC!H140</f>
        <v>0</v>
      </c>
      <c r="I140" s="697">
        <f>[52]ACCOUNTALLOC!I140</f>
        <v>0</v>
      </c>
      <c r="J140" s="697">
        <f>[52]ACCOUNTALLOC!J140</f>
        <v>0</v>
      </c>
      <c r="K140" s="697">
        <f>[52]ACCOUNTALLOC!K140</f>
        <v>0</v>
      </c>
      <c r="L140" s="698"/>
      <c r="M140" s="697">
        <f>[52]ACCOUNTALLOC!M140</f>
        <v>0</v>
      </c>
      <c r="N140" s="697">
        <f>[52]ACCOUNTALLOC!N140</f>
        <v>0</v>
      </c>
      <c r="O140" s="697">
        <f>[52]ACCOUNTALLOC!O140</f>
        <v>0</v>
      </c>
      <c r="P140" s="697">
        <f>[52]ACCOUNTALLOC!P140</f>
        <v>0</v>
      </c>
      <c r="Q140" s="697">
        <f>[52]ACCOUNTALLOC!Q140</f>
        <v>0</v>
      </c>
      <c r="R140" s="697">
        <f>[52]ACCOUNTALLOC!R140</f>
        <v>0</v>
      </c>
      <c r="S140" s="697">
        <f>[52]ACCOUNTALLOC!S140</f>
        <v>0</v>
      </c>
      <c r="T140" s="698"/>
      <c r="U140" s="697">
        <f>[52]ACCOUNTALLOC!U140</f>
        <v>0</v>
      </c>
      <c r="V140" s="697">
        <f>[52]ACCOUNTALLOC!V140</f>
        <v>0</v>
      </c>
      <c r="W140" s="697">
        <f>[52]ACCOUNTALLOC!W140</f>
        <v>0</v>
      </c>
      <c r="X140" s="697">
        <f>[52]ACCOUNTALLOC!X140</f>
        <v>0</v>
      </c>
      <c r="Y140" s="697">
        <f>[52]ACCOUNTALLOC!Y140</f>
        <v>0</v>
      </c>
      <c r="Z140" s="697">
        <f>[52]ACCOUNTALLOC!Z140</f>
        <v>0</v>
      </c>
      <c r="AA140" s="697">
        <f>[52]ACCOUNTALLOC!AA140</f>
        <v>0</v>
      </c>
      <c r="AB140" s="698"/>
      <c r="AC140" s="697">
        <f>[52]ACCOUNTALLOC!AC140</f>
        <v>0</v>
      </c>
      <c r="AD140" s="697">
        <f>[52]ACCOUNTALLOC!AD140</f>
        <v>0</v>
      </c>
      <c r="AE140" s="697">
        <f>[52]ACCOUNTALLOC!AE140</f>
        <v>0</v>
      </c>
      <c r="AF140" s="697">
        <f>[52]ACCOUNTALLOC!AF140</f>
        <v>0</v>
      </c>
      <c r="AG140" s="697">
        <f>[52]ACCOUNTALLOC!AG140</f>
        <v>0</v>
      </c>
      <c r="AH140" s="697">
        <f>[52]ACCOUNTALLOC!AH140</f>
        <v>0</v>
      </c>
      <c r="AI140" s="697">
        <f>[52]ACCOUNTALLOC!AI140</f>
        <v>0</v>
      </c>
      <c r="AJ140" s="698"/>
      <c r="AK140" s="697">
        <f>[52]ACCOUNTALLOC!AK140</f>
        <v>-412218.0095138941</v>
      </c>
      <c r="AL140" s="697">
        <f>[52]ACCOUNTALLOC!AL140</f>
        <v>0</v>
      </c>
      <c r="AM140" s="697">
        <f>[52]ACCOUNTALLOC!AM140</f>
        <v>0</v>
      </c>
      <c r="AN140" s="697">
        <f>[52]ACCOUNTALLOC!AN140</f>
        <v>0</v>
      </c>
      <c r="AO140" s="697">
        <f>[52]ACCOUNTALLOC!AO140</f>
        <v>0</v>
      </c>
      <c r="AP140" s="697">
        <f>[52]ACCOUNTALLOC!AP140</f>
        <v>0</v>
      </c>
      <c r="AQ140" s="697">
        <f>[52]ACCOUNTALLOC!AQ140</f>
        <v>-412218.0095138941</v>
      </c>
      <c r="AR140" s="698"/>
      <c r="AS140" s="697">
        <f>[52]ACCOUNTALLOC!AS140</f>
        <v>0</v>
      </c>
      <c r="AT140" s="697">
        <f>[52]ACCOUNTALLOC!AT140</f>
        <v>0</v>
      </c>
      <c r="AU140" s="697">
        <f>[52]ACCOUNTALLOC!AU140</f>
        <v>0</v>
      </c>
      <c r="AV140" s="697">
        <f>[52]ACCOUNTALLOC!AV140</f>
        <v>0</v>
      </c>
      <c r="AW140" s="697">
        <f>[52]ACCOUNTALLOC!AW140</f>
        <v>0</v>
      </c>
      <c r="AX140" s="697">
        <f>[52]ACCOUNTALLOC!AX140</f>
        <v>0</v>
      </c>
      <c r="AY140" s="697">
        <f>[52]ACCOUNTALLOC!AY140</f>
        <v>0</v>
      </c>
      <c r="AZ140" s="698"/>
      <c r="BA140" s="697">
        <f>[52]ACCOUNTALLOC!BA140</f>
        <v>-23624.820130172873</v>
      </c>
      <c r="BB140" s="697">
        <f>[52]ACCOUNTALLOC!BB140</f>
        <v>0</v>
      </c>
      <c r="BC140" s="697">
        <f>[52]ACCOUNTALLOC!BC140</f>
        <v>0</v>
      </c>
      <c r="BD140" s="697">
        <f>[52]ACCOUNTALLOC!BD140</f>
        <v>0</v>
      </c>
      <c r="BE140" s="697">
        <f>[52]ACCOUNTALLOC!BE140</f>
        <v>0</v>
      </c>
      <c r="BF140" s="697">
        <f>[52]ACCOUNTALLOC!BF140</f>
        <v>0</v>
      </c>
      <c r="BG140" s="697">
        <f>[52]ACCOUNTALLOC!BG140</f>
        <v>-23624.820130172873</v>
      </c>
      <c r="BH140" s="698"/>
      <c r="BI140" s="697">
        <f>[52]ACCOUNTALLOC!BI140</f>
        <v>-800130.57324986497</v>
      </c>
      <c r="BJ140" s="697">
        <f>[52]ACCOUNTALLOC!BJ140</f>
        <v>0</v>
      </c>
      <c r="BK140" s="697">
        <f>[52]ACCOUNTALLOC!BK140</f>
        <v>0</v>
      </c>
      <c r="BL140" s="697">
        <f>[52]ACCOUNTALLOC!BL140</f>
        <v>0</v>
      </c>
      <c r="BM140" s="697">
        <f>[52]ACCOUNTALLOC!BM140</f>
        <v>0</v>
      </c>
      <c r="BN140" s="697">
        <f>[52]ACCOUNTALLOC!BN140</f>
        <v>0</v>
      </c>
      <c r="BO140" s="697">
        <f>[52]ACCOUNTALLOC!BO140</f>
        <v>-800130.57324986497</v>
      </c>
      <c r="BP140" s="698"/>
      <c r="BQ140" s="697">
        <f>[52]ACCOUNTALLOC!BQ140</f>
        <v>0</v>
      </c>
      <c r="BR140" s="697">
        <f>[52]ACCOUNTALLOC!BR140</f>
        <v>0</v>
      </c>
      <c r="BS140" s="697">
        <f>[52]ACCOUNTALLOC!BS140</f>
        <v>0</v>
      </c>
      <c r="BT140" s="697">
        <f>[52]ACCOUNTALLOC!BT140</f>
        <v>0</v>
      </c>
      <c r="BU140" s="697">
        <f>[52]ACCOUNTALLOC!BU140</f>
        <v>0</v>
      </c>
      <c r="BV140" s="697">
        <f>[52]ACCOUNTALLOC!BV140</f>
        <v>0</v>
      </c>
      <c r="BW140" s="697">
        <f>[52]ACCOUNTALLOC!BW140</f>
        <v>0</v>
      </c>
      <c r="BX140" s="698"/>
      <c r="BY140" s="697">
        <f>[52]ACCOUNTALLOC!BY140</f>
        <v>0</v>
      </c>
      <c r="BZ140" s="697">
        <f>[52]ACCOUNTALLOC!BZ140</f>
        <v>0</v>
      </c>
      <c r="CA140" s="697">
        <f>[52]ACCOUNTALLOC!CA140</f>
        <v>0</v>
      </c>
      <c r="CB140" s="697">
        <f>[52]ACCOUNTALLOC!CB140</f>
        <v>0</v>
      </c>
      <c r="CC140" s="697">
        <f>[52]ACCOUNTALLOC!CC140</f>
        <v>0</v>
      </c>
      <c r="CD140" s="697">
        <f>[52]ACCOUNTALLOC!CD140</f>
        <v>0</v>
      </c>
      <c r="CE140" s="697">
        <f>[52]ACCOUNTALLOC!CE140</f>
        <v>0</v>
      </c>
      <c r="CF140" s="698"/>
      <c r="CG140" s="697">
        <f>[52]ACCOUNTALLOC!CG140</f>
        <v>0</v>
      </c>
      <c r="CH140" s="697">
        <f>[52]ACCOUNTALLOC!CH140</f>
        <v>0</v>
      </c>
      <c r="CI140" s="697">
        <f>[52]ACCOUNTALLOC!CI140</f>
        <v>0</v>
      </c>
      <c r="CJ140" s="697">
        <f>[52]ACCOUNTALLOC!CJ140</f>
        <v>0</v>
      </c>
      <c r="CK140" s="697">
        <f>[52]ACCOUNTALLOC!CK140</f>
        <v>0</v>
      </c>
      <c r="CL140" s="697">
        <f>[52]ACCOUNTALLOC!CL140</f>
        <v>0</v>
      </c>
      <c r="CM140" s="697">
        <f>[52]ACCOUNTALLOC!CM140</f>
        <v>0</v>
      </c>
      <c r="CN140" s="698">
        <f>[52]ACCOUNTALLOC!CN140</f>
        <v>0</v>
      </c>
      <c r="CO140" s="697">
        <f>[52]ACCOUNTALLOC!CO140</f>
        <v>-9698.5971060680858</v>
      </c>
      <c r="CP140" s="697">
        <f>[52]ACCOUNTALLOC!CP140</f>
        <v>0</v>
      </c>
      <c r="CQ140" s="697">
        <f>[52]ACCOUNTALLOC!CQ140</f>
        <v>0</v>
      </c>
      <c r="CR140" s="697">
        <f>[52]ACCOUNTALLOC!CR140</f>
        <v>0</v>
      </c>
      <c r="CS140" s="697">
        <f>[52]ACCOUNTALLOC!CS140</f>
        <v>0</v>
      </c>
      <c r="CT140" s="697">
        <f>[52]ACCOUNTALLOC!CT140</f>
        <v>0</v>
      </c>
      <c r="CU140" s="697">
        <f>[52]ACCOUNTALLOC!CU140</f>
        <v>-9698.5971060680858</v>
      </c>
      <c r="CW140" s="65">
        <f>[52]ACCOUNTALLOC!CW140</f>
        <v>0</v>
      </c>
      <c r="CX140" s="65">
        <f>[52]ACCOUNTALLOC!CX140</f>
        <v>0</v>
      </c>
      <c r="CY140" s="65">
        <f>[52]ACCOUNTALLOC!CY140</f>
        <v>0</v>
      </c>
      <c r="CZ140" s="65">
        <f>[52]ACCOUNTALLOC!CZ140</f>
        <v>0</v>
      </c>
      <c r="DA140" s="65">
        <f>[52]ACCOUNTALLOC!DA140</f>
        <v>0</v>
      </c>
      <c r="DB140" s="65">
        <f>[52]ACCOUNTALLOC!DB140</f>
        <v>0</v>
      </c>
      <c r="DC140" s="65">
        <f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>[52]ACCOUNTALLOC!E141</f>
        <v>-54471763.488865152</v>
      </c>
      <c r="F141" s="697">
        <f>[52]ACCOUNTALLOC!F141</f>
        <v>0</v>
      </c>
      <c r="G141" s="697">
        <f>[52]ACCOUNTALLOC!G141</f>
        <v>0</v>
      </c>
      <c r="H141" s="697">
        <f>[52]ACCOUNTALLOC!H141</f>
        <v>0</v>
      </c>
      <c r="I141" s="697">
        <f>[52]ACCOUNTALLOC!I141</f>
        <v>0</v>
      </c>
      <c r="J141" s="697">
        <f>[52]ACCOUNTALLOC!J141</f>
        <v>0</v>
      </c>
      <c r="K141" s="697">
        <f>[52]ACCOUNTALLOC!K141</f>
        <v>-54471763.488865152</v>
      </c>
      <c r="L141" s="698"/>
      <c r="M141" s="697">
        <f>[52]ACCOUNTALLOC!M141</f>
        <v>-8921362.3803448081</v>
      </c>
      <c r="N141" s="697">
        <f>[52]ACCOUNTALLOC!N141</f>
        <v>0</v>
      </c>
      <c r="O141" s="697">
        <f>[52]ACCOUNTALLOC!O141</f>
        <v>0</v>
      </c>
      <c r="P141" s="697">
        <f>[52]ACCOUNTALLOC!P141</f>
        <v>0</v>
      </c>
      <c r="Q141" s="697">
        <f>[52]ACCOUNTALLOC!Q141</f>
        <v>0</v>
      </c>
      <c r="R141" s="697">
        <f>[52]ACCOUNTALLOC!R141</f>
        <v>0</v>
      </c>
      <c r="S141" s="697">
        <f>[52]ACCOUNTALLOC!S141</f>
        <v>-8921362.3803448081</v>
      </c>
      <c r="T141" s="698"/>
      <c r="U141" s="697">
        <f>[52]ACCOUNTALLOC!U141</f>
        <v>-1304252.6428713268</v>
      </c>
      <c r="V141" s="697">
        <f>[52]ACCOUNTALLOC!V141</f>
        <v>0</v>
      </c>
      <c r="W141" s="697">
        <f>[52]ACCOUNTALLOC!W141</f>
        <v>0</v>
      </c>
      <c r="X141" s="697">
        <f>[52]ACCOUNTALLOC!X141</f>
        <v>0</v>
      </c>
      <c r="Y141" s="697">
        <f>[52]ACCOUNTALLOC!Y141</f>
        <v>0</v>
      </c>
      <c r="Z141" s="697">
        <f>[52]ACCOUNTALLOC!Z141</f>
        <v>0</v>
      </c>
      <c r="AA141" s="697">
        <f>[52]ACCOUNTALLOC!AA141</f>
        <v>-1304252.6428713268</v>
      </c>
      <c r="AB141" s="698"/>
      <c r="AC141" s="697">
        <f>[52]ACCOUNTALLOC!AC141</f>
        <v>-14707.255189992533</v>
      </c>
      <c r="AD141" s="697">
        <f>[52]ACCOUNTALLOC!AD141</f>
        <v>0</v>
      </c>
      <c r="AE141" s="697">
        <f>[52]ACCOUNTALLOC!AE141</f>
        <v>0</v>
      </c>
      <c r="AF141" s="697">
        <f>[52]ACCOUNTALLOC!AF141</f>
        <v>0</v>
      </c>
      <c r="AG141" s="697">
        <f>[52]ACCOUNTALLOC!AG141</f>
        <v>0</v>
      </c>
      <c r="AH141" s="697">
        <f>[52]ACCOUNTALLOC!AH141</f>
        <v>0</v>
      </c>
      <c r="AI141" s="697">
        <f>[52]ACCOUNTALLOC!AI141</f>
        <v>-14707.255189992533</v>
      </c>
      <c r="AJ141" s="698"/>
      <c r="AK141" s="697">
        <f>[52]ACCOUNTALLOC!AK141</f>
        <v>0</v>
      </c>
      <c r="AL141" s="697">
        <f>[52]ACCOUNTALLOC!AL141</f>
        <v>0</v>
      </c>
      <c r="AM141" s="697">
        <f>[52]ACCOUNTALLOC!AM141</f>
        <v>0</v>
      </c>
      <c r="AN141" s="697">
        <f>[52]ACCOUNTALLOC!AN141</f>
        <v>0</v>
      </c>
      <c r="AO141" s="697">
        <f>[52]ACCOUNTALLOC!AO141</f>
        <v>0</v>
      </c>
      <c r="AP141" s="697">
        <f>[52]ACCOUNTALLOC!AP141</f>
        <v>0</v>
      </c>
      <c r="AQ141" s="697">
        <f>[52]ACCOUNTALLOC!AQ141</f>
        <v>0</v>
      </c>
      <c r="AR141" s="698"/>
      <c r="AS141" s="697">
        <f>[52]ACCOUNTALLOC!AS141</f>
        <v>0</v>
      </c>
      <c r="AT141" s="697">
        <f>[52]ACCOUNTALLOC!AT141</f>
        <v>0</v>
      </c>
      <c r="AU141" s="697">
        <f>[52]ACCOUNTALLOC!AU141</f>
        <v>0</v>
      </c>
      <c r="AV141" s="697">
        <f>[52]ACCOUNTALLOC!AV141</f>
        <v>0</v>
      </c>
      <c r="AW141" s="697">
        <f>[52]ACCOUNTALLOC!AW141</f>
        <v>0</v>
      </c>
      <c r="AX141" s="697">
        <f>[52]ACCOUNTALLOC!AX141</f>
        <v>0</v>
      </c>
      <c r="AY141" s="697">
        <f>[52]ACCOUNTALLOC!AY141</f>
        <v>0</v>
      </c>
      <c r="AZ141" s="698"/>
      <c r="BA141" s="697">
        <f>[52]ACCOUNTALLOC!BA141</f>
        <v>0</v>
      </c>
      <c r="BB141" s="697">
        <f>[52]ACCOUNTALLOC!BB141</f>
        <v>0</v>
      </c>
      <c r="BC141" s="697">
        <f>[52]ACCOUNTALLOC!BC141</f>
        <v>0</v>
      </c>
      <c r="BD141" s="697">
        <f>[52]ACCOUNTALLOC!BD141</f>
        <v>0</v>
      </c>
      <c r="BE141" s="697">
        <f>[52]ACCOUNTALLOC!BE141</f>
        <v>0</v>
      </c>
      <c r="BF141" s="697">
        <f>[52]ACCOUNTALLOC!BF141</f>
        <v>0</v>
      </c>
      <c r="BG141" s="697">
        <f>[52]ACCOUNTALLOC!BG141</f>
        <v>0</v>
      </c>
      <c r="BH141" s="698"/>
      <c r="BI141" s="697">
        <f>[52]ACCOUNTALLOC!BI141</f>
        <v>0</v>
      </c>
      <c r="BJ141" s="697">
        <f>[52]ACCOUNTALLOC!BJ141</f>
        <v>0</v>
      </c>
      <c r="BK141" s="697">
        <f>[52]ACCOUNTALLOC!BK141</f>
        <v>0</v>
      </c>
      <c r="BL141" s="697">
        <f>[52]ACCOUNTALLOC!BL141</f>
        <v>0</v>
      </c>
      <c r="BM141" s="697">
        <f>[52]ACCOUNTALLOC!BM141</f>
        <v>0</v>
      </c>
      <c r="BN141" s="697">
        <f>[52]ACCOUNTALLOC!BN141</f>
        <v>0</v>
      </c>
      <c r="BO141" s="697">
        <f>[52]ACCOUNTALLOC!BO141</f>
        <v>0</v>
      </c>
      <c r="BP141" s="698"/>
      <c r="BQ141" s="697">
        <f>[52]ACCOUNTALLOC!BQ141</f>
        <v>0</v>
      </c>
      <c r="BR141" s="697">
        <f>[52]ACCOUNTALLOC!BR141</f>
        <v>0</v>
      </c>
      <c r="BS141" s="697">
        <f>[52]ACCOUNTALLOC!BS141</f>
        <v>0</v>
      </c>
      <c r="BT141" s="697">
        <f>[52]ACCOUNTALLOC!BT141</f>
        <v>0</v>
      </c>
      <c r="BU141" s="697">
        <f>[52]ACCOUNTALLOC!BU141</f>
        <v>0</v>
      </c>
      <c r="BV141" s="697">
        <f>[52]ACCOUNTALLOC!BV141</f>
        <v>0</v>
      </c>
      <c r="BW141" s="697">
        <f>[52]ACCOUNTALLOC!BW141</f>
        <v>0</v>
      </c>
      <c r="BX141" s="698"/>
      <c r="BY141" s="697">
        <f>[52]ACCOUNTALLOC!BY141</f>
        <v>0</v>
      </c>
      <c r="BZ141" s="697">
        <f>[52]ACCOUNTALLOC!BZ141</f>
        <v>0</v>
      </c>
      <c r="CA141" s="697">
        <f>[52]ACCOUNTALLOC!CA141</f>
        <v>0</v>
      </c>
      <c r="CB141" s="697">
        <f>[52]ACCOUNTALLOC!CB141</f>
        <v>0</v>
      </c>
      <c r="CC141" s="697">
        <f>[52]ACCOUNTALLOC!CC141</f>
        <v>0</v>
      </c>
      <c r="CD141" s="697">
        <f>[52]ACCOUNTALLOC!CD141</f>
        <v>0</v>
      </c>
      <c r="CE141" s="697">
        <f>[52]ACCOUNTALLOC!CE141</f>
        <v>0</v>
      </c>
      <c r="CF141" s="698"/>
      <c r="CG141" s="697">
        <f>[52]ACCOUNTALLOC!CG141</f>
        <v>-8242480.2998524411</v>
      </c>
      <c r="CH141" s="697">
        <f>[52]ACCOUNTALLOC!CH141</f>
        <v>0</v>
      </c>
      <c r="CI141" s="697">
        <f>[52]ACCOUNTALLOC!CI141</f>
        <v>0</v>
      </c>
      <c r="CJ141" s="697">
        <f>[52]ACCOUNTALLOC!CJ141</f>
        <v>0</v>
      </c>
      <c r="CK141" s="697">
        <f>[52]ACCOUNTALLOC!CK141</f>
        <v>0</v>
      </c>
      <c r="CL141" s="697">
        <f>[52]ACCOUNTALLOC!CL141</f>
        <v>0</v>
      </c>
      <c r="CM141" s="697">
        <f>[52]ACCOUNTALLOC!CM141</f>
        <v>-8242480.2998524411</v>
      </c>
      <c r="CN141" s="698">
        <f>[52]ACCOUNTALLOC!CN141</f>
        <v>0</v>
      </c>
      <c r="CO141" s="697">
        <f>[52]ACCOUNTALLOC!CO141</f>
        <v>0</v>
      </c>
      <c r="CP141" s="697">
        <f>[52]ACCOUNTALLOC!CP141</f>
        <v>0</v>
      </c>
      <c r="CQ141" s="697">
        <f>[52]ACCOUNTALLOC!CQ141</f>
        <v>0</v>
      </c>
      <c r="CR141" s="697">
        <f>[52]ACCOUNTALLOC!CR141</f>
        <v>0</v>
      </c>
      <c r="CS141" s="697">
        <f>[52]ACCOUNTALLOC!CS141</f>
        <v>0</v>
      </c>
      <c r="CT141" s="697">
        <f>[52]ACCOUNTALLOC!CT141</f>
        <v>0</v>
      </c>
      <c r="CU141" s="697">
        <f>[52]ACCOUNTALLOC!CU141</f>
        <v>0</v>
      </c>
      <c r="CW141" s="65">
        <f>[52]ACCOUNTALLOC!CW141</f>
        <v>0</v>
      </c>
      <c r="CX141" s="65">
        <f>[52]ACCOUNTALLOC!CX141</f>
        <v>0</v>
      </c>
      <c r="CY141" s="65">
        <f>[52]ACCOUNTALLOC!CY141</f>
        <v>0</v>
      </c>
      <c r="CZ141" s="65">
        <f>[52]ACCOUNTALLOC!CZ141</f>
        <v>0</v>
      </c>
      <c r="DA141" s="65">
        <f>[52]ACCOUNTALLOC!DA141</f>
        <v>0</v>
      </c>
      <c r="DB141" s="65">
        <f>[52]ACCOUNTALLOC!DB141</f>
        <v>0</v>
      </c>
      <c r="DC141" s="65">
        <f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>[52]ACCOUNTALLOC!E142</f>
        <v>-107817200.16035898</v>
      </c>
      <c r="F142" s="697">
        <f>[52]ACCOUNTALLOC!F142</f>
        <v>0</v>
      </c>
      <c r="G142" s="697">
        <f>[52]ACCOUNTALLOC!G142</f>
        <v>0</v>
      </c>
      <c r="H142" s="697">
        <f>[52]ACCOUNTALLOC!H142</f>
        <v>0</v>
      </c>
      <c r="I142" s="697">
        <f>[52]ACCOUNTALLOC!I142</f>
        <v>0</v>
      </c>
      <c r="J142" s="697">
        <f>[52]ACCOUNTALLOC!J142</f>
        <v>0</v>
      </c>
      <c r="K142" s="697">
        <f>[52]ACCOUNTALLOC!K142</f>
        <v>-107817200.16035898</v>
      </c>
      <c r="L142" s="698"/>
      <c r="M142" s="697">
        <f>[52]ACCOUNTALLOC!M142</f>
        <v>-16667975.048270775</v>
      </c>
      <c r="N142" s="697">
        <f>[52]ACCOUNTALLOC!N142</f>
        <v>0</v>
      </c>
      <c r="O142" s="697">
        <f>[52]ACCOUNTALLOC!O142</f>
        <v>0</v>
      </c>
      <c r="P142" s="697">
        <f>[52]ACCOUNTALLOC!P142</f>
        <v>0</v>
      </c>
      <c r="Q142" s="697">
        <f>[52]ACCOUNTALLOC!Q142</f>
        <v>0</v>
      </c>
      <c r="R142" s="697">
        <f>[52]ACCOUNTALLOC!R142</f>
        <v>0</v>
      </c>
      <c r="S142" s="697">
        <f>[52]ACCOUNTALLOC!S142</f>
        <v>-16667975.048270775</v>
      </c>
      <c r="T142" s="698"/>
      <c r="U142" s="697">
        <f>[52]ACCOUNTALLOC!U142</f>
        <v>-7944274.4123820299</v>
      </c>
      <c r="V142" s="697">
        <f>[52]ACCOUNTALLOC!V142</f>
        <v>0</v>
      </c>
      <c r="W142" s="697">
        <f>[52]ACCOUNTALLOC!W142</f>
        <v>0</v>
      </c>
      <c r="X142" s="697">
        <f>[52]ACCOUNTALLOC!X142</f>
        <v>0</v>
      </c>
      <c r="Y142" s="697">
        <f>[52]ACCOUNTALLOC!Y142</f>
        <v>0</v>
      </c>
      <c r="Z142" s="697">
        <f>[52]ACCOUNTALLOC!Z142</f>
        <v>0</v>
      </c>
      <c r="AA142" s="697">
        <f>[52]ACCOUNTALLOC!AA142</f>
        <v>-7944274.4123820299</v>
      </c>
      <c r="AB142" s="698"/>
      <c r="AC142" s="697">
        <f>[52]ACCOUNTALLOC!AC142</f>
        <v>-2195175.1860408979</v>
      </c>
      <c r="AD142" s="697">
        <f>[52]ACCOUNTALLOC!AD142</f>
        <v>0</v>
      </c>
      <c r="AE142" s="697">
        <f>[52]ACCOUNTALLOC!AE142</f>
        <v>0</v>
      </c>
      <c r="AF142" s="697">
        <f>[52]ACCOUNTALLOC!AF142</f>
        <v>0</v>
      </c>
      <c r="AG142" s="697">
        <f>[52]ACCOUNTALLOC!AG142</f>
        <v>0</v>
      </c>
      <c r="AH142" s="697">
        <f>[52]ACCOUNTALLOC!AH142</f>
        <v>0</v>
      </c>
      <c r="AI142" s="697">
        <f>[52]ACCOUNTALLOC!AI142</f>
        <v>-2195175.1860408979</v>
      </c>
      <c r="AJ142" s="698"/>
      <c r="AK142" s="697">
        <f>[52]ACCOUNTALLOC!AK142</f>
        <v>0</v>
      </c>
      <c r="AL142" s="697">
        <f>[52]ACCOUNTALLOC!AL142</f>
        <v>0</v>
      </c>
      <c r="AM142" s="697">
        <f>[52]ACCOUNTALLOC!AM142</f>
        <v>0</v>
      </c>
      <c r="AN142" s="697">
        <f>[52]ACCOUNTALLOC!AN142</f>
        <v>0</v>
      </c>
      <c r="AO142" s="697">
        <f>[52]ACCOUNTALLOC!AO142</f>
        <v>0</v>
      </c>
      <c r="AP142" s="697">
        <f>[52]ACCOUNTALLOC!AP142</f>
        <v>0</v>
      </c>
      <c r="AQ142" s="697">
        <f>[52]ACCOUNTALLOC!AQ142</f>
        <v>0</v>
      </c>
      <c r="AR142" s="698"/>
      <c r="AS142" s="697">
        <f>[52]ACCOUNTALLOC!AS142</f>
        <v>0</v>
      </c>
      <c r="AT142" s="697">
        <f>[52]ACCOUNTALLOC!AT142</f>
        <v>0</v>
      </c>
      <c r="AU142" s="697">
        <f>[52]ACCOUNTALLOC!AU142</f>
        <v>0</v>
      </c>
      <c r="AV142" s="697">
        <f>[52]ACCOUNTALLOC!AV142</f>
        <v>0</v>
      </c>
      <c r="AW142" s="697">
        <f>[52]ACCOUNTALLOC!AW142</f>
        <v>0</v>
      </c>
      <c r="AX142" s="697">
        <f>[52]ACCOUNTALLOC!AX142</f>
        <v>0</v>
      </c>
      <c r="AY142" s="697">
        <f>[52]ACCOUNTALLOC!AY142</f>
        <v>0</v>
      </c>
      <c r="AZ142" s="698"/>
      <c r="BA142" s="697">
        <f>[52]ACCOUNTALLOC!BA142</f>
        <v>0</v>
      </c>
      <c r="BB142" s="697">
        <f>[52]ACCOUNTALLOC!BB142</f>
        <v>0</v>
      </c>
      <c r="BC142" s="697">
        <f>[52]ACCOUNTALLOC!BC142</f>
        <v>0</v>
      </c>
      <c r="BD142" s="697">
        <f>[52]ACCOUNTALLOC!BD142</f>
        <v>0</v>
      </c>
      <c r="BE142" s="697">
        <f>[52]ACCOUNTALLOC!BE142</f>
        <v>0</v>
      </c>
      <c r="BF142" s="697">
        <f>[52]ACCOUNTALLOC!BF142</f>
        <v>0</v>
      </c>
      <c r="BG142" s="697">
        <f>[52]ACCOUNTALLOC!BG142</f>
        <v>0</v>
      </c>
      <c r="BH142" s="698"/>
      <c r="BI142" s="697">
        <f>[52]ACCOUNTALLOC!BI142</f>
        <v>0</v>
      </c>
      <c r="BJ142" s="697">
        <f>[52]ACCOUNTALLOC!BJ142</f>
        <v>0</v>
      </c>
      <c r="BK142" s="697">
        <f>[52]ACCOUNTALLOC!BK142</f>
        <v>0</v>
      </c>
      <c r="BL142" s="697">
        <f>[52]ACCOUNTALLOC!BL142</f>
        <v>0</v>
      </c>
      <c r="BM142" s="697">
        <f>[52]ACCOUNTALLOC!BM142</f>
        <v>0</v>
      </c>
      <c r="BN142" s="697">
        <f>[52]ACCOUNTALLOC!BN142</f>
        <v>0</v>
      </c>
      <c r="BO142" s="697">
        <f>[52]ACCOUNTALLOC!BO142</f>
        <v>0</v>
      </c>
      <c r="BP142" s="698"/>
      <c r="BQ142" s="697">
        <f>[52]ACCOUNTALLOC!BQ142</f>
        <v>0</v>
      </c>
      <c r="BR142" s="697">
        <f>[52]ACCOUNTALLOC!BR142</f>
        <v>0</v>
      </c>
      <c r="BS142" s="697">
        <f>[52]ACCOUNTALLOC!BS142</f>
        <v>0</v>
      </c>
      <c r="BT142" s="697">
        <f>[52]ACCOUNTALLOC!BT142</f>
        <v>0</v>
      </c>
      <c r="BU142" s="697">
        <f>[52]ACCOUNTALLOC!BU142</f>
        <v>0</v>
      </c>
      <c r="BV142" s="697">
        <f>[52]ACCOUNTALLOC!BV142</f>
        <v>0</v>
      </c>
      <c r="BW142" s="697">
        <f>[52]ACCOUNTALLOC!BW142</f>
        <v>0</v>
      </c>
      <c r="BX142" s="698"/>
      <c r="BY142" s="697">
        <f>[52]ACCOUNTALLOC!BY142</f>
        <v>0</v>
      </c>
      <c r="BZ142" s="697">
        <f>[52]ACCOUNTALLOC!BZ142</f>
        <v>0</v>
      </c>
      <c r="CA142" s="697">
        <f>[52]ACCOUNTALLOC!CA142</f>
        <v>0</v>
      </c>
      <c r="CB142" s="697">
        <f>[52]ACCOUNTALLOC!CB142</f>
        <v>0</v>
      </c>
      <c r="CC142" s="697">
        <f>[52]ACCOUNTALLOC!CC142</f>
        <v>0</v>
      </c>
      <c r="CD142" s="697">
        <f>[52]ACCOUNTALLOC!CD142</f>
        <v>0</v>
      </c>
      <c r="CE142" s="697">
        <f>[52]ACCOUNTALLOC!CE142</f>
        <v>0</v>
      </c>
      <c r="CF142" s="698"/>
      <c r="CG142" s="697">
        <f>[52]ACCOUNTALLOC!CG142</f>
        <v>-336234.46331225522</v>
      </c>
      <c r="CH142" s="697">
        <f>[52]ACCOUNTALLOC!CH142</f>
        <v>0</v>
      </c>
      <c r="CI142" s="697">
        <f>[52]ACCOUNTALLOC!CI142</f>
        <v>0</v>
      </c>
      <c r="CJ142" s="697">
        <f>[52]ACCOUNTALLOC!CJ142</f>
        <v>0</v>
      </c>
      <c r="CK142" s="697">
        <f>[52]ACCOUNTALLOC!CK142</f>
        <v>0</v>
      </c>
      <c r="CL142" s="697">
        <f>[52]ACCOUNTALLOC!CL142</f>
        <v>0</v>
      </c>
      <c r="CM142" s="697">
        <f>[52]ACCOUNTALLOC!CM142</f>
        <v>-336234.46331225522</v>
      </c>
      <c r="CN142" s="698">
        <f>[52]ACCOUNTALLOC!CN142</f>
        <v>0</v>
      </c>
      <c r="CO142" s="697">
        <f>[52]ACCOUNTALLOC!CO142</f>
        <v>0</v>
      </c>
      <c r="CP142" s="697">
        <f>[52]ACCOUNTALLOC!CP142</f>
        <v>0</v>
      </c>
      <c r="CQ142" s="697">
        <f>[52]ACCOUNTALLOC!CQ142</f>
        <v>0</v>
      </c>
      <c r="CR142" s="697">
        <f>[52]ACCOUNTALLOC!CR142</f>
        <v>0</v>
      </c>
      <c r="CS142" s="697">
        <f>[52]ACCOUNTALLOC!CS142</f>
        <v>0</v>
      </c>
      <c r="CT142" s="697">
        <f>[52]ACCOUNTALLOC!CT142</f>
        <v>0</v>
      </c>
      <c r="CU142" s="697">
        <f>[52]ACCOUNTALLOC!CU142</f>
        <v>0</v>
      </c>
      <c r="CW142" s="65">
        <f>[52]ACCOUNTALLOC!CW142</f>
        <v>0</v>
      </c>
      <c r="CX142" s="65">
        <f>[52]ACCOUNTALLOC!CX142</f>
        <v>0</v>
      </c>
      <c r="CY142" s="65">
        <f>[52]ACCOUNTALLOC!CY142</f>
        <v>0</v>
      </c>
      <c r="CZ142" s="65">
        <f>[52]ACCOUNTALLOC!CZ142</f>
        <v>0</v>
      </c>
      <c r="DA142" s="65">
        <f>[52]ACCOUNTALLOC!DA142</f>
        <v>0</v>
      </c>
      <c r="DB142" s="65">
        <f>[52]ACCOUNTALLOC!DB142</f>
        <v>0</v>
      </c>
      <c r="DC142" s="65">
        <f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>[52]ACCOUNTALLOC!E143</f>
        <v>0</v>
      </c>
      <c r="F143" s="697">
        <f>[52]ACCOUNTALLOC!F143</f>
        <v>0</v>
      </c>
      <c r="G143" s="697">
        <f>[52]ACCOUNTALLOC!G143</f>
        <v>-28570731.161835331</v>
      </c>
      <c r="H143" s="697">
        <f>[52]ACCOUNTALLOC!H143</f>
        <v>0</v>
      </c>
      <c r="I143" s="697">
        <f>[52]ACCOUNTALLOC!I143</f>
        <v>0</v>
      </c>
      <c r="J143" s="697">
        <f>[52]ACCOUNTALLOC!J143</f>
        <v>0</v>
      </c>
      <c r="K143" s="697">
        <f>[52]ACCOUNTALLOC!K143</f>
        <v>-28570731.161835331</v>
      </c>
      <c r="L143" s="698"/>
      <c r="M143" s="697">
        <f>[52]ACCOUNTALLOC!M143</f>
        <v>0</v>
      </c>
      <c r="N143" s="697">
        <f>[52]ACCOUNTALLOC!N143</f>
        <v>0</v>
      </c>
      <c r="O143" s="697">
        <f>[52]ACCOUNTALLOC!O143</f>
        <v>-4365306.1039201962</v>
      </c>
      <c r="P143" s="697">
        <f>[52]ACCOUNTALLOC!P143</f>
        <v>0</v>
      </c>
      <c r="Q143" s="697">
        <f>[52]ACCOUNTALLOC!Q143</f>
        <v>0</v>
      </c>
      <c r="R143" s="697">
        <f>[52]ACCOUNTALLOC!R143</f>
        <v>0</v>
      </c>
      <c r="S143" s="697">
        <f>[52]ACCOUNTALLOC!S143</f>
        <v>-4365306.1039201962</v>
      </c>
      <c r="T143" s="698"/>
      <c r="U143" s="697">
        <f>[52]ACCOUNTALLOC!U143</f>
        <v>0</v>
      </c>
      <c r="V143" s="697">
        <f>[52]ACCOUNTALLOC!V143</f>
        <v>0</v>
      </c>
      <c r="W143" s="697">
        <f>[52]ACCOUNTALLOC!W143</f>
        <v>-167252.18184545738</v>
      </c>
      <c r="X143" s="697">
        <f>[52]ACCOUNTALLOC!X143</f>
        <v>0</v>
      </c>
      <c r="Y143" s="697">
        <f>[52]ACCOUNTALLOC!Y143</f>
        <v>0</v>
      </c>
      <c r="Z143" s="697">
        <f>[52]ACCOUNTALLOC!Z143</f>
        <v>0</v>
      </c>
      <c r="AA143" s="697">
        <f>[52]ACCOUNTALLOC!AA143</f>
        <v>-167252.18184545738</v>
      </c>
      <c r="AB143" s="698"/>
      <c r="AC143" s="697">
        <f>[52]ACCOUNTALLOC!AC143</f>
        <v>0</v>
      </c>
      <c r="AD143" s="697">
        <f>[52]ACCOUNTALLOC!AD143</f>
        <v>0</v>
      </c>
      <c r="AE143" s="697">
        <f>[52]ACCOUNTALLOC!AE143</f>
        <v>-3623.6630635751485</v>
      </c>
      <c r="AF143" s="697">
        <f>[52]ACCOUNTALLOC!AF143</f>
        <v>0</v>
      </c>
      <c r="AG143" s="697">
        <f>[52]ACCOUNTALLOC!AG143</f>
        <v>0</v>
      </c>
      <c r="AH143" s="697">
        <f>[52]ACCOUNTALLOC!AH143</f>
        <v>0</v>
      </c>
      <c r="AI143" s="697">
        <f>[52]ACCOUNTALLOC!AI143</f>
        <v>-3623.6630635751485</v>
      </c>
      <c r="AJ143" s="698"/>
      <c r="AK143" s="697">
        <f>[52]ACCOUNTALLOC!AK143</f>
        <v>0</v>
      </c>
      <c r="AL143" s="697">
        <f>[52]ACCOUNTALLOC!AL143</f>
        <v>0</v>
      </c>
      <c r="AM143" s="697">
        <f>[52]ACCOUNTALLOC!AM143</f>
        <v>0</v>
      </c>
      <c r="AN143" s="697">
        <f>[52]ACCOUNTALLOC!AN143</f>
        <v>0</v>
      </c>
      <c r="AO143" s="697">
        <f>[52]ACCOUNTALLOC!AO143</f>
        <v>0</v>
      </c>
      <c r="AP143" s="697">
        <f>[52]ACCOUNTALLOC!AP143</f>
        <v>0</v>
      </c>
      <c r="AQ143" s="697">
        <f>[52]ACCOUNTALLOC!AQ143</f>
        <v>0</v>
      </c>
      <c r="AR143" s="698"/>
      <c r="AS143" s="697">
        <f>[52]ACCOUNTALLOC!AS143</f>
        <v>0</v>
      </c>
      <c r="AT143" s="697">
        <f>[52]ACCOUNTALLOC!AT143</f>
        <v>0</v>
      </c>
      <c r="AU143" s="697">
        <f>[52]ACCOUNTALLOC!AU143</f>
        <v>0</v>
      </c>
      <c r="AV143" s="697">
        <f>[52]ACCOUNTALLOC!AV143</f>
        <v>0</v>
      </c>
      <c r="AW143" s="697">
        <f>[52]ACCOUNTALLOC!AW143</f>
        <v>0</v>
      </c>
      <c r="AX143" s="697">
        <f>[52]ACCOUNTALLOC!AX143</f>
        <v>0</v>
      </c>
      <c r="AY143" s="697">
        <f>[52]ACCOUNTALLOC!AY143</f>
        <v>0</v>
      </c>
      <c r="AZ143" s="698"/>
      <c r="BA143" s="697">
        <f>[52]ACCOUNTALLOC!BA143</f>
        <v>0</v>
      </c>
      <c r="BB143" s="697">
        <f>[52]ACCOUNTALLOC!BB143</f>
        <v>0</v>
      </c>
      <c r="BC143" s="697">
        <f>[52]ACCOUNTALLOC!BC143</f>
        <v>0</v>
      </c>
      <c r="BD143" s="697">
        <f>[52]ACCOUNTALLOC!BD143</f>
        <v>0</v>
      </c>
      <c r="BE143" s="697">
        <f>[52]ACCOUNTALLOC!BE143</f>
        <v>0</v>
      </c>
      <c r="BF143" s="697">
        <f>[52]ACCOUNTALLOC!BF143</f>
        <v>0</v>
      </c>
      <c r="BG143" s="697">
        <f>[52]ACCOUNTALLOC!BG143</f>
        <v>0</v>
      </c>
      <c r="BH143" s="698"/>
      <c r="BI143" s="697">
        <f>[52]ACCOUNTALLOC!BI143</f>
        <v>0</v>
      </c>
      <c r="BJ143" s="697">
        <f>[52]ACCOUNTALLOC!BJ143</f>
        <v>0</v>
      </c>
      <c r="BK143" s="697">
        <f>[52]ACCOUNTALLOC!BK143</f>
        <v>0</v>
      </c>
      <c r="BL143" s="697">
        <f>[52]ACCOUNTALLOC!BL143</f>
        <v>0</v>
      </c>
      <c r="BM143" s="697">
        <f>[52]ACCOUNTALLOC!BM143</f>
        <v>0</v>
      </c>
      <c r="BN143" s="697">
        <f>[52]ACCOUNTALLOC!BN143</f>
        <v>0</v>
      </c>
      <c r="BO143" s="697">
        <f>[52]ACCOUNTALLOC!BO143</f>
        <v>0</v>
      </c>
      <c r="BP143" s="698"/>
      <c r="BQ143" s="697">
        <f>[52]ACCOUNTALLOC!BQ143</f>
        <v>0</v>
      </c>
      <c r="BR143" s="697">
        <f>[52]ACCOUNTALLOC!BR143</f>
        <v>0</v>
      </c>
      <c r="BS143" s="697">
        <f>[52]ACCOUNTALLOC!BS143</f>
        <v>0</v>
      </c>
      <c r="BT143" s="697">
        <f>[52]ACCOUNTALLOC!BT143</f>
        <v>0</v>
      </c>
      <c r="BU143" s="697">
        <f>[52]ACCOUNTALLOC!BU143</f>
        <v>0</v>
      </c>
      <c r="BV143" s="697">
        <f>[52]ACCOUNTALLOC!BV143</f>
        <v>0</v>
      </c>
      <c r="BW143" s="697">
        <f>[52]ACCOUNTALLOC!BW143</f>
        <v>0</v>
      </c>
      <c r="BX143" s="698"/>
      <c r="BY143" s="697">
        <f>[52]ACCOUNTALLOC!BY143</f>
        <v>0</v>
      </c>
      <c r="BZ143" s="697">
        <f>[52]ACCOUNTALLOC!BZ143</f>
        <v>0</v>
      </c>
      <c r="CA143" s="697">
        <f>[52]ACCOUNTALLOC!CA143</f>
        <v>0</v>
      </c>
      <c r="CB143" s="697">
        <f>[52]ACCOUNTALLOC!CB143</f>
        <v>0</v>
      </c>
      <c r="CC143" s="697">
        <f>[52]ACCOUNTALLOC!CC143</f>
        <v>0</v>
      </c>
      <c r="CD143" s="697">
        <f>[52]ACCOUNTALLOC!CD143</f>
        <v>0</v>
      </c>
      <c r="CE143" s="697">
        <f>[52]ACCOUNTALLOC!CE143</f>
        <v>0</v>
      </c>
      <c r="CF143" s="698"/>
      <c r="CG143" s="697">
        <f>[52]ACCOUNTALLOC!CG143</f>
        <v>0</v>
      </c>
      <c r="CH143" s="697">
        <f>[52]ACCOUNTALLOC!CH143</f>
        <v>0</v>
      </c>
      <c r="CI143" s="697">
        <f>[52]ACCOUNTALLOC!CI143</f>
        <v>0</v>
      </c>
      <c r="CJ143" s="697">
        <f>[52]ACCOUNTALLOC!CJ143</f>
        <v>0</v>
      </c>
      <c r="CK143" s="697">
        <f>[52]ACCOUNTALLOC!CK143</f>
        <v>0</v>
      </c>
      <c r="CL143" s="697">
        <f>[52]ACCOUNTALLOC!CL143</f>
        <v>0</v>
      </c>
      <c r="CM143" s="697">
        <f>[52]ACCOUNTALLOC!CM143</f>
        <v>0</v>
      </c>
      <c r="CN143" s="698">
        <f>[52]ACCOUNTALLOC!CN143</f>
        <v>0</v>
      </c>
      <c r="CO143" s="697">
        <f>[52]ACCOUNTALLOC!CO143</f>
        <v>0</v>
      </c>
      <c r="CP143" s="697">
        <f>[52]ACCOUNTALLOC!CP143</f>
        <v>0</v>
      </c>
      <c r="CQ143" s="697">
        <f>[52]ACCOUNTALLOC!CQ143</f>
        <v>0</v>
      </c>
      <c r="CR143" s="697">
        <f>[52]ACCOUNTALLOC!CR143</f>
        <v>0</v>
      </c>
      <c r="CS143" s="697">
        <f>[52]ACCOUNTALLOC!CS143</f>
        <v>0</v>
      </c>
      <c r="CT143" s="697">
        <f>[52]ACCOUNTALLOC!CT143</f>
        <v>0</v>
      </c>
      <c r="CU143" s="697">
        <f>[52]ACCOUNTALLOC!CU143</f>
        <v>0</v>
      </c>
      <c r="CW143" s="65">
        <f>[52]ACCOUNTALLOC!CW143</f>
        <v>0</v>
      </c>
      <c r="CX143" s="65">
        <f>[52]ACCOUNTALLOC!CX143</f>
        <v>0</v>
      </c>
      <c r="CY143" s="65">
        <f>[52]ACCOUNTALLOC!CY143</f>
        <v>0</v>
      </c>
      <c r="CZ143" s="65">
        <f>[52]ACCOUNTALLOC!CZ143</f>
        <v>0</v>
      </c>
      <c r="DA143" s="65">
        <f>[52]ACCOUNTALLOC!DA143</f>
        <v>0</v>
      </c>
      <c r="DB143" s="65">
        <f>[52]ACCOUNTALLOC!DB143</f>
        <v>0</v>
      </c>
      <c r="DC143" s="65">
        <f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>[52]ACCOUNTALLOC!E144</f>
        <v>0</v>
      </c>
      <c r="F144" s="697">
        <f>[52]ACCOUNTALLOC!F144</f>
        <v>0</v>
      </c>
      <c r="G144" s="697">
        <f>[52]ACCOUNTALLOC!G144</f>
        <v>-93641215.226628304</v>
      </c>
      <c r="H144" s="697">
        <f>[52]ACCOUNTALLOC!H144</f>
        <v>0</v>
      </c>
      <c r="I144" s="697">
        <f>[52]ACCOUNTALLOC!I144</f>
        <v>0</v>
      </c>
      <c r="J144" s="697">
        <f>[52]ACCOUNTALLOC!J144</f>
        <v>0</v>
      </c>
      <c r="K144" s="697">
        <f>[52]ACCOUNTALLOC!K144</f>
        <v>-93641215.226628304</v>
      </c>
      <c r="L144" s="698"/>
      <c r="M144" s="697">
        <f>[52]ACCOUNTALLOC!M144</f>
        <v>0</v>
      </c>
      <c r="N144" s="697">
        <f>[52]ACCOUNTALLOC!N144</f>
        <v>0</v>
      </c>
      <c r="O144" s="697">
        <f>[52]ACCOUNTALLOC!O144</f>
        <v>0</v>
      </c>
      <c r="P144" s="697">
        <f>[52]ACCOUNTALLOC!P144</f>
        <v>0</v>
      </c>
      <c r="Q144" s="697">
        <f>[52]ACCOUNTALLOC!Q144</f>
        <v>0</v>
      </c>
      <c r="R144" s="697">
        <f>[52]ACCOUNTALLOC!R144</f>
        <v>0</v>
      </c>
      <c r="S144" s="697">
        <f>[52]ACCOUNTALLOC!S144</f>
        <v>0</v>
      </c>
      <c r="T144" s="698"/>
      <c r="U144" s="697">
        <f>[52]ACCOUNTALLOC!U144</f>
        <v>0</v>
      </c>
      <c r="V144" s="697">
        <f>[52]ACCOUNTALLOC!V144</f>
        <v>0</v>
      </c>
      <c r="W144" s="697">
        <f>[52]ACCOUNTALLOC!W144</f>
        <v>0</v>
      </c>
      <c r="X144" s="697">
        <f>[52]ACCOUNTALLOC!X144</f>
        <v>0</v>
      </c>
      <c r="Y144" s="697">
        <f>[52]ACCOUNTALLOC!Y144</f>
        <v>0</v>
      </c>
      <c r="Z144" s="697">
        <f>[52]ACCOUNTALLOC!Z144</f>
        <v>0</v>
      </c>
      <c r="AA144" s="697">
        <f>[52]ACCOUNTALLOC!AA144</f>
        <v>0</v>
      </c>
      <c r="AB144" s="698"/>
      <c r="AC144" s="697">
        <f>[52]ACCOUNTALLOC!AC144</f>
        <v>0</v>
      </c>
      <c r="AD144" s="697">
        <f>[52]ACCOUNTALLOC!AD144</f>
        <v>0</v>
      </c>
      <c r="AE144" s="697">
        <f>[52]ACCOUNTALLOC!AE144</f>
        <v>0</v>
      </c>
      <c r="AF144" s="697">
        <f>[52]ACCOUNTALLOC!AF144</f>
        <v>0</v>
      </c>
      <c r="AG144" s="697">
        <f>[52]ACCOUNTALLOC!AG144</f>
        <v>0</v>
      </c>
      <c r="AH144" s="697">
        <f>[52]ACCOUNTALLOC!AH144</f>
        <v>0</v>
      </c>
      <c r="AI144" s="697">
        <f>[52]ACCOUNTALLOC!AI144</f>
        <v>0</v>
      </c>
      <c r="AJ144" s="698"/>
      <c r="AK144" s="697">
        <f>[52]ACCOUNTALLOC!AK144</f>
        <v>0</v>
      </c>
      <c r="AL144" s="697">
        <f>[52]ACCOUNTALLOC!AL144</f>
        <v>0</v>
      </c>
      <c r="AM144" s="697">
        <f>[52]ACCOUNTALLOC!AM144</f>
        <v>0</v>
      </c>
      <c r="AN144" s="697">
        <f>[52]ACCOUNTALLOC!AN144</f>
        <v>0</v>
      </c>
      <c r="AO144" s="697">
        <f>[52]ACCOUNTALLOC!AO144</f>
        <v>0</v>
      </c>
      <c r="AP144" s="697">
        <f>[52]ACCOUNTALLOC!AP144</f>
        <v>0</v>
      </c>
      <c r="AQ144" s="697">
        <f>[52]ACCOUNTALLOC!AQ144</f>
        <v>0</v>
      </c>
      <c r="AR144" s="698"/>
      <c r="AS144" s="697">
        <f>[52]ACCOUNTALLOC!AS144</f>
        <v>0</v>
      </c>
      <c r="AT144" s="697">
        <f>[52]ACCOUNTALLOC!AT144</f>
        <v>0</v>
      </c>
      <c r="AU144" s="697">
        <f>[52]ACCOUNTALLOC!AU144</f>
        <v>0</v>
      </c>
      <c r="AV144" s="697">
        <f>[52]ACCOUNTALLOC!AV144</f>
        <v>0</v>
      </c>
      <c r="AW144" s="697">
        <f>[52]ACCOUNTALLOC!AW144</f>
        <v>0</v>
      </c>
      <c r="AX144" s="697">
        <f>[52]ACCOUNTALLOC!AX144</f>
        <v>0</v>
      </c>
      <c r="AY144" s="697">
        <f>[52]ACCOUNTALLOC!AY144</f>
        <v>0</v>
      </c>
      <c r="AZ144" s="698"/>
      <c r="BA144" s="697">
        <f>[52]ACCOUNTALLOC!BA144</f>
        <v>0</v>
      </c>
      <c r="BB144" s="697">
        <f>[52]ACCOUNTALLOC!BB144</f>
        <v>0</v>
      </c>
      <c r="BC144" s="697">
        <f>[52]ACCOUNTALLOC!BC144</f>
        <v>0</v>
      </c>
      <c r="BD144" s="697">
        <f>[52]ACCOUNTALLOC!BD144</f>
        <v>0</v>
      </c>
      <c r="BE144" s="697">
        <f>[52]ACCOUNTALLOC!BE144</f>
        <v>0</v>
      </c>
      <c r="BF144" s="697">
        <f>[52]ACCOUNTALLOC!BF144</f>
        <v>0</v>
      </c>
      <c r="BG144" s="697">
        <f>[52]ACCOUNTALLOC!BG144</f>
        <v>0</v>
      </c>
      <c r="BH144" s="698"/>
      <c r="BI144" s="697">
        <f>[52]ACCOUNTALLOC!BI144</f>
        <v>0</v>
      </c>
      <c r="BJ144" s="697">
        <f>[52]ACCOUNTALLOC!BJ144</f>
        <v>0</v>
      </c>
      <c r="BK144" s="697">
        <f>[52]ACCOUNTALLOC!BK144</f>
        <v>0</v>
      </c>
      <c r="BL144" s="697">
        <f>[52]ACCOUNTALLOC!BL144</f>
        <v>0</v>
      </c>
      <c r="BM144" s="697">
        <f>[52]ACCOUNTALLOC!BM144</f>
        <v>0</v>
      </c>
      <c r="BN144" s="697">
        <f>[52]ACCOUNTALLOC!BN144</f>
        <v>0</v>
      </c>
      <c r="BO144" s="697">
        <f>[52]ACCOUNTALLOC!BO144</f>
        <v>0</v>
      </c>
      <c r="BP144" s="698"/>
      <c r="BQ144" s="697">
        <f>[52]ACCOUNTALLOC!BQ144</f>
        <v>0</v>
      </c>
      <c r="BR144" s="697">
        <f>[52]ACCOUNTALLOC!BR144</f>
        <v>0</v>
      </c>
      <c r="BS144" s="697">
        <f>[52]ACCOUNTALLOC!BS144</f>
        <v>0</v>
      </c>
      <c r="BT144" s="697">
        <f>[52]ACCOUNTALLOC!BT144</f>
        <v>0</v>
      </c>
      <c r="BU144" s="697">
        <f>[52]ACCOUNTALLOC!BU144</f>
        <v>0</v>
      </c>
      <c r="BV144" s="697">
        <f>[52]ACCOUNTALLOC!BV144</f>
        <v>0</v>
      </c>
      <c r="BW144" s="697">
        <f>[52]ACCOUNTALLOC!BW144</f>
        <v>0</v>
      </c>
      <c r="BX144" s="698"/>
      <c r="BY144" s="697">
        <f>[52]ACCOUNTALLOC!BY144</f>
        <v>0</v>
      </c>
      <c r="BZ144" s="697">
        <f>[52]ACCOUNTALLOC!BZ144</f>
        <v>0</v>
      </c>
      <c r="CA144" s="697">
        <f>[52]ACCOUNTALLOC!CA144</f>
        <v>0</v>
      </c>
      <c r="CB144" s="697">
        <f>[52]ACCOUNTALLOC!CB144</f>
        <v>0</v>
      </c>
      <c r="CC144" s="697">
        <f>[52]ACCOUNTALLOC!CC144</f>
        <v>0</v>
      </c>
      <c r="CD144" s="697">
        <f>[52]ACCOUNTALLOC!CD144</f>
        <v>0</v>
      </c>
      <c r="CE144" s="697">
        <f>[52]ACCOUNTALLOC!CE144</f>
        <v>0</v>
      </c>
      <c r="CF144" s="698"/>
      <c r="CG144" s="697">
        <f>[52]ACCOUNTALLOC!CG144</f>
        <v>0</v>
      </c>
      <c r="CH144" s="697">
        <f>[52]ACCOUNTALLOC!CH144</f>
        <v>0</v>
      </c>
      <c r="CI144" s="697">
        <f>[52]ACCOUNTALLOC!CI144</f>
        <v>0</v>
      </c>
      <c r="CJ144" s="697">
        <f>[52]ACCOUNTALLOC!CJ144</f>
        <v>0</v>
      </c>
      <c r="CK144" s="697">
        <f>[52]ACCOUNTALLOC!CK144</f>
        <v>0</v>
      </c>
      <c r="CL144" s="697">
        <f>[52]ACCOUNTALLOC!CL144</f>
        <v>0</v>
      </c>
      <c r="CM144" s="697">
        <f>[52]ACCOUNTALLOC!CM144</f>
        <v>0</v>
      </c>
      <c r="CN144" s="698">
        <f>[52]ACCOUNTALLOC!CN144</f>
        <v>0</v>
      </c>
      <c r="CO144" s="697">
        <f>[52]ACCOUNTALLOC!CO144</f>
        <v>0</v>
      </c>
      <c r="CP144" s="697">
        <f>[52]ACCOUNTALLOC!CP144</f>
        <v>0</v>
      </c>
      <c r="CQ144" s="697">
        <f>[52]ACCOUNTALLOC!CQ144</f>
        <v>0</v>
      </c>
      <c r="CR144" s="697">
        <f>[52]ACCOUNTALLOC!CR144</f>
        <v>0</v>
      </c>
      <c r="CS144" s="697">
        <f>[52]ACCOUNTALLOC!CS144</f>
        <v>0</v>
      </c>
      <c r="CT144" s="697">
        <f>[52]ACCOUNTALLOC!CT144</f>
        <v>0</v>
      </c>
      <c r="CU144" s="697">
        <f>[52]ACCOUNTALLOC!CU144</f>
        <v>0</v>
      </c>
      <c r="CW144" s="65">
        <f>[52]ACCOUNTALLOC!CW144</f>
        <v>0</v>
      </c>
      <c r="CX144" s="65">
        <f>[52]ACCOUNTALLOC!CX144</f>
        <v>0</v>
      </c>
      <c r="CY144" s="65">
        <f>[52]ACCOUNTALLOC!CY144</f>
        <v>0</v>
      </c>
      <c r="CZ144" s="65">
        <f>[52]ACCOUNTALLOC!CZ144</f>
        <v>0</v>
      </c>
      <c r="DA144" s="65">
        <f>[52]ACCOUNTALLOC!DA144</f>
        <v>0</v>
      </c>
      <c r="DB144" s="65">
        <f>[52]ACCOUNTALLOC!DB144</f>
        <v>0</v>
      </c>
      <c r="DC144" s="65">
        <f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>[52]ACCOUNTALLOC!E145</f>
        <v>0</v>
      </c>
      <c r="F145" s="697">
        <f>[52]ACCOUNTALLOC!F145</f>
        <v>0</v>
      </c>
      <c r="G145" s="697">
        <f>[52]ACCOUNTALLOC!G145</f>
        <v>-25458658.24115362</v>
      </c>
      <c r="H145" s="697">
        <f>[52]ACCOUNTALLOC!H145</f>
        <v>0</v>
      </c>
      <c r="I145" s="697">
        <f>[52]ACCOUNTALLOC!I145</f>
        <v>0</v>
      </c>
      <c r="J145" s="697">
        <f>[52]ACCOUNTALLOC!J145</f>
        <v>0</v>
      </c>
      <c r="K145" s="697">
        <f>[52]ACCOUNTALLOC!K145</f>
        <v>-25458658.24115362</v>
      </c>
      <c r="L145" s="698"/>
      <c r="M145" s="697">
        <f>[52]ACCOUNTALLOC!M145</f>
        <v>0</v>
      </c>
      <c r="N145" s="697">
        <f>[52]ACCOUNTALLOC!N145</f>
        <v>0</v>
      </c>
      <c r="O145" s="697">
        <f>[52]ACCOUNTALLOC!O145</f>
        <v>-7145874.7784302495</v>
      </c>
      <c r="P145" s="697">
        <f>[52]ACCOUNTALLOC!P145</f>
        <v>0</v>
      </c>
      <c r="Q145" s="697">
        <f>[52]ACCOUNTALLOC!Q145</f>
        <v>0</v>
      </c>
      <c r="R145" s="697">
        <f>[52]ACCOUNTALLOC!R145</f>
        <v>0</v>
      </c>
      <c r="S145" s="697">
        <f>[52]ACCOUNTALLOC!S145</f>
        <v>-7145874.7784302495</v>
      </c>
      <c r="T145" s="698"/>
      <c r="U145" s="697">
        <f>[52]ACCOUNTALLOC!U145</f>
        <v>0</v>
      </c>
      <c r="V145" s="697">
        <f>[52]ACCOUNTALLOC!V145</f>
        <v>0</v>
      </c>
      <c r="W145" s="697">
        <f>[52]ACCOUNTALLOC!W145</f>
        <v>-2111863.9488710072</v>
      </c>
      <c r="X145" s="697">
        <f>[52]ACCOUNTALLOC!X145</f>
        <v>0</v>
      </c>
      <c r="Y145" s="697">
        <f>[52]ACCOUNTALLOC!Y145</f>
        <v>0</v>
      </c>
      <c r="Z145" s="697">
        <f>[52]ACCOUNTALLOC!Z145</f>
        <v>0</v>
      </c>
      <c r="AA145" s="697">
        <f>[52]ACCOUNTALLOC!AA145</f>
        <v>-2111863.9488710072</v>
      </c>
      <c r="AB145" s="698"/>
      <c r="AC145" s="697">
        <f>[52]ACCOUNTALLOC!AC145</f>
        <v>0</v>
      </c>
      <c r="AD145" s="697">
        <f>[52]ACCOUNTALLOC!AD145</f>
        <v>0</v>
      </c>
      <c r="AE145" s="697">
        <f>[52]ACCOUNTALLOC!AE145</f>
        <v>-237355.39323898061</v>
      </c>
      <c r="AF145" s="697">
        <f>[52]ACCOUNTALLOC!AF145</f>
        <v>0</v>
      </c>
      <c r="AG145" s="697">
        <f>[52]ACCOUNTALLOC!AG145</f>
        <v>0</v>
      </c>
      <c r="AH145" s="697">
        <f>[52]ACCOUNTALLOC!AH145</f>
        <v>0</v>
      </c>
      <c r="AI145" s="697">
        <f>[52]ACCOUNTALLOC!AI145</f>
        <v>-237355.39323898061</v>
      </c>
      <c r="AJ145" s="698"/>
      <c r="AK145" s="697">
        <f>[52]ACCOUNTALLOC!AK145</f>
        <v>0</v>
      </c>
      <c r="AL145" s="697">
        <f>[52]ACCOUNTALLOC!AL145</f>
        <v>0</v>
      </c>
      <c r="AM145" s="697">
        <f>[52]ACCOUNTALLOC!AM145</f>
        <v>-2842995.6880319864</v>
      </c>
      <c r="AN145" s="697">
        <f>[52]ACCOUNTALLOC!AN145</f>
        <v>0</v>
      </c>
      <c r="AO145" s="697">
        <f>[52]ACCOUNTALLOC!AO145</f>
        <v>0</v>
      </c>
      <c r="AP145" s="697">
        <f>[52]ACCOUNTALLOC!AP145</f>
        <v>0</v>
      </c>
      <c r="AQ145" s="697">
        <f>[52]ACCOUNTALLOC!AQ145</f>
        <v>-2842995.6880319864</v>
      </c>
      <c r="AR145" s="698"/>
      <c r="AS145" s="697">
        <f>[52]ACCOUNTALLOC!AS145</f>
        <v>0</v>
      </c>
      <c r="AT145" s="697">
        <f>[52]ACCOUNTALLOC!AT145</f>
        <v>0</v>
      </c>
      <c r="AU145" s="697">
        <f>[52]ACCOUNTALLOC!AU145</f>
        <v>-9217.8877958739613</v>
      </c>
      <c r="AV145" s="697">
        <f>[52]ACCOUNTALLOC!AV145</f>
        <v>0</v>
      </c>
      <c r="AW145" s="697">
        <f>[52]ACCOUNTALLOC!AW145</f>
        <v>0</v>
      </c>
      <c r="AX145" s="697">
        <f>[52]ACCOUNTALLOC!AX145</f>
        <v>0</v>
      </c>
      <c r="AY145" s="697">
        <f>[52]ACCOUNTALLOC!AY145</f>
        <v>-9217.8877958739613</v>
      </c>
      <c r="AZ145" s="698"/>
      <c r="BA145" s="697">
        <f>[52]ACCOUNTALLOC!BA145</f>
        <v>0</v>
      </c>
      <c r="BB145" s="697">
        <f>[52]ACCOUNTALLOC!BB145</f>
        <v>0</v>
      </c>
      <c r="BC145" s="697">
        <f>[52]ACCOUNTALLOC!BC145</f>
        <v>-918804.14483524207</v>
      </c>
      <c r="BD145" s="697">
        <f>[52]ACCOUNTALLOC!BD145</f>
        <v>0</v>
      </c>
      <c r="BE145" s="697">
        <f>[52]ACCOUNTALLOC!BE145</f>
        <v>0</v>
      </c>
      <c r="BF145" s="697">
        <f>[52]ACCOUNTALLOC!BF145</f>
        <v>0</v>
      </c>
      <c r="BG145" s="697">
        <f>[52]ACCOUNTALLOC!BG145</f>
        <v>-918804.14483524207</v>
      </c>
      <c r="BH145" s="698"/>
      <c r="BI145" s="697">
        <f>[52]ACCOUNTALLOC!BI145</f>
        <v>0</v>
      </c>
      <c r="BJ145" s="697">
        <f>[52]ACCOUNTALLOC!BJ145</f>
        <v>0</v>
      </c>
      <c r="BK145" s="697">
        <f>[52]ACCOUNTALLOC!BK145</f>
        <v>-185829.47368523726</v>
      </c>
      <c r="BL145" s="697">
        <f>[52]ACCOUNTALLOC!BL145</f>
        <v>0</v>
      </c>
      <c r="BM145" s="697">
        <f>[52]ACCOUNTALLOC!BM145</f>
        <v>0</v>
      </c>
      <c r="BN145" s="697">
        <f>[52]ACCOUNTALLOC!BN145</f>
        <v>0</v>
      </c>
      <c r="BO145" s="697">
        <f>[52]ACCOUNTALLOC!BO145</f>
        <v>-185829.47368523726</v>
      </c>
      <c r="BP145" s="698"/>
      <c r="BQ145" s="697">
        <f>[52]ACCOUNTALLOC!BQ145</f>
        <v>0</v>
      </c>
      <c r="BR145" s="697">
        <f>[52]ACCOUNTALLOC!BR145</f>
        <v>0</v>
      </c>
      <c r="BS145" s="697">
        <f>[52]ACCOUNTALLOC!BS145</f>
        <v>-115399.66048185888</v>
      </c>
      <c r="BT145" s="697">
        <f>[52]ACCOUNTALLOC!BT145</f>
        <v>0</v>
      </c>
      <c r="BU145" s="697">
        <f>[52]ACCOUNTALLOC!BU145</f>
        <v>0</v>
      </c>
      <c r="BV145" s="697">
        <f>[52]ACCOUNTALLOC!BV145</f>
        <v>0</v>
      </c>
      <c r="BW145" s="697">
        <f>[52]ACCOUNTALLOC!BW145</f>
        <v>-115399.66048185888</v>
      </c>
      <c r="BX145" s="698"/>
      <c r="BY145" s="697">
        <f>[52]ACCOUNTALLOC!BY145</f>
        <v>0</v>
      </c>
      <c r="BZ145" s="697">
        <f>[52]ACCOUNTALLOC!BZ145</f>
        <v>0</v>
      </c>
      <c r="CA145" s="697">
        <f>[52]ACCOUNTALLOC!CA145</f>
        <v>-185792.45871956355</v>
      </c>
      <c r="CB145" s="697">
        <f>[52]ACCOUNTALLOC!CB145</f>
        <v>0</v>
      </c>
      <c r="CC145" s="697">
        <f>[52]ACCOUNTALLOC!CC145</f>
        <v>0</v>
      </c>
      <c r="CD145" s="697">
        <f>[52]ACCOUNTALLOC!CD145</f>
        <v>0</v>
      </c>
      <c r="CE145" s="697">
        <f>[52]ACCOUNTALLOC!CE145</f>
        <v>-185792.45871956355</v>
      </c>
      <c r="CF145" s="698"/>
      <c r="CG145" s="697">
        <f>[52]ACCOUNTALLOC!CG145</f>
        <v>0</v>
      </c>
      <c r="CH145" s="697">
        <f>[52]ACCOUNTALLOC!CH145</f>
        <v>0</v>
      </c>
      <c r="CI145" s="697">
        <f>[52]ACCOUNTALLOC!CI145</f>
        <v>0</v>
      </c>
      <c r="CJ145" s="697">
        <f>[52]ACCOUNTALLOC!CJ145</f>
        <v>0</v>
      </c>
      <c r="CK145" s="697">
        <f>[52]ACCOUNTALLOC!CK145</f>
        <v>0</v>
      </c>
      <c r="CL145" s="697">
        <f>[52]ACCOUNTALLOC!CL145</f>
        <v>0</v>
      </c>
      <c r="CM145" s="697">
        <f>[52]ACCOUNTALLOC!CM145</f>
        <v>0</v>
      </c>
      <c r="CN145" s="698">
        <f>[52]ACCOUNTALLOC!CN145</f>
        <v>0</v>
      </c>
      <c r="CO145" s="697">
        <f>[52]ACCOUNTALLOC!CO145</f>
        <v>0</v>
      </c>
      <c r="CP145" s="697">
        <f>[52]ACCOUNTALLOC!CP145</f>
        <v>0</v>
      </c>
      <c r="CQ145" s="697">
        <f>[52]ACCOUNTALLOC!CQ145</f>
        <v>-2071.5640438791515</v>
      </c>
      <c r="CR145" s="697">
        <f>[52]ACCOUNTALLOC!CR145</f>
        <v>0</v>
      </c>
      <c r="CS145" s="697">
        <f>[52]ACCOUNTALLOC!CS145</f>
        <v>0</v>
      </c>
      <c r="CT145" s="697">
        <f>[52]ACCOUNTALLOC!CT145</f>
        <v>0</v>
      </c>
      <c r="CU145" s="697">
        <f>[52]ACCOUNTALLOC!CU145</f>
        <v>-2071.5640438791515</v>
      </c>
      <c r="CW145" s="65">
        <f>[52]ACCOUNTALLOC!CW145</f>
        <v>0</v>
      </c>
      <c r="CX145" s="65">
        <f>[52]ACCOUNTALLOC!CX145</f>
        <v>0</v>
      </c>
      <c r="CY145" s="65">
        <f>[52]ACCOUNTALLOC!CY145</f>
        <v>0</v>
      </c>
      <c r="CZ145" s="65">
        <f>[52]ACCOUNTALLOC!CZ145</f>
        <v>0</v>
      </c>
      <c r="DA145" s="65">
        <f>[52]ACCOUNTALLOC!DA145</f>
        <v>0</v>
      </c>
      <c r="DB145" s="65">
        <f>[52]ACCOUNTALLOC!DB145</f>
        <v>0</v>
      </c>
      <c r="DC145" s="65">
        <f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>[52]ACCOUNTALLOC!E146</f>
        <v>0</v>
      </c>
      <c r="F146" s="697">
        <f>[52]ACCOUNTALLOC!F146</f>
        <v>0</v>
      </c>
      <c r="G146" s="697">
        <f>[52]ACCOUNTALLOC!G146</f>
        <v>0</v>
      </c>
      <c r="H146" s="697">
        <f>[52]ACCOUNTALLOC!H146</f>
        <v>0</v>
      </c>
      <c r="I146" s="697">
        <f>[52]ACCOUNTALLOC!I146</f>
        <v>0</v>
      </c>
      <c r="J146" s="697">
        <f>[52]ACCOUNTALLOC!J146</f>
        <v>0</v>
      </c>
      <c r="K146" s="697">
        <f>[52]ACCOUNTALLOC!K146</f>
        <v>0</v>
      </c>
      <c r="L146" s="698"/>
      <c r="M146" s="697">
        <f>[52]ACCOUNTALLOC!M146</f>
        <v>0</v>
      </c>
      <c r="N146" s="697">
        <f>[52]ACCOUNTALLOC!N146</f>
        <v>0</v>
      </c>
      <c r="O146" s="697">
        <f>[52]ACCOUNTALLOC!O146</f>
        <v>0</v>
      </c>
      <c r="P146" s="697">
        <f>[52]ACCOUNTALLOC!P146</f>
        <v>0</v>
      </c>
      <c r="Q146" s="697">
        <f>[52]ACCOUNTALLOC!Q146</f>
        <v>0</v>
      </c>
      <c r="R146" s="697">
        <f>[52]ACCOUNTALLOC!R146</f>
        <v>0</v>
      </c>
      <c r="S146" s="697">
        <f>[52]ACCOUNTALLOC!S146</f>
        <v>0</v>
      </c>
      <c r="T146" s="698"/>
      <c r="U146" s="697">
        <f>[52]ACCOUNTALLOC!U146</f>
        <v>0</v>
      </c>
      <c r="V146" s="697">
        <f>[52]ACCOUNTALLOC!V146</f>
        <v>0</v>
      </c>
      <c r="W146" s="697">
        <f>[52]ACCOUNTALLOC!W146</f>
        <v>0</v>
      </c>
      <c r="X146" s="697">
        <f>[52]ACCOUNTALLOC!X146</f>
        <v>0</v>
      </c>
      <c r="Y146" s="697">
        <f>[52]ACCOUNTALLOC!Y146</f>
        <v>0</v>
      </c>
      <c r="Z146" s="697">
        <f>[52]ACCOUNTALLOC!Z146</f>
        <v>0</v>
      </c>
      <c r="AA146" s="697">
        <f>[52]ACCOUNTALLOC!AA146</f>
        <v>0</v>
      </c>
      <c r="AB146" s="698"/>
      <c r="AC146" s="697">
        <f>[52]ACCOUNTALLOC!AC146</f>
        <v>0</v>
      </c>
      <c r="AD146" s="697">
        <f>[52]ACCOUNTALLOC!AD146</f>
        <v>0</v>
      </c>
      <c r="AE146" s="697">
        <f>[52]ACCOUNTALLOC!AE146</f>
        <v>0</v>
      </c>
      <c r="AF146" s="697">
        <f>[52]ACCOUNTALLOC!AF146</f>
        <v>0</v>
      </c>
      <c r="AG146" s="697">
        <f>[52]ACCOUNTALLOC!AG146</f>
        <v>0</v>
      </c>
      <c r="AH146" s="697">
        <f>[52]ACCOUNTALLOC!AH146</f>
        <v>0</v>
      </c>
      <c r="AI146" s="697">
        <f>[52]ACCOUNTALLOC!AI146</f>
        <v>0</v>
      </c>
      <c r="AJ146" s="698"/>
      <c r="AK146" s="697">
        <f>[52]ACCOUNTALLOC!AK146</f>
        <v>0</v>
      </c>
      <c r="AL146" s="697">
        <f>[52]ACCOUNTALLOC!AL146</f>
        <v>0</v>
      </c>
      <c r="AM146" s="697">
        <f>[52]ACCOUNTALLOC!AM146</f>
        <v>0</v>
      </c>
      <c r="AN146" s="697">
        <f>[52]ACCOUNTALLOC!AN146</f>
        <v>0</v>
      </c>
      <c r="AO146" s="697">
        <f>[52]ACCOUNTALLOC!AO146</f>
        <v>0</v>
      </c>
      <c r="AP146" s="697">
        <f>[52]ACCOUNTALLOC!AP146</f>
        <v>0</v>
      </c>
      <c r="AQ146" s="697">
        <f>[52]ACCOUNTALLOC!AQ146</f>
        <v>0</v>
      </c>
      <c r="AR146" s="698"/>
      <c r="AS146" s="697">
        <f>[52]ACCOUNTALLOC!AS146</f>
        <v>0</v>
      </c>
      <c r="AT146" s="697">
        <f>[52]ACCOUNTALLOC!AT146</f>
        <v>0</v>
      </c>
      <c r="AU146" s="697">
        <f>[52]ACCOUNTALLOC!AU146</f>
        <v>0</v>
      </c>
      <c r="AV146" s="697">
        <f>[52]ACCOUNTALLOC!AV146</f>
        <v>0</v>
      </c>
      <c r="AW146" s="697">
        <f>[52]ACCOUNTALLOC!AW146</f>
        <v>0</v>
      </c>
      <c r="AX146" s="697">
        <f>[52]ACCOUNTALLOC!AX146</f>
        <v>0</v>
      </c>
      <c r="AY146" s="697">
        <f>[52]ACCOUNTALLOC!AY146</f>
        <v>0</v>
      </c>
      <c r="AZ146" s="698"/>
      <c r="BA146" s="697">
        <f>[52]ACCOUNTALLOC!BA146</f>
        <v>0</v>
      </c>
      <c r="BB146" s="697">
        <f>[52]ACCOUNTALLOC!BB146</f>
        <v>0</v>
      </c>
      <c r="BC146" s="697">
        <f>[52]ACCOUNTALLOC!BC146</f>
        <v>0</v>
      </c>
      <c r="BD146" s="697">
        <f>[52]ACCOUNTALLOC!BD146</f>
        <v>0</v>
      </c>
      <c r="BE146" s="697">
        <f>[52]ACCOUNTALLOC!BE146</f>
        <v>0</v>
      </c>
      <c r="BF146" s="697">
        <f>[52]ACCOUNTALLOC!BF146</f>
        <v>0</v>
      </c>
      <c r="BG146" s="697">
        <f>[52]ACCOUNTALLOC!BG146</f>
        <v>0</v>
      </c>
      <c r="BH146" s="698"/>
      <c r="BI146" s="697">
        <f>[52]ACCOUNTALLOC!BI146</f>
        <v>0</v>
      </c>
      <c r="BJ146" s="697">
        <f>[52]ACCOUNTALLOC!BJ146</f>
        <v>0</v>
      </c>
      <c r="BK146" s="697">
        <f>[52]ACCOUNTALLOC!BK146</f>
        <v>0</v>
      </c>
      <c r="BL146" s="697">
        <f>[52]ACCOUNTALLOC!BL146</f>
        <v>0</v>
      </c>
      <c r="BM146" s="697">
        <f>[52]ACCOUNTALLOC!BM146</f>
        <v>0</v>
      </c>
      <c r="BN146" s="697">
        <f>[52]ACCOUNTALLOC!BN146</f>
        <v>0</v>
      </c>
      <c r="BO146" s="697">
        <f>[52]ACCOUNTALLOC!BO146</f>
        <v>0</v>
      </c>
      <c r="BP146" s="698"/>
      <c r="BQ146" s="697">
        <f>[52]ACCOUNTALLOC!BQ146</f>
        <v>0</v>
      </c>
      <c r="BR146" s="697">
        <f>[52]ACCOUNTALLOC!BR146</f>
        <v>0</v>
      </c>
      <c r="BS146" s="697">
        <f>[52]ACCOUNTALLOC!BS146</f>
        <v>0</v>
      </c>
      <c r="BT146" s="697">
        <f>[52]ACCOUNTALLOC!BT146</f>
        <v>0</v>
      </c>
      <c r="BU146" s="697">
        <f>[52]ACCOUNTALLOC!BU146</f>
        <v>0</v>
      </c>
      <c r="BV146" s="697">
        <f>[52]ACCOUNTALLOC!BV146</f>
        <v>0</v>
      </c>
      <c r="BW146" s="697">
        <f>[52]ACCOUNTALLOC!BW146</f>
        <v>0</v>
      </c>
      <c r="BX146" s="698"/>
      <c r="BY146" s="697">
        <f>[52]ACCOUNTALLOC!BY146</f>
        <v>0</v>
      </c>
      <c r="BZ146" s="697">
        <f>[52]ACCOUNTALLOC!BZ146</f>
        <v>0</v>
      </c>
      <c r="CA146" s="697">
        <f>[52]ACCOUNTALLOC!CA146</f>
        <v>0</v>
      </c>
      <c r="CB146" s="697">
        <f>[52]ACCOUNTALLOC!CB146</f>
        <v>0</v>
      </c>
      <c r="CC146" s="697">
        <f>[52]ACCOUNTALLOC!CC146</f>
        <v>0</v>
      </c>
      <c r="CD146" s="697">
        <f>[52]ACCOUNTALLOC!CD146</f>
        <v>0</v>
      </c>
      <c r="CE146" s="697">
        <f>[52]ACCOUNTALLOC!CE146</f>
        <v>0</v>
      </c>
      <c r="CF146" s="698"/>
      <c r="CG146" s="697">
        <f>[52]ACCOUNTALLOC!CG146</f>
        <v>0</v>
      </c>
      <c r="CH146" s="697">
        <f>[52]ACCOUNTALLOC!CH146</f>
        <v>0</v>
      </c>
      <c r="CI146" s="697">
        <f>[52]ACCOUNTALLOC!CI146</f>
        <v>-20006963.143007282</v>
      </c>
      <c r="CJ146" s="697">
        <f>[52]ACCOUNTALLOC!CJ146</f>
        <v>0</v>
      </c>
      <c r="CK146" s="697">
        <f>[52]ACCOUNTALLOC!CK146</f>
        <v>0</v>
      </c>
      <c r="CL146" s="697">
        <f>[52]ACCOUNTALLOC!CL146</f>
        <v>0</v>
      </c>
      <c r="CM146" s="697">
        <f>[52]ACCOUNTALLOC!CM146</f>
        <v>-20006963.143007282</v>
      </c>
      <c r="CN146" s="698">
        <f>[52]ACCOUNTALLOC!CN146</f>
        <v>0</v>
      </c>
      <c r="CO146" s="697">
        <f>[52]ACCOUNTALLOC!CO146</f>
        <v>0</v>
      </c>
      <c r="CP146" s="697">
        <f>[52]ACCOUNTALLOC!CP146</f>
        <v>0</v>
      </c>
      <c r="CQ146" s="697">
        <f>[52]ACCOUNTALLOC!CQ146</f>
        <v>0</v>
      </c>
      <c r="CR146" s="697">
        <f>[52]ACCOUNTALLOC!CR146</f>
        <v>0</v>
      </c>
      <c r="CS146" s="697">
        <f>[52]ACCOUNTALLOC!CS146</f>
        <v>0</v>
      </c>
      <c r="CT146" s="697">
        <f>[52]ACCOUNTALLOC!CT146</f>
        <v>0</v>
      </c>
      <c r="CU146" s="697">
        <f>[52]ACCOUNTALLOC!CU146</f>
        <v>0</v>
      </c>
      <c r="CW146" s="65">
        <f>[52]ACCOUNTALLOC!CW146</f>
        <v>0</v>
      </c>
      <c r="CX146" s="65">
        <f>[52]ACCOUNTALLOC!CX146</f>
        <v>0</v>
      </c>
      <c r="CY146" s="65">
        <f>[52]ACCOUNTALLOC!CY146</f>
        <v>0</v>
      </c>
      <c r="CZ146" s="65">
        <f>[52]ACCOUNTALLOC!CZ146</f>
        <v>0</v>
      </c>
      <c r="DA146" s="65">
        <f>[52]ACCOUNTALLOC!DA146</f>
        <v>0</v>
      </c>
      <c r="DB146" s="65">
        <f>[52]ACCOUNTALLOC!DB146</f>
        <v>0</v>
      </c>
      <c r="DC146" s="65">
        <f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>[52]ACCOUNTALLOC!E147</f>
        <v>-297848.20035241888</v>
      </c>
      <c r="F147" s="697">
        <f>[52]ACCOUNTALLOC!F147</f>
        <v>0</v>
      </c>
      <c r="G147" s="697">
        <f>[52]ACCOUNTALLOC!G147</f>
        <v>0</v>
      </c>
      <c r="H147" s="697">
        <f>[52]ACCOUNTALLOC!H147</f>
        <v>0</v>
      </c>
      <c r="I147" s="697">
        <f>[52]ACCOUNTALLOC!I147</f>
        <v>0</v>
      </c>
      <c r="J147" s="697">
        <f>[52]ACCOUNTALLOC!J147</f>
        <v>0</v>
      </c>
      <c r="K147" s="697">
        <f>[52]ACCOUNTALLOC!K147</f>
        <v>-297848.20035241888</v>
      </c>
      <c r="L147" s="698"/>
      <c r="M147" s="697">
        <f>[52]ACCOUNTALLOC!M147</f>
        <v>-53526.943492957435</v>
      </c>
      <c r="N147" s="697">
        <f>[52]ACCOUNTALLOC!N147</f>
        <v>0</v>
      </c>
      <c r="O147" s="697">
        <f>[52]ACCOUNTALLOC!O147</f>
        <v>0</v>
      </c>
      <c r="P147" s="697">
        <f>[52]ACCOUNTALLOC!P147</f>
        <v>0</v>
      </c>
      <c r="Q147" s="697">
        <f>[52]ACCOUNTALLOC!Q147</f>
        <v>0</v>
      </c>
      <c r="R147" s="697">
        <f>[52]ACCOUNTALLOC!R147</f>
        <v>0</v>
      </c>
      <c r="S147" s="697">
        <f>[52]ACCOUNTALLOC!S147</f>
        <v>-53526.943492957435</v>
      </c>
      <c r="T147" s="698"/>
      <c r="U147" s="697">
        <f>[52]ACCOUNTALLOC!U147</f>
        <v>-47097.551984116624</v>
      </c>
      <c r="V147" s="697">
        <f>[52]ACCOUNTALLOC!V147</f>
        <v>0</v>
      </c>
      <c r="W147" s="697">
        <f>[52]ACCOUNTALLOC!W147</f>
        <v>0</v>
      </c>
      <c r="X147" s="697">
        <f>[52]ACCOUNTALLOC!X147</f>
        <v>0</v>
      </c>
      <c r="Y147" s="697">
        <f>[52]ACCOUNTALLOC!Y147</f>
        <v>0</v>
      </c>
      <c r="Z147" s="697">
        <f>[52]ACCOUNTALLOC!Z147</f>
        <v>0</v>
      </c>
      <c r="AA147" s="697">
        <f>[52]ACCOUNTALLOC!AA147</f>
        <v>-47097.551984116624</v>
      </c>
      <c r="AB147" s="698"/>
      <c r="AC147" s="697">
        <f>[52]ACCOUNTALLOC!AC147</f>
        <v>-19898.99030976159</v>
      </c>
      <c r="AD147" s="697">
        <f>[52]ACCOUNTALLOC!AD147</f>
        <v>0</v>
      </c>
      <c r="AE147" s="697">
        <f>[52]ACCOUNTALLOC!AE147</f>
        <v>0</v>
      </c>
      <c r="AF147" s="697">
        <f>[52]ACCOUNTALLOC!AF147</f>
        <v>0</v>
      </c>
      <c r="AG147" s="697">
        <f>[52]ACCOUNTALLOC!AG147</f>
        <v>0</v>
      </c>
      <c r="AH147" s="697">
        <f>[52]ACCOUNTALLOC!AH147</f>
        <v>0</v>
      </c>
      <c r="AI147" s="697">
        <f>[52]ACCOUNTALLOC!AI147</f>
        <v>-19898.99030976159</v>
      </c>
      <c r="AJ147" s="698"/>
      <c r="AK147" s="697">
        <f>[52]ACCOUNTALLOC!AK147</f>
        <v>-15448.335230700945</v>
      </c>
      <c r="AL147" s="697">
        <f>[52]ACCOUNTALLOC!AL147</f>
        <v>0</v>
      </c>
      <c r="AM147" s="697">
        <f>[52]ACCOUNTALLOC!AM147</f>
        <v>0</v>
      </c>
      <c r="AN147" s="697">
        <f>[52]ACCOUNTALLOC!AN147</f>
        <v>0</v>
      </c>
      <c r="AO147" s="697">
        <f>[52]ACCOUNTALLOC!AO147</f>
        <v>0</v>
      </c>
      <c r="AP147" s="697">
        <f>[52]ACCOUNTALLOC!AP147</f>
        <v>0</v>
      </c>
      <c r="AQ147" s="697">
        <f>[52]ACCOUNTALLOC!AQ147</f>
        <v>-15448.335230700945</v>
      </c>
      <c r="AR147" s="698"/>
      <c r="AS147" s="697">
        <f>[52]ACCOUNTALLOC!AS147</f>
        <v>-252.90775445017812</v>
      </c>
      <c r="AT147" s="697">
        <f>[52]ACCOUNTALLOC!AT147</f>
        <v>0</v>
      </c>
      <c r="AU147" s="697">
        <f>[52]ACCOUNTALLOC!AU147</f>
        <v>0</v>
      </c>
      <c r="AV147" s="697">
        <f>[52]ACCOUNTALLOC!AV147</f>
        <v>0</v>
      </c>
      <c r="AW147" s="697">
        <f>[52]ACCOUNTALLOC!AW147</f>
        <v>0</v>
      </c>
      <c r="AX147" s="697">
        <f>[52]ACCOUNTALLOC!AX147</f>
        <v>0</v>
      </c>
      <c r="AY147" s="697">
        <f>[52]ACCOUNTALLOC!AY147</f>
        <v>-252.90775445017812</v>
      </c>
      <c r="AZ147" s="698"/>
      <c r="BA147" s="697">
        <f>[52]ACCOUNTALLOC!BA147</f>
        <v>-4589.3214829353092</v>
      </c>
      <c r="BB147" s="697">
        <f>[52]ACCOUNTALLOC!BB147</f>
        <v>0</v>
      </c>
      <c r="BC147" s="697">
        <f>[52]ACCOUNTALLOC!BC147</f>
        <v>0</v>
      </c>
      <c r="BD147" s="697">
        <f>[52]ACCOUNTALLOC!BD147</f>
        <v>0</v>
      </c>
      <c r="BE147" s="697">
        <f>[52]ACCOUNTALLOC!BE147</f>
        <v>0</v>
      </c>
      <c r="BF147" s="697">
        <f>[52]ACCOUNTALLOC!BF147</f>
        <v>0</v>
      </c>
      <c r="BG147" s="697">
        <f>[52]ACCOUNTALLOC!BG147</f>
        <v>-4589.3214829353092</v>
      </c>
      <c r="BH147" s="698"/>
      <c r="BI147" s="697">
        <f>[52]ACCOUNTALLOC!BI147</f>
        <v>-3991.7044895898052</v>
      </c>
      <c r="BJ147" s="697">
        <f>[52]ACCOUNTALLOC!BJ147</f>
        <v>0</v>
      </c>
      <c r="BK147" s="697">
        <f>[52]ACCOUNTALLOC!BK147</f>
        <v>0</v>
      </c>
      <c r="BL147" s="697">
        <f>[52]ACCOUNTALLOC!BL147</f>
        <v>0</v>
      </c>
      <c r="BM147" s="697">
        <f>[52]ACCOUNTALLOC!BM147</f>
        <v>0</v>
      </c>
      <c r="BN147" s="697">
        <f>[52]ACCOUNTALLOC!BN147</f>
        <v>0</v>
      </c>
      <c r="BO147" s="697">
        <f>[52]ACCOUNTALLOC!BO147</f>
        <v>-3991.7044895898052</v>
      </c>
      <c r="BP147" s="698"/>
      <c r="BQ147" s="697">
        <f>[52]ACCOUNTALLOC!BQ147</f>
        <v>-966.013265071604</v>
      </c>
      <c r="BR147" s="697">
        <f>[52]ACCOUNTALLOC!BR147</f>
        <v>0</v>
      </c>
      <c r="BS147" s="697">
        <f>[52]ACCOUNTALLOC!BS147</f>
        <v>0</v>
      </c>
      <c r="BT147" s="697">
        <f>[52]ACCOUNTALLOC!BT147</f>
        <v>0</v>
      </c>
      <c r="BU147" s="697">
        <f>[52]ACCOUNTALLOC!BU147</f>
        <v>0</v>
      </c>
      <c r="BV147" s="697">
        <f>[52]ACCOUNTALLOC!BV147</f>
        <v>0</v>
      </c>
      <c r="BW147" s="697">
        <f>[52]ACCOUNTALLOC!BW147</f>
        <v>-966.013265071604</v>
      </c>
      <c r="BX147" s="698"/>
      <c r="BY147" s="697">
        <f>[52]ACCOUNTALLOC!BY147</f>
        <v>-5.8051893053770316</v>
      </c>
      <c r="BZ147" s="697">
        <f>[52]ACCOUNTALLOC!BZ147</f>
        <v>0</v>
      </c>
      <c r="CA147" s="697">
        <f>[52]ACCOUNTALLOC!CA147</f>
        <v>0</v>
      </c>
      <c r="CB147" s="697">
        <f>[52]ACCOUNTALLOC!CB147</f>
        <v>0</v>
      </c>
      <c r="CC147" s="697">
        <f>[52]ACCOUNTALLOC!CC147</f>
        <v>0</v>
      </c>
      <c r="CD147" s="697">
        <f>[52]ACCOUNTALLOC!CD147</f>
        <v>0</v>
      </c>
      <c r="CE147" s="697">
        <f>[52]ACCOUNTALLOC!CE147</f>
        <v>-5.8051893053770316</v>
      </c>
      <c r="CF147" s="698"/>
      <c r="CG147" s="697">
        <f>[52]ACCOUNTALLOC!CG147</f>
        <v>-223.49545310550741</v>
      </c>
      <c r="CH147" s="697">
        <f>[52]ACCOUNTALLOC!CH147</f>
        <v>0</v>
      </c>
      <c r="CI147" s="697">
        <f>[52]ACCOUNTALLOC!CI147</f>
        <v>0</v>
      </c>
      <c r="CJ147" s="697">
        <f>[52]ACCOUNTALLOC!CJ147</f>
        <v>0</v>
      </c>
      <c r="CK147" s="697">
        <f>[52]ACCOUNTALLOC!CK147</f>
        <v>0</v>
      </c>
      <c r="CL147" s="697">
        <f>[52]ACCOUNTALLOC!CL147</f>
        <v>0</v>
      </c>
      <c r="CM147" s="697">
        <f>[52]ACCOUNTALLOC!CM147</f>
        <v>-223.49545310550741</v>
      </c>
      <c r="CN147" s="698">
        <f>[52]ACCOUNTALLOC!CN147</f>
        <v>0</v>
      </c>
      <c r="CO147" s="697">
        <f>[52]ACCOUNTALLOC!CO147</f>
        <v>-180.73099558673977</v>
      </c>
      <c r="CP147" s="697">
        <f>[52]ACCOUNTALLOC!CP147</f>
        <v>0</v>
      </c>
      <c r="CQ147" s="697">
        <f>[52]ACCOUNTALLOC!CQ147</f>
        <v>0</v>
      </c>
      <c r="CR147" s="697">
        <f>[52]ACCOUNTALLOC!CR147</f>
        <v>0</v>
      </c>
      <c r="CS147" s="697">
        <f>[52]ACCOUNTALLOC!CS147</f>
        <v>0</v>
      </c>
      <c r="CT147" s="697">
        <f>[52]ACCOUNTALLOC!CT147</f>
        <v>0</v>
      </c>
      <c r="CU147" s="697">
        <f>[52]ACCOUNTALLOC!CU147</f>
        <v>-180.73099558673977</v>
      </c>
      <c r="CW147" s="65">
        <f>[52]ACCOUNTALLOC!CW147</f>
        <v>0</v>
      </c>
      <c r="CX147" s="65">
        <f>[52]ACCOUNTALLOC!CX147</f>
        <v>0</v>
      </c>
      <c r="CY147" s="65">
        <f>[52]ACCOUNTALLOC!CY147</f>
        <v>0</v>
      </c>
      <c r="CZ147" s="65">
        <f>[52]ACCOUNTALLOC!CZ147</f>
        <v>0</v>
      </c>
      <c r="DA147" s="65">
        <f>[52]ACCOUNTALLOC!DA147</f>
        <v>0</v>
      </c>
      <c r="DB147" s="65">
        <f>[52]ACCOUNTALLOC!DB147</f>
        <v>0</v>
      </c>
      <c r="DC147" s="65">
        <f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>[52]ACCOUNTALLOC!E148</f>
        <v>0</v>
      </c>
      <c r="F148" s="697">
        <f>[52]ACCOUNTALLOC!F148</f>
        <v>0</v>
      </c>
      <c r="G148" s="697">
        <f>[52]ACCOUNTALLOC!G148</f>
        <v>0</v>
      </c>
      <c r="H148" s="697">
        <f>[52]ACCOUNTALLOC!H148</f>
        <v>0</v>
      </c>
      <c r="I148" s="697">
        <f>[52]ACCOUNTALLOC!I148</f>
        <v>0</v>
      </c>
      <c r="J148" s="697">
        <f>[52]ACCOUNTALLOC!J148</f>
        <v>0</v>
      </c>
      <c r="K148" s="697">
        <f>[52]ACCOUNTALLOC!K148</f>
        <v>0</v>
      </c>
      <c r="L148" s="698"/>
      <c r="M148" s="697">
        <f>[52]ACCOUNTALLOC!M148</f>
        <v>0</v>
      </c>
      <c r="N148" s="697">
        <f>[52]ACCOUNTALLOC!N148</f>
        <v>0</v>
      </c>
      <c r="O148" s="697">
        <f>[52]ACCOUNTALLOC!O148</f>
        <v>0</v>
      </c>
      <c r="P148" s="697">
        <f>[52]ACCOUNTALLOC!P148</f>
        <v>0</v>
      </c>
      <c r="Q148" s="697">
        <f>[52]ACCOUNTALLOC!Q148</f>
        <v>0</v>
      </c>
      <c r="R148" s="697">
        <f>[52]ACCOUNTALLOC!R148</f>
        <v>0</v>
      </c>
      <c r="S148" s="697">
        <f>[52]ACCOUNTALLOC!S148</f>
        <v>0</v>
      </c>
      <c r="T148" s="698"/>
      <c r="U148" s="697">
        <f>[52]ACCOUNTALLOC!U148</f>
        <v>0</v>
      </c>
      <c r="V148" s="697">
        <f>[52]ACCOUNTALLOC!V148</f>
        <v>0</v>
      </c>
      <c r="W148" s="697">
        <f>[52]ACCOUNTALLOC!W148</f>
        <v>0</v>
      </c>
      <c r="X148" s="697">
        <f>[52]ACCOUNTALLOC!X148</f>
        <v>0</v>
      </c>
      <c r="Y148" s="697">
        <f>[52]ACCOUNTALLOC!Y148</f>
        <v>0</v>
      </c>
      <c r="Z148" s="697">
        <f>[52]ACCOUNTALLOC!Z148</f>
        <v>0</v>
      </c>
      <c r="AA148" s="697">
        <f>[52]ACCOUNTALLOC!AA148</f>
        <v>0</v>
      </c>
      <c r="AB148" s="698"/>
      <c r="AC148" s="697">
        <f>[52]ACCOUNTALLOC!AC148</f>
        <v>0</v>
      </c>
      <c r="AD148" s="697">
        <f>[52]ACCOUNTALLOC!AD148</f>
        <v>0</v>
      </c>
      <c r="AE148" s="697">
        <f>[52]ACCOUNTALLOC!AE148</f>
        <v>0</v>
      </c>
      <c r="AF148" s="697">
        <f>[52]ACCOUNTALLOC!AF148</f>
        <v>0</v>
      </c>
      <c r="AG148" s="697">
        <f>[52]ACCOUNTALLOC!AG148</f>
        <v>0</v>
      </c>
      <c r="AH148" s="697">
        <f>[52]ACCOUNTALLOC!AH148</f>
        <v>0</v>
      </c>
      <c r="AI148" s="697">
        <f>[52]ACCOUNTALLOC!AI148</f>
        <v>0</v>
      </c>
      <c r="AJ148" s="698"/>
      <c r="AK148" s="697">
        <f>[52]ACCOUNTALLOC!AK148</f>
        <v>0</v>
      </c>
      <c r="AL148" s="697">
        <f>[52]ACCOUNTALLOC!AL148</f>
        <v>0</v>
      </c>
      <c r="AM148" s="697">
        <f>[52]ACCOUNTALLOC!AM148</f>
        <v>0</v>
      </c>
      <c r="AN148" s="697">
        <f>[52]ACCOUNTALLOC!AN148</f>
        <v>0</v>
      </c>
      <c r="AO148" s="697">
        <f>[52]ACCOUNTALLOC!AO148</f>
        <v>0</v>
      </c>
      <c r="AP148" s="697">
        <f>[52]ACCOUNTALLOC!AP148</f>
        <v>0</v>
      </c>
      <c r="AQ148" s="697">
        <f>[52]ACCOUNTALLOC!AQ148</f>
        <v>0</v>
      </c>
      <c r="AR148" s="698"/>
      <c r="AS148" s="697">
        <f>[52]ACCOUNTALLOC!AS148</f>
        <v>0</v>
      </c>
      <c r="AT148" s="697">
        <f>[52]ACCOUNTALLOC!AT148</f>
        <v>0</v>
      </c>
      <c r="AU148" s="697">
        <f>[52]ACCOUNTALLOC!AU148</f>
        <v>0</v>
      </c>
      <c r="AV148" s="697">
        <f>[52]ACCOUNTALLOC!AV148</f>
        <v>0</v>
      </c>
      <c r="AW148" s="697">
        <f>[52]ACCOUNTALLOC!AW148</f>
        <v>0</v>
      </c>
      <c r="AX148" s="697">
        <f>[52]ACCOUNTALLOC!AX148</f>
        <v>0</v>
      </c>
      <c r="AY148" s="697">
        <f>[52]ACCOUNTALLOC!AY148</f>
        <v>0</v>
      </c>
      <c r="AZ148" s="698"/>
      <c r="BA148" s="697">
        <f>[52]ACCOUNTALLOC!BA148</f>
        <v>0</v>
      </c>
      <c r="BB148" s="697">
        <f>[52]ACCOUNTALLOC!BB148</f>
        <v>0</v>
      </c>
      <c r="BC148" s="697">
        <f>[52]ACCOUNTALLOC!BC148</f>
        <v>0</v>
      </c>
      <c r="BD148" s="697">
        <f>[52]ACCOUNTALLOC!BD148</f>
        <v>0</v>
      </c>
      <c r="BE148" s="697">
        <f>[52]ACCOUNTALLOC!BE148</f>
        <v>0</v>
      </c>
      <c r="BF148" s="697">
        <f>[52]ACCOUNTALLOC!BF148</f>
        <v>0</v>
      </c>
      <c r="BG148" s="697">
        <f>[52]ACCOUNTALLOC!BG148</f>
        <v>0</v>
      </c>
      <c r="BH148" s="698"/>
      <c r="BI148" s="697">
        <f>[52]ACCOUNTALLOC!BI148</f>
        <v>0</v>
      </c>
      <c r="BJ148" s="697">
        <f>[52]ACCOUNTALLOC!BJ148</f>
        <v>0</v>
      </c>
      <c r="BK148" s="697">
        <f>[52]ACCOUNTALLOC!BK148</f>
        <v>0</v>
      </c>
      <c r="BL148" s="697">
        <f>[52]ACCOUNTALLOC!BL148</f>
        <v>0</v>
      </c>
      <c r="BM148" s="697">
        <f>[52]ACCOUNTALLOC!BM148</f>
        <v>0</v>
      </c>
      <c r="BN148" s="697">
        <f>[52]ACCOUNTALLOC!BN148</f>
        <v>0</v>
      </c>
      <c r="BO148" s="697">
        <f>[52]ACCOUNTALLOC!BO148</f>
        <v>0</v>
      </c>
      <c r="BP148" s="698"/>
      <c r="BQ148" s="697">
        <f>[52]ACCOUNTALLOC!BQ148</f>
        <v>0</v>
      </c>
      <c r="BR148" s="697">
        <f>[52]ACCOUNTALLOC!BR148</f>
        <v>0</v>
      </c>
      <c r="BS148" s="697">
        <f>[52]ACCOUNTALLOC!BS148</f>
        <v>0</v>
      </c>
      <c r="BT148" s="697">
        <f>[52]ACCOUNTALLOC!BT148</f>
        <v>0</v>
      </c>
      <c r="BU148" s="697">
        <f>[52]ACCOUNTALLOC!BU148</f>
        <v>0</v>
      </c>
      <c r="BV148" s="697">
        <f>[52]ACCOUNTALLOC!BV148</f>
        <v>0</v>
      </c>
      <c r="BW148" s="697">
        <f>[52]ACCOUNTALLOC!BW148</f>
        <v>0</v>
      </c>
      <c r="BX148" s="698"/>
      <c r="BY148" s="697">
        <f>[52]ACCOUNTALLOC!BY148</f>
        <v>0</v>
      </c>
      <c r="BZ148" s="697">
        <f>[52]ACCOUNTALLOC!BZ148</f>
        <v>0</v>
      </c>
      <c r="CA148" s="697">
        <f>[52]ACCOUNTALLOC!CA148</f>
        <v>0</v>
      </c>
      <c r="CB148" s="697">
        <f>[52]ACCOUNTALLOC!CB148</f>
        <v>0</v>
      </c>
      <c r="CC148" s="697">
        <f>[52]ACCOUNTALLOC!CC148</f>
        <v>0</v>
      </c>
      <c r="CD148" s="697">
        <f>[52]ACCOUNTALLOC!CD148</f>
        <v>0</v>
      </c>
      <c r="CE148" s="697">
        <f>[52]ACCOUNTALLOC!CE148</f>
        <v>0</v>
      </c>
      <c r="CF148" s="698"/>
      <c r="CG148" s="697">
        <f>[52]ACCOUNTALLOC!CG148</f>
        <v>0</v>
      </c>
      <c r="CH148" s="697">
        <f>[52]ACCOUNTALLOC!CH148</f>
        <v>0</v>
      </c>
      <c r="CI148" s="697">
        <f>[52]ACCOUNTALLOC!CI148</f>
        <v>0</v>
      </c>
      <c r="CJ148" s="697">
        <f>[52]ACCOUNTALLOC!CJ148</f>
        <v>0</v>
      </c>
      <c r="CK148" s="697">
        <f>[52]ACCOUNTALLOC!CK148</f>
        <v>0</v>
      </c>
      <c r="CL148" s="697">
        <f>[52]ACCOUNTALLOC!CL148</f>
        <v>0</v>
      </c>
      <c r="CM148" s="697">
        <f>[52]ACCOUNTALLOC!CM148</f>
        <v>0</v>
      </c>
      <c r="CN148" s="698">
        <f>[52]ACCOUNTALLOC!CN148</f>
        <v>0</v>
      </c>
      <c r="CO148" s="697">
        <f>[52]ACCOUNTALLOC!CO148</f>
        <v>0</v>
      </c>
      <c r="CP148" s="697">
        <f>[52]ACCOUNTALLOC!CP148</f>
        <v>0</v>
      </c>
      <c r="CQ148" s="697">
        <f>[52]ACCOUNTALLOC!CQ148</f>
        <v>0</v>
      </c>
      <c r="CR148" s="697">
        <f>[52]ACCOUNTALLOC!CR148</f>
        <v>0</v>
      </c>
      <c r="CS148" s="697">
        <f>[52]ACCOUNTALLOC!CS148</f>
        <v>0</v>
      </c>
      <c r="CT148" s="697">
        <f>[52]ACCOUNTALLOC!CT148</f>
        <v>0</v>
      </c>
      <c r="CU148" s="697">
        <f>[52]ACCOUNTALLOC!CU148</f>
        <v>0</v>
      </c>
      <c r="CW148" s="65">
        <f>[52]ACCOUNTALLOC!CW148</f>
        <v>0</v>
      </c>
      <c r="CX148" s="65">
        <f>[52]ACCOUNTALLOC!CX148</f>
        <v>0</v>
      </c>
      <c r="CY148" s="65">
        <f>[52]ACCOUNTALLOC!CY148</f>
        <v>0</v>
      </c>
      <c r="CZ148" s="65">
        <f>[52]ACCOUNTALLOC!CZ148</f>
        <v>0</v>
      </c>
      <c r="DA148" s="65">
        <f>[52]ACCOUNTALLOC!DA148</f>
        <v>0</v>
      </c>
      <c r="DB148" s="65">
        <f>[52]ACCOUNTALLOC!DB148</f>
        <v>0</v>
      </c>
      <c r="DC148" s="65">
        <f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>[52]ACCOUNTALLOC!E149</f>
        <v>0</v>
      </c>
      <c r="F149" s="697">
        <f>[52]ACCOUNTALLOC!F149</f>
        <v>0</v>
      </c>
      <c r="G149" s="697">
        <f>[52]ACCOUNTALLOC!G149</f>
        <v>0</v>
      </c>
      <c r="H149" s="697">
        <f>[52]ACCOUNTALLOC!H149</f>
        <v>0</v>
      </c>
      <c r="I149" s="697">
        <f>[52]ACCOUNTALLOC!I149</f>
        <v>0</v>
      </c>
      <c r="J149" s="697">
        <f>[52]ACCOUNTALLOC!J149</f>
        <v>0</v>
      </c>
      <c r="K149" s="697">
        <f>[52]ACCOUNTALLOC!K149</f>
        <v>0</v>
      </c>
      <c r="L149" s="698"/>
      <c r="M149" s="697">
        <f>[52]ACCOUNTALLOC!M149</f>
        <v>0</v>
      </c>
      <c r="N149" s="697">
        <f>[52]ACCOUNTALLOC!N149</f>
        <v>0</v>
      </c>
      <c r="O149" s="697">
        <f>[52]ACCOUNTALLOC!O149</f>
        <v>0</v>
      </c>
      <c r="P149" s="697">
        <f>[52]ACCOUNTALLOC!P149</f>
        <v>0</v>
      </c>
      <c r="Q149" s="697">
        <f>[52]ACCOUNTALLOC!Q149</f>
        <v>0</v>
      </c>
      <c r="R149" s="697">
        <f>[52]ACCOUNTALLOC!R149</f>
        <v>0</v>
      </c>
      <c r="S149" s="697">
        <f>[52]ACCOUNTALLOC!S149</f>
        <v>0</v>
      </c>
      <c r="T149" s="698"/>
      <c r="U149" s="697">
        <f>[52]ACCOUNTALLOC!U149</f>
        <v>0</v>
      </c>
      <c r="V149" s="697">
        <f>[52]ACCOUNTALLOC!V149</f>
        <v>0</v>
      </c>
      <c r="W149" s="697">
        <f>[52]ACCOUNTALLOC!W149</f>
        <v>0</v>
      </c>
      <c r="X149" s="697">
        <f>[52]ACCOUNTALLOC!X149</f>
        <v>0</v>
      </c>
      <c r="Y149" s="697">
        <f>[52]ACCOUNTALLOC!Y149</f>
        <v>0</v>
      </c>
      <c r="Z149" s="697">
        <f>[52]ACCOUNTALLOC!Z149</f>
        <v>0</v>
      </c>
      <c r="AA149" s="697">
        <f>[52]ACCOUNTALLOC!AA149</f>
        <v>0</v>
      </c>
      <c r="AB149" s="698"/>
      <c r="AC149" s="697">
        <f>[52]ACCOUNTALLOC!AC149</f>
        <v>0</v>
      </c>
      <c r="AD149" s="697">
        <f>[52]ACCOUNTALLOC!AD149</f>
        <v>0</v>
      </c>
      <c r="AE149" s="697">
        <f>[52]ACCOUNTALLOC!AE149</f>
        <v>0</v>
      </c>
      <c r="AF149" s="697">
        <f>[52]ACCOUNTALLOC!AF149</f>
        <v>0</v>
      </c>
      <c r="AG149" s="697">
        <f>[52]ACCOUNTALLOC!AG149</f>
        <v>0</v>
      </c>
      <c r="AH149" s="697">
        <f>[52]ACCOUNTALLOC!AH149</f>
        <v>0</v>
      </c>
      <c r="AI149" s="697">
        <f>[52]ACCOUNTALLOC!AI149</f>
        <v>0</v>
      </c>
      <c r="AJ149" s="698"/>
      <c r="AK149" s="697">
        <f>[52]ACCOUNTALLOC!AK149</f>
        <v>0</v>
      </c>
      <c r="AL149" s="697">
        <f>[52]ACCOUNTALLOC!AL149</f>
        <v>0</v>
      </c>
      <c r="AM149" s="697">
        <f>[52]ACCOUNTALLOC!AM149</f>
        <v>0</v>
      </c>
      <c r="AN149" s="697">
        <f>[52]ACCOUNTALLOC!AN149</f>
        <v>0</v>
      </c>
      <c r="AO149" s="697">
        <f>[52]ACCOUNTALLOC!AO149</f>
        <v>0</v>
      </c>
      <c r="AP149" s="697">
        <f>[52]ACCOUNTALLOC!AP149</f>
        <v>0</v>
      </c>
      <c r="AQ149" s="697">
        <f>[52]ACCOUNTALLOC!AQ149</f>
        <v>0</v>
      </c>
      <c r="AR149" s="698"/>
      <c r="AS149" s="697">
        <f>[52]ACCOUNTALLOC!AS149</f>
        <v>0</v>
      </c>
      <c r="AT149" s="697">
        <f>[52]ACCOUNTALLOC!AT149</f>
        <v>0</v>
      </c>
      <c r="AU149" s="697">
        <f>[52]ACCOUNTALLOC!AU149</f>
        <v>0</v>
      </c>
      <c r="AV149" s="697">
        <f>[52]ACCOUNTALLOC!AV149</f>
        <v>0</v>
      </c>
      <c r="AW149" s="697">
        <f>[52]ACCOUNTALLOC!AW149</f>
        <v>0</v>
      </c>
      <c r="AX149" s="697">
        <f>[52]ACCOUNTALLOC!AX149</f>
        <v>0</v>
      </c>
      <c r="AY149" s="697">
        <f>[52]ACCOUNTALLOC!AY149</f>
        <v>0</v>
      </c>
      <c r="AZ149" s="698"/>
      <c r="BA149" s="697">
        <f>[52]ACCOUNTALLOC!BA149</f>
        <v>0</v>
      </c>
      <c r="BB149" s="697">
        <f>[52]ACCOUNTALLOC!BB149</f>
        <v>0</v>
      </c>
      <c r="BC149" s="697">
        <f>[52]ACCOUNTALLOC!BC149</f>
        <v>0</v>
      </c>
      <c r="BD149" s="697">
        <f>[52]ACCOUNTALLOC!BD149</f>
        <v>0</v>
      </c>
      <c r="BE149" s="697">
        <f>[52]ACCOUNTALLOC!BE149</f>
        <v>0</v>
      </c>
      <c r="BF149" s="697">
        <f>[52]ACCOUNTALLOC!BF149</f>
        <v>0</v>
      </c>
      <c r="BG149" s="697">
        <f>[52]ACCOUNTALLOC!BG149</f>
        <v>0</v>
      </c>
      <c r="BH149" s="698"/>
      <c r="BI149" s="697">
        <f>[52]ACCOUNTALLOC!BI149</f>
        <v>0</v>
      </c>
      <c r="BJ149" s="697">
        <f>[52]ACCOUNTALLOC!BJ149</f>
        <v>0</v>
      </c>
      <c r="BK149" s="697">
        <f>[52]ACCOUNTALLOC!BK149</f>
        <v>0</v>
      </c>
      <c r="BL149" s="697">
        <f>[52]ACCOUNTALLOC!BL149</f>
        <v>0</v>
      </c>
      <c r="BM149" s="697">
        <f>[52]ACCOUNTALLOC!BM149</f>
        <v>0</v>
      </c>
      <c r="BN149" s="697">
        <f>[52]ACCOUNTALLOC!BN149</f>
        <v>0</v>
      </c>
      <c r="BO149" s="697">
        <f>[52]ACCOUNTALLOC!BO149</f>
        <v>0</v>
      </c>
      <c r="BP149" s="698"/>
      <c r="BQ149" s="697">
        <f>[52]ACCOUNTALLOC!BQ149</f>
        <v>0</v>
      </c>
      <c r="BR149" s="697">
        <f>[52]ACCOUNTALLOC!BR149</f>
        <v>0</v>
      </c>
      <c r="BS149" s="697">
        <f>[52]ACCOUNTALLOC!BS149</f>
        <v>0</v>
      </c>
      <c r="BT149" s="697">
        <f>[52]ACCOUNTALLOC!BT149</f>
        <v>0</v>
      </c>
      <c r="BU149" s="697">
        <f>[52]ACCOUNTALLOC!BU149</f>
        <v>0</v>
      </c>
      <c r="BV149" s="697">
        <f>[52]ACCOUNTALLOC!BV149</f>
        <v>0</v>
      </c>
      <c r="BW149" s="697">
        <f>[52]ACCOUNTALLOC!BW149</f>
        <v>0</v>
      </c>
      <c r="BX149" s="698"/>
      <c r="BY149" s="697">
        <f>[52]ACCOUNTALLOC!BY149</f>
        <v>0</v>
      </c>
      <c r="BZ149" s="697">
        <f>[52]ACCOUNTALLOC!BZ149</f>
        <v>0</v>
      </c>
      <c r="CA149" s="697">
        <f>[52]ACCOUNTALLOC!CA149</f>
        <v>0</v>
      </c>
      <c r="CB149" s="697">
        <f>[52]ACCOUNTALLOC!CB149</f>
        <v>0</v>
      </c>
      <c r="CC149" s="697">
        <f>[52]ACCOUNTALLOC!CC149</f>
        <v>0</v>
      </c>
      <c r="CD149" s="697">
        <f>[52]ACCOUNTALLOC!CD149</f>
        <v>0</v>
      </c>
      <c r="CE149" s="697">
        <f>[52]ACCOUNTALLOC!CE149</f>
        <v>0</v>
      </c>
      <c r="CF149" s="698"/>
      <c r="CG149" s="697">
        <f>[52]ACCOUNTALLOC!CG149</f>
        <v>0</v>
      </c>
      <c r="CH149" s="697">
        <f>[52]ACCOUNTALLOC!CH149</f>
        <v>0</v>
      </c>
      <c r="CI149" s="697">
        <f>[52]ACCOUNTALLOC!CI149</f>
        <v>0</v>
      </c>
      <c r="CJ149" s="697">
        <f>[52]ACCOUNTALLOC!CJ149</f>
        <v>0</v>
      </c>
      <c r="CK149" s="697">
        <f>[52]ACCOUNTALLOC!CK149</f>
        <v>0</v>
      </c>
      <c r="CL149" s="697">
        <f>[52]ACCOUNTALLOC!CL149</f>
        <v>0</v>
      </c>
      <c r="CM149" s="697">
        <f>[52]ACCOUNTALLOC!CM149</f>
        <v>0</v>
      </c>
      <c r="CN149" s="698">
        <f>[52]ACCOUNTALLOC!CN149</f>
        <v>0</v>
      </c>
      <c r="CO149" s="697">
        <f>[52]ACCOUNTALLOC!CO149</f>
        <v>0</v>
      </c>
      <c r="CP149" s="697">
        <f>[52]ACCOUNTALLOC!CP149</f>
        <v>0</v>
      </c>
      <c r="CQ149" s="697">
        <f>[52]ACCOUNTALLOC!CQ149</f>
        <v>0</v>
      </c>
      <c r="CR149" s="697">
        <f>[52]ACCOUNTALLOC!CR149</f>
        <v>0</v>
      </c>
      <c r="CS149" s="697">
        <f>[52]ACCOUNTALLOC!CS149</f>
        <v>0</v>
      </c>
      <c r="CT149" s="697">
        <f>[52]ACCOUNTALLOC!CT149</f>
        <v>0</v>
      </c>
      <c r="CU149" s="697">
        <f>[52]ACCOUNTALLOC!CU149</f>
        <v>0</v>
      </c>
      <c r="CW149" s="65">
        <f>[52]ACCOUNTALLOC!CW149</f>
        <v>0</v>
      </c>
      <c r="CX149" s="65">
        <f>[52]ACCOUNTALLOC!CX149</f>
        <v>0</v>
      </c>
      <c r="CY149" s="65">
        <f>[52]ACCOUNTALLOC!CY149</f>
        <v>0</v>
      </c>
      <c r="CZ149" s="65">
        <f>[52]ACCOUNTALLOC!CZ149</f>
        <v>0</v>
      </c>
      <c r="DA149" s="65">
        <f>[52]ACCOUNTALLOC!DA149</f>
        <v>0</v>
      </c>
      <c r="DB149" s="65">
        <f>[52]ACCOUNTALLOC!DB149</f>
        <v>0</v>
      </c>
      <c r="DC149" s="65">
        <f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>[52]ACCOUNTALLOC!E150</f>
        <v>0</v>
      </c>
      <c r="F150" s="697">
        <f>[52]ACCOUNTALLOC!F150</f>
        <v>0</v>
      </c>
      <c r="G150" s="697">
        <f>[52]ACCOUNTALLOC!G150</f>
        <v>0</v>
      </c>
      <c r="H150" s="697">
        <f>[52]ACCOUNTALLOC!H150</f>
        <v>0</v>
      </c>
      <c r="I150" s="697">
        <f>[52]ACCOUNTALLOC!I150</f>
        <v>0</v>
      </c>
      <c r="J150" s="697">
        <f>[52]ACCOUNTALLOC!J150</f>
        <v>0</v>
      </c>
      <c r="K150" s="697">
        <f>[52]ACCOUNTALLOC!K150</f>
        <v>0</v>
      </c>
      <c r="L150" s="698"/>
      <c r="M150" s="697">
        <f>[52]ACCOUNTALLOC!M150</f>
        <v>0</v>
      </c>
      <c r="N150" s="697">
        <f>[52]ACCOUNTALLOC!N150</f>
        <v>0</v>
      </c>
      <c r="O150" s="697">
        <f>[52]ACCOUNTALLOC!O150</f>
        <v>0</v>
      </c>
      <c r="P150" s="697">
        <f>[52]ACCOUNTALLOC!P150</f>
        <v>0</v>
      </c>
      <c r="Q150" s="697">
        <f>[52]ACCOUNTALLOC!Q150</f>
        <v>0</v>
      </c>
      <c r="R150" s="697">
        <f>[52]ACCOUNTALLOC!R150</f>
        <v>0</v>
      </c>
      <c r="S150" s="697">
        <f>[52]ACCOUNTALLOC!S150</f>
        <v>0</v>
      </c>
      <c r="T150" s="698"/>
      <c r="U150" s="697">
        <f>[52]ACCOUNTALLOC!U150</f>
        <v>0</v>
      </c>
      <c r="V150" s="697">
        <f>[52]ACCOUNTALLOC!V150</f>
        <v>0</v>
      </c>
      <c r="W150" s="697">
        <f>[52]ACCOUNTALLOC!W150</f>
        <v>0</v>
      </c>
      <c r="X150" s="697">
        <f>[52]ACCOUNTALLOC!X150</f>
        <v>0</v>
      </c>
      <c r="Y150" s="697">
        <f>[52]ACCOUNTALLOC!Y150</f>
        <v>0</v>
      </c>
      <c r="Z150" s="697">
        <f>[52]ACCOUNTALLOC!Z150</f>
        <v>0</v>
      </c>
      <c r="AA150" s="697">
        <f>[52]ACCOUNTALLOC!AA150</f>
        <v>0</v>
      </c>
      <c r="AB150" s="698"/>
      <c r="AC150" s="697">
        <f>[52]ACCOUNTALLOC!AC150</f>
        <v>0</v>
      </c>
      <c r="AD150" s="697">
        <f>[52]ACCOUNTALLOC!AD150</f>
        <v>0</v>
      </c>
      <c r="AE150" s="697">
        <f>[52]ACCOUNTALLOC!AE150</f>
        <v>0</v>
      </c>
      <c r="AF150" s="697">
        <f>[52]ACCOUNTALLOC!AF150</f>
        <v>0</v>
      </c>
      <c r="AG150" s="697">
        <f>[52]ACCOUNTALLOC!AG150</f>
        <v>0</v>
      </c>
      <c r="AH150" s="697">
        <f>[52]ACCOUNTALLOC!AH150</f>
        <v>0</v>
      </c>
      <c r="AI150" s="697">
        <f>[52]ACCOUNTALLOC!AI150</f>
        <v>0</v>
      </c>
      <c r="AJ150" s="698"/>
      <c r="AK150" s="697">
        <f>[52]ACCOUNTALLOC!AK150</f>
        <v>0</v>
      </c>
      <c r="AL150" s="697">
        <f>[52]ACCOUNTALLOC!AL150</f>
        <v>0</v>
      </c>
      <c r="AM150" s="697">
        <f>[52]ACCOUNTALLOC!AM150</f>
        <v>0</v>
      </c>
      <c r="AN150" s="697">
        <f>[52]ACCOUNTALLOC!AN150</f>
        <v>0</v>
      </c>
      <c r="AO150" s="697">
        <f>[52]ACCOUNTALLOC!AO150</f>
        <v>0</v>
      </c>
      <c r="AP150" s="697">
        <f>[52]ACCOUNTALLOC!AP150</f>
        <v>0</v>
      </c>
      <c r="AQ150" s="697">
        <f>[52]ACCOUNTALLOC!AQ150</f>
        <v>0</v>
      </c>
      <c r="AR150" s="698"/>
      <c r="AS150" s="697">
        <f>[52]ACCOUNTALLOC!AS150</f>
        <v>0</v>
      </c>
      <c r="AT150" s="697">
        <f>[52]ACCOUNTALLOC!AT150</f>
        <v>0</v>
      </c>
      <c r="AU150" s="697">
        <f>[52]ACCOUNTALLOC!AU150</f>
        <v>0</v>
      </c>
      <c r="AV150" s="697">
        <f>[52]ACCOUNTALLOC!AV150</f>
        <v>0</v>
      </c>
      <c r="AW150" s="697">
        <f>[52]ACCOUNTALLOC!AW150</f>
        <v>0</v>
      </c>
      <c r="AX150" s="697">
        <f>[52]ACCOUNTALLOC!AX150</f>
        <v>0</v>
      </c>
      <c r="AY150" s="697">
        <f>[52]ACCOUNTALLOC!AY150</f>
        <v>0</v>
      </c>
      <c r="AZ150" s="698"/>
      <c r="BA150" s="697">
        <f>[52]ACCOUNTALLOC!BA150</f>
        <v>0</v>
      </c>
      <c r="BB150" s="697">
        <f>[52]ACCOUNTALLOC!BB150</f>
        <v>0</v>
      </c>
      <c r="BC150" s="697">
        <f>[52]ACCOUNTALLOC!BC150</f>
        <v>0</v>
      </c>
      <c r="BD150" s="697">
        <f>[52]ACCOUNTALLOC!BD150</f>
        <v>0</v>
      </c>
      <c r="BE150" s="697">
        <f>[52]ACCOUNTALLOC!BE150</f>
        <v>0</v>
      </c>
      <c r="BF150" s="697">
        <f>[52]ACCOUNTALLOC!BF150</f>
        <v>0</v>
      </c>
      <c r="BG150" s="697">
        <f>[52]ACCOUNTALLOC!BG150</f>
        <v>0</v>
      </c>
      <c r="BH150" s="698"/>
      <c r="BI150" s="697">
        <f>[52]ACCOUNTALLOC!BI150</f>
        <v>0</v>
      </c>
      <c r="BJ150" s="697">
        <f>[52]ACCOUNTALLOC!BJ150</f>
        <v>0</v>
      </c>
      <c r="BK150" s="697">
        <f>[52]ACCOUNTALLOC!BK150</f>
        <v>0</v>
      </c>
      <c r="BL150" s="697">
        <f>[52]ACCOUNTALLOC!BL150</f>
        <v>0</v>
      </c>
      <c r="BM150" s="697">
        <f>[52]ACCOUNTALLOC!BM150</f>
        <v>0</v>
      </c>
      <c r="BN150" s="697">
        <f>[52]ACCOUNTALLOC!BN150</f>
        <v>0</v>
      </c>
      <c r="BO150" s="697">
        <f>[52]ACCOUNTALLOC!BO150</f>
        <v>0</v>
      </c>
      <c r="BP150" s="698"/>
      <c r="BQ150" s="697">
        <f>[52]ACCOUNTALLOC!BQ150</f>
        <v>0</v>
      </c>
      <c r="BR150" s="697">
        <f>[52]ACCOUNTALLOC!BR150</f>
        <v>0</v>
      </c>
      <c r="BS150" s="697">
        <f>[52]ACCOUNTALLOC!BS150</f>
        <v>0</v>
      </c>
      <c r="BT150" s="697">
        <f>[52]ACCOUNTALLOC!BT150</f>
        <v>0</v>
      </c>
      <c r="BU150" s="697">
        <f>[52]ACCOUNTALLOC!BU150</f>
        <v>0</v>
      </c>
      <c r="BV150" s="697">
        <f>[52]ACCOUNTALLOC!BV150</f>
        <v>0</v>
      </c>
      <c r="BW150" s="697">
        <f>[52]ACCOUNTALLOC!BW150</f>
        <v>0</v>
      </c>
      <c r="BX150" s="698"/>
      <c r="BY150" s="697">
        <f>[52]ACCOUNTALLOC!BY150</f>
        <v>0</v>
      </c>
      <c r="BZ150" s="697">
        <f>[52]ACCOUNTALLOC!BZ150</f>
        <v>0</v>
      </c>
      <c r="CA150" s="697">
        <f>[52]ACCOUNTALLOC!CA150</f>
        <v>0</v>
      </c>
      <c r="CB150" s="697">
        <f>[52]ACCOUNTALLOC!CB150</f>
        <v>0</v>
      </c>
      <c r="CC150" s="697">
        <f>[52]ACCOUNTALLOC!CC150</f>
        <v>0</v>
      </c>
      <c r="CD150" s="697">
        <f>[52]ACCOUNTALLOC!CD150</f>
        <v>0</v>
      </c>
      <c r="CE150" s="697">
        <f>[52]ACCOUNTALLOC!CE150</f>
        <v>0</v>
      </c>
      <c r="CF150" s="698"/>
      <c r="CG150" s="697">
        <f>[52]ACCOUNTALLOC!CG150</f>
        <v>0</v>
      </c>
      <c r="CH150" s="697">
        <f>[52]ACCOUNTALLOC!CH150</f>
        <v>0</v>
      </c>
      <c r="CI150" s="697">
        <f>[52]ACCOUNTALLOC!CI150</f>
        <v>0</v>
      </c>
      <c r="CJ150" s="697">
        <f>[52]ACCOUNTALLOC!CJ150</f>
        <v>0</v>
      </c>
      <c r="CK150" s="697">
        <f>[52]ACCOUNTALLOC!CK150</f>
        <v>0</v>
      </c>
      <c r="CL150" s="697">
        <f>[52]ACCOUNTALLOC!CL150</f>
        <v>0</v>
      </c>
      <c r="CM150" s="697">
        <f>[52]ACCOUNTALLOC!CM150</f>
        <v>0</v>
      </c>
      <c r="CN150" s="698">
        <f>[52]ACCOUNTALLOC!CN150</f>
        <v>0</v>
      </c>
      <c r="CO150" s="697">
        <f>[52]ACCOUNTALLOC!CO150</f>
        <v>0</v>
      </c>
      <c r="CP150" s="697">
        <f>[52]ACCOUNTALLOC!CP150</f>
        <v>0</v>
      </c>
      <c r="CQ150" s="697">
        <f>[52]ACCOUNTALLOC!CQ150</f>
        <v>0</v>
      </c>
      <c r="CR150" s="697">
        <f>[52]ACCOUNTALLOC!CR150</f>
        <v>0</v>
      </c>
      <c r="CS150" s="697">
        <f>[52]ACCOUNTALLOC!CS150</f>
        <v>0</v>
      </c>
      <c r="CT150" s="697">
        <f>[52]ACCOUNTALLOC!CT150</f>
        <v>0</v>
      </c>
      <c r="CU150" s="697">
        <f>[52]ACCOUNTALLOC!CU150</f>
        <v>0</v>
      </c>
      <c r="CW150" s="65">
        <f>[52]ACCOUNTALLOC!CW150</f>
        <v>0</v>
      </c>
      <c r="CX150" s="65">
        <f>[52]ACCOUNTALLOC!CX150</f>
        <v>0</v>
      </c>
      <c r="CY150" s="65">
        <f>[52]ACCOUNTALLOC!CY150</f>
        <v>0</v>
      </c>
      <c r="CZ150" s="65">
        <f>[52]ACCOUNTALLOC!CZ150</f>
        <v>0</v>
      </c>
      <c r="DA150" s="65">
        <f>[52]ACCOUNTALLOC!DA150</f>
        <v>0</v>
      </c>
      <c r="DB150" s="65">
        <f>[52]ACCOUNTALLOC!DB150</f>
        <v>0</v>
      </c>
      <c r="DC150" s="65">
        <f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>[52]ACCOUNTALLOC!E151</f>
        <v>0</v>
      </c>
      <c r="F151" s="697">
        <f>[52]ACCOUNTALLOC!F151</f>
        <v>0</v>
      </c>
      <c r="G151" s="697">
        <f>[52]ACCOUNTALLOC!G151</f>
        <v>0</v>
      </c>
      <c r="H151" s="697">
        <f>[52]ACCOUNTALLOC!H151</f>
        <v>0</v>
      </c>
      <c r="I151" s="697">
        <f>[52]ACCOUNTALLOC!I151</f>
        <v>0</v>
      </c>
      <c r="J151" s="697">
        <f>[52]ACCOUNTALLOC!J151</f>
        <v>0</v>
      </c>
      <c r="K151" s="697">
        <f>[52]ACCOUNTALLOC!K151</f>
        <v>0</v>
      </c>
      <c r="L151" s="698"/>
      <c r="M151" s="697">
        <f>[52]ACCOUNTALLOC!M151</f>
        <v>0</v>
      </c>
      <c r="N151" s="697">
        <f>[52]ACCOUNTALLOC!N151</f>
        <v>0</v>
      </c>
      <c r="O151" s="697">
        <f>[52]ACCOUNTALLOC!O151</f>
        <v>0</v>
      </c>
      <c r="P151" s="697">
        <f>[52]ACCOUNTALLOC!P151</f>
        <v>0</v>
      </c>
      <c r="Q151" s="697">
        <f>[52]ACCOUNTALLOC!Q151</f>
        <v>0</v>
      </c>
      <c r="R151" s="697">
        <f>[52]ACCOUNTALLOC!R151</f>
        <v>0</v>
      </c>
      <c r="S151" s="697">
        <f>[52]ACCOUNTALLOC!S151</f>
        <v>0</v>
      </c>
      <c r="T151" s="698"/>
      <c r="U151" s="697">
        <f>[52]ACCOUNTALLOC!U151</f>
        <v>0</v>
      </c>
      <c r="V151" s="697">
        <f>[52]ACCOUNTALLOC!V151</f>
        <v>0</v>
      </c>
      <c r="W151" s="697">
        <f>[52]ACCOUNTALLOC!W151</f>
        <v>0</v>
      </c>
      <c r="X151" s="697">
        <f>[52]ACCOUNTALLOC!X151</f>
        <v>0</v>
      </c>
      <c r="Y151" s="697">
        <f>[52]ACCOUNTALLOC!Y151</f>
        <v>0</v>
      </c>
      <c r="Z151" s="697">
        <f>[52]ACCOUNTALLOC!Z151</f>
        <v>0</v>
      </c>
      <c r="AA151" s="697">
        <f>[52]ACCOUNTALLOC!AA151</f>
        <v>0</v>
      </c>
      <c r="AB151" s="698"/>
      <c r="AC151" s="697">
        <f>[52]ACCOUNTALLOC!AC151</f>
        <v>0</v>
      </c>
      <c r="AD151" s="697">
        <f>[52]ACCOUNTALLOC!AD151</f>
        <v>0</v>
      </c>
      <c r="AE151" s="697">
        <f>[52]ACCOUNTALLOC!AE151</f>
        <v>0</v>
      </c>
      <c r="AF151" s="697">
        <f>[52]ACCOUNTALLOC!AF151</f>
        <v>0</v>
      </c>
      <c r="AG151" s="697">
        <f>[52]ACCOUNTALLOC!AG151</f>
        <v>0</v>
      </c>
      <c r="AH151" s="697">
        <f>[52]ACCOUNTALLOC!AH151</f>
        <v>0</v>
      </c>
      <c r="AI151" s="697">
        <f>[52]ACCOUNTALLOC!AI151</f>
        <v>0</v>
      </c>
      <c r="AJ151" s="698"/>
      <c r="AK151" s="697">
        <f>[52]ACCOUNTALLOC!AK151</f>
        <v>0</v>
      </c>
      <c r="AL151" s="697">
        <f>[52]ACCOUNTALLOC!AL151</f>
        <v>0</v>
      </c>
      <c r="AM151" s="697">
        <f>[52]ACCOUNTALLOC!AM151</f>
        <v>0</v>
      </c>
      <c r="AN151" s="697">
        <f>[52]ACCOUNTALLOC!AN151</f>
        <v>0</v>
      </c>
      <c r="AO151" s="697">
        <f>[52]ACCOUNTALLOC!AO151</f>
        <v>0</v>
      </c>
      <c r="AP151" s="697">
        <f>[52]ACCOUNTALLOC!AP151</f>
        <v>0</v>
      </c>
      <c r="AQ151" s="697">
        <f>[52]ACCOUNTALLOC!AQ151</f>
        <v>0</v>
      </c>
      <c r="AR151" s="698"/>
      <c r="AS151" s="697">
        <f>[52]ACCOUNTALLOC!AS151</f>
        <v>0</v>
      </c>
      <c r="AT151" s="697">
        <f>[52]ACCOUNTALLOC!AT151</f>
        <v>0</v>
      </c>
      <c r="AU151" s="697">
        <f>[52]ACCOUNTALLOC!AU151</f>
        <v>0</v>
      </c>
      <c r="AV151" s="697">
        <f>[52]ACCOUNTALLOC!AV151</f>
        <v>0</v>
      </c>
      <c r="AW151" s="697">
        <f>[52]ACCOUNTALLOC!AW151</f>
        <v>0</v>
      </c>
      <c r="AX151" s="697">
        <f>[52]ACCOUNTALLOC!AX151</f>
        <v>0</v>
      </c>
      <c r="AY151" s="697">
        <f>[52]ACCOUNTALLOC!AY151</f>
        <v>0</v>
      </c>
      <c r="AZ151" s="698"/>
      <c r="BA151" s="697">
        <f>[52]ACCOUNTALLOC!BA151</f>
        <v>0</v>
      </c>
      <c r="BB151" s="697">
        <f>[52]ACCOUNTALLOC!BB151</f>
        <v>0</v>
      </c>
      <c r="BC151" s="697">
        <f>[52]ACCOUNTALLOC!BC151</f>
        <v>0</v>
      </c>
      <c r="BD151" s="697">
        <f>[52]ACCOUNTALLOC!BD151</f>
        <v>0</v>
      </c>
      <c r="BE151" s="697">
        <f>[52]ACCOUNTALLOC!BE151</f>
        <v>0</v>
      </c>
      <c r="BF151" s="697">
        <f>[52]ACCOUNTALLOC!BF151</f>
        <v>0</v>
      </c>
      <c r="BG151" s="697">
        <f>[52]ACCOUNTALLOC!BG151</f>
        <v>0</v>
      </c>
      <c r="BH151" s="698"/>
      <c r="BI151" s="697">
        <f>[52]ACCOUNTALLOC!BI151</f>
        <v>0</v>
      </c>
      <c r="BJ151" s="697">
        <f>[52]ACCOUNTALLOC!BJ151</f>
        <v>0</v>
      </c>
      <c r="BK151" s="697">
        <f>[52]ACCOUNTALLOC!BK151</f>
        <v>0</v>
      </c>
      <c r="BL151" s="697">
        <f>[52]ACCOUNTALLOC!BL151</f>
        <v>0</v>
      </c>
      <c r="BM151" s="697">
        <f>[52]ACCOUNTALLOC!BM151</f>
        <v>0</v>
      </c>
      <c r="BN151" s="697">
        <f>[52]ACCOUNTALLOC!BN151</f>
        <v>0</v>
      </c>
      <c r="BO151" s="697">
        <f>[52]ACCOUNTALLOC!BO151</f>
        <v>0</v>
      </c>
      <c r="BP151" s="698"/>
      <c r="BQ151" s="697">
        <f>[52]ACCOUNTALLOC!BQ151</f>
        <v>0</v>
      </c>
      <c r="BR151" s="697">
        <f>[52]ACCOUNTALLOC!BR151</f>
        <v>0</v>
      </c>
      <c r="BS151" s="697">
        <f>[52]ACCOUNTALLOC!BS151</f>
        <v>0</v>
      </c>
      <c r="BT151" s="697">
        <f>[52]ACCOUNTALLOC!BT151</f>
        <v>0</v>
      </c>
      <c r="BU151" s="697">
        <f>[52]ACCOUNTALLOC!BU151</f>
        <v>0</v>
      </c>
      <c r="BV151" s="697">
        <f>[52]ACCOUNTALLOC!BV151</f>
        <v>0</v>
      </c>
      <c r="BW151" s="697">
        <f>[52]ACCOUNTALLOC!BW151</f>
        <v>0</v>
      </c>
      <c r="BX151" s="698"/>
      <c r="BY151" s="697">
        <f>[52]ACCOUNTALLOC!BY151</f>
        <v>0</v>
      </c>
      <c r="BZ151" s="697">
        <f>[52]ACCOUNTALLOC!BZ151</f>
        <v>0</v>
      </c>
      <c r="CA151" s="697">
        <f>[52]ACCOUNTALLOC!CA151</f>
        <v>0</v>
      </c>
      <c r="CB151" s="697">
        <f>[52]ACCOUNTALLOC!CB151</f>
        <v>0</v>
      </c>
      <c r="CC151" s="697">
        <f>[52]ACCOUNTALLOC!CC151</f>
        <v>0</v>
      </c>
      <c r="CD151" s="697">
        <f>[52]ACCOUNTALLOC!CD151</f>
        <v>0</v>
      </c>
      <c r="CE151" s="697">
        <f>[52]ACCOUNTALLOC!CE151</f>
        <v>0</v>
      </c>
      <c r="CF151" s="698"/>
      <c r="CG151" s="697">
        <f>[52]ACCOUNTALLOC!CG151</f>
        <v>0</v>
      </c>
      <c r="CH151" s="697">
        <f>[52]ACCOUNTALLOC!CH151</f>
        <v>0</v>
      </c>
      <c r="CI151" s="697">
        <f>[52]ACCOUNTALLOC!CI151</f>
        <v>0</v>
      </c>
      <c r="CJ151" s="697">
        <f>[52]ACCOUNTALLOC!CJ151</f>
        <v>0</v>
      </c>
      <c r="CK151" s="697">
        <f>[52]ACCOUNTALLOC!CK151</f>
        <v>0</v>
      </c>
      <c r="CL151" s="697">
        <f>[52]ACCOUNTALLOC!CL151</f>
        <v>0</v>
      </c>
      <c r="CM151" s="697">
        <f>[52]ACCOUNTALLOC!CM151</f>
        <v>0</v>
      </c>
      <c r="CN151" s="698">
        <f>[52]ACCOUNTALLOC!CN151</f>
        <v>0</v>
      </c>
      <c r="CO151" s="697">
        <f>[52]ACCOUNTALLOC!CO151</f>
        <v>0</v>
      </c>
      <c r="CP151" s="697">
        <f>[52]ACCOUNTALLOC!CP151</f>
        <v>0</v>
      </c>
      <c r="CQ151" s="697">
        <f>[52]ACCOUNTALLOC!CQ151</f>
        <v>0</v>
      </c>
      <c r="CR151" s="697">
        <f>[52]ACCOUNTALLOC!CR151</f>
        <v>0</v>
      </c>
      <c r="CS151" s="697">
        <f>[52]ACCOUNTALLOC!CS151</f>
        <v>0</v>
      </c>
      <c r="CT151" s="697">
        <f>[52]ACCOUNTALLOC!CT151</f>
        <v>0</v>
      </c>
      <c r="CU151" s="697">
        <f>[52]ACCOUNTALLOC!CU151</f>
        <v>0</v>
      </c>
      <c r="CW151" s="65">
        <f>[52]ACCOUNTALLOC!CW151</f>
        <v>0</v>
      </c>
      <c r="CX151" s="65">
        <f>[52]ACCOUNTALLOC!CX151</f>
        <v>0</v>
      </c>
      <c r="CY151" s="65">
        <f>[52]ACCOUNTALLOC!CY151</f>
        <v>0</v>
      </c>
      <c r="CZ151" s="65">
        <f>[52]ACCOUNTALLOC!CZ151</f>
        <v>0</v>
      </c>
      <c r="DA151" s="65">
        <f>[52]ACCOUNTALLOC!DA151</f>
        <v>0</v>
      </c>
      <c r="DB151" s="65">
        <f>[52]ACCOUNTALLOC!DB151</f>
        <v>0</v>
      </c>
      <c r="DC151" s="65">
        <f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>[52]ACCOUNTALLOC!E152</f>
        <v>0</v>
      </c>
      <c r="F152" s="697">
        <f>[52]ACCOUNTALLOC!F152</f>
        <v>0</v>
      </c>
      <c r="G152" s="697">
        <f>[52]ACCOUNTALLOC!G152</f>
        <v>0</v>
      </c>
      <c r="H152" s="697">
        <f>[52]ACCOUNTALLOC!H152</f>
        <v>0</v>
      </c>
      <c r="I152" s="697">
        <f>[52]ACCOUNTALLOC!I152</f>
        <v>0</v>
      </c>
      <c r="J152" s="697">
        <f>[52]ACCOUNTALLOC!J152</f>
        <v>0</v>
      </c>
      <c r="K152" s="697">
        <f>[52]ACCOUNTALLOC!K152</f>
        <v>0</v>
      </c>
      <c r="L152" s="698"/>
      <c r="M152" s="697">
        <f>[52]ACCOUNTALLOC!M152</f>
        <v>0</v>
      </c>
      <c r="N152" s="697">
        <f>[52]ACCOUNTALLOC!N152</f>
        <v>0</v>
      </c>
      <c r="O152" s="697">
        <f>[52]ACCOUNTALLOC!O152</f>
        <v>0</v>
      </c>
      <c r="P152" s="697">
        <f>[52]ACCOUNTALLOC!P152</f>
        <v>0</v>
      </c>
      <c r="Q152" s="697">
        <f>[52]ACCOUNTALLOC!Q152</f>
        <v>0</v>
      </c>
      <c r="R152" s="697">
        <f>[52]ACCOUNTALLOC!R152</f>
        <v>0</v>
      </c>
      <c r="S152" s="697">
        <f>[52]ACCOUNTALLOC!S152</f>
        <v>0</v>
      </c>
      <c r="T152" s="698"/>
      <c r="U152" s="697">
        <f>[52]ACCOUNTALLOC!U152</f>
        <v>0</v>
      </c>
      <c r="V152" s="697">
        <f>[52]ACCOUNTALLOC!V152</f>
        <v>0</v>
      </c>
      <c r="W152" s="697">
        <f>[52]ACCOUNTALLOC!W152</f>
        <v>0</v>
      </c>
      <c r="X152" s="697">
        <f>[52]ACCOUNTALLOC!X152</f>
        <v>0</v>
      </c>
      <c r="Y152" s="697">
        <f>[52]ACCOUNTALLOC!Y152</f>
        <v>0</v>
      </c>
      <c r="Z152" s="697">
        <f>[52]ACCOUNTALLOC!Z152</f>
        <v>0</v>
      </c>
      <c r="AA152" s="697">
        <f>[52]ACCOUNTALLOC!AA152</f>
        <v>0</v>
      </c>
      <c r="AB152" s="698"/>
      <c r="AC152" s="697">
        <f>[52]ACCOUNTALLOC!AC152</f>
        <v>0</v>
      </c>
      <c r="AD152" s="697">
        <f>[52]ACCOUNTALLOC!AD152</f>
        <v>0</v>
      </c>
      <c r="AE152" s="697">
        <f>[52]ACCOUNTALLOC!AE152</f>
        <v>0</v>
      </c>
      <c r="AF152" s="697">
        <f>[52]ACCOUNTALLOC!AF152</f>
        <v>0</v>
      </c>
      <c r="AG152" s="697">
        <f>[52]ACCOUNTALLOC!AG152</f>
        <v>0</v>
      </c>
      <c r="AH152" s="697">
        <f>[52]ACCOUNTALLOC!AH152</f>
        <v>0</v>
      </c>
      <c r="AI152" s="697">
        <f>[52]ACCOUNTALLOC!AI152</f>
        <v>0</v>
      </c>
      <c r="AJ152" s="698"/>
      <c r="AK152" s="697">
        <f>[52]ACCOUNTALLOC!AK152</f>
        <v>0</v>
      </c>
      <c r="AL152" s="697">
        <f>[52]ACCOUNTALLOC!AL152</f>
        <v>0</v>
      </c>
      <c r="AM152" s="697">
        <f>[52]ACCOUNTALLOC!AM152</f>
        <v>0</v>
      </c>
      <c r="AN152" s="697">
        <f>[52]ACCOUNTALLOC!AN152</f>
        <v>0</v>
      </c>
      <c r="AO152" s="697">
        <f>[52]ACCOUNTALLOC!AO152</f>
        <v>0</v>
      </c>
      <c r="AP152" s="697">
        <f>[52]ACCOUNTALLOC!AP152</f>
        <v>0</v>
      </c>
      <c r="AQ152" s="697">
        <f>[52]ACCOUNTALLOC!AQ152</f>
        <v>0</v>
      </c>
      <c r="AR152" s="698"/>
      <c r="AS152" s="697">
        <f>[52]ACCOUNTALLOC!AS152</f>
        <v>0</v>
      </c>
      <c r="AT152" s="697">
        <f>[52]ACCOUNTALLOC!AT152</f>
        <v>0</v>
      </c>
      <c r="AU152" s="697">
        <f>[52]ACCOUNTALLOC!AU152</f>
        <v>0</v>
      </c>
      <c r="AV152" s="697">
        <f>[52]ACCOUNTALLOC!AV152</f>
        <v>0</v>
      </c>
      <c r="AW152" s="697">
        <f>[52]ACCOUNTALLOC!AW152</f>
        <v>0</v>
      </c>
      <c r="AX152" s="697">
        <f>[52]ACCOUNTALLOC!AX152</f>
        <v>0</v>
      </c>
      <c r="AY152" s="697">
        <f>[52]ACCOUNTALLOC!AY152</f>
        <v>0</v>
      </c>
      <c r="AZ152" s="698"/>
      <c r="BA152" s="697">
        <f>[52]ACCOUNTALLOC!BA152</f>
        <v>0</v>
      </c>
      <c r="BB152" s="697">
        <f>[52]ACCOUNTALLOC!BB152</f>
        <v>0</v>
      </c>
      <c r="BC152" s="697">
        <f>[52]ACCOUNTALLOC!BC152</f>
        <v>0</v>
      </c>
      <c r="BD152" s="697">
        <f>[52]ACCOUNTALLOC!BD152</f>
        <v>0</v>
      </c>
      <c r="BE152" s="697">
        <f>[52]ACCOUNTALLOC!BE152</f>
        <v>0</v>
      </c>
      <c r="BF152" s="697">
        <f>[52]ACCOUNTALLOC!BF152</f>
        <v>0</v>
      </c>
      <c r="BG152" s="697">
        <f>[52]ACCOUNTALLOC!BG152</f>
        <v>0</v>
      </c>
      <c r="BH152" s="698"/>
      <c r="BI152" s="697">
        <f>[52]ACCOUNTALLOC!BI152</f>
        <v>0</v>
      </c>
      <c r="BJ152" s="697">
        <f>[52]ACCOUNTALLOC!BJ152</f>
        <v>0</v>
      </c>
      <c r="BK152" s="697">
        <f>[52]ACCOUNTALLOC!BK152</f>
        <v>0</v>
      </c>
      <c r="BL152" s="697">
        <f>[52]ACCOUNTALLOC!BL152</f>
        <v>0</v>
      </c>
      <c r="BM152" s="697">
        <f>[52]ACCOUNTALLOC!BM152</f>
        <v>0</v>
      </c>
      <c r="BN152" s="697">
        <f>[52]ACCOUNTALLOC!BN152</f>
        <v>0</v>
      </c>
      <c r="BO152" s="697">
        <f>[52]ACCOUNTALLOC!BO152</f>
        <v>0</v>
      </c>
      <c r="BP152" s="698"/>
      <c r="BQ152" s="697">
        <f>[52]ACCOUNTALLOC!BQ152</f>
        <v>0</v>
      </c>
      <c r="BR152" s="697">
        <f>[52]ACCOUNTALLOC!BR152</f>
        <v>0</v>
      </c>
      <c r="BS152" s="697">
        <f>[52]ACCOUNTALLOC!BS152</f>
        <v>0</v>
      </c>
      <c r="BT152" s="697">
        <f>[52]ACCOUNTALLOC!BT152</f>
        <v>0</v>
      </c>
      <c r="BU152" s="697">
        <f>[52]ACCOUNTALLOC!BU152</f>
        <v>0</v>
      </c>
      <c r="BV152" s="697">
        <f>[52]ACCOUNTALLOC!BV152</f>
        <v>0</v>
      </c>
      <c r="BW152" s="697">
        <f>[52]ACCOUNTALLOC!BW152</f>
        <v>0</v>
      </c>
      <c r="BX152" s="698"/>
      <c r="BY152" s="697">
        <f>[52]ACCOUNTALLOC!BY152</f>
        <v>0</v>
      </c>
      <c r="BZ152" s="697">
        <f>[52]ACCOUNTALLOC!BZ152</f>
        <v>0</v>
      </c>
      <c r="CA152" s="697">
        <f>[52]ACCOUNTALLOC!CA152</f>
        <v>0</v>
      </c>
      <c r="CB152" s="697">
        <f>[52]ACCOUNTALLOC!CB152</f>
        <v>0</v>
      </c>
      <c r="CC152" s="697">
        <f>[52]ACCOUNTALLOC!CC152</f>
        <v>0</v>
      </c>
      <c r="CD152" s="697">
        <f>[52]ACCOUNTALLOC!CD152</f>
        <v>0</v>
      </c>
      <c r="CE152" s="697">
        <f>[52]ACCOUNTALLOC!CE152</f>
        <v>0</v>
      </c>
      <c r="CF152" s="698"/>
      <c r="CG152" s="697">
        <f>[52]ACCOUNTALLOC!CG152</f>
        <v>0</v>
      </c>
      <c r="CH152" s="697">
        <f>[52]ACCOUNTALLOC!CH152</f>
        <v>0</v>
      </c>
      <c r="CI152" s="697">
        <f>[52]ACCOUNTALLOC!CI152</f>
        <v>0</v>
      </c>
      <c r="CJ152" s="697">
        <f>[52]ACCOUNTALLOC!CJ152</f>
        <v>0</v>
      </c>
      <c r="CK152" s="697">
        <f>[52]ACCOUNTALLOC!CK152</f>
        <v>0</v>
      </c>
      <c r="CL152" s="697">
        <f>[52]ACCOUNTALLOC!CL152</f>
        <v>0</v>
      </c>
      <c r="CM152" s="697">
        <f>[52]ACCOUNTALLOC!CM152</f>
        <v>0</v>
      </c>
      <c r="CN152" s="698">
        <f>[52]ACCOUNTALLOC!CN152</f>
        <v>0</v>
      </c>
      <c r="CO152" s="697">
        <f>[52]ACCOUNTALLOC!CO152</f>
        <v>0</v>
      </c>
      <c r="CP152" s="697">
        <f>[52]ACCOUNTALLOC!CP152</f>
        <v>0</v>
      </c>
      <c r="CQ152" s="697">
        <f>[52]ACCOUNTALLOC!CQ152</f>
        <v>0</v>
      </c>
      <c r="CR152" s="697">
        <f>[52]ACCOUNTALLOC!CR152</f>
        <v>0</v>
      </c>
      <c r="CS152" s="697">
        <f>[52]ACCOUNTALLOC!CS152</f>
        <v>0</v>
      </c>
      <c r="CT152" s="697">
        <f>[52]ACCOUNTALLOC!CT152</f>
        <v>0</v>
      </c>
      <c r="CU152" s="697">
        <f>[52]ACCOUNTALLOC!CU152</f>
        <v>0</v>
      </c>
      <c r="CW152" s="65">
        <f>[52]ACCOUNTALLOC!CW152</f>
        <v>0</v>
      </c>
      <c r="CX152" s="65">
        <f>[52]ACCOUNTALLOC!CX152</f>
        <v>0</v>
      </c>
      <c r="CY152" s="65">
        <f>[52]ACCOUNTALLOC!CY152</f>
        <v>0</v>
      </c>
      <c r="CZ152" s="65">
        <f>[52]ACCOUNTALLOC!CZ152</f>
        <v>0</v>
      </c>
      <c r="DA152" s="65">
        <f>[52]ACCOUNTALLOC!DA152</f>
        <v>0</v>
      </c>
      <c r="DB152" s="65">
        <f>[52]ACCOUNTALLOC!DB152</f>
        <v>0</v>
      </c>
      <c r="DC152" s="65">
        <f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>[52]ACCOUNTALLOC!E153</f>
        <v>0</v>
      </c>
      <c r="F153" s="697">
        <f>[52]ACCOUNTALLOC!F153</f>
        <v>0</v>
      </c>
      <c r="G153" s="697">
        <f>[52]ACCOUNTALLOC!G153</f>
        <v>0</v>
      </c>
      <c r="H153" s="697">
        <f>[52]ACCOUNTALLOC!H153</f>
        <v>0</v>
      </c>
      <c r="I153" s="697">
        <f>[52]ACCOUNTALLOC!I153</f>
        <v>0</v>
      </c>
      <c r="J153" s="697">
        <f>[52]ACCOUNTALLOC!J153</f>
        <v>0</v>
      </c>
      <c r="K153" s="697">
        <f>[52]ACCOUNTALLOC!K153</f>
        <v>0</v>
      </c>
      <c r="L153" s="698"/>
      <c r="M153" s="697">
        <f>[52]ACCOUNTALLOC!M153</f>
        <v>0</v>
      </c>
      <c r="N153" s="697">
        <f>[52]ACCOUNTALLOC!N153</f>
        <v>0</v>
      </c>
      <c r="O153" s="697">
        <f>[52]ACCOUNTALLOC!O153</f>
        <v>0</v>
      </c>
      <c r="P153" s="697">
        <f>[52]ACCOUNTALLOC!P153</f>
        <v>0</v>
      </c>
      <c r="Q153" s="697">
        <f>[52]ACCOUNTALLOC!Q153</f>
        <v>0</v>
      </c>
      <c r="R153" s="697">
        <f>[52]ACCOUNTALLOC!R153</f>
        <v>0</v>
      </c>
      <c r="S153" s="697">
        <f>[52]ACCOUNTALLOC!S153</f>
        <v>0</v>
      </c>
      <c r="T153" s="698"/>
      <c r="U153" s="697">
        <f>[52]ACCOUNTALLOC!U153</f>
        <v>0</v>
      </c>
      <c r="V153" s="697">
        <f>[52]ACCOUNTALLOC!V153</f>
        <v>0</v>
      </c>
      <c r="W153" s="697">
        <f>[52]ACCOUNTALLOC!W153</f>
        <v>0</v>
      </c>
      <c r="X153" s="697">
        <f>[52]ACCOUNTALLOC!X153</f>
        <v>0</v>
      </c>
      <c r="Y153" s="697">
        <f>[52]ACCOUNTALLOC!Y153</f>
        <v>0</v>
      </c>
      <c r="Z153" s="697">
        <f>[52]ACCOUNTALLOC!Z153</f>
        <v>0</v>
      </c>
      <c r="AA153" s="697">
        <f>[52]ACCOUNTALLOC!AA153</f>
        <v>0</v>
      </c>
      <c r="AB153" s="698"/>
      <c r="AC153" s="697">
        <f>[52]ACCOUNTALLOC!AC153</f>
        <v>0</v>
      </c>
      <c r="AD153" s="697">
        <f>[52]ACCOUNTALLOC!AD153</f>
        <v>0</v>
      </c>
      <c r="AE153" s="697">
        <f>[52]ACCOUNTALLOC!AE153</f>
        <v>0</v>
      </c>
      <c r="AF153" s="697">
        <f>[52]ACCOUNTALLOC!AF153</f>
        <v>0</v>
      </c>
      <c r="AG153" s="697">
        <f>[52]ACCOUNTALLOC!AG153</f>
        <v>0</v>
      </c>
      <c r="AH153" s="697">
        <f>[52]ACCOUNTALLOC!AH153</f>
        <v>0</v>
      </c>
      <c r="AI153" s="697">
        <f>[52]ACCOUNTALLOC!AI153</f>
        <v>0</v>
      </c>
      <c r="AJ153" s="698"/>
      <c r="AK153" s="697">
        <f>[52]ACCOUNTALLOC!AK153</f>
        <v>0</v>
      </c>
      <c r="AL153" s="697">
        <f>[52]ACCOUNTALLOC!AL153</f>
        <v>0</v>
      </c>
      <c r="AM153" s="697">
        <f>[52]ACCOUNTALLOC!AM153</f>
        <v>0</v>
      </c>
      <c r="AN153" s="697">
        <f>[52]ACCOUNTALLOC!AN153</f>
        <v>0</v>
      </c>
      <c r="AO153" s="697">
        <f>[52]ACCOUNTALLOC!AO153</f>
        <v>0</v>
      </c>
      <c r="AP153" s="697">
        <f>[52]ACCOUNTALLOC!AP153</f>
        <v>0</v>
      </c>
      <c r="AQ153" s="697">
        <f>[52]ACCOUNTALLOC!AQ153</f>
        <v>0</v>
      </c>
      <c r="AR153" s="698"/>
      <c r="AS153" s="697">
        <f>[52]ACCOUNTALLOC!AS153</f>
        <v>0</v>
      </c>
      <c r="AT153" s="697">
        <f>[52]ACCOUNTALLOC!AT153</f>
        <v>0</v>
      </c>
      <c r="AU153" s="697">
        <f>[52]ACCOUNTALLOC!AU153</f>
        <v>0</v>
      </c>
      <c r="AV153" s="697">
        <f>[52]ACCOUNTALLOC!AV153</f>
        <v>0</v>
      </c>
      <c r="AW153" s="697">
        <f>[52]ACCOUNTALLOC!AW153</f>
        <v>0</v>
      </c>
      <c r="AX153" s="697">
        <f>[52]ACCOUNTALLOC!AX153</f>
        <v>0</v>
      </c>
      <c r="AY153" s="697">
        <f>[52]ACCOUNTALLOC!AY153</f>
        <v>0</v>
      </c>
      <c r="AZ153" s="698"/>
      <c r="BA153" s="697">
        <f>[52]ACCOUNTALLOC!BA153</f>
        <v>0</v>
      </c>
      <c r="BB153" s="697">
        <f>[52]ACCOUNTALLOC!BB153</f>
        <v>0</v>
      </c>
      <c r="BC153" s="697">
        <f>[52]ACCOUNTALLOC!BC153</f>
        <v>0</v>
      </c>
      <c r="BD153" s="697">
        <f>[52]ACCOUNTALLOC!BD153</f>
        <v>0</v>
      </c>
      <c r="BE153" s="697">
        <f>[52]ACCOUNTALLOC!BE153</f>
        <v>0</v>
      </c>
      <c r="BF153" s="697">
        <f>[52]ACCOUNTALLOC!BF153</f>
        <v>0</v>
      </c>
      <c r="BG153" s="697">
        <f>[52]ACCOUNTALLOC!BG153</f>
        <v>0</v>
      </c>
      <c r="BH153" s="698"/>
      <c r="BI153" s="697">
        <f>[52]ACCOUNTALLOC!BI153</f>
        <v>0</v>
      </c>
      <c r="BJ153" s="697">
        <f>[52]ACCOUNTALLOC!BJ153</f>
        <v>0</v>
      </c>
      <c r="BK153" s="697">
        <f>[52]ACCOUNTALLOC!BK153</f>
        <v>0</v>
      </c>
      <c r="BL153" s="697">
        <f>[52]ACCOUNTALLOC!BL153</f>
        <v>0</v>
      </c>
      <c r="BM153" s="697">
        <f>[52]ACCOUNTALLOC!BM153</f>
        <v>0</v>
      </c>
      <c r="BN153" s="697">
        <f>[52]ACCOUNTALLOC!BN153</f>
        <v>0</v>
      </c>
      <c r="BO153" s="697">
        <f>[52]ACCOUNTALLOC!BO153</f>
        <v>0</v>
      </c>
      <c r="BP153" s="698"/>
      <c r="BQ153" s="697">
        <f>[52]ACCOUNTALLOC!BQ153</f>
        <v>0</v>
      </c>
      <c r="BR153" s="697">
        <f>[52]ACCOUNTALLOC!BR153</f>
        <v>0</v>
      </c>
      <c r="BS153" s="697">
        <f>[52]ACCOUNTALLOC!BS153</f>
        <v>0</v>
      </c>
      <c r="BT153" s="697">
        <f>[52]ACCOUNTALLOC!BT153</f>
        <v>0</v>
      </c>
      <c r="BU153" s="697">
        <f>[52]ACCOUNTALLOC!BU153</f>
        <v>0</v>
      </c>
      <c r="BV153" s="697">
        <f>[52]ACCOUNTALLOC!BV153</f>
        <v>0</v>
      </c>
      <c r="BW153" s="697">
        <f>[52]ACCOUNTALLOC!BW153</f>
        <v>0</v>
      </c>
      <c r="BX153" s="698"/>
      <c r="BY153" s="697">
        <f>[52]ACCOUNTALLOC!BY153</f>
        <v>0</v>
      </c>
      <c r="BZ153" s="697">
        <f>[52]ACCOUNTALLOC!BZ153</f>
        <v>0</v>
      </c>
      <c r="CA153" s="697">
        <f>[52]ACCOUNTALLOC!CA153</f>
        <v>0</v>
      </c>
      <c r="CB153" s="697">
        <f>[52]ACCOUNTALLOC!CB153</f>
        <v>0</v>
      </c>
      <c r="CC153" s="697">
        <f>[52]ACCOUNTALLOC!CC153</f>
        <v>0</v>
      </c>
      <c r="CD153" s="697">
        <f>[52]ACCOUNTALLOC!CD153</f>
        <v>0</v>
      </c>
      <c r="CE153" s="697">
        <f>[52]ACCOUNTALLOC!CE153</f>
        <v>0</v>
      </c>
      <c r="CF153" s="698"/>
      <c r="CG153" s="697">
        <f>[52]ACCOUNTALLOC!CG153</f>
        <v>0</v>
      </c>
      <c r="CH153" s="697">
        <f>[52]ACCOUNTALLOC!CH153</f>
        <v>0</v>
      </c>
      <c r="CI153" s="697">
        <f>[52]ACCOUNTALLOC!CI153</f>
        <v>0</v>
      </c>
      <c r="CJ153" s="697">
        <f>[52]ACCOUNTALLOC!CJ153</f>
        <v>0</v>
      </c>
      <c r="CK153" s="697">
        <f>[52]ACCOUNTALLOC!CK153</f>
        <v>0</v>
      </c>
      <c r="CL153" s="697">
        <f>[52]ACCOUNTALLOC!CL153</f>
        <v>0</v>
      </c>
      <c r="CM153" s="697">
        <f>[52]ACCOUNTALLOC!CM153</f>
        <v>0</v>
      </c>
      <c r="CN153" s="698">
        <f>[52]ACCOUNTALLOC!CN153</f>
        <v>0</v>
      </c>
      <c r="CO153" s="697">
        <f>[52]ACCOUNTALLOC!CO153</f>
        <v>0</v>
      </c>
      <c r="CP153" s="697">
        <f>[52]ACCOUNTALLOC!CP153</f>
        <v>0</v>
      </c>
      <c r="CQ153" s="697">
        <f>[52]ACCOUNTALLOC!CQ153</f>
        <v>0</v>
      </c>
      <c r="CR153" s="697">
        <f>[52]ACCOUNTALLOC!CR153</f>
        <v>0</v>
      </c>
      <c r="CS153" s="697">
        <f>[52]ACCOUNTALLOC!CS153</f>
        <v>0</v>
      </c>
      <c r="CT153" s="697">
        <f>[52]ACCOUNTALLOC!CT153</f>
        <v>0</v>
      </c>
      <c r="CU153" s="697">
        <f>[52]ACCOUNTALLOC!CU153</f>
        <v>0</v>
      </c>
      <c r="CW153" s="65">
        <f>[52]ACCOUNTALLOC!CW153</f>
        <v>0</v>
      </c>
      <c r="CX153" s="65">
        <f>[52]ACCOUNTALLOC!CX153</f>
        <v>0</v>
      </c>
      <c r="CY153" s="65">
        <f>[52]ACCOUNTALLOC!CY153</f>
        <v>0</v>
      </c>
      <c r="CZ153" s="65">
        <f>[52]ACCOUNTALLOC!CZ153</f>
        <v>0</v>
      </c>
      <c r="DA153" s="65">
        <f>[52]ACCOUNTALLOC!DA153</f>
        <v>0</v>
      </c>
      <c r="DB153" s="65">
        <f>[52]ACCOUNTALLOC!DB153</f>
        <v>0</v>
      </c>
      <c r="DC153" s="65">
        <f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>[52]ACCOUNTALLOC!E154</f>
        <v>0</v>
      </c>
      <c r="F154" s="697">
        <f>[52]ACCOUNTALLOC!F154</f>
        <v>0</v>
      </c>
      <c r="G154" s="697">
        <f>[52]ACCOUNTALLOC!G154</f>
        <v>0</v>
      </c>
      <c r="H154" s="697">
        <f>[52]ACCOUNTALLOC!H154</f>
        <v>0</v>
      </c>
      <c r="I154" s="697">
        <f>[52]ACCOUNTALLOC!I154</f>
        <v>0</v>
      </c>
      <c r="J154" s="697">
        <f>[52]ACCOUNTALLOC!J154</f>
        <v>0</v>
      </c>
      <c r="K154" s="697">
        <f>[52]ACCOUNTALLOC!K154</f>
        <v>0</v>
      </c>
      <c r="L154" s="698"/>
      <c r="M154" s="697">
        <f>[52]ACCOUNTALLOC!M154</f>
        <v>0</v>
      </c>
      <c r="N154" s="697">
        <f>[52]ACCOUNTALLOC!N154</f>
        <v>0</v>
      </c>
      <c r="O154" s="697">
        <f>[52]ACCOUNTALLOC!O154</f>
        <v>0</v>
      </c>
      <c r="P154" s="697">
        <f>[52]ACCOUNTALLOC!P154</f>
        <v>0</v>
      </c>
      <c r="Q154" s="697">
        <f>[52]ACCOUNTALLOC!Q154</f>
        <v>0</v>
      </c>
      <c r="R154" s="697">
        <f>[52]ACCOUNTALLOC!R154</f>
        <v>0</v>
      </c>
      <c r="S154" s="697">
        <f>[52]ACCOUNTALLOC!S154</f>
        <v>0</v>
      </c>
      <c r="T154" s="698"/>
      <c r="U154" s="697">
        <f>[52]ACCOUNTALLOC!U154</f>
        <v>0</v>
      </c>
      <c r="V154" s="697">
        <f>[52]ACCOUNTALLOC!V154</f>
        <v>0</v>
      </c>
      <c r="W154" s="697">
        <f>[52]ACCOUNTALLOC!W154</f>
        <v>0</v>
      </c>
      <c r="X154" s="697">
        <f>[52]ACCOUNTALLOC!X154</f>
        <v>0</v>
      </c>
      <c r="Y154" s="697">
        <f>[52]ACCOUNTALLOC!Y154</f>
        <v>0</v>
      </c>
      <c r="Z154" s="697">
        <f>[52]ACCOUNTALLOC!Z154</f>
        <v>0</v>
      </c>
      <c r="AA154" s="697">
        <f>[52]ACCOUNTALLOC!AA154</f>
        <v>0</v>
      </c>
      <c r="AB154" s="698"/>
      <c r="AC154" s="697">
        <f>[52]ACCOUNTALLOC!AC154</f>
        <v>0</v>
      </c>
      <c r="AD154" s="697">
        <f>[52]ACCOUNTALLOC!AD154</f>
        <v>0</v>
      </c>
      <c r="AE154" s="697">
        <f>[52]ACCOUNTALLOC!AE154</f>
        <v>0</v>
      </c>
      <c r="AF154" s="697">
        <f>[52]ACCOUNTALLOC!AF154</f>
        <v>0</v>
      </c>
      <c r="AG154" s="697">
        <f>[52]ACCOUNTALLOC!AG154</f>
        <v>0</v>
      </c>
      <c r="AH154" s="697">
        <f>[52]ACCOUNTALLOC!AH154</f>
        <v>0</v>
      </c>
      <c r="AI154" s="697">
        <f>[52]ACCOUNTALLOC!AI154</f>
        <v>0</v>
      </c>
      <c r="AJ154" s="698"/>
      <c r="AK154" s="697">
        <f>[52]ACCOUNTALLOC!AK154</f>
        <v>0</v>
      </c>
      <c r="AL154" s="697">
        <f>[52]ACCOUNTALLOC!AL154</f>
        <v>0</v>
      </c>
      <c r="AM154" s="697">
        <f>[52]ACCOUNTALLOC!AM154</f>
        <v>0</v>
      </c>
      <c r="AN154" s="697">
        <f>[52]ACCOUNTALLOC!AN154</f>
        <v>0</v>
      </c>
      <c r="AO154" s="697">
        <f>[52]ACCOUNTALLOC!AO154</f>
        <v>0</v>
      </c>
      <c r="AP154" s="697">
        <f>[52]ACCOUNTALLOC!AP154</f>
        <v>0</v>
      </c>
      <c r="AQ154" s="697">
        <f>[52]ACCOUNTALLOC!AQ154</f>
        <v>0</v>
      </c>
      <c r="AR154" s="698"/>
      <c r="AS154" s="697">
        <f>[52]ACCOUNTALLOC!AS154</f>
        <v>0</v>
      </c>
      <c r="AT154" s="697">
        <f>[52]ACCOUNTALLOC!AT154</f>
        <v>0</v>
      </c>
      <c r="AU154" s="697">
        <f>[52]ACCOUNTALLOC!AU154</f>
        <v>0</v>
      </c>
      <c r="AV154" s="697">
        <f>[52]ACCOUNTALLOC!AV154</f>
        <v>0</v>
      </c>
      <c r="AW154" s="697">
        <f>[52]ACCOUNTALLOC!AW154</f>
        <v>0</v>
      </c>
      <c r="AX154" s="697">
        <f>[52]ACCOUNTALLOC!AX154</f>
        <v>0</v>
      </c>
      <c r="AY154" s="697">
        <f>[52]ACCOUNTALLOC!AY154</f>
        <v>0</v>
      </c>
      <c r="AZ154" s="698"/>
      <c r="BA154" s="697">
        <f>[52]ACCOUNTALLOC!BA154</f>
        <v>0</v>
      </c>
      <c r="BB154" s="697">
        <f>[52]ACCOUNTALLOC!BB154</f>
        <v>0</v>
      </c>
      <c r="BC154" s="697">
        <f>[52]ACCOUNTALLOC!BC154</f>
        <v>0</v>
      </c>
      <c r="BD154" s="697">
        <f>[52]ACCOUNTALLOC!BD154</f>
        <v>0</v>
      </c>
      <c r="BE154" s="697">
        <f>[52]ACCOUNTALLOC!BE154</f>
        <v>0</v>
      </c>
      <c r="BF154" s="697">
        <f>[52]ACCOUNTALLOC!BF154</f>
        <v>0</v>
      </c>
      <c r="BG154" s="697">
        <f>[52]ACCOUNTALLOC!BG154</f>
        <v>0</v>
      </c>
      <c r="BH154" s="698"/>
      <c r="BI154" s="697">
        <f>[52]ACCOUNTALLOC!BI154</f>
        <v>0</v>
      </c>
      <c r="BJ154" s="697">
        <f>[52]ACCOUNTALLOC!BJ154</f>
        <v>0</v>
      </c>
      <c r="BK154" s="697">
        <f>[52]ACCOUNTALLOC!BK154</f>
        <v>0</v>
      </c>
      <c r="BL154" s="697">
        <f>[52]ACCOUNTALLOC!BL154</f>
        <v>0</v>
      </c>
      <c r="BM154" s="697">
        <f>[52]ACCOUNTALLOC!BM154</f>
        <v>0</v>
      </c>
      <c r="BN154" s="697">
        <f>[52]ACCOUNTALLOC!BN154</f>
        <v>0</v>
      </c>
      <c r="BO154" s="697">
        <f>[52]ACCOUNTALLOC!BO154</f>
        <v>0</v>
      </c>
      <c r="BP154" s="698"/>
      <c r="BQ154" s="697">
        <f>[52]ACCOUNTALLOC!BQ154</f>
        <v>0</v>
      </c>
      <c r="BR154" s="697">
        <f>[52]ACCOUNTALLOC!BR154</f>
        <v>0</v>
      </c>
      <c r="BS154" s="697">
        <f>[52]ACCOUNTALLOC!BS154</f>
        <v>0</v>
      </c>
      <c r="BT154" s="697">
        <f>[52]ACCOUNTALLOC!BT154</f>
        <v>0</v>
      </c>
      <c r="BU154" s="697">
        <f>[52]ACCOUNTALLOC!BU154</f>
        <v>0</v>
      </c>
      <c r="BV154" s="697">
        <f>[52]ACCOUNTALLOC!BV154</f>
        <v>0</v>
      </c>
      <c r="BW154" s="697">
        <f>[52]ACCOUNTALLOC!BW154</f>
        <v>0</v>
      </c>
      <c r="BX154" s="698"/>
      <c r="BY154" s="697">
        <f>[52]ACCOUNTALLOC!BY154</f>
        <v>0</v>
      </c>
      <c r="BZ154" s="697">
        <f>[52]ACCOUNTALLOC!BZ154</f>
        <v>0</v>
      </c>
      <c r="CA154" s="697">
        <f>[52]ACCOUNTALLOC!CA154</f>
        <v>0</v>
      </c>
      <c r="CB154" s="697">
        <f>[52]ACCOUNTALLOC!CB154</f>
        <v>0</v>
      </c>
      <c r="CC154" s="697">
        <f>[52]ACCOUNTALLOC!CC154</f>
        <v>0</v>
      </c>
      <c r="CD154" s="697">
        <f>[52]ACCOUNTALLOC!CD154</f>
        <v>0</v>
      </c>
      <c r="CE154" s="697">
        <f>[52]ACCOUNTALLOC!CE154</f>
        <v>0</v>
      </c>
      <c r="CF154" s="698"/>
      <c r="CG154" s="697">
        <f>[52]ACCOUNTALLOC!CG154</f>
        <v>0</v>
      </c>
      <c r="CH154" s="697">
        <f>[52]ACCOUNTALLOC!CH154</f>
        <v>0</v>
      </c>
      <c r="CI154" s="697">
        <f>[52]ACCOUNTALLOC!CI154</f>
        <v>0</v>
      </c>
      <c r="CJ154" s="697">
        <f>[52]ACCOUNTALLOC!CJ154</f>
        <v>0</v>
      </c>
      <c r="CK154" s="697">
        <f>[52]ACCOUNTALLOC!CK154</f>
        <v>0</v>
      </c>
      <c r="CL154" s="697">
        <f>[52]ACCOUNTALLOC!CL154</f>
        <v>0</v>
      </c>
      <c r="CM154" s="697">
        <f>[52]ACCOUNTALLOC!CM154</f>
        <v>0</v>
      </c>
      <c r="CN154" s="698">
        <f>[52]ACCOUNTALLOC!CN154</f>
        <v>0</v>
      </c>
      <c r="CO154" s="697">
        <f>[52]ACCOUNTALLOC!CO154</f>
        <v>0</v>
      </c>
      <c r="CP154" s="697">
        <f>[52]ACCOUNTALLOC!CP154</f>
        <v>0</v>
      </c>
      <c r="CQ154" s="697">
        <f>[52]ACCOUNTALLOC!CQ154</f>
        <v>0</v>
      </c>
      <c r="CR154" s="697">
        <f>[52]ACCOUNTALLOC!CR154</f>
        <v>0</v>
      </c>
      <c r="CS154" s="697">
        <f>[52]ACCOUNTALLOC!CS154</f>
        <v>0</v>
      </c>
      <c r="CT154" s="697">
        <f>[52]ACCOUNTALLOC!CT154</f>
        <v>0</v>
      </c>
      <c r="CU154" s="697">
        <f>[52]ACCOUNTALLOC!CU154</f>
        <v>0</v>
      </c>
      <c r="CW154" s="65">
        <f>[52]ACCOUNTALLOC!CW154</f>
        <v>0</v>
      </c>
      <c r="CX154" s="65">
        <f>[52]ACCOUNTALLOC!CX154</f>
        <v>0</v>
      </c>
      <c r="CY154" s="65">
        <f>[52]ACCOUNTALLOC!CY154</f>
        <v>0</v>
      </c>
      <c r="CZ154" s="65">
        <f>[52]ACCOUNTALLOC!CZ154</f>
        <v>0</v>
      </c>
      <c r="DA154" s="65">
        <f>[52]ACCOUNTALLOC!DA154</f>
        <v>0</v>
      </c>
      <c r="DB154" s="65">
        <f>[52]ACCOUNTALLOC!DB154</f>
        <v>0</v>
      </c>
      <c r="DC154" s="65">
        <f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>[52]ACCOUNTALLOC!E155</f>
        <v>0</v>
      </c>
      <c r="F155" s="697">
        <f>[52]ACCOUNTALLOC!F155</f>
        <v>0</v>
      </c>
      <c r="G155" s="697">
        <f>[52]ACCOUNTALLOC!G155</f>
        <v>0</v>
      </c>
      <c r="H155" s="697">
        <f>[52]ACCOUNTALLOC!H155</f>
        <v>0</v>
      </c>
      <c r="I155" s="697">
        <f>[52]ACCOUNTALLOC!I155</f>
        <v>0</v>
      </c>
      <c r="J155" s="697">
        <f>[52]ACCOUNTALLOC!J155</f>
        <v>0</v>
      </c>
      <c r="K155" s="697">
        <f>[52]ACCOUNTALLOC!K155</f>
        <v>0</v>
      </c>
      <c r="L155" s="698"/>
      <c r="M155" s="697">
        <f>[52]ACCOUNTALLOC!M155</f>
        <v>0</v>
      </c>
      <c r="N155" s="697">
        <f>[52]ACCOUNTALLOC!N155</f>
        <v>0</v>
      </c>
      <c r="O155" s="697">
        <f>[52]ACCOUNTALLOC!O155</f>
        <v>0</v>
      </c>
      <c r="P155" s="697">
        <f>[52]ACCOUNTALLOC!P155</f>
        <v>0</v>
      </c>
      <c r="Q155" s="697">
        <f>[52]ACCOUNTALLOC!Q155</f>
        <v>0</v>
      </c>
      <c r="R155" s="697">
        <f>[52]ACCOUNTALLOC!R155</f>
        <v>0</v>
      </c>
      <c r="S155" s="697">
        <f>[52]ACCOUNTALLOC!S155</f>
        <v>0</v>
      </c>
      <c r="T155" s="698"/>
      <c r="U155" s="697">
        <f>[52]ACCOUNTALLOC!U155</f>
        <v>0</v>
      </c>
      <c r="V155" s="697">
        <f>[52]ACCOUNTALLOC!V155</f>
        <v>0</v>
      </c>
      <c r="W155" s="697">
        <f>[52]ACCOUNTALLOC!W155</f>
        <v>0</v>
      </c>
      <c r="X155" s="697">
        <f>[52]ACCOUNTALLOC!X155</f>
        <v>0</v>
      </c>
      <c r="Y155" s="697">
        <f>[52]ACCOUNTALLOC!Y155</f>
        <v>0</v>
      </c>
      <c r="Z155" s="697">
        <f>[52]ACCOUNTALLOC!Z155</f>
        <v>0</v>
      </c>
      <c r="AA155" s="697">
        <f>[52]ACCOUNTALLOC!AA155</f>
        <v>0</v>
      </c>
      <c r="AB155" s="698"/>
      <c r="AC155" s="697">
        <f>[52]ACCOUNTALLOC!AC155</f>
        <v>0</v>
      </c>
      <c r="AD155" s="697">
        <f>[52]ACCOUNTALLOC!AD155</f>
        <v>0</v>
      </c>
      <c r="AE155" s="697">
        <f>[52]ACCOUNTALLOC!AE155</f>
        <v>0</v>
      </c>
      <c r="AF155" s="697">
        <f>[52]ACCOUNTALLOC!AF155</f>
        <v>0</v>
      </c>
      <c r="AG155" s="697">
        <f>[52]ACCOUNTALLOC!AG155</f>
        <v>0</v>
      </c>
      <c r="AH155" s="697">
        <f>[52]ACCOUNTALLOC!AH155</f>
        <v>0</v>
      </c>
      <c r="AI155" s="697">
        <f>[52]ACCOUNTALLOC!AI155</f>
        <v>0</v>
      </c>
      <c r="AJ155" s="698"/>
      <c r="AK155" s="697">
        <f>[52]ACCOUNTALLOC!AK155</f>
        <v>0</v>
      </c>
      <c r="AL155" s="697">
        <f>[52]ACCOUNTALLOC!AL155</f>
        <v>0</v>
      </c>
      <c r="AM155" s="697">
        <f>[52]ACCOUNTALLOC!AM155</f>
        <v>0</v>
      </c>
      <c r="AN155" s="697">
        <f>[52]ACCOUNTALLOC!AN155</f>
        <v>0</v>
      </c>
      <c r="AO155" s="697">
        <f>[52]ACCOUNTALLOC!AO155</f>
        <v>0</v>
      </c>
      <c r="AP155" s="697">
        <f>[52]ACCOUNTALLOC!AP155</f>
        <v>0</v>
      </c>
      <c r="AQ155" s="697">
        <f>[52]ACCOUNTALLOC!AQ155</f>
        <v>0</v>
      </c>
      <c r="AR155" s="698"/>
      <c r="AS155" s="697">
        <f>[52]ACCOUNTALLOC!AS155</f>
        <v>0</v>
      </c>
      <c r="AT155" s="697">
        <f>[52]ACCOUNTALLOC!AT155</f>
        <v>0</v>
      </c>
      <c r="AU155" s="697">
        <f>[52]ACCOUNTALLOC!AU155</f>
        <v>0</v>
      </c>
      <c r="AV155" s="697">
        <f>[52]ACCOUNTALLOC!AV155</f>
        <v>0</v>
      </c>
      <c r="AW155" s="697">
        <f>[52]ACCOUNTALLOC!AW155</f>
        <v>0</v>
      </c>
      <c r="AX155" s="697">
        <f>[52]ACCOUNTALLOC!AX155</f>
        <v>0</v>
      </c>
      <c r="AY155" s="697">
        <f>[52]ACCOUNTALLOC!AY155</f>
        <v>0</v>
      </c>
      <c r="AZ155" s="698"/>
      <c r="BA155" s="697">
        <f>[52]ACCOUNTALLOC!BA155</f>
        <v>0</v>
      </c>
      <c r="BB155" s="697">
        <f>[52]ACCOUNTALLOC!BB155</f>
        <v>0</v>
      </c>
      <c r="BC155" s="697">
        <f>[52]ACCOUNTALLOC!BC155</f>
        <v>0</v>
      </c>
      <c r="BD155" s="697">
        <f>[52]ACCOUNTALLOC!BD155</f>
        <v>0</v>
      </c>
      <c r="BE155" s="697">
        <f>[52]ACCOUNTALLOC!BE155</f>
        <v>0</v>
      </c>
      <c r="BF155" s="697">
        <f>[52]ACCOUNTALLOC!BF155</f>
        <v>0</v>
      </c>
      <c r="BG155" s="697">
        <f>[52]ACCOUNTALLOC!BG155</f>
        <v>0</v>
      </c>
      <c r="BH155" s="698"/>
      <c r="BI155" s="697">
        <f>[52]ACCOUNTALLOC!BI155</f>
        <v>0</v>
      </c>
      <c r="BJ155" s="697">
        <f>[52]ACCOUNTALLOC!BJ155</f>
        <v>0</v>
      </c>
      <c r="BK155" s="697">
        <f>[52]ACCOUNTALLOC!BK155</f>
        <v>0</v>
      </c>
      <c r="BL155" s="697">
        <f>[52]ACCOUNTALLOC!BL155</f>
        <v>0</v>
      </c>
      <c r="BM155" s="697">
        <f>[52]ACCOUNTALLOC!BM155</f>
        <v>0</v>
      </c>
      <c r="BN155" s="697">
        <f>[52]ACCOUNTALLOC!BN155</f>
        <v>0</v>
      </c>
      <c r="BO155" s="697">
        <f>[52]ACCOUNTALLOC!BO155</f>
        <v>0</v>
      </c>
      <c r="BP155" s="698"/>
      <c r="BQ155" s="697">
        <f>[52]ACCOUNTALLOC!BQ155</f>
        <v>0</v>
      </c>
      <c r="BR155" s="697">
        <f>[52]ACCOUNTALLOC!BR155</f>
        <v>0</v>
      </c>
      <c r="BS155" s="697">
        <f>[52]ACCOUNTALLOC!BS155</f>
        <v>0</v>
      </c>
      <c r="BT155" s="697">
        <f>[52]ACCOUNTALLOC!BT155</f>
        <v>0</v>
      </c>
      <c r="BU155" s="697">
        <f>[52]ACCOUNTALLOC!BU155</f>
        <v>0</v>
      </c>
      <c r="BV155" s="697">
        <f>[52]ACCOUNTALLOC!BV155</f>
        <v>0</v>
      </c>
      <c r="BW155" s="697">
        <f>[52]ACCOUNTALLOC!BW155</f>
        <v>0</v>
      </c>
      <c r="BX155" s="698"/>
      <c r="BY155" s="697">
        <f>[52]ACCOUNTALLOC!BY155</f>
        <v>0</v>
      </c>
      <c r="BZ155" s="697">
        <f>[52]ACCOUNTALLOC!BZ155</f>
        <v>0</v>
      </c>
      <c r="CA155" s="697">
        <f>[52]ACCOUNTALLOC!CA155</f>
        <v>0</v>
      </c>
      <c r="CB155" s="697">
        <f>[52]ACCOUNTALLOC!CB155</f>
        <v>0</v>
      </c>
      <c r="CC155" s="697">
        <f>[52]ACCOUNTALLOC!CC155</f>
        <v>0</v>
      </c>
      <c r="CD155" s="697">
        <f>[52]ACCOUNTALLOC!CD155</f>
        <v>0</v>
      </c>
      <c r="CE155" s="697">
        <f>[52]ACCOUNTALLOC!CE155</f>
        <v>0</v>
      </c>
      <c r="CF155" s="698"/>
      <c r="CG155" s="697">
        <f>[52]ACCOUNTALLOC!CG155</f>
        <v>0</v>
      </c>
      <c r="CH155" s="697">
        <f>[52]ACCOUNTALLOC!CH155</f>
        <v>0</v>
      </c>
      <c r="CI155" s="697">
        <f>[52]ACCOUNTALLOC!CI155</f>
        <v>0</v>
      </c>
      <c r="CJ155" s="697">
        <f>[52]ACCOUNTALLOC!CJ155</f>
        <v>0</v>
      </c>
      <c r="CK155" s="697">
        <f>[52]ACCOUNTALLOC!CK155</f>
        <v>0</v>
      </c>
      <c r="CL155" s="697">
        <f>[52]ACCOUNTALLOC!CL155</f>
        <v>0</v>
      </c>
      <c r="CM155" s="697">
        <f>[52]ACCOUNTALLOC!CM155</f>
        <v>0</v>
      </c>
      <c r="CN155" s="698">
        <f>[52]ACCOUNTALLOC!CN155</f>
        <v>0</v>
      </c>
      <c r="CO155" s="697">
        <f>[52]ACCOUNTALLOC!CO155</f>
        <v>0</v>
      </c>
      <c r="CP155" s="697">
        <f>[52]ACCOUNTALLOC!CP155</f>
        <v>0</v>
      </c>
      <c r="CQ155" s="697">
        <f>[52]ACCOUNTALLOC!CQ155</f>
        <v>0</v>
      </c>
      <c r="CR155" s="697">
        <f>[52]ACCOUNTALLOC!CR155</f>
        <v>0</v>
      </c>
      <c r="CS155" s="697">
        <f>[52]ACCOUNTALLOC!CS155</f>
        <v>0</v>
      </c>
      <c r="CT155" s="697">
        <f>[52]ACCOUNTALLOC!CT155</f>
        <v>0</v>
      </c>
      <c r="CU155" s="697">
        <f>[52]ACCOUNTALLOC!CU155</f>
        <v>0</v>
      </c>
      <c r="CW155" s="65">
        <f>[52]ACCOUNTALLOC!CW155</f>
        <v>0</v>
      </c>
      <c r="CX155" s="65">
        <f>[52]ACCOUNTALLOC!CX155</f>
        <v>0</v>
      </c>
      <c r="CY155" s="65">
        <f>[52]ACCOUNTALLOC!CY155</f>
        <v>0</v>
      </c>
      <c r="CZ155" s="65">
        <f>[52]ACCOUNTALLOC!CZ155</f>
        <v>0</v>
      </c>
      <c r="DA155" s="65">
        <f>[52]ACCOUNTALLOC!DA155</f>
        <v>0</v>
      </c>
      <c r="DB155" s="65">
        <f>[52]ACCOUNTALLOC!DB155</f>
        <v>0</v>
      </c>
      <c r="DC155" s="65">
        <f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>[52]ACCOUNTALLOC!E156</f>
        <v>-874919805.33121145</v>
      </c>
      <c r="F156" s="696">
        <f>[52]ACCOUNTALLOC!F156</f>
        <v>0</v>
      </c>
      <c r="G156" s="696">
        <f>[52]ACCOUNTALLOC!G156</f>
        <v>-147670604.62961724</v>
      </c>
      <c r="H156" s="696">
        <f>[52]ACCOUNTALLOC!H156</f>
        <v>0</v>
      </c>
      <c r="I156" s="696">
        <f>[52]ACCOUNTALLOC!I156</f>
        <v>0</v>
      </c>
      <c r="J156" s="696">
        <f>[52]ACCOUNTALLOC!J156</f>
        <v>0</v>
      </c>
      <c r="K156" s="696">
        <f>[52]ACCOUNTALLOC!K156</f>
        <v>-1022590409.9608287</v>
      </c>
      <c r="L156" s="696"/>
      <c r="M156" s="696">
        <f>[52]ACCOUNTALLOC!M156</f>
        <v>-158248713.1105054</v>
      </c>
      <c r="N156" s="696">
        <f>[52]ACCOUNTALLOC!N156</f>
        <v>0</v>
      </c>
      <c r="O156" s="696">
        <f>[52]ACCOUNTALLOC!O156</f>
        <v>-11511180.882350445</v>
      </c>
      <c r="P156" s="696">
        <f>[52]ACCOUNTALLOC!P156</f>
        <v>0</v>
      </c>
      <c r="Q156" s="696">
        <f>[52]ACCOUNTALLOC!Q156</f>
        <v>0</v>
      </c>
      <c r="R156" s="696">
        <f>[52]ACCOUNTALLOC!R156</f>
        <v>0</v>
      </c>
      <c r="S156" s="696">
        <f>[52]ACCOUNTALLOC!S156</f>
        <v>-169759893.99285585</v>
      </c>
      <c r="T156" s="696"/>
      <c r="U156" s="696">
        <f>[52]ACCOUNTALLOC!U156</f>
        <v>-130602387.74515408</v>
      </c>
      <c r="V156" s="696">
        <f>[52]ACCOUNTALLOC!V156</f>
        <v>0</v>
      </c>
      <c r="W156" s="696">
        <f>[52]ACCOUNTALLOC!W156</f>
        <v>-2279116.1307164645</v>
      </c>
      <c r="X156" s="696">
        <f>[52]ACCOUNTALLOC!X156</f>
        <v>0</v>
      </c>
      <c r="Y156" s="696">
        <f>[52]ACCOUNTALLOC!Y156</f>
        <v>0</v>
      </c>
      <c r="Z156" s="696">
        <f>[52]ACCOUNTALLOC!Z156</f>
        <v>0</v>
      </c>
      <c r="AA156" s="696">
        <f>[52]ACCOUNTALLOC!AA156</f>
        <v>-132881503.87587054</v>
      </c>
      <c r="AB156" s="696"/>
      <c r="AC156" s="696">
        <f>[52]ACCOUNTALLOC!AC156</f>
        <v>-55816076.878518507</v>
      </c>
      <c r="AD156" s="696">
        <f>[52]ACCOUNTALLOC!AD156</f>
        <v>0</v>
      </c>
      <c r="AE156" s="696">
        <f>[52]ACCOUNTALLOC!AE156</f>
        <v>-240979.05630255575</v>
      </c>
      <c r="AF156" s="696">
        <f>[52]ACCOUNTALLOC!AF156</f>
        <v>0</v>
      </c>
      <c r="AG156" s="696">
        <f>[52]ACCOUNTALLOC!AG156</f>
        <v>0</v>
      </c>
      <c r="AH156" s="696">
        <f>[52]ACCOUNTALLOC!AH156</f>
        <v>0</v>
      </c>
      <c r="AI156" s="696">
        <f>[52]ACCOUNTALLOC!AI156</f>
        <v>-56057055.934821062</v>
      </c>
      <c r="AJ156" s="696"/>
      <c r="AK156" s="696">
        <f>[52]ACCOUNTALLOC!AK156</f>
        <v>-43574833.771660067</v>
      </c>
      <c r="AL156" s="696">
        <f>[52]ACCOUNTALLOC!AL156</f>
        <v>0</v>
      </c>
      <c r="AM156" s="696">
        <f>[52]ACCOUNTALLOC!AM156</f>
        <v>-2842995.6880319864</v>
      </c>
      <c r="AN156" s="696">
        <f>[52]ACCOUNTALLOC!AN156</f>
        <v>0</v>
      </c>
      <c r="AO156" s="696">
        <f>[52]ACCOUNTALLOC!AO156</f>
        <v>0</v>
      </c>
      <c r="AP156" s="696">
        <f>[52]ACCOUNTALLOC!AP156</f>
        <v>0</v>
      </c>
      <c r="AQ156" s="696">
        <f>[52]ACCOUNTALLOC!AQ156</f>
        <v>-46417829.459692053</v>
      </c>
      <c r="AR156" s="696"/>
      <c r="AS156" s="696">
        <f>[52]ACCOUNTALLOC!AS156</f>
        <v>-561008.79061080259</v>
      </c>
      <c r="AT156" s="696">
        <f>[52]ACCOUNTALLOC!AT156</f>
        <v>0</v>
      </c>
      <c r="AU156" s="696">
        <f>[52]ACCOUNTALLOC!AU156</f>
        <v>-9217.8877958739613</v>
      </c>
      <c r="AV156" s="696">
        <f>[52]ACCOUNTALLOC!AV156</f>
        <v>0</v>
      </c>
      <c r="AW156" s="696">
        <f>[52]ACCOUNTALLOC!AW156</f>
        <v>0</v>
      </c>
      <c r="AX156" s="696">
        <f>[52]ACCOUNTALLOC!AX156</f>
        <v>0</v>
      </c>
      <c r="AY156" s="696">
        <f>[52]ACCOUNTALLOC!AY156</f>
        <v>-570226.67840667651</v>
      </c>
      <c r="AZ156" s="696"/>
      <c r="BA156" s="696">
        <f>[52]ACCOUNTALLOC!BA156</f>
        <v>-10968876.612603165</v>
      </c>
      <c r="BB156" s="696">
        <f>[52]ACCOUNTALLOC!BB156</f>
        <v>0</v>
      </c>
      <c r="BC156" s="696">
        <f>[52]ACCOUNTALLOC!BC156</f>
        <v>-918804.14483524207</v>
      </c>
      <c r="BD156" s="696">
        <f>[52]ACCOUNTALLOC!BD156</f>
        <v>0</v>
      </c>
      <c r="BE156" s="696">
        <f>[52]ACCOUNTALLOC!BE156</f>
        <v>0</v>
      </c>
      <c r="BF156" s="696">
        <f>[52]ACCOUNTALLOC!BF156</f>
        <v>0</v>
      </c>
      <c r="BG156" s="696">
        <f>[52]ACCOUNTALLOC!BG156</f>
        <v>-11887680.757438406</v>
      </c>
      <c r="BH156" s="696"/>
      <c r="BI156" s="696">
        <f>[52]ACCOUNTALLOC!BI156</f>
        <v>-18586731.937681675</v>
      </c>
      <c r="BJ156" s="696">
        <f>[52]ACCOUNTALLOC!BJ156</f>
        <v>0</v>
      </c>
      <c r="BK156" s="696">
        <f>[52]ACCOUNTALLOC!BK156</f>
        <v>-185829.47368523726</v>
      </c>
      <c r="BL156" s="696">
        <f>[52]ACCOUNTALLOC!BL156</f>
        <v>0</v>
      </c>
      <c r="BM156" s="696">
        <f>[52]ACCOUNTALLOC!BM156</f>
        <v>0</v>
      </c>
      <c r="BN156" s="696">
        <f>[52]ACCOUNTALLOC!BN156</f>
        <v>0</v>
      </c>
      <c r="BO156" s="696">
        <f>[52]ACCOUNTALLOC!BO156</f>
        <v>-18772561.411366913</v>
      </c>
      <c r="BP156" s="696"/>
      <c r="BQ156" s="696">
        <f>[52]ACCOUNTALLOC!BQ156</f>
        <v>-6433968.7629820993</v>
      </c>
      <c r="BR156" s="696">
        <f>[52]ACCOUNTALLOC!BR156</f>
        <v>0</v>
      </c>
      <c r="BS156" s="696">
        <f>[52]ACCOUNTALLOC!BS156</f>
        <v>-115399.66048185888</v>
      </c>
      <c r="BT156" s="696">
        <f>[52]ACCOUNTALLOC!BT156</f>
        <v>0</v>
      </c>
      <c r="BU156" s="696">
        <f>[52]ACCOUNTALLOC!BU156</f>
        <v>0</v>
      </c>
      <c r="BV156" s="696">
        <f>[52]ACCOUNTALLOC!BV156</f>
        <v>0</v>
      </c>
      <c r="BW156" s="696">
        <f>[52]ACCOUNTALLOC!BW156</f>
        <v>-6549368.4234639583</v>
      </c>
      <c r="BX156" s="696"/>
      <c r="BY156" s="696">
        <f>[52]ACCOUNTALLOC!BY156</f>
        <v>-3490002.4073321624</v>
      </c>
      <c r="BZ156" s="696">
        <f>[52]ACCOUNTALLOC!BZ156</f>
        <v>0</v>
      </c>
      <c r="CA156" s="696">
        <f>[52]ACCOUNTALLOC!CA156</f>
        <v>-185792.45871956355</v>
      </c>
      <c r="CB156" s="696">
        <f>[52]ACCOUNTALLOC!CB156</f>
        <v>0</v>
      </c>
      <c r="CC156" s="696">
        <f>[52]ACCOUNTALLOC!CC156</f>
        <v>0</v>
      </c>
      <c r="CD156" s="696">
        <f>[52]ACCOUNTALLOC!CD156</f>
        <v>0</v>
      </c>
      <c r="CE156" s="696">
        <f>[52]ACCOUNTALLOC!CE156</f>
        <v>-3675794.866051726</v>
      </c>
      <c r="CF156" s="696"/>
      <c r="CG156" s="696">
        <f>[52]ACCOUNTALLOC!CG156</f>
        <v>-9160079.6322441734</v>
      </c>
      <c r="CH156" s="696">
        <f>[52]ACCOUNTALLOC!CH156</f>
        <v>0</v>
      </c>
      <c r="CI156" s="696">
        <f>[52]ACCOUNTALLOC!CI156</f>
        <v>-20006963.143007282</v>
      </c>
      <c r="CJ156" s="696">
        <f>[52]ACCOUNTALLOC!CJ156</f>
        <v>0</v>
      </c>
      <c r="CK156" s="696">
        <f>[52]ACCOUNTALLOC!CK156</f>
        <v>0</v>
      </c>
      <c r="CL156" s="696">
        <f>[52]ACCOUNTALLOC!CL156</f>
        <v>0</v>
      </c>
      <c r="CM156" s="696">
        <f>[52]ACCOUNTALLOC!CM156</f>
        <v>-29167042.775251456</v>
      </c>
      <c r="CN156" s="696">
        <f>[52]ACCOUNTALLOC!CN156</f>
        <v>0</v>
      </c>
      <c r="CO156" s="696">
        <f>[52]ACCOUNTALLOC!CO156</f>
        <v>-420504.09717656596</v>
      </c>
      <c r="CP156" s="696">
        <f>[52]ACCOUNTALLOC!CP156</f>
        <v>0</v>
      </c>
      <c r="CQ156" s="696">
        <f>[52]ACCOUNTALLOC!CQ156</f>
        <v>-2071.5640438791515</v>
      </c>
      <c r="CR156" s="696">
        <f>[52]ACCOUNTALLOC!CR156</f>
        <v>0</v>
      </c>
      <c r="CS156" s="696">
        <f>[52]ACCOUNTALLOC!CS156</f>
        <v>0</v>
      </c>
      <c r="CT156" s="696">
        <f>[52]ACCOUNTALLOC!CT156</f>
        <v>0</v>
      </c>
      <c r="CU156" s="696">
        <f>[52]ACCOUNTALLOC!CU156</f>
        <v>-422575.66122044512</v>
      </c>
      <c r="CV156" s="66"/>
      <c r="CW156" s="66">
        <f>[52]ACCOUNTALLOC!CW156</f>
        <v>0</v>
      </c>
      <c r="CX156" s="66">
        <f>[52]ACCOUNTALLOC!CX156</f>
        <v>0</v>
      </c>
      <c r="CY156" s="66">
        <f>[52]ACCOUNTALLOC!CY156</f>
        <v>0</v>
      </c>
      <c r="CZ156" s="66">
        <f>[52]ACCOUNTALLOC!CZ156</f>
        <v>0</v>
      </c>
      <c r="DA156" s="66">
        <f>[52]ACCOUNTALLOC!DA156</f>
        <v>0</v>
      </c>
      <c r="DB156" s="66">
        <f>[52]ACCOUNTALLOC!DB156</f>
        <v>0</v>
      </c>
      <c r="DC156" s="66">
        <f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>[52]ACCOUNTALLOC!E159</f>
        <v>-46861842.270844348</v>
      </c>
      <c r="F159" s="697">
        <f>[52]ACCOUNTALLOC!F159</f>
        <v>-42932836.055720791</v>
      </c>
      <c r="G159" s="697">
        <f>[52]ACCOUNTALLOC!G159</f>
        <v>-22894834.039076053</v>
      </c>
      <c r="H159" s="697">
        <f>[52]ACCOUNTALLOC!H159</f>
        <v>0</v>
      </c>
      <c r="I159" s="697">
        <f>[52]ACCOUNTALLOC!I159</f>
        <v>0</v>
      </c>
      <c r="J159" s="697">
        <f>[52]ACCOUNTALLOC!J159</f>
        <v>0</v>
      </c>
      <c r="K159" s="697">
        <f>[52]ACCOUNTALLOC!K159</f>
        <v>-112689512.36564121</v>
      </c>
      <c r="L159" s="698"/>
      <c r="M159" s="697">
        <f>[52]ACCOUNTALLOC!M159</f>
        <v>-8895158.8124331068</v>
      </c>
      <c r="N159" s="697">
        <f>[52]ACCOUNTALLOC!N159</f>
        <v>-10908729.873759925</v>
      </c>
      <c r="O159" s="697">
        <f>[52]ACCOUNTALLOC!O159</f>
        <v>-2594352.4537562821</v>
      </c>
      <c r="P159" s="697">
        <f>[52]ACCOUNTALLOC!P159</f>
        <v>0</v>
      </c>
      <c r="Q159" s="697">
        <f>[52]ACCOUNTALLOC!Q159</f>
        <v>0</v>
      </c>
      <c r="R159" s="697">
        <f>[52]ACCOUNTALLOC!R159</f>
        <v>0</v>
      </c>
      <c r="S159" s="697">
        <f>[52]ACCOUNTALLOC!S159</f>
        <v>-22398241.139949314</v>
      </c>
      <c r="T159" s="698"/>
      <c r="U159" s="697">
        <f>[52]ACCOUNTALLOC!U159</f>
        <v>-7827065.2576478431</v>
      </c>
      <c r="V159" s="697">
        <f>[52]ACCOUNTALLOC!V159</f>
        <v>-12131343.008322738</v>
      </c>
      <c r="W159" s="697">
        <f>[52]ACCOUNTALLOC!W159</f>
        <v>-372172.41008555726</v>
      </c>
      <c r="X159" s="697">
        <f>[52]ACCOUNTALLOC!X159</f>
        <v>0</v>
      </c>
      <c r="Y159" s="697">
        <f>[52]ACCOUNTALLOC!Y159</f>
        <v>0</v>
      </c>
      <c r="Z159" s="697">
        <f>[52]ACCOUNTALLOC!Z159</f>
        <v>0</v>
      </c>
      <c r="AA159" s="697">
        <f>[52]ACCOUNTALLOC!AA159</f>
        <v>-20330580.676056139</v>
      </c>
      <c r="AB159" s="698"/>
      <c r="AC159" s="697">
        <f>[52]ACCOUNTALLOC!AC159</f>
        <v>-3538856.9216049938</v>
      </c>
      <c r="AD159" s="697">
        <f>[52]ACCOUNTALLOC!AD159</f>
        <v>-7829154.1047348436</v>
      </c>
      <c r="AE159" s="697">
        <f>[52]ACCOUNTALLOC!AE159</f>
        <v>-196588.99571314896</v>
      </c>
      <c r="AF159" s="697">
        <f>[52]ACCOUNTALLOC!AF159</f>
        <v>0</v>
      </c>
      <c r="AG159" s="697">
        <f>[52]ACCOUNTALLOC!AG159</f>
        <v>0</v>
      </c>
      <c r="AH159" s="697">
        <f>[52]ACCOUNTALLOC!AH159</f>
        <v>0</v>
      </c>
      <c r="AI159" s="697">
        <f>[52]ACCOUNTALLOC!AI159</f>
        <v>-11564600.022052985</v>
      </c>
      <c r="AJ159" s="698"/>
      <c r="AK159" s="697">
        <f>[52]ACCOUNTALLOC!AK159</f>
        <v>-2748721.5184857463</v>
      </c>
      <c r="AL159" s="697">
        <f>[52]ACCOUNTALLOC!AL159</f>
        <v>-5447077.5132923964</v>
      </c>
      <c r="AM159" s="697">
        <f>[52]ACCOUNTALLOC!AM159</f>
        <v>-443277.30084685714</v>
      </c>
      <c r="AN159" s="697">
        <f>[52]ACCOUNTALLOC!AN159</f>
        <v>0</v>
      </c>
      <c r="AO159" s="697">
        <f>[52]ACCOUNTALLOC!AO159</f>
        <v>0</v>
      </c>
      <c r="AP159" s="697">
        <f>[52]ACCOUNTALLOC!AP159</f>
        <v>0</v>
      </c>
      <c r="AQ159" s="697">
        <f>[52]ACCOUNTALLOC!AQ159</f>
        <v>-8639076.3326249998</v>
      </c>
      <c r="AR159" s="698"/>
      <c r="AS159" s="697">
        <f>[52]ACCOUNTALLOC!AS159</f>
        <v>-27273.790171841811</v>
      </c>
      <c r="AT159" s="697">
        <f>[52]ACCOUNTALLOC!AT159</f>
        <v>-17199.73751134154</v>
      </c>
      <c r="AU159" s="697">
        <f>[52]ACCOUNTALLOC!AU159</f>
        <v>-845.46932933407538</v>
      </c>
      <c r="AV159" s="697">
        <f>[52]ACCOUNTALLOC!AV159</f>
        <v>0</v>
      </c>
      <c r="AW159" s="697">
        <f>[52]ACCOUNTALLOC!AW159</f>
        <v>0</v>
      </c>
      <c r="AX159" s="697">
        <f>[52]ACCOUNTALLOC!AX159</f>
        <v>0</v>
      </c>
      <c r="AY159" s="697">
        <f>[52]ACCOUNTALLOC!AY159</f>
        <v>-45318.997012517422</v>
      </c>
      <c r="AZ159" s="698"/>
      <c r="BA159" s="697">
        <f>[52]ACCOUNTALLOC!BA159</f>
        <v>-526851.47823593707</v>
      </c>
      <c r="BB159" s="697">
        <f>[52]ACCOUNTALLOC!BB159</f>
        <v>-474704.40943528427</v>
      </c>
      <c r="BC159" s="697">
        <f>[52]ACCOUNTALLOC!BC159</f>
        <v>-87860.254083207677</v>
      </c>
      <c r="BD159" s="697">
        <f>[52]ACCOUNTALLOC!BD159</f>
        <v>0</v>
      </c>
      <c r="BE159" s="697">
        <f>[52]ACCOUNTALLOC!BE159</f>
        <v>0</v>
      </c>
      <c r="BF159" s="697">
        <f>[52]ACCOUNTALLOC!BF159</f>
        <v>0</v>
      </c>
      <c r="BG159" s="697">
        <f>[52]ACCOUNTALLOC!BG159</f>
        <v>-1089416.1417544289</v>
      </c>
      <c r="BH159" s="698"/>
      <c r="BI159" s="697">
        <f>[52]ACCOUNTALLOC!BI159</f>
        <v>-848084.44445463584</v>
      </c>
      <c r="BJ159" s="697">
        <f>[52]ACCOUNTALLOC!BJ159</f>
        <v>-241492.47893007487</v>
      </c>
      <c r="BK159" s="697">
        <f>[52]ACCOUNTALLOC!BK159</f>
        <v>-38138.593399398596</v>
      </c>
      <c r="BL159" s="697">
        <f>[52]ACCOUNTALLOC!BL159</f>
        <v>0</v>
      </c>
      <c r="BM159" s="697">
        <f>[52]ACCOUNTALLOC!BM159</f>
        <v>0</v>
      </c>
      <c r="BN159" s="697">
        <f>[52]ACCOUNTALLOC!BN159</f>
        <v>0</v>
      </c>
      <c r="BO159" s="697">
        <f>[52]ACCOUNTALLOC!BO159</f>
        <v>-1127715.5167841092</v>
      </c>
      <c r="BP159" s="698"/>
      <c r="BQ159" s="697">
        <f>[52]ACCOUNTALLOC!BQ159</f>
        <v>-492910.2835232651</v>
      </c>
      <c r="BR159" s="697">
        <f>[52]ACCOUNTALLOC!BR159</f>
        <v>-2357716.6184022897</v>
      </c>
      <c r="BS159" s="697">
        <f>[52]ACCOUNTALLOC!BS159</f>
        <v>-44380.227390261811</v>
      </c>
      <c r="BT159" s="697">
        <f>[52]ACCOUNTALLOC!BT159</f>
        <v>0</v>
      </c>
      <c r="BU159" s="697">
        <f>[52]ACCOUNTALLOC!BU159</f>
        <v>0</v>
      </c>
      <c r="BV159" s="697">
        <f>[52]ACCOUNTALLOC!BV159</f>
        <v>0</v>
      </c>
      <c r="BW159" s="697">
        <f>[52]ACCOUNTALLOC!BW159</f>
        <v>-2895007.1293158168</v>
      </c>
      <c r="BX159" s="698"/>
      <c r="BY159" s="697">
        <f>[52]ACCOUNTALLOC!BY159</f>
        <v>-225479.13814037456</v>
      </c>
      <c r="BZ159" s="697">
        <f>[52]ACCOUNTALLOC!BZ159</f>
        <v>-1425268.6844205852</v>
      </c>
      <c r="CA159" s="697">
        <f>[52]ACCOUNTALLOC!CA159</f>
        <v>-77373.002630319359</v>
      </c>
      <c r="CB159" s="697">
        <f>[52]ACCOUNTALLOC!CB159</f>
        <v>0</v>
      </c>
      <c r="CC159" s="697">
        <f>[52]ACCOUNTALLOC!CC159</f>
        <v>0</v>
      </c>
      <c r="CD159" s="697">
        <f>[52]ACCOUNTALLOC!CD159</f>
        <v>0</v>
      </c>
      <c r="CE159" s="697">
        <f>[52]ACCOUNTALLOC!CE159</f>
        <v>-1728120.8251912792</v>
      </c>
      <c r="CF159" s="698"/>
      <c r="CG159" s="697">
        <f>[52]ACCOUNTALLOC!CG159</f>
        <v>-398281.59027308645</v>
      </c>
      <c r="CH159" s="697">
        <f>[52]ACCOUNTALLOC!CH159</f>
        <v>-283898.31021250528</v>
      </c>
      <c r="CI159" s="697">
        <f>[52]ACCOUNTALLOC!CI159</f>
        <v>-1856719.6185483241</v>
      </c>
      <c r="CJ159" s="697">
        <f>[52]ACCOUNTALLOC!CJ159</f>
        <v>0</v>
      </c>
      <c r="CK159" s="697">
        <f>[52]ACCOUNTALLOC!CK159</f>
        <v>0</v>
      </c>
      <c r="CL159" s="697">
        <f>[52]ACCOUNTALLOC!CL159</f>
        <v>0</v>
      </c>
      <c r="CM159" s="697">
        <f>[52]ACCOUNTALLOC!CM159</f>
        <v>-2538899.5190339158</v>
      </c>
      <c r="CN159" s="698">
        <f>[52]ACCOUNTALLOC!CN159</f>
        <v>0</v>
      </c>
      <c r="CO159" s="697">
        <f>[52]ACCOUNTALLOC!CO159</f>
        <v>-24983.436701978339</v>
      </c>
      <c r="CP159" s="697">
        <f>[52]ACCOUNTALLOC!CP159</f>
        <v>-27784.774997329019</v>
      </c>
      <c r="CQ159" s="697">
        <f>[52]ACCOUNTALLOC!CQ159</f>
        <v>-234.68258208355979</v>
      </c>
      <c r="CR159" s="697">
        <f>[52]ACCOUNTALLOC!CR159</f>
        <v>0</v>
      </c>
      <c r="CS159" s="697">
        <f>[52]ACCOUNTALLOC!CS159</f>
        <v>0</v>
      </c>
      <c r="CT159" s="697">
        <f>[52]ACCOUNTALLOC!CT159</f>
        <v>0</v>
      </c>
      <c r="CU159" s="697">
        <f>[52]ACCOUNTALLOC!CU159</f>
        <v>-53002.894281390916</v>
      </c>
      <c r="CW159" s="65">
        <f>[52]ACCOUNTALLOC!CW159</f>
        <v>0</v>
      </c>
      <c r="CX159" s="65">
        <f>[52]ACCOUNTALLOC!CX159</f>
        <v>0</v>
      </c>
      <c r="CY159" s="65">
        <f>[52]ACCOUNTALLOC!CY159</f>
        <v>0</v>
      </c>
      <c r="CZ159" s="65">
        <f>[52]ACCOUNTALLOC!CZ159</f>
        <v>0</v>
      </c>
      <c r="DA159" s="65">
        <f>[52]ACCOUNTALLOC!DA159</f>
        <v>0</v>
      </c>
      <c r="DB159" s="65">
        <f>[52]ACCOUNTALLOC!DB159</f>
        <v>0</v>
      </c>
      <c r="DC159" s="65">
        <f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>[52]ACCOUNTALLOC!E160</f>
        <v>4165954.3752149716</v>
      </c>
      <c r="F160" s="697">
        <f>[52]ACCOUNTALLOC!F160</f>
        <v>3898275.2839443265</v>
      </c>
      <c r="G160" s="697">
        <f>[52]ACCOUNTALLOC!G160</f>
        <v>552739.3277047663</v>
      </c>
      <c r="H160" s="697">
        <f>[52]ACCOUNTALLOC!H160</f>
        <v>0</v>
      </c>
      <c r="I160" s="697">
        <f>[52]ACCOUNTALLOC!I160</f>
        <v>0</v>
      </c>
      <c r="J160" s="697">
        <f>[52]ACCOUNTALLOC!J160</f>
        <v>0</v>
      </c>
      <c r="K160" s="697">
        <f>[52]ACCOUNTALLOC!K160</f>
        <v>8616968.9868640639</v>
      </c>
      <c r="L160" s="698"/>
      <c r="M160" s="697">
        <f>[52]ACCOUNTALLOC!M160</f>
        <v>791300.94403827505</v>
      </c>
      <c r="N160" s="697">
        <f>[52]ACCOUNTALLOC!N160</f>
        <v>990506.00782374688</v>
      </c>
      <c r="O160" s="697">
        <f>[52]ACCOUNTALLOC!O160</f>
        <v>72697.447666373249</v>
      </c>
      <c r="P160" s="697">
        <f>[52]ACCOUNTALLOC!P160</f>
        <v>0</v>
      </c>
      <c r="Q160" s="697">
        <f>[52]ACCOUNTALLOC!Q160</f>
        <v>0</v>
      </c>
      <c r="R160" s="697">
        <f>[52]ACCOUNTALLOC!R160</f>
        <v>0</v>
      </c>
      <c r="S160" s="697">
        <f>[52]ACCOUNTALLOC!S160</f>
        <v>1854504.3995283952</v>
      </c>
      <c r="T160" s="698"/>
      <c r="U160" s="697">
        <f>[52]ACCOUNTALLOC!U160</f>
        <v>696859.61719349714</v>
      </c>
      <c r="V160" s="697">
        <f>[52]ACCOUNTALLOC!V160</f>
        <v>1101518.5334837385</v>
      </c>
      <c r="W160" s="697">
        <f>[52]ACCOUNTALLOC!W160</f>
        <v>17831.165557178079</v>
      </c>
      <c r="X160" s="697">
        <f>[52]ACCOUNTALLOC!X160</f>
        <v>0</v>
      </c>
      <c r="Y160" s="697">
        <f>[52]ACCOUNTALLOC!Y160</f>
        <v>0</v>
      </c>
      <c r="Z160" s="697">
        <f>[52]ACCOUNTALLOC!Z160</f>
        <v>0</v>
      </c>
      <c r="AA160" s="697">
        <f>[52]ACCOUNTALLOC!AA160</f>
        <v>1816209.3162344138</v>
      </c>
      <c r="AB160" s="698"/>
      <c r="AC160" s="697">
        <f>[52]ACCOUNTALLOC!AC160</f>
        <v>315308.45182088122</v>
      </c>
      <c r="AD160" s="697">
        <f>[52]ACCOUNTALLOC!AD160</f>
        <v>710882.40947018215</v>
      </c>
      <c r="AE160" s="697">
        <f>[52]ACCOUNTALLOC!AE160</f>
        <v>2627.1128326446192</v>
      </c>
      <c r="AF160" s="697">
        <f>[52]ACCOUNTALLOC!AF160</f>
        <v>0</v>
      </c>
      <c r="AG160" s="697">
        <f>[52]ACCOUNTALLOC!AG160</f>
        <v>0</v>
      </c>
      <c r="AH160" s="697">
        <f>[52]ACCOUNTALLOC!AH160</f>
        <v>0</v>
      </c>
      <c r="AI160" s="697">
        <f>[52]ACCOUNTALLOC!AI160</f>
        <v>1028817.974123708</v>
      </c>
      <c r="AJ160" s="698"/>
      <c r="AK160" s="697">
        <f>[52]ACCOUNTALLOC!AK160</f>
        <v>244788.86675217957</v>
      </c>
      <c r="AL160" s="697">
        <f>[52]ACCOUNTALLOC!AL160</f>
        <v>494591.31030239066</v>
      </c>
      <c r="AM160" s="697">
        <f>[52]ACCOUNTALLOC!AM160</f>
        <v>23361.514030800696</v>
      </c>
      <c r="AN160" s="697">
        <f>[52]ACCOUNTALLOC!AN160</f>
        <v>0</v>
      </c>
      <c r="AO160" s="697">
        <f>[52]ACCOUNTALLOC!AO160</f>
        <v>0</v>
      </c>
      <c r="AP160" s="697">
        <f>[52]ACCOUNTALLOC!AP160</f>
        <v>0</v>
      </c>
      <c r="AQ160" s="697">
        <f>[52]ACCOUNTALLOC!AQ160</f>
        <v>762741.69108537096</v>
      </c>
      <c r="AR160" s="698"/>
      <c r="AS160" s="697">
        <f>[52]ACCOUNTALLOC!AS160</f>
        <v>2417.0238496261627</v>
      </c>
      <c r="AT160" s="697">
        <f>[52]ACCOUNTALLOC!AT160</f>
        <v>1561.7256578105446</v>
      </c>
      <c r="AU160" s="697">
        <f>[52]ACCOUNTALLOC!AU160</f>
        <v>73.259821150589161</v>
      </c>
      <c r="AV160" s="697">
        <f>[52]ACCOUNTALLOC!AV160</f>
        <v>0</v>
      </c>
      <c r="AW160" s="697">
        <f>[52]ACCOUNTALLOC!AW160</f>
        <v>0</v>
      </c>
      <c r="AX160" s="697">
        <f>[52]ACCOUNTALLOC!AX160</f>
        <v>0</v>
      </c>
      <c r="AY160" s="697">
        <f>[52]ACCOUNTALLOC!AY160</f>
        <v>4052.0093285872963</v>
      </c>
      <c r="AZ160" s="698"/>
      <c r="BA160" s="697">
        <f>[52]ACCOUNTALLOC!BA160</f>
        <v>46689.18358335676</v>
      </c>
      <c r="BB160" s="697">
        <f>[52]ACCOUNTALLOC!BB160</f>
        <v>43102.870354970968</v>
      </c>
      <c r="BC160" s="697">
        <f>[52]ACCOUNTALLOC!BC160</f>
        <v>7317.327902249438</v>
      </c>
      <c r="BD160" s="697">
        <f>[52]ACCOUNTALLOC!BD160</f>
        <v>0</v>
      </c>
      <c r="BE160" s="697">
        <f>[52]ACCOUNTALLOC!BE160</f>
        <v>0</v>
      </c>
      <c r="BF160" s="697">
        <f>[52]ACCOUNTALLOC!BF160</f>
        <v>0</v>
      </c>
      <c r="BG160" s="697">
        <f>[52]ACCOUNTALLOC!BG160</f>
        <v>97109.381840577174</v>
      </c>
      <c r="BH160" s="698"/>
      <c r="BI160" s="697">
        <f>[52]ACCOUNTALLOC!BI160</f>
        <v>75397.528548303628</v>
      </c>
      <c r="BJ160" s="697">
        <f>[52]ACCOUNTALLOC!BJ160</f>
        <v>23612.377902245869</v>
      </c>
      <c r="BK160" s="697">
        <f>[52]ACCOUNTALLOC!BK160</f>
        <v>1565.492709470705</v>
      </c>
      <c r="BL160" s="697">
        <f>[52]ACCOUNTALLOC!BL160</f>
        <v>0</v>
      </c>
      <c r="BM160" s="697">
        <f>[52]ACCOUNTALLOC!BM160</f>
        <v>0</v>
      </c>
      <c r="BN160" s="697">
        <f>[52]ACCOUNTALLOC!BN160</f>
        <v>0</v>
      </c>
      <c r="BO160" s="697">
        <f>[52]ACCOUNTALLOC!BO160</f>
        <v>100575.3991600202</v>
      </c>
      <c r="BP160" s="698"/>
      <c r="BQ160" s="697">
        <f>[52]ACCOUNTALLOC!BQ160</f>
        <v>44088.665848602483</v>
      </c>
      <c r="BR160" s="697">
        <f>[52]ACCOUNTALLOC!BR160</f>
        <v>214079.22849852682</v>
      </c>
      <c r="BS160" s="697">
        <f>[52]ACCOUNTALLOC!BS160</f>
        <v>1059.0954055240759</v>
      </c>
      <c r="BT160" s="697">
        <f>[52]ACCOUNTALLOC!BT160</f>
        <v>0</v>
      </c>
      <c r="BU160" s="697">
        <f>[52]ACCOUNTALLOC!BU160</f>
        <v>0</v>
      </c>
      <c r="BV160" s="697">
        <f>[52]ACCOUNTALLOC!BV160</f>
        <v>0</v>
      </c>
      <c r="BW160" s="697">
        <f>[52]ACCOUNTALLOC!BW160</f>
        <v>259226.98975265338</v>
      </c>
      <c r="BX160" s="698"/>
      <c r="BY160" s="697">
        <f>[52]ACCOUNTALLOC!BY160</f>
        <v>21188.079780864093</v>
      </c>
      <c r="BZ160" s="697">
        <f>[52]ACCOUNTALLOC!BZ160</f>
        <v>139358.30605523873</v>
      </c>
      <c r="CA160" s="697">
        <f>[52]ACCOUNTALLOC!CA160</f>
        <v>1730.0047115328289</v>
      </c>
      <c r="CB160" s="697">
        <f>[52]ACCOUNTALLOC!CB160</f>
        <v>0</v>
      </c>
      <c r="CC160" s="697">
        <f>[52]ACCOUNTALLOC!CC160</f>
        <v>0</v>
      </c>
      <c r="CD160" s="697">
        <f>[52]ACCOUNTALLOC!CD160</f>
        <v>0</v>
      </c>
      <c r="CE160" s="697">
        <f>[52]ACCOUNTALLOC!CE160</f>
        <v>162276.39054763564</v>
      </c>
      <c r="CF160" s="698"/>
      <c r="CG160" s="697">
        <f>[52]ACCOUNTALLOC!CG160</f>
        <v>35342.597775690047</v>
      </c>
      <c r="CH160" s="697">
        <f>[52]ACCOUNTALLOC!CH160</f>
        <v>25777.79311896865</v>
      </c>
      <c r="CI160" s="697">
        <f>[52]ACCOUNTALLOC!CI160</f>
        <v>90253.293187380637</v>
      </c>
      <c r="CJ160" s="697">
        <f>[52]ACCOUNTALLOC!CJ160</f>
        <v>0</v>
      </c>
      <c r="CK160" s="697">
        <f>[52]ACCOUNTALLOC!CK160</f>
        <v>0</v>
      </c>
      <c r="CL160" s="697">
        <f>[52]ACCOUNTALLOC!CL160</f>
        <v>0</v>
      </c>
      <c r="CM160" s="697">
        <f>[52]ACCOUNTALLOC!CM160</f>
        <v>151373.68408203934</v>
      </c>
      <c r="CN160" s="698">
        <f>[52]ACCOUNTALLOC!CN160</f>
        <v>0</v>
      </c>
      <c r="CO160" s="697">
        <f>[52]ACCOUNTALLOC!CO160</f>
        <v>2222.3758241759847</v>
      </c>
      <c r="CP160" s="697">
        <f>[52]ACCOUNTALLOC!CP160</f>
        <v>2522.8405945851637</v>
      </c>
      <c r="CQ160" s="697">
        <f>[52]ACCOUNTALLOC!CQ160</f>
        <v>16.651557777000061</v>
      </c>
      <c r="CR160" s="697">
        <f>[52]ACCOUNTALLOC!CR160</f>
        <v>0</v>
      </c>
      <c r="CS160" s="697">
        <f>[52]ACCOUNTALLOC!CS160</f>
        <v>0</v>
      </c>
      <c r="CT160" s="697">
        <f>[52]ACCOUNTALLOC!CT160</f>
        <v>0</v>
      </c>
      <c r="CU160" s="697">
        <f>[52]ACCOUNTALLOC!CU160</f>
        <v>4761.8679765381485</v>
      </c>
      <c r="CW160" s="65">
        <f>[52]ACCOUNTALLOC!CW160</f>
        <v>0</v>
      </c>
      <c r="CX160" s="65">
        <f>[52]ACCOUNTALLOC!CX160</f>
        <v>0</v>
      </c>
      <c r="CY160" s="65">
        <f>[52]ACCOUNTALLOC!CY160</f>
        <v>0</v>
      </c>
      <c r="CZ160" s="65">
        <f>[52]ACCOUNTALLOC!CZ160</f>
        <v>0</v>
      </c>
      <c r="DA160" s="65">
        <f>[52]ACCOUNTALLOC!DA160</f>
        <v>0</v>
      </c>
      <c r="DB160" s="65">
        <f>[52]ACCOUNTALLOC!DB160</f>
        <v>0</v>
      </c>
      <c r="DC160" s="65">
        <f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>[52]ACCOUNTALLOC!E161</f>
        <v>0</v>
      </c>
      <c r="F161" s="697">
        <f>[52]ACCOUNTALLOC!F161</f>
        <v>0</v>
      </c>
      <c r="G161" s="697">
        <f>[52]ACCOUNTALLOC!G161</f>
        <v>0</v>
      </c>
      <c r="H161" s="697">
        <f>[52]ACCOUNTALLOC!H161</f>
        <v>0</v>
      </c>
      <c r="I161" s="697">
        <f>[52]ACCOUNTALLOC!I161</f>
        <v>0</v>
      </c>
      <c r="J161" s="697">
        <f>[52]ACCOUNTALLOC!J161</f>
        <v>0</v>
      </c>
      <c r="K161" s="697">
        <f>[52]ACCOUNTALLOC!K161</f>
        <v>0</v>
      </c>
      <c r="L161" s="698"/>
      <c r="M161" s="697">
        <f>[52]ACCOUNTALLOC!M161</f>
        <v>0</v>
      </c>
      <c r="N161" s="697">
        <f>[52]ACCOUNTALLOC!N161</f>
        <v>0</v>
      </c>
      <c r="O161" s="697">
        <f>[52]ACCOUNTALLOC!O161</f>
        <v>0</v>
      </c>
      <c r="P161" s="697">
        <f>[52]ACCOUNTALLOC!P161</f>
        <v>0</v>
      </c>
      <c r="Q161" s="697">
        <f>[52]ACCOUNTALLOC!Q161</f>
        <v>0</v>
      </c>
      <c r="R161" s="697">
        <f>[52]ACCOUNTALLOC!R161</f>
        <v>0</v>
      </c>
      <c r="S161" s="697">
        <f>[52]ACCOUNTALLOC!S161</f>
        <v>0</v>
      </c>
      <c r="T161" s="698"/>
      <c r="U161" s="697">
        <f>[52]ACCOUNTALLOC!U161</f>
        <v>0</v>
      </c>
      <c r="V161" s="697">
        <f>[52]ACCOUNTALLOC!V161</f>
        <v>0</v>
      </c>
      <c r="W161" s="697">
        <f>[52]ACCOUNTALLOC!W161</f>
        <v>0</v>
      </c>
      <c r="X161" s="697">
        <f>[52]ACCOUNTALLOC!X161</f>
        <v>0</v>
      </c>
      <c r="Y161" s="697">
        <f>[52]ACCOUNTALLOC!Y161</f>
        <v>0</v>
      </c>
      <c r="Z161" s="697">
        <f>[52]ACCOUNTALLOC!Z161</f>
        <v>0</v>
      </c>
      <c r="AA161" s="697">
        <f>[52]ACCOUNTALLOC!AA161</f>
        <v>0</v>
      </c>
      <c r="AB161" s="698"/>
      <c r="AC161" s="697">
        <f>[52]ACCOUNTALLOC!AC161</f>
        <v>0</v>
      </c>
      <c r="AD161" s="697">
        <f>[52]ACCOUNTALLOC!AD161</f>
        <v>0</v>
      </c>
      <c r="AE161" s="697">
        <f>[52]ACCOUNTALLOC!AE161</f>
        <v>0</v>
      </c>
      <c r="AF161" s="697">
        <f>[52]ACCOUNTALLOC!AF161</f>
        <v>0</v>
      </c>
      <c r="AG161" s="697">
        <f>[52]ACCOUNTALLOC!AG161</f>
        <v>0</v>
      </c>
      <c r="AH161" s="697">
        <f>[52]ACCOUNTALLOC!AH161</f>
        <v>0</v>
      </c>
      <c r="AI161" s="697">
        <f>[52]ACCOUNTALLOC!AI161</f>
        <v>0</v>
      </c>
      <c r="AJ161" s="698"/>
      <c r="AK161" s="697">
        <f>[52]ACCOUNTALLOC!AK161</f>
        <v>0</v>
      </c>
      <c r="AL161" s="697">
        <f>[52]ACCOUNTALLOC!AL161</f>
        <v>0</v>
      </c>
      <c r="AM161" s="697">
        <f>[52]ACCOUNTALLOC!AM161</f>
        <v>0</v>
      </c>
      <c r="AN161" s="697">
        <f>[52]ACCOUNTALLOC!AN161</f>
        <v>0</v>
      </c>
      <c r="AO161" s="697">
        <f>[52]ACCOUNTALLOC!AO161</f>
        <v>0</v>
      </c>
      <c r="AP161" s="697">
        <f>[52]ACCOUNTALLOC!AP161</f>
        <v>0</v>
      </c>
      <c r="AQ161" s="697">
        <f>[52]ACCOUNTALLOC!AQ161</f>
        <v>0</v>
      </c>
      <c r="AR161" s="698"/>
      <c r="AS161" s="697">
        <f>[52]ACCOUNTALLOC!AS161</f>
        <v>0</v>
      </c>
      <c r="AT161" s="697">
        <f>[52]ACCOUNTALLOC!AT161</f>
        <v>0</v>
      </c>
      <c r="AU161" s="697">
        <f>[52]ACCOUNTALLOC!AU161</f>
        <v>0</v>
      </c>
      <c r="AV161" s="697">
        <f>[52]ACCOUNTALLOC!AV161</f>
        <v>0</v>
      </c>
      <c r="AW161" s="697">
        <f>[52]ACCOUNTALLOC!AW161</f>
        <v>0</v>
      </c>
      <c r="AX161" s="697">
        <f>[52]ACCOUNTALLOC!AX161</f>
        <v>0</v>
      </c>
      <c r="AY161" s="697">
        <f>[52]ACCOUNTALLOC!AY161</f>
        <v>0</v>
      </c>
      <c r="AZ161" s="698"/>
      <c r="BA161" s="697">
        <f>[52]ACCOUNTALLOC!BA161</f>
        <v>0</v>
      </c>
      <c r="BB161" s="697">
        <f>[52]ACCOUNTALLOC!BB161</f>
        <v>0</v>
      </c>
      <c r="BC161" s="697">
        <f>[52]ACCOUNTALLOC!BC161</f>
        <v>0</v>
      </c>
      <c r="BD161" s="697">
        <f>[52]ACCOUNTALLOC!BD161</f>
        <v>0</v>
      </c>
      <c r="BE161" s="697">
        <f>[52]ACCOUNTALLOC!BE161</f>
        <v>0</v>
      </c>
      <c r="BF161" s="697">
        <f>[52]ACCOUNTALLOC!BF161</f>
        <v>0</v>
      </c>
      <c r="BG161" s="697">
        <f>[52]ACCOUNTALLOC!BG161</f>
        <v>0</v>
      </c>
      <c r="BH161" s="698"/>
      <c r="BI161" s="697">
        <f>[52]ACCOUNTALLOC!BI161</f>
        <v>0</v>
      </c>
      <c r="BJ161" s="697">
        <f>[52]ACCOUNTALLOC!BJ161</f>
        <v>0</v>
      </c>
      <c r="BK161" s="697">
        <f>[52]ACCOUNTALLOC!BK161</f>
        <v>0</v>
      </c>
      <c r="BL161" s="697">
        <f>[52]ACCOUNTALLOC!BL161</f>
        <v>0</v>
      </c>
      <c r="BM161" s="697">
        <f>[52]ACCOUNTALLOC!BM161</f>
        <v>0</v>
      </c>
      <c r="BN161" s="697">
        <f>[52]ACCOUNTALLOC!BN161</f>
        <v>0</v>
      </c>
      <c r="BO161" s="697">
        <f>[52]ACCOUNTALLOC!BO161</f>
        <v>0</v>
      </c>
      <c r="BP161" s="698"/>
      <c r="BQ161" s="697">
        <f>[52]ACCOUNTALLOC!BQ161</f>
        <v>0</v>
      </c>
      <c r="BR161" s="697">
        <f>[52]ACCOUNTALLOC!BR161</f>
        <v>0</v>
      </c>
      <c r="BS161" s="697">
        <f>[52]ACCOUNTALLOC!BS161</f>
        <v>0</v>
      </c>
      <c r="BT161" s="697">
        <f>[52]ACCOUNTALLOC!BT161</f>
        <v>0</v>
      </c>
      <c r="BU161" s="697">
        <f>[52]ACCOUNTALLOC!BU161</f>
        <v>0</v>
      </c>
      <c r="BV161" s="697">
        <f>[52]ACCOUNTALLOC!BV161</f>
        <v>0</v>
      </c>
      <c r="BW161" s="697">
        <f>[52]ACCOUNTALLOC!BW161</f>
        <v>0</v>
      </c>
      <c r="BX161" s="698"/>
      <c r="BY161" s="697">
        <f>[52]ACCOUNTALLOC!BY161</f>
        <v>0</v>
      </c>
      <c r="BZ161" s="697">
        <f>[52]ACCOUNTALLOC!BZ161</f>
        <v>0</v>
      </c>
      <c r="CA161" s="697">
        <f>[52]ACCOUNTALLOC!CA161</f>
        <v>0</v>
      </c>
      <c r="CB161" s="697">
        <f>[52]ACCOUNTALLOC!CB161</f>
        <v>0</v>
      </c>
      <c r="CC161" s="697">
        <f>[52]ACCOUNTALLOC!CC161</f>
        <v>0</v>
      </c>
      <c r="CD161" s="697">
        <f>[52]ACCOUNTALLOC!CD161</f>
        <v>0</v>
      </c>
      <c r="CE161" s="697">
        <f>[52]ACCOUNTALLOC!CE161</f>
        <v>0</v>
      </c>
      <c r="CF161" s="698"/>
      <c r="CG161" s="697">
        <f>[52]ACCOUNTALLOC!CG161</f>
        <v>0</v>
      </c>
      <c r="CH161" s="697">
        <f>[52]ACCOUNTALLOC!CH161</f>
        <v>0</v>
      </c>
      <c r="CI161" s="697">
        <f>[52]ACCOUNTALLOC!CI161</f>
        <v>0</v>
      </c>
      <c r="CJ161" s="697">
        <f>[52]ACCOUNTALLOC!CJ161</f>
        <v>0</v>
      </c>
      <c r="CK161" s="697">
        <f>[52]ACCOUNTALLOC!CK161</f>
        <v>0</v>
      </c>
      <c r="CL161" s="697">
        <f>[52]ACCOUNTALLOC!CL161</f>
        <v>0</v>
      </c>
      <c r="CM161" s="697">
        <f>[52]ACCOUNTALLOC!CM161</f>
        <v>0</v>
      </c>
      <c r="CN161" s="698">
        <f>[52]ACCOUNTALLOC!CN161</f>
        <v>0</v>
      </c>
      <c r="CO161" s="697">
        <f>[52]ACCOUNTALLOC!CO161</f>
        <v>0</v>
      </c>
      <c r="CP161" s="697">
        <f>[52]ACCOUNTALLOC!CP161</f>
        <v>0</v>
      </c>
      <c r="CQ161" s="697">
        <f>[52]ACCOUNTALLOC!CQ161</f>
        <v>0</v>
      </c>
      <c r="CR161" s="697">
        <f>[52]ACCOUNTALLOC!CR161</f>
        <v>0</v>
      </c>
      <c r="CS161" s="697">
        <f>[52]ACCOUNTALLOC!CS161</f>
        <v>0</v>
      </c>
      <c r="CT161" s="697">
        <f>[52]ACCOUNTALLOC!CT161</f>
        <v>0</v>
      </c>
      <c r="CU161" s="697">
        <f>[52]ACCOUNTALLOC!CU161</f>
        <v>0</v>
      </c>
      <c r="CW161" s="65">
        <f>[52]ACCOUNTALLOC!CW161</f>
        <v>0</v>
      </c>
      <c r="CX161" s="65">
        <f>[52]ACCOUNTALLOC!CX161</f>
        <v>0</v>
      </c>
      <c r="CY161" s="65">
        <f>[52]ACCOUNTALLOC!CY161</f>
        <v>0</v>
      </c>
      <c r="CZ161" s="65">
        <f>[52]ACCOUNTALLOC!CZ161</f>
        <v>0</v>
      </c>
      <c r="DA161" s="65">
        <f>[52]ACCOUNTALLOC!DA161</f>
        <v>0</v>
      </c>
      <c r="DB161" s="65">
        <f>[52]ACCOUNTALLOC!DB161</f>
        <v>0</v>
      </c>
      <c r="DC161" s="65">
        <f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>[52]ACCOUNTALLOC!E162</f>
        <v>0</v>
      </c>
      <c r="F162" s="697">
        <f>[52]ACCOUNTALLOC!F162</f>
        <v>0</v>
      </c>
      <c r="G162" s="697">
        <f>[52]ACCOUNTALLOC!G162</f>
        <v>0</v>
      </c>
      <c r="H162" s="697">
        <f>[52]ACCOUNTALLOC!H162</f>
        <v>0</v>
      </c>
      <c r="I162" s="697">
        <f>[52]ACCOUNTALLOC!I162</f>
        <v>0</v>
      </c>
      <c r="J162" s="697">
        <f>[52]ACCOUNTALLOC!J162</f>
        <v>0</v>
      </c>
      <c r="K162" s="697">
        <f>[52]ACCOUNTALLOC!K162</f>
        <v>0</v>
      </c>
      <c r="L162" s="698"/>
      <c r="M162" s="697">
        <f>[52]ACCOUNTALLOC!M162</f>
        <v>0</v>
      </c>
      <c r="N162" s="697">
        <f>[52]ACCOUNTALLOC!N162</f>
        <v>0</v>
      </c>
      <c r="O162" s="697">
        <f>[52]ACCOUNTALLOC!O162</f>
        <v>0</v>
      </c>
      <c r="P162" s="697">
        <f>[52]ACCOUNTALLOC!P162</f>
        <v>0</v>
      </c>
      <c r="Q162" s="697">
        <f>[52]ACCOUNTALLOC!Q162</f>
        <v>0</v>
      </c>
      <c r="R162" s="697">
        <f>[52]ACCOUNTALLOC!R162</f>
        <v>0</v>
      </c>
      <c r="S162" s="697">
        <f>[52]ACCOUNTALLOC!S162</f>
        <v>0</v>
      </c>
      <c r="T162" s="698"/>
      <c r="U162" s="697">
        <f>[52]ACCOUNTALLOC!U162</f>
        <v>0</v>
      </c>
      <c r="V162" s="697">
        <f>[52]ACCOUNTALLOC!V162</f>
        <v>0</v>
      </c>
      <c r="W162" s="697">
        <f>[52]ACCOUNTALLOC!W162</f>
        <v>0</v>
      </c>
      <c r="X162" s="697">
        <f>[52]ACCOUNTALLOC!X162</f>
        <v>0</v>
      </c>
      <c r="Y162" s="697">
        <f>[52]ACCOUNTALLOC!Y162</f>
        <v>0</v>
      </c>
      <c r="Z162" s="697">
        <f>[52]ACCOUNTALLOC!Z162</f>
        <v>0</v>
      </c>
      <c r="AA162" s="697">
        <f>[52]ACCOUNTALLOC!AA162</f>
        <v>0</v>
      </c>
      <c r="AB162" s="698"/>
      <c r="AC162" s="697">
        <f>[52]ACCOUNTALLOC!AC162</f>
        <v>0</v>
      </c>
      <c r="AD162" s="697">
        <f>[52]ACCOUNTALLOC!AD162</f>
        <v>0</v>
      </c>
      <c r="AE162" s="697">
        <f>[52]ACCOUNTALLOC!AE162</f>
        <v>0</v>
      </c>
      <c r="AF162" s="697">
        <f>[52]ACCOUNTALLOC!AF162</f>
        <v>0</v>
      </c>
      <c r="AG162" s="697">
        <f>[52]ACCOUNTALLOC!AG162</f>
        <v>0</v>
      </c>
      <c r="AH162" s="697">
        <f>[52]ACCOUNTALLOC!AH162</f>
        <v>0</v>
      </c>
      <c r="AI162" s="697">
        <f>[52]ACCOUNTALLOC!AI162</f>
        <v>0</v>
      </c>
      <c r="AJ162" s="698"/>
      <c r="AK162" s="697">
        <f>[52]ACCOUNTALLOC!AK162</f>
        <v>0</v>
      </c>
      <c r="AL162" s="697">
        <f>[52]ACCOUNTALLOC!AL162</f>
        <v>0</v>
      </c>
      <c r="AM162" s="697">
        <f>[52]ACCOUNTALLOC!AM162</f>
        <v>0</v>
      </c>
      <c r="AN162" s="697">
        <f>[52]ACCOUNTALLOC!AN162</f>
        <v>0</v>
      </c>
      <c r="AO162" s="697">
        <f>[52]ACCOUNTALLOC!AO162</f>
        <v>0</v>
      </c>
      <c r="AP162" s="697">
        <f>[52]ACCOUNTALLOC!AP162</f>
        <v>0</v>
      </c>
      <c r="AQ162" s="697">
        <f>[52]ACCOUNTALLOC!AQ162</f>
        <v>0</v>
      </c>
      <c r="AR162" s="698"/>
      <c r="AS162" s="697">
        <f>[52]ACCOUNTALLOC!AS162</f>
        <v>0</v>
      </c>
      <c r="AT162" s="697">
        <f>[52]ACCOUNTALLOC!AT162</f>
        <v>0</v>
      </c>
      <c r="AU162" s="697">
        <f>[52]ACCOUNTALLOC!AU162</f>
        <v>0</v>
      </c>
      <c r="AV162" s="697">
        <f>[52]ACCOUNTALLOC!AV162</f>
        <v>0</v>
      </c>
      <c r="AW162" s="697">
        <f>[52]ACCOUNTALLOC!AW162</f>
        <v>0</v>
      </c>
      <c r="AX162" s="697">
        <f>[52]ACCOUNTALLOC!AX162</f>
        <v>0</v>
      </c>
      <c r="AY162" s="697">
        <f>[52]ACCOUNTALLOC!AY162</f>
        <v>0</v>
      </c>
      <c r="AZ162" s="698"/>
      <c r="BA162" s="697">
        <f>[52]ACCOUNTALLOC!BA162</f>
        <v>0</v>
      </c>
      <c r="BB162" s="697">
        <f>[52]ACCOUNTALLOC!BB162</f>
        <v>0</v>
      </c>
      <c r="BC162" s="697">
        <f>[52]ACCOUNTALLOC!BC162</f>
        <v>0</v>
      </c>
      <c r="BD162" s="697">
        <f>[52]ACCOUNTALLOC!BD162</f>
        <v>0</v>
      </c>
      <c r="BE162" s="697">
        <f>[52]ACCOUNTALLOC!BE162</f>
        <v>0</v>
      </c>
      <c r="BF162" s="697">
        <f>[52]ACCOUNTALLOC!BF162</f>
        <v>0</v>
      </c>
      <c r="BG162" s="697">
        <f>[52]ACCOUNTALLOC!BG162</f>
        <v>0</v>
      </c>
      <c r="BH162" s="698"/>
      <c r="BI162" s="697">
        <f>[52]ACCOUNTALLOC!BI162</f>
        <v>0</v>
      </c>
      <c r="BJ162" s="697">
        <f>[52]ACCOUNTALLOC!BJ162</f>
        <v>0</v>
      </c>
      <c r="BK162" s="697">
        <f>[52]ACCOUNTALLOC!BK162</f>
        <v>0</v>
      </c>
      <c r="BL162" s="697">
        <f>[52]ACCOUNTALLOC!BL162</f>
        <v>0</v>
      </c>
      <c r="BM162" s="697">
        <f>[52]ACCOUNTALLOC!BM162</f>
        <v>0</v>
      </c>
      <c r="BN162" s="697">
        <f>[52]ACCOUNTALLOC!BN162</f>
        <v>0</v>
      </c>
      <c r="BO162" s="697">
        <f>[52]ACCOUNTALLOC!BO162</f>
        <v>0</v>
      </c>
      <c r="BP162" s="698"/>
      <c r="BQ162" s="697">
        <f>[52]ACCOUNTALLOC!BQ162</f>
        <v>0</v>
      </c>
      <c r="BR162" s="697">
        <f>[52]ACCOUNTALLOC!BR162</f>
        <v>0</v>
      </c>
      <c r="BS162" s="697">
        <f>[52]ACCOUNTALLOC!BS162</f>
        <v>0</v>
      </c>
      <c r="BT162" s="697">
        <f>[52]ACCOUNTALLOC!BT162</f>
        <v>0</v>
      </c>
      <c r="BU162" s="697">
        <f>[52]ACCOUNTALLOC!BU162</f>
        <v>0</v>
      </c>
      <c r="BV162" s="697">
        <f>[52]ACCOUNTALLOC!BV162</f>
        <v>0</v>
      </c>
      <c r="BW162" s="697">
        <f>[52]ACCOUNTALLOC!BW162</f>
        <v>0</v>
      </c>
      <c r="BX162" s="698"/>
      <c r="BY162" s="697">
        <f>[52]ACCOUNTALLOC!BY162</f>
        <v>0</v>
      </c>
      <c r="BZ162" s="697">
        <f>[52]ACCOUNTALLOC!BZ162</f>
        <v>0</v>
      </c>
      <c r="CA162" s="697">
        <f>[52]ACCOUNTALLOC!CA162</f>
        <v>0</v>
      </c>
      <c r="CB162" s="697">
        <f>[52]ACCOUNTALLOC!CB162</f>
        <v>0</v>
      </c>
      <c r="CC162" s="697">
        <f>[52]ACCOUNTALLOC!CC162</f>
        <v>0</v>
      </c>
      <c r="CD162" s="697">
        <f>[52]ACCOUNTALLOC!CD162</f>
        <v>0</v>
      </c>
      <c r="CE162" s="697">
        <f>[52]ACCOUNTALLOC!CE162</f>
        <v>0</v>
      </c>
      <c r="CF162" s="698"/>
      <c r="CG162" s="697">
        <f>[52]ACCOUNTALLOC!CG162</f>
        <v>0</v>
      </c>
      <c r="CH162" s="697">
        <f>[52]ACCOUNTALLOC!CH162</f>
        <v>0</v>
      </c>
      <c r="CI162" s="697">
        <f>[52]ACCOUNTALLOC!CI162</f>
        <v>0</v>
      </c>
      <c r="CJ162" s="697">
        <f>[52]ACCOUNTALLOC!CJ162</f>
        <v>0</v>
      </c>
      <c r="CK162" s="697">
        <f>[52]ACCOUNTALLOC!CK162</f>
        <v>0</v>
      </c>
      <c r="CL162" s="697">
        <f>[52]ACCOUNTALLOC!CL162</f>
        <v>0</v>
      </c>
      <c r="CM162" s="697">
        <f>[52]ACCOUNTALLOC!CM162</f>
        <v>0</v>
      </c>
      <c r="CN162" s="698">
        <f>[52]ACCOUNTALLOC!CN162</f>
        <v>0</v>
      </c>
      <c r="CO162" s="697">
        <f>[52]ACCOUNTALLOC!CO162</f>
        <v>0</v>
      </c>
      <c r="CP162" s="697">
        <f>[52]ACCOUNTALLOC!CP162</f>
        <v>0</v>
      </c>
      <c r="CQ162" s="697">
        <f>[52]ACCOUNTALLOC!CQ162</f>
        <v>0</v>
      </c>
      <c r="CR162" s="697">
        <f>[52]ACCOUNTALLOC!CR162</f>
        <v>0</v>
      </c>
      <c r="CS162" s="697">
        <f>[52]ACCOUNTALLOC!CS162</f>
        <v>0</v>
      </c>
      <c r="CT162" s="697">
        <f>[52]ACCOUNTALLOC!CT162</f>
        <v>0</v>
      </c>
      <c r="CU162" s="697">
        <f>[52]ACCOUNTALLOC!CU162</f>
        <v>0</v>
      </c>
      <c r="CW162" s="65">
        <f>[52]ACCOUNTALLOC!CW162</f>
        <v>0</v>
      </c>
      <c r="CX162" s="65">
        <f>[52]ACCOUNTALLOC!CX162</f>
        <v>0</v>
      </c>
      <c r="CY162" s="65">
        <f>[52]ACCOUNTALLOC!CY162</f>
        <v>0</v>
      </c>
      <c r="CZ162" s="65">
        <f>[52]ACCOUNTALLOC!CZ162</f>
        <v>0</v>
      </c>
      <c r="DA162" s="65">
        <f>[52]ACCOUNTALLOC!DA162</f>
        <v>0</v>
      </c>
      <c r="DB162" s="65">
        <f>[52]ACCOUNTALLOC!DB162</f>
        <v>0</v>
      </c>
      <c r="DC162" s="65">
        <f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>[52]ACCOUNTALLOC!E163</f>
        <v>0</v>
      </c>
      <c r="F163" s="697">
        <f>[52]ACCOUNTALLOC!F163</f>
        <v>0</v>
      </c>
      <c r="G163" s="697">
        <f>[52]ACCOUNTALLOC!G163</f>
        <v>0</v>
      </c>
      <c r="H163" s="697">
        <f>[52]ACCOUNTALLOC!H163</f>
        <v>0</v>
      </c>
      <c r="I163" s="697">
        <f>[52]ACCOUNTALLOC!I163</f>
        <v>0</v>
      </c>
      <c r="J163" s="697">
        <f>[52]ACCOUNTALLOC!J163</f>
        <v>0</v>
      </c>
      <c r="K163" s="697">
        <f>[52]ACCOUNTALLOC!K163</f>
        <v>0</v>
      </c>
      <c r="L163" s="698"/>
      <c r="M163" s="697">
        <f>[52]ACCOUNTALLOC!M163</f>
        <v>0</v>
      </c>
      <c r="N163" s="697">
        <f>[52]ACCOUNTALLOC!N163</f>
        <v>0</v>
      </c>
      <c r="O163" s="697">
        <f>[52]ACCOUNTALLOC!O163</f>
        <v>0</v>
      </c>
      <c r="P163" s="697">
        <f>[52]ACCOUNTALLOC!P163</f>
        <v>0</v>
      </c>
      <c r="Q163" s="697">
        <f>[52]ACCOUNTALLOC!Q163</f>
        <v>0</v>
      </c>
      <c r="R163" s="697">
        <f>[52]ACCOUNTALLOC!R163</f>
        <v>0</v>
      </c>
      <c r="S163" s="697">
        <f>[52]ACCOUNTALLOC!S163</f>
        <v>0</v>
      </c>
      <c r="T163" s="698"/>
      <c r="U163" s="697">
        <f>[52]ACCOUNTALLOC!U163</f>
        <v>0</v>
      </c>
      <c r="V163" s="697">
        <f>[52]ACCOUNTALLOC!V163</f>
        <v>0</v>
      </c>
      <c r="W163" s="697">
        <f>[52]ACCOUNTALLOC!W163</f>
        <v>0</v>
      </c>
      <c r="X163" s="697">
        <f>[52]ACCOUNTALLOC!X163</f>
        <v>0</v>
      </c>
      <c r="Y163" s="697">
        <f>[52]ACCOUNTALLOC!Y163</f>
        <v>0</v>
      </c>
      <c r="Z163" s="697">
        <f>[52]ACCOUNTALLOC!Z163</f>
        <v>0</v>
      </c>
      <c r="AA163" s="697">
        <f>[52]ACCOUNTALLOC!AA163</f>
        <v>0</v>
      </c>
      <c r="AB163" s="698"/>
      <c r="AC163" s="697">
        <f>[52]ACCOUNTALLOC!AC163</f>
        <v>0</v>
      </c>
      <c r="AD163" s="697">
        <f>[52]ACCOUNTALLOC!AD163</f>
        <v>0</v>
      </c>
      <c r="AE163" s="697">
        <f>[52]ACCOUNTALLOC!AE163</f>
        <v>0</v>
      </c>
      <c r="AF163" s="697">
        <f>[52]ACCOUNTALLOC!AF163</f>
        <v>0</v>
      </c>
      <c r="AG163" s="697">
        <f>[52]ACCOUNTALLOC!AG163</f>
        <v>0</v>
      </c>
      <c r="AH163" s="697">
        <f>[52]ACCOUNTALLOC!AH163</f>
        <v>0</v>
      </c>
      <c r="AI163" s="697">
        <f>[52]ACCOUNTALLOC!AI163</f>
        <v>0</v>
      </c>
      <c r="AJ163" s="698"/>
      <c r="AK163" s="697">
        <f>[52]ACCOUNTALLOC!AK163</f>
        <v>0</v>
      </c>
      <c r="AL163" s="697">
        <f>[52]ACCOUNTALLOC!AL163</f>
        <v>0</v>
      </c>
      <c r="AM163" s="697">
        <f>[52]ACCOUNTALLOC!AM163</f>
        <v>0</v>
      </c>
      <c r="AN163" s="697">
        <f>[52]ACCOUNTALLOC!AN163</f>
        <v>0</v>
      </c>
      <c r="AO163" s="697">
        <f>[52]ACCOUNTALLOC!AO163</f>
        <v>0</v>
      </c>
      <c r="AP163" s="697">
        <f>[52]ACCOUNTALLOC!AP163</f>
        <v>0</v>
      </c>
      <c r="AQ163" s="697">
        <f>[52]ACCOUNTALLOC!AQ163</f>
        <v>0</v>
      </c>
      <c r="AR163" s="698"/>
      <c r="AS163" s="697">
        <f>[52]ACCOUNTALLOC!AS163</f>
        <v>0</v>
      </c>
      <c r="AT163" s="697">
        <f>[52]ACCOUNTALLOC!AT163</f>
        <v>0</v>
      </c>
      <c r="AU163" s="697">
        <f>[52]ACCOUNTALLOC!AU163</f>
        <v>0</v>
      </c>
      <c r="AV163" s="697">
        <f>[52]ACCOUNTALLOC!AV163</f>
        <v>0</v>
      </c>
      <c r="AW163" s="697">
        <f>[52]ACCOUNTALLOC!AW163</f>
        <v>0</v>
      </c>
      <c r="AX163" s="697">
        <f>[52]ACCOUNTALLOC!AX163</f>
        <v>0</v>
      </c>
      <c r="AY163" s="697">
        <f>[52]ACCOUNTALLOC!AY163</f>
        <v>0</v>
      </c>
      <c r="AZ163" s="698"/>
      <c r="BA163" s="697">
        <f>[52]ACCOUNTALLOC!BA163</f>
        <v>0</v>
      </c>
      <c r="BB163" s="697">
        <f>[52]ACCOUNTALLOC!BB163</f>
        <v>0</v>
      </c>
      <c r="BC163" s="697">
        <f>[52]ACCOUNTALLOC!BC163</f>
        <v>0</v>
      </c>
      <c r="BD163" s="697">
        <f>[52]ACCOUNTALLOC!BD163</f>
        <v>0</v>
      </c>
      <c r="BE163" s="697">
        <f>[52]ACCOUNTALLOC!BE163</f>
        <v>0</v>
      </c>
      <c r="BF163" s="697">
        <f>[52]ACCOUNTALLOC!BF163</f>
        <v>0</v>
      </c>
      <c r="BG163" s="697">
        <f>[52]ACCOUNTALLOC!BG163</f>
        <v>0</v>
      </c>
      <c r="BH163" s="698"/>
      <c r="BI163" s="697">
        <f>[52]ACCOUNTALLOC!BI163</f>
        <v>0</v>
      </c>
      <c r="BJ163" s="697">
        <f>[52]ACCOUNTALLOC!BJ163</f>
        <v>0</v>
      </c>
      <c r="BK163" s="697">
        <f>[52]ACCOUNTALLOC!BK163</f>
        <v>0</v>
      </c>
      <c r="BL163" s="697">
        <f>[52]ACCOUNTALLOC!BL163</f>
        <v>0</v>
      </c>
      <c r="BM163" s="697">
        <f>[52]ACCOUNTALLOC!BM163</f>
        <v>0</v>
      </c>
      <c r="BN163" s="697">
        <f>[52]ACCOUNTALLOC!BN163</f>
        <v>0</v>
      </c>
      <c r="BO163" s="697">
        <f>[52]ACCOUNTALLOC!BO163</f>
        <v>0</v>
      </c>
      <c r="BP163" s="698"/>
      <c r="BQ163" s="697">
        <f>[52]ACCOUNTALLOC!BQ163</f>
        <v>0</v>
      </c>
      <c r="BR163" s="697">
        <f>[52]ACCOUNTALLOC!BR163</f>
        <v>0</v>
      </c>
      <c r="BS163" s="697">
        <f>[52]ACCOUNTALLOC!BS163</f>
        <v>0</v>
      </c>
      <c r="BT163" s="697">
        <f>[52]ACCOUNTALLOC!BT163</f>
        <v>0</v>
      </c>
      <c r="BU163" s="697">
        <f>[52]ACCOUNTALLOC!BU163</f>
        <v>0</v>
      </c>
      <c r="BV163" s="697">
        <f>[52]ACCOUNTALLOC!BV163</f>
        <v>0</v>
      </c>
      <c r="BW163" s="697">
        <f>[52]ACCOUNTALLOC!BW163</f>
        <v>0</v>
      </c>
      <c r="BX163" s="698"/>
      <c r="BY163" s="697">
        <f>[52]ACCOUNTALLOC!BY163</f>
        <v>0</v>
      </c>
      <c r="BZ163" s="697">
        <f>[52]ACCOUNTALLOC!BZ163</f>
        <v>0</v>
      </c>
      <c r="CA163" s="697">
        <f>[52]ACCOUNTALLOC!CA163</f>
        <v>0</v>
      </c>
      <c r="CB163" s="697">
        <f>[52]ACCOUNTALLOC!CB163</f>
        <v>0</v>
      </c>
      <c r="CC163" s="697">
        <f>[52]ACCOUNTALLOC!CC163</f>
        <v>0</v>
      </c>
      <c r="CD163" s="697">
        <f>[52]ACCOUNTALLOC!CD163</f>
        <v>0</v>
      </c>
      <c r="CE163" s="697">
        <f>[52]ACCOUNTALLOC!CE163</f>
        <v>0</v>
      </c>
      <c r="CF163" s="698"/>
      <c r="CG163" s="697">
        <f>[52]ACCOUNTALLOC!CG163</f>
        <v>0</v>
      </c>
      <c r="CH163" s="697">
        <f>[52]ACCOUNTALLOC!CH163</f>
        <v>0</v>
      </c>
      <c r="CI163" s="697">
        <f>[52]ACCOUNTALLOC!CI163</f>
        <v>0</v>
      </c>
      <c r="CJ163" s="697">
        <f>[52]ACCOUNTALLOC!CJ163</f>
        <v>0</v>
      </c>
      <c r="CK163" s="697">
        <f>[52]ACCOUNTALLOC!CK163</f>
        <v>0</v>
      </c>
      <c r="CL163" s="697">
        <f>[52]ACCOUNTALLOC!CL163</f>
        <v>0</v>
      </c>
      <c r="CM163" s="697">
        <f>[52]ACCOUNTALLOC!CM163</f>
        <v>0</v>
      </c>
      <c r="CN163" s="698">
        <f>[52]ACCOUNTALLOC!CN163</f>
        <v>0</v>
      </c>
      <c r="CO163" s="697">
        <f>[52]ACCOUNTALLOC!CO163</f>
        <v>0</v>
      </c>
      <c r="CP163" s="697">
        <f>[52]ACCOUNTALLOC!CP163</f>
        <v>0</v>
      </c>
      <c r="CQ163" s="697">
        <f>[52]ACCOUNTALLOC!CQ163</f>
        <v>0</v>
      </c>
      <c r="CR163" s="697">
        <f>[52]ACCOUNTALLOC!CR163</f>
        <v>0</v>
      </c>
      <c r="CS163" s="697">
        <f>[52]ACCOUNTALLOC!CS163</f>
        <v>0</v>
      </c>
      <c r="CT163" s="697">
        <f>[52]ACCOUNTALLOC!CT163</f>
        <v>0</v>
      </c>
      <c r="CU163" s="697">
        <f>[52]ACCOUNTALLOC!CU163</f>
        <v>0</v>
      </c>
      <c r="CW163" s="65">
        <f>[52]ACCOUNTALLOC!CW163</f>
        <v>0</v>
      </c>
      <c r="CX163" s="65">
        <f>[52]ACCOUNTALLOC!CX163</f>
        <v>0</v>
      </c>
      <c r="CY163" s="65">
        <f>[52]ACCOUNTALLOC!CY163</f>
        <v>0</v>
      </c>
      <c r="CZ163" s="65">
        <f>[52]ACCOUNTALLOC!CZ163</f>
        <v>0</v>
      </c>
      <c r="DA163" s="65">
        <f>[52]ACCOUNTALLOC!DA163</f>
        <v>0</v>
      </c>
      <c r="DB163" s="65">
        <f>[52]ACCOUNTALLOC!DB163</f>
        <v>0</v>
      </c>
      <c r="DC163" s="65">
        <f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>[52]ACCOUNTALLOC!E164</f>
        <v>0</v>
      </c>
      <c r="F164" s="697">
        <f>[52]ACCOUNTALLOC!F164</f>
        <v>0</v>
      </c>
      <c r="G164" s="697">
        <f>[52]ACCOUNTALLOC!G164</f>
        <v>0</v>
      </c>
      <c r="H164" s="697">
        <f>[52]ACCOUNTALLOC!H164</f>
        <v>0</v>
      </c>
      <c r="I164" s="697">
        <f>[52]ACCOUNTALLOC!I164</f>
        <v>0</v>
      </c>
      <c r="J164" s="697">
        <f>[52]ACCOUNTALLOC!J164</f>
        <v>0</v>
      </c>
      <c r="K164" s="697">
        <f>[52]ACCOUNTALLOC!K164</f>
        <v>0</v>
      </c>
      <c r="L164" s="698"/>
      <c r="M164" s="697">
        <f>[52]ACCOUNTALLOC!M164</f>
        <v>0</v>
      </c>
      <c r="N164" s="697">
        <f>[52]ACCOUNTALLOC!N164</f>
        <v>0</v>
      </c>
      <c r="O164" s="697">
        <f>[52]ACCOUNTALLOC!O164</f>
        <v>0</v>
      </c>
      <c r="P164" s="697">
        <f>[52]ACCOUNTALLOC!P164</f>
        <v>0</v>
      </c>
      <c r="Q164" s="697">
        <f>[52]ACCOUNTALLOC!Q164</f>
        <v>0</v>
      </c>
      <c r="R164" s="697">
        <f>[52]ACCOUNTALLOC!R164</f>
        <v>0</v>
      </c>
      <c r="S164" s="697">
        <f>[52]ACCOUNTALLOC!S164</f>
        <v>0</v>
      </c>
      <c r="T164" s="698"/>
      <c r="U164" s="697">
        <f>[52]ACCOUNTALLOC!U164</f>
        <v>0</v>
      </c>
      <c r="V164" s="697">
        <f>[52]ACCOUNTALLOC!V164</f>
        <v>0</v>
      </c>
      <c r="W164" s="697">
        <f>[52]ACCOUNTALLOC!W164</f>
        <v>0</v>
      </c>
      <c r="X164" s="697">
        <f>[52]ACCOUNTALLOC!X164</f>
        <v>0</v>
      </c>
      <c r="Y164" s="697">
        <f>[52]ACCOUNTALLOC!Y164</f>
        <v>0</v>
      </c>
      <c r="Z164" s="697">
        <f>[52]ACCOUNTALLOC!Z164</f>
        <v>0</v>
      </c>
      <c r="AA164" s="697">
        <f>[52]ACCOUNTALLOC!AA164</f>
        <v>0</v>
      </c>
      <c r="AB164" s="698"/>
      <c r="AC164" s="697">
        <f>[52]ACCOUNTALLOC!AC164</f>
        <v>0</v>
      </c>
      <c r="AD164" s="697">
        <f>[52]ACCOUNTALLOC!AD164</f>
        <v>0</v>
      </c>
      <c r="AE164" s="697">
        <f>[52]ACCOUNTALLOC!AE164</f>
        <v>0</v>
      </c>
      <c r="AF164" s="697">
        <f>[52]ACCOUNTALLOC!AF164</f>
        <v>0</v>
      </c>
      <c r="AG164" s="697">
        <f>[52]ACCOUNTALLOC!AG164</f>
        <v>0</v>
      </c>
      <c r="AH164" s="697">
        <f>[52]ACCOUNTALLOC!AH164</f>
        <v>0</v>
      </c>
      <c r="AI164" s="697">
        <f>[52]ACCOUNTALLOC!AI164</f>
        <v>0</v>
      </c>
      <c r="AJ164" s="698"/>
      <c r="AK164" s="697">
        <f>[52]ACCOUNTALLOC!AK164</f>
        <v>0</v>
      </c>
      <c r="AL164" s="697">
        <f>[52]ACCOUNTALLOC!AL164</f>
        <v>0</v>
      </c>
      <c r="AM164" s="697">
        <f>[52]ACCOUNTALLOC!AM164</f>
        <v>0</v>
      </c>
      <c r="AN164" s="697">
        <f>[52]ACCOUNTALLOC!AN164</f>
        <v>0</v>
      </c>
      <c r="AO164" s="697">
        <f>[52]ACCOUNTALLOC!AO164</f>
        <v>0</v>
      </c>
      <c r="AP164" s="697">
        <f>[52]ACCOUNTALLOC!AP164</f>
        <v>0</v>
      </c>
      <c r="AQ164" s="697">
        <f>[52]ACCOUNTALLOC!AQ164</f>
        <v>0</v>
      </c>
      <c r="AR164" s="698"/>
      <c r="AS164" s="697">
        <f>[52]ACCOUNTALLOC!AS164</f>
        <v>0</v>
      </c>
      <c r="AT164" s="697">
        <f>[52]ACCOUNTALLOC!AT164</f>
        <v>0</v>
      </c>
      <c r="AU164" s="697">
        <f>[52]ACCOUNTALLOC!AU164</f>
        <v>0</v>
      </c>
      <c r="AV164" s="697">
        <f>[52]ACCOUNTALLOC!AV164</f>
        <v>0</v>
      </c>
      <c r="AW164" s="697">
        <f>[52]ACCOUNTALLOC!AW164</f>
        <v>0</v>
      </c>
      <c r="AX164" s="697">
        <f>[52]ACCOUNTALLOC!AX164</f>
        <v>0</v>
      </c>
      <c r="AY164" s="697">
        <f>[52]ACCOUNTALLOC!AY164</f>
        <v>0</v>
      </c>
      <c r="AZ164" s="698"/>
      <c r="BA164" s="697">
        <f>[52]ACCOUNTALLOC!BA164</f>
        <v>0</v>
      </c>
      <c r="BB164" s="697">
        <f>[52]ACCOUNTALLOC!BB164</f>
        <v>0</v>
      </c>
      <c r="BC164" s="697">
        <f>[52]ACCOUNTALLOC!BC164</f>
        <v>0</v>
      </c>
      <c r="BD164" s="697">
        <f>[52]ACCOUNTALLOC!BD164</f>
        <v>0</v>
      </c>
      <c r="BE164" s="697">
        <f>[52]ACCOUNTALLOC!BE164</f>
        <v>0</v>
      </c>
      <c r="BF164" s="697">
        <f>[52]ACCOUNTALLOC!BF164</f>
        <v>0</v>
      </c>
      <c r="BG164" s="697">
        <f>[52]ACCOUNTALLOC!BG164</f>
        <v>0</v>
      </c>
      <c r="BH164" s="698"/>
      <c r="BI164" s="697">
        <f>[52]ACCOUNTALLOC!BI164</f>
        <v>0</v>
      </c>
      <c r="BJ164" s="697">
        <f>[52]ACCOUNTALLOC!BJ164</f>
        <v>0</v>
      </c>
      <c r="BK164" s="697">
        <f>[52]ACCOUNTALLOC!BK164</f>
        <v>0</v>
      </c>
      <c r="BL164" s="697">
        <f>[52]ACCOUNTALLOC!BL164</f>
        <v>0</v>
      </c>
      <c r="BM164" s="697">
        <f>[52]ACCOUNTALLOC!BM164</f>
        <v>0</v>
      </c>
      <c r="BN164" s="697">
        <f>[52]ACCOUNTALLOC!BN164</f>
        <v>0</v>
      </c>
      <c r="BO164" s="697">
        <f>[52]ACCOUNTALLOC!BO164</f>
        <v>0</v>
      </c>
      <c r="BP164" s="698"/>
      <c r="BQ164" s="697">
        <f>[52]ACCOUNTALLOC!BQ164</f>
        <v>0</v>
      </c>
      <c r="BR164" s="697">
        <f>[52]ACCOUNTALLOC!BR164</f>
        <v>0</v>
      </c>
      <c r="BS164" s="697">
        <f>[52]ACCOUNTALLOC!BS164</f>
        <v>0</v>
      </c>
      <c r="BT164" s="697">
        <f>[52]ACCOUNTALLOC!BT164</f>
        <v>0</v>
      </c>
      <c r="BU164" s="697">
        <f>[52]ACCOUNTALLOC!BU164</f>
        <v>0</v>
      </c>
      <c r="BV164" s="697">
        <f>[52]ACCOUNTALLOC!BV164</f>
        <v>0</v>
      </c>
      <c r="BW164" s="697">
        <f>[52]ACCOUNTALLOC!BW164</f>
        <v>0</v>
      </c>
      <c r="BX164" s="698"/>
      <c r="BY164" s="697">
        <f>[52]ACCOUNTALLOC!BY164</f>
        <v>0</v>
      </c>
      <c r="BZ164" s="697">
        <f>[52]ACCOUNTALLOC!BZ164</f>
        <v>0</v>
      </c>
      <c r="CA164" s="697">
        <f>[52]ACCOUNTALLOC!CA164</f>
        <v>0</v>
      </c>
      <c r="CB164" s="697">
        <f>[52]ACCOUNTALLOC!CB164</f>
        <v>0</v>
      </c>
      <c r="CC164" s="697">
        <f>[52]ACCOUNTALLOC!CC164</f>
        <v>0</v>
      </c>
      <c r="CD164" s="697">
        <f>[52]ACCOUNTALLOC!CD164</f>
        <v>0</v>
      </c>
      <c r="CE164" s="697">
        <f>[52]ACCOUNTALLOC!CE164</f>
        <v>0</v>
      </c>
      <c r="CF164" s="698"/>
      <c r="CG164" s="697">
        <f>[52]ACCOUNTALLOC!CG164</f>
        <v>0</v>
      </c>
      <c r="CH164" s="697">
        <f>[52]ACCOUNTALLOC!CH164</f>
        <v>0</v>
      </c>
      <c r="CI164" s="697">
        <f>[52]ACCOUNTALLOC!CI164</f>
        <v>0</v>
      </c>
      <c r="CJ164" s="697">
        <f>[52]ACCOUNTALLOC!CJ164</f>
        <v>0</v>
      </c>
      <c r="CK164" s="697">
        <f>[52]ACCOUNTALLOC!CK164</f>
        <v>0</v>
      </c>
      <c r="CL164" s="697">
        <f>[52]ACCOUNTALLOC!CL164</f>
        <v>0</v>
      </c>
      <c r="CM164" s="697">
        <f>[52]ACCOUNTALLOC!CM164</f>
        <v>0</v>
      </c>
      <c r="CN164" s="698">
        <f>[52]ACCOUNTALLOC!CN164</f>
        <v>0</v>
      </c>
      <c r="CO164" s="697">
        <f>[52]ACCOUNTALLOC!CO164</f>
        <v>0</v>
      </c>
      <c r="CP164" s="697">
        <f>[52]ACCOUNTALLOC!CP164</f>
        <v>0</v>
      </c>
      <c r="CQ164" s="697">
        <f>[52]ACCOUNTALLOC!CQ164</f>
        <v>0</v>
      </c>
      <c r="CR164" s="697">
        <f>[52]ACCOUNTALLOC!CR164</f>
        <v>0</v>
      </c>
      <c r="CS164" s="697">
        <f>[52]ACCOUNTALLOC!CS164</f>
        <v>0</v>
      </c>
      <c r="CT164" s="697">
        <f>[52]ACCOUNTALLOC!CT164</f>
        <v>0</v>
      </c>
      <c r="CU164" s="697">
        <f>[52]ACCOUNTALLOC!CU164</f>
        <v>0</v>
      </c>
      <c r="CW164" s="65">
        <f>[52]ACCOUNTALLOC!CW164</f>
        <v>0</v>
      </c>
      <c r="CX164" s="65">
        <f>[52]ACCOUNTALLOC!CX164</f>
        <v>0</v>
      </c>
      <c r="CY164" s="65">
        <f>[52]ACCOUNTALLOC!CY164</f>
        <v>0</v>
      </c>
      <c r="CZ164" s="65">
        <f>[52]ACCOUNTALLOC!CZ164</f>
        <v>0</v>
      </c>
      <c r="DA164" s="65">
        <f>[52]ACCOUNTALLOC!DA164</f>
        <v>0</v>
      </c>
      <c r="DB164" s="65">
        <f>[52]ACCOUNTALLOC!DB164</f>
        <v>0</v>
      </c>
      <c r="DC164" s="65">
        <f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>[52]ACCOUNTALLOC!E165</f>
        <v>0</v>
      </c>
      <c r="F165" s="697">
        <f>[52]ACCOUNTALLOC!F165</f>
        <v>0</v>
      </c>
      <c r="G165" s="697">
        <f>[52]ACCOUNTALLOC!G165</f>
        <v>0</v>
      </c>
      <c r="H165" s="697">
        <f>[52]ACCOUNTALLOC!H165</f>
        <v>0</v>
      </c>
      <c r="I165" s="697">
        <f>[52]ACCOUNTALLOC!I165</f>
        <v>0</v>
      </c>
      <c r="J165" s="697">
        <f>[52]ACCOUNTALLOC!J165</f>
        <v>0</v>
      </c>
      <c r="K165" s="697">
        <f>[52]ACCOUNTALLOC!K165</f>
        <v>0</v>
      </c>
      <c r="L165" s="698"/>
      <c r="M165" s="697">
        <f>[52]ACCOUNTALLOC!M165</f>
        <v>0</v>
      </c>
      <c r="N165" s="697">
        <f>[52]ACCOUNTALLOC!N165</f>
        <v>0</v>
      </c>
      <c r="O165" s="697">
        <f>[52]ACCOUNTALLOC!O165</f>
        <v>0</v>
      </c>
      <c r="P165" s="697">
        <f>[52]ACCOUNTALLOC!P165</f>
        <v>0</v>
      </c>
      <c r="Q165" s="697">
        <f>[52]ACCOUNTALLOC!Q165</f>
        <v>0</v>
      </c>
      <c r="R165" s="697">
        <f>[52]ACCOUNTALLOC!R165</f>
        <v>0</v>
      </c>
      <c r="S165" s="697">
        <f>[52]ACCOUNTALLOC!S165</f>
        <v>0</v>
      </c>
      <c r="T165" s="698"/>
      <c r="U165" s="697">
        <f>[52]ACCOUNTALLOC!U165</f>
        <v>0</v>
      </c>
      <c r="V165" s="697">
        <f>[52]ACCOUNTALLOC!V165</f>
        <v>0</v>
      </c>
      <c r="W165" s="697">
        <f>[52]ACCOUNTALLOC!W165</f>
        <v>0</v>
      </c>
      <c r="X165" s="697">
        <f>[52]ACCOUNTALLOC!X165</f>
        <v>0</v>
      </c>
      <c r="Y165" s="697">
        <f>[52]ACCOUNTALLOC!Y165</f>
        <v>0</v>
      </c>
      <c r="Z165" s="697">
        <f>[52]ACCOUNTALLOC!Z165</f>
        <v>0</v>
      </c>
      <c r="AA165" s="697">
        <f>[52]ACCOUNTALLOC!AA165</f>
        <v>0</v>
      </c>
      <c r="AB165" s="698"/>
      <c r="AC165" s="697">
        <f>[52]ACCOUNTALLOC!AC165</f>
        <v>0</v>
      </c>
      <c r="AD165" s="697">
        <f>[52]ACCOUNTALLOC!AD165</f>
        <v>0</v>
      </c>
      <c r="AE165" s="697">
        <f>[52]ACCOUNTALLOC!AE165</f>
        <v>0</v>
      </c>
      <c r="AF165" s="697">
        <f>[52]ACCOUNTALLOC!AF165</f>
        <v>0</v>
      </c>
      <c r="AG165" s="697">
        <f>[52]ACCOUNTALLOC!AG165</f>
        <v>0</v>
      </c>
      <c r="AH165" s="697">
        <f>[52]ACCOUNTALLOC!AH165</f>
        <v>0</v>
      </c>
      <c r="AI165" s="697">
        <f>[52]ACCOUNTALLOC!AI165</f>
        <v>0</v>
      </c>
      <c r="AJ165" s="698"/>
      <c r="AK165" s="697">
        <f>[52]ACCOUNTALLOC!AK165</f>
        <v>0</v>
      </c>
      <c r="AL165" s="697">
        <f>[52]ACCOUNTALLOC!AL165</f>
        <v>0</v>
      </c>
      <c r="AM165" s="697">
        <f>[52]ACCOUNTALLOC!AM165</f>
        <v>0</v>
      </c>
      <c r="AN165" s="697">
        <f>[52]ACCOUNTALLOC!AN165</f>
        <v>0</v>
      </c>
      <c r="AO165" s="697">
        <f>[52]ACCOUNTALLOC!AO165</f>
        <v>0</v>
      </c>
      <c r="AP165" s="697">
        <f>[52]ACCOUNTALLOC!AP165</f>
        <v>0</v>
      </c>
      <c r="AQ165" s="697">
        <f>[52]ACCOUNTALLOC!AQ165</f>
        <v>0</v>
      </c>
      <c r="AR165" s="698"/>
      <c r="AS165" s="697">
        <f>[52]ACCOUNTALLOC!AS165</f>
        <v>0</v>
      </c>
      <c r="AT165" s="697">
        <f>[52]ACCOUNTALLOC!AT165</f>
        <v>0</v>
      </c>
      <c r="AU165" s="697">
        <f>[52]ACCOUNTALLOC!AU165</f>
        <v>0</v>
      </c>
      <c r="AV165" s="697">
        <f>[52]ACCOUNTALLOC!AV165</f>
        <v>0</v>
      </c>
      <c r="AW165" s="697">
        <f>[52]ACCOUNTALLOC!AW165</f>
        <v>0</v>
      </c>
      <c r="AX165" s="697">
        <f>[52]ACCOUNTALLOC!AX165</f>
        <v>0</v>
      </c>
      <c r="AY165" s="697">
        <f>[52]ACCOUNTALLOC!AY165</f>
        <v>0</v>
      </c>
      <c r="AZ165" s="698"/>
      <c r="BA165" s="697">
        <f>[52]ACCOUNTALLOC!BA165</f>
        <v>0</v>
      </c>
      <c r="BB165" s="697">
        <f>[52]ACCOUNTALLOC!BB165</f>
        <v>0</v>
      </c>
      <c r="BC165" s="697">
        <f>[52]ACCOUNTALLOC!BC165</f>
        <v>0</v>
      </c>
      <c r="BD165" s="697">
        <f>[52]ACCOUNTALLOC!BD165</f>
        <v>0</v>
      </c>
      <c r="BE165" s="697">
        <f>[52]ACCOUNTALLOC!BE165</f>
        <v>0</v>
      </c>
      <c r="BF165" s="697">
        <f>[52]ACCOUNTALLOC!BF165</f>
        <v>0</v>
      </c>
      <c r="BG165" s="697">
        <f>[52]ACCOUNTALLOC!BG165</f>
        <v>0</v>
      </c>
      <c r="BH165" s="698"/>
      <c r="BI165" s="697">
        <f>[52]ACCOUNTALLOC!BI165</f>
        <v>0</v>
      </c>
      <c r="BJ165" s="697">
        <f>[52]ACCOUNTALLOC!BJ165</f>
        <v>0</v>
      </c>
      <c r="BK165" s="697">
        <f>[52]ACCOUNTALLOC!BK165</f>
        <v>0</v>
      </c>
      <c r="BL165" s="697">
        <f>[52]ACCOUNTALLOC!BL165</f>
        <v>0</v>
      </c>
      <c r="BM165" s="697">
        <f>[52]ACCOUNTALLOC!BM165</f>
        <v>0</v>
      </c>
      <c r="BN165" s="697">
        <f>[52]ACCOUNTALLOC!BN165</f>
        <v>0</v>
      </c>
      <c r="BO165" s="697">
        <f>[52]ACCOUNTALLOC!BO165</f>
        <v>0</v>
      </c>
      <c r="BP165" s="698"/>
      <c r="BQ165" s="697">
        <f>[52]ACCOUNTALLOC!BQ165</f>
        <v>0</v>
      </c>
      <c r="BR165" s="697">
        <f>[52]ACCOUNTALLOC!BR165</f>
        <v>0</v>
      </c>
      <c r="BS165" s="697">
        <f>[52]ACCOUNTALLOC!BS165</f>
        <v>0</v>
      </c>
      <c r="BT165" s="697">
        <f>[52]ACCOUNTALLOC!BT165</f>
        <v>0</v>
      </c>
      <c r="BU165" s="697">
        <f>[52]ACCOUNTALLOC!BU165</f>
        <v>0</v>
      </c>
      <c r="BV165" s="697">
        <f>[52]ACCOUNTALLOC!BV165</f>
        <v>0</v>
      </c>
      <c r="BW165" s="697">
        <f>[52]ACCOUNTALLOC!BW165</f>
        <v>0</v>
      </c>
      <c r="BX165" s="698"/>
      <c r="BY165" s="697">
        <f>[52]ACCOUNTALLOC!BY165</f>
        <v>0</v>
      </c>
      <c r="BZ165" s="697">
        <f>[52]ACCOUNTALLOC!BZ165</f>
        <v>0</v>
      </c>
      <c r="CA165" s="697">
        <f>[52]ACCOUNTALLOC!CA165</f>
        <v>0</v>
      </c>
      <c r="CB165" s="697">
        <f>[52]ACCOUNTALLOC!CB165</f>
        <v>0</v>
      </c>
      <c r="CC165" s="697">
        <f>[52]ACCOUNTALLOC!CC165</f>
        <v>0</v>
      </c>
      <c r="CD165" s="697">
        <f>[52]ACCOUNTALLOC!CD165</f>
        <v>0</v>
      </c>
      <c r="CE165" s="697">
        <f>[52]ACCOUNTALLOC!CE165</f>
        <v>0</v>
      </c>
      <c r="CF165" s="698"/>
      <c r="CG165" s="697">
        <f>[52]ACCOUNTALLOC!CG165</f>
        <v>0</v>
      </c>
      <c r="CH165" s="697">
        <f>[52]ACCOUNTALLOC!CH165</f>
        <v>0</v>
      </c>
      <c r="CI165" s="697">
        <f>[52]ACCOUNTALLOC!CI165</f>
        <v>0</v>
      </c>
      <c r="CJ165" s="697">
        <f>[52]ACCOUNTALLOC!CJ165</f>
        <v>0</v>
      </c>
      <c r="CK165" s="697">
        <f>[52]ACCOUNTALLOC!CK165</f>
        <v>0</v>
      </c>
      <c r="CL165" s="697">
        <f>[52]ACCOUNTALLOC!CL165</f>
        <v>0</v>
      </c>
      <c r="CM165" s="697">
        <f>[52]ACCOUNTALLOC!CM165</f>
        <v>0</v>
      </c>
      <c r="CN165" s="698">
        <f>[52]ACCOUNTALLOC!CN165</f>
        <v>0</v>
      </c>
      <c r="CO165" s="697">
        <f>[52]ACCOUNTALLOC!CO165</f>
        <v>0</v>
      </c>
      <c r="CP165" s="697">
        <f>[52]ACCOUNTALLOC!CP165</f>
        <v>0</v>
      </c>
      <c r="CQ165" s="697">
        <f>[52]ACCOUNTALLOC!CQ165</f>
        <v>0</v>
      </c>
      <c r="CR165" s="697">
        <f>[52]ACCOUNTALLOC!CR165</f>
        <v>0</v>
      </c>
      <c r="CS165" s="697">
        <f>[52]ACCOUNTALLOC!CS165</f>
        <v>0</v>
      </c>
      <c r="CT165" s="697">
        <f>[52]ACCOUNTALLOC!CT165</f>
        <v>0</v>
      </c>
      <c r="CU165" s="697">
        <f>[52]ACCOUNTALLOC!CU165</f>
        <v>0</v>
      </c>
      <c r="CW165" s="65">
        <f>[52]ACCOUNTALLOC!CW165</f>
        <v>0</v>
      </c>
      <c r="CX165" s="65">
        <f>[52]ACCOUNTALLOC!CX165</f>
        <v>0</v>
      </c>
      <c r="CY165" s="65">
        <f>[52]ACCOUNTALLOC!CY165</f>
        <v>0</v>
      </c>
      <c r="CZ165" s="65">
        <f>[52]ACCOUNTALLOC!CZ165</f>
        <v>0</v>
      </c>
      <c r="DA165" s="65">
        <f>[52]ACCOUNTALLOC!DA165</f>
        <v>0</v>
      </c>
      <c r="DB165" s="65">
        <f>[52]ACCOUNTALLOC!DB165</f>
        <v>0</v>
      </c>
      <c r="DC165" s="65">
        <f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>[52]ACCOUNTALLOC!E166</f>
        <v>0</v>
      </c>
      <c r="F166" s="697">
        <f>[52]ACCOUNTALLOC!F166</f>
        <v>0</v>
      </c>
      <c r="G166" s="697">
        <f>[52]ACCOUNTALLOC!G166</f>
        <v>0</v>
      </c>
      <c r="H166" s="697">
        <f>[52]ACCOUNTALLOC!H166</f>
        <v>0</v>
      </c>
      <c r="I166" s="697">
        <f>[52]ACCOUNTALLOC!I166</f>
        <v>0</v>
      </c>
      <c r="J166" s="697">
        <f>[52]ACCOUNTALLOC!J166</f>
        <v>0</v>
      </c>
      <c r="K166" s="697">
        <f>[52]ACCOUNTALLOC!K166</f>
        <v>0</v>
      </c>
      <c r="L166" s="698"/>
      <c r="M166" s="697">
        <f>[52]ACCOUNTALLOC!M166</f>
        <v>0</v>
      </c>
      <c r="N166" s="697">
        <f>[52]ACCOUNTALLOC!N166</f>
        <v>0</v>
      </c>
      <c r="O166" s="697">
        <f>[52]ACCOUNTALLOC!O166</f>
        <v>0</v>
      </c>
      <c r="P166" s="697">
        <f>[52]ACCOUNTALLOC!P166</f>
        <v>0</v>
      </c>
      <c r="Q166" s="697">
        <f>[52]ACCOUNTALLOC!Q166</f>
        <v>0</v>
      </c>
      <c r="R166" s="697">
        <f>[52]ACCOUNTALLOC!R166</f>
        <v>0</v>
      </c>
      <c r="S166" s="697">
        <f>[52]ACCOUNTALLOC!S166</f>
        <v>0</v>
      </c>
      <c r="T166" s="698"/>
      <c r="U166" s="697">
        <f>[52]ACCOUNTALLOC!U166</f>
        <v>0</v>
      </c>
      <c r="V166" s="697">
        <f>[52]ACCOUNTALLOC!V166</f>
        <v>0</v>
      </c>
      <c r="W166" s="697">
        <f>[52]ACCOUNTALLOC!W166</f>
        <v>0</v>
      </c>
      <c r="X166" s="697">
        <f>[52]ACCOUNTALLOC!X166</f>
        <v>0</v>
      </c>
      <c r="Y166" s="697">
        <f>[52]ACCOUNTALLOC!Y166</f>
        <v>0</v>
      </c>
      <c r="Z166" s="697">
        <f>[52]ACCOUNTALLOC!Z166</f>
        <v>0</v>
      </c>
      <c r="AA166" s="697">
        <f>[52]ACCOUNTALLOC!AA166</f>
        <v>0</v>
      </c>
      <c r="AB166" s="698"/>
      <c r="AC166" s="697">
        <f>[52]ACCOUNTALLOC!AC166</f>
        <v>0</v>
      </c>
      <c r="AD166" s="697">
        <f>[52]ACCOUNTALLOC!AD166</f>
        <v>0</v>
      </c>
      <c r="AE166" s="697">
        <f>[52]ACCOUNTALLOC!AE166</f>
        <v>0</v>
      </c>
      <c r="AF166" s="697">
        <f>[52]ACCOUNTALLOC!AF166</f>
        <v>0</v>
      </c>
      <c r="AG166" s="697">
        <f>[52]ACCOUNTALLOC!AG166</f>
        <v>0</v>
      </c>
      <c r="AH166" s="697">
        <f>[52]ACCOUNTALLOC!AH166</f>
        <v>0</v>
      </c>
      <c r="AI166" s="697">
        <f>[52]ACCOUNTALLOC!AI166</f>
        <v>0</v>
      </c>
      <c r="AJ166" s="698"/>
      <c r="AK166" s="697">
        <f>[52]ACCOUNTALLOC!AK166</f>
        <v>0</v>
      </c>
      <c r="AL166" s="697">
        <f>[52]ACCOUNTALLOC!AL166</f>
        <v>0</v>
      </c>
      <c r="AM166" s="697">
        <f>[52]ACCOUNTALLOC!AM166</f>
        <v>0</v>
      </c>
      <c r="AN166" s="697">
        <f>[52]ACCOUNTALLOC!AN166</f>
        <v>0</v>
      </c>
      <c r="AO166" s="697">
        <f>[52]ACCOUNTALLOC!AO166</f>
        <v>0</v>
      </c>
      <c r="AP166" s="697">
        <f>[52]ACCOUNTALLOC!AP166</f>
        <v>0</v>
      </c>
      <c r="AQ166" s="697">
        <f>[52]ACCOUNTALLOC!AQ166</f>
        <v>0</v>
      </c>
      <c r="AR166" s="698"/>
      <c r="AS166" s="697">
        <f>[52]ACCOUNTALLOC!AS166</f>
        <v>0</v>
      </c>
      <c r="AT166" s="697">
        <f>[52]ACCOUNTALLOC!AT166</f>
        <v>0</v>
      </c>
      <c r="AU166" s="697">
        <f>[52]ACCOUNTALLOC!AU166</f>
        <v>0</v>
      </c>
      <c r="AV166" s="697">
        <f>[52]ACCOUNTALLOC!AV166</f>
        <v>0</v>
      </c>
      <c r="AW166" s="697">
        <f>[52]ACCOUNTALLOC!AW166</f>
        <v>0</v>
      </c>
      <c r="AX166" s="697">
        <f>[52]ACCOUNTALLOC!AX166</f>
        <v>0</v>
      </c>
      <c r="AY166" s="697">
        <f>[52]ACCOUNTALLOC!AY166</f>
        <v>0</v>
      </c>
      <c r="AZ166" s="698"/>
      <c r="BA166" s="697">
        <f>[52]ACCOUNTALLOC!BA166</f>
        <v>0</v>
      </c>
      <c r="BB166" s="697">
        <f>[52]ACCOUNTALLOC!BB166</f>
        <v>0</v>
      </c>
      <c r="BC166" s="697">
        <f>[52]ACCOUNTALLOC!BC166</f>
        <v>0</v>
      </c>
      <c r="BD166" s="697">
        <f>[52]ACCOUNTALLOC!BD166</f>
        <v>0</v>
      </c>
      <c r="BE166" s="697">
        <f>[52]ACCOUNTALLOC!BE166</f>
        <v>0</v>
      </c>
      <c r="BF166" s="697">
        <f>[52]ACCOUNTALLOC!BF166</f>
        <v>0</v>
      </c>
      <c r="BG166" s="697">
        <f>[52]ACCOUNTALLOC!BG166</f>
        <v>0</v>
      </c>
      <c r="BH166" s="698"/>
      <c r="BI166" s="697">
        <f>[52]ACCOUNTALLOC!BI166</f>
        <v>0</v>
      </c>
      <c r="BJ166" s="697">
        <f>[52]ACCOUNTALLOC!BJ166</f>
        <v>0</v>
      </c>
      <c r="BK166" s="697">
        <f>[52]ACCOUNTALLOC!BK166</f>
        <v>0</v>
      </c>
      <c r="BL166" s="697">
        <f>[52]ACCOUNTALLOC!BL166</f>
        <v>0</v>
      </c>
      <c r="BM166" s="697">
        <f>[52]ACCOUNTALLOC!BM166</f>
        <v>0</v>
      </c>
      <c r="BN166" s="697">
        <f>[52]ACCOUNTALLOC!BN166</f>
        <v>0</v>
      </c>
      <c r="BO166" s="697">
        <f>[52]ACCOUNTALLOC!BO166</f>
        <v>0</v>
      </c>
      <c r="BP166" s="698"/>
      <c r="BQ166" s="697">
        <f>[52]ACCOUNTALLOC!BQ166</f>
        <v>0</v>
      </c>
      <c r="BR166" s="697">
        <f>[52]ACCOUNTALLOC!BR166</f>
        <v>0</v>
      </c>
      <c r="BS166" s="697">
        <f>[52]ACCOUNTALLOC!BS166</f>
        <v>0</v>
      </c>
      <c r="BT166" s="697">
        <f>[52]ACCOUNTALLOC!BT166</f>
        <v>0</v>
      </c>
      <c r="BU166" s="697">
        <f>[52]ACCOUNTALLOC!BU166</f>
        <v>0</v>
      </c>
      <c r="BV166" s="697">
        <f>[52]ACCOUNTALLOC!BV166</f>
        <v>0</v>
      </c>
      <c r="BW166" s="697">
        <f>[52]ACCOUNTALLOC!BW166</f>
        <v>0</v>
      </c>
      <c r="BX166" s="698"/>
      <c r="BY166" s="697">
        <f>[52]ACCOUNTALLOC!BY166</f>
        <v>0</v>
      </c>
      <c r="BZ166" s="697">
        <f>[52]ACCOUNTALLOC!BZ166</f>
        <v>0</v>
      </c>
      <c r="CA166" s="697">
        <f>[52]ACCOUNTALLOC!CA166</f>
        <v>0</v>
      </c>
      <c r="CB166" s="697">
        <f>[52]ACCOUNTALLOC!CB166</f>
        <v>0</v>
      </c>
      <c r="CC166" s="697">
        <f>[52]ACCOUNTALLOC!CC166</f>
        <v>0</v>
      </c>
      <c r="CD166" s="697">
        <f>[52]ACCOUNTALLOC!CD166</f>
        <v>0</v>
      </c>
      <c r="CE166" s="697">
        <f>[52]ACCOUNTALLOC!CE166</f>
        <v>0</v>
      </c>
      <c r="CF166" s="698"/>
      <c r="CG166" s="697">
        <f>[52]ACCOUNTALLOC!CG166</f>
        <v>0</v>
      </c>
      <c r="CH166" s="697">
        <f>[52]ACCOUNTALLOC!CH166</f>
        <v>0</v>
      </c>
      <c r="CI166" s="697">
        <f>[52]ACCOUNTALLOC!CI166</f>
        <v>0</v>
      </c>
      <c r="CJ166" s="697">
        <f>[52]ACCOUNTALLOC!CJ166</f>
        <v>0</v>
      </c>
      <c r="CK166" s="697">
        <f>[52]ACCOUNTALLOC!CK166</f>
        <v>0</v>
      </c>
      <c r="CL166" s="697">
        <f>[52]ACCOUNTALLOC!CL166</f>
        <v>0</v>
      </c>
      <c r="CM166" s="697">
        <f>[52]ACCOUNTALLOC!CM166</f>
        <v>0</v>
      </c>
      <c r="CN166" s="698">
        <f>[52]ACCOUNTALLOC!CN166</f>
        <v>0</v>
      </c>
      <c r="CO166" s="697">
        <f>[52]ACCOUNTALLOC!CO166</f>
        <v>0</v>
      </c>
      <c r="CP166" s="697">
        <f>[52]ACCOUNTALLOC!CP166</f>
        <v>0</v>
      </c>
      <c r="CQ166" s="697">
        <f>[52]ACCOUNTALLOC!CQ166</f>
        <v>0</v>
      </c>
      <c r="CR166" s="697">
        <f>[52]ACCOUNTALLOC!CR166</f>
        <v>0</v>
      </c>
      <c r="CS166" s="697">
        <f>[52]ACCOUNTALLOC!CS166</f>
        <v>0</v>
      </c>
      <c r="CT166" s="697">
        <f>[52]ACCOUNTALLOC!CT166</f>
        <v>0</v>
      </c>
      <c r="CU166" s="697">
        <f>[52]ACCOUNTALLOC!CU166</f>
        <v>0</v>
      </c>
      <c r="CW166" s="65">
        <f>[52]ACCOUNTALLOC!CW166</f>
        <v>0</v>
      </c>
      <c r="CX166" s="65">
        <f>[52]ACCOUNTALLOC!CX166</f>
        <v>0</v>
      </c>
      <c r="CY166" s="65">
        <f>[52]ACCOUNTALLOC!CY166</f>
        <v>0</v>
      </c>
      <c r="CZ166" s="65">
        <f>[52]ACCOUNTALLOC!CZ166</f>
        <v>0</v>
      </c>
      <c r="DA166" s="65">
        <f>[52]ACCOUNTALLOC!DA166</f>
        <v>0</v>
      </c>
      <c r="DB166" s="65">
        <f>[52]ACCOUNTALLOC!DB166</f>
        <v>0</v>
      </c>
      <c r="DC166" s="65">
        <f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>[52]ACCOUNTALLOC!E167</f>
        <v>0</v>
      </c>
      <c r="F167" s="697">
        <f>[52]ACCOUNTALLOC!F167</f>
        <v>0</v>
      </c>
      <c r="G167" s="697">
        <f>[52]ACCOUNTALLOC!G167</f>
        <v>0</v>
      </c>
      <c r="H167" s="697">
        <f>[52]ACCOUNTALLOC!H167</f>
        <v>0</v>
      </c>
      <c r="I167" s="697">
        <f>[52]ACCOUNTALLOC!I167</f>
        <v>0</v>
      </c>
      <c r="J167" s="697">
        <f>[52]ACCOUNTALLOC!J167</f>
        <v>0</v>
      </c>
      <c r="K167" s="697">
        <f>[52]ACCOUNTALLOC!K167</f>
        <v>0</v>
      </c>
      <c r="L167" s="698"/>
      <c r="M167" s="697">
        <f>[52]ACCOUNTALLOC!M167</f>
        <v>0</v>
      </c>
      <c r="N167" s="697">
        <f>[52]ACCOUNTALLOC!N167</f>
        <v>0</v>
      </c>
      <c r="O167" s="697">
        <f>[52]ACCOUNTALLOC!O167</f>
        <v>0</v>
      </c>
      <c r="P167" s="697">
        <f>[52]ACCOUNTALLOC!P167</f>
        <v>0</v>
      </c>
      <c r="Q167" s="697">
        <f>[52]ACCOUNTALLOC!Q167</f>
        <v>0</v>
      </c>
      <c r="R167" s="697">
        <f>[52]ACCOUNTALLOC!R167</f>
        <v>0</v>
      </c>
      <c r="S167" s="697">
        <f>[52]ACCOUNTALLOC!S167</f>
        <v>0</v>
      </c>
      <c r="T167" s="698"/>
      <c r="U167" s="697">
        <f>[52]ACCOUNTALLOC!U167</f>
        <v>0</v>
      </c>
      <c r="V167" s="697">
        <f>[52]ACCOUNTALLOC!V167</f>
        <v>0</v>
      </c>
      <c r="W167" s="697">
        <f>[52]ACCOUNTALLOC!W167</f>
        <v>0</v>
      </c>
      <c r="X167" s="697">
        <f>[52]ACCOUNTALLOC!X167</f>
        <v>0</v>
      </c>
      <c r="Y167" s="697">
        <f>[52]ACCOUNTALLOC!Y167</f>
        <v>0</v>
      </c>
      <c r="Z167" s="697">
        <f>[52]ACCOUNTALLOC!Z167</f>
        <v>0</v>
      </c>
      <c r="AA167" s="697">
        <f>[52]ACCOUNTALLOC!AA167</f>
        <v>0</v>
      </c>
      <c r="AB167" s="698"/>
      <c r="AC167" s="697">
        <f>[52]ACCOUNTALLOC!AC167</f>
        <v>0</v>
      </c>
      <c r="AD167" s="697">
        <f>[52]ACCOUNTALLOC!AD167</f>
        <v>0</v>
      </c>
      <c r="AE167" s="697">
        <f>[52]ACCOUNTALLOC!AE167</f>
        <v>0</v>
      </c>
      <c r="AF167" s="697">
        <f>[52]ACCOUNTALLOC!AF167</f>
        <v>0</v>
      </c>
      <c r="AG167" s="697">
        <f>[52]ACCOUNTALLOC!AG167</f>
        <v>0</v>
      </c>
      <c r="AH167" s="697">
        <f>[52]ACCOUNTALLOC!AH167</f>
        <v>0</v>
      </c>
      <c r="AI167" s="697">
        <f>[52]ACCOUNTALLOC!AI167</f>
        <v>0</v>
      </c>
      <c r="AJ167" s="698"/>
      <c r="AK167" s="697">
        <f>[52]ACCOUNTALLOC!AK167</f>
        <v>0</v>
      </c>
      <c r="AL167" s="697">
        <f>[52]ACCOUNTALLOC!AL167</f>
        <v>0</v>
      </c>
      <c r="AM167" s="697">
        <f>[52]ACCOUNTALLOC!AM167</f>
        <v>0</v>
      </c>
      <c r="AN167" s="697">
        <f>[52]ACCOUNTALLOC!AN167</f>
        <v>0</v>
      </c>
      <c r="AO167" s="697">
        <f>[52]ACCOUNTALLOC!AO167</f>
        <v>0</v>
      </c>
      <c r="AP167" s="697">
        <f>[52]ACCOUNTALLOC!AP167</f>
        <v>0</v>
      </c>
      <c r="AQ167" s="697">
        <f>[52]ACCOUNTALLOC!AQ167</f>
        <v>0</v>
      </c>
      <c r="AR167" s="698"/>
      <c r="AS167" s="697">
        <f>[52]ACCOUNTALLOC!AS167</f>
        <v>0</v>
      </c>
      <c r="AT167" s="697">
        <f>[52]ACCOUNTALLOC!AT167</f>
        <v>0</v>
      </c>
      <c r="AU167" s="697">
        <f>[52]ACCOUNTALLOC!AU167</f>
        <v>0</v>
      </c>
      <c r="AV167" s="697">
        <f>[52]ACCOUNTALLOC!AV167</f>
        <v>0</v>
      </c>
      <c r="AW167" s="697">
        <f>[52]ACCOUNTALLOC!AW167</f>
        <v>0</v>
      </c>
      <c r="AX167" s="697">
        <f>[52]ACCOUNTALLOC!AX167</f>
        <v>0</v>
      </c>
      <c r="AY167" s="697">
        <f>[52]ACCOUNTALLOC!AY167</f>
        <v>0</v>
      </c>
      <c r="AZ167" s="698"/>
      <c r="BA167" s="697">
        <f>[52]ACCOUNTALLOC!BA167</f>
        <v>0</v>
      </c>
      <c r="BB167" s="697">
        <f>[52]ACCOUNTALLOC!BB167</f>
        <v>0</v>
      </c>
      <c r="BC167" s="697">
        <f>[52]ACCOUNTALLOC!BC167</f>
        <v>0</v>
      </c>
      <c r="BD167" s="697">
        <f>[52]ACCOUNTALLOC!BD167</f>
        <v>0</v>
      </c>
      <c r="BE167" s="697">
        <f>[52]ACCOUNTALLOC!BE167</f>
        <v>0</v>
      </c>
      <c r="BF167" s="697">
        <f>[52]ACCOUNTALLOC!BF167</f>
        <v>0</v>
      </c>
      <c r="BG167" s="697">
        <f>[52]ACCOUNTALLOC!BG167</f>
        <v>0</v>
      </c>
      <c r="BH167" s="698"/>
      <c r="BI167" s="697">
        <f>[52]ACCOUNTALLOC!BI167</f>
        <v>0</v>
      </c>
      <c r="BJ167" s="697">
        <f>[52]ACCOUNTALLOC!BJ167</f>
        <v>0</v>
      </c>
      <c r="BK167" s="697">
        <f>[52]ACCOUNTALLOC!BK167</f>
        <v>0</v>
      </c>
      <c r="BL167" s="697">
        <f>[52]ACCOUNTALLOC!BL167</f>
        <v>0</v>
      </c>
      <c r="BM167" s="697">
        <f>[52]ACCOUNTALLOC!BM167</f>
        <v>0</v>
      </c>
      <c r="BN167" s="697">
        <f>[52]ACCOUNTALLOC!BN167</f>
        <v>0</v>
      </c>
      <c r="BO167" s="697">
        <f>[52]ACCOUNTALLOC!BO167</f>
        <v>0</v>
      </c>
      <c r="BP167" s="698"/>
      <c r="BQ167" s="697">
        <f>[52]ACCOUNTALLOC!BQ167</f>
        <v>0</v>
      </c>
      <c r="BR167" s="697">
        <f>[52]ACCOUNTALLOC!BR167</f>
        <v>0</v>
      </c>
      <c r="BS167" s="697">
        <f>[52]ACCOUNTALLOC!BS167</f>
        <v>0</v>
      </c>
      <c r="BT167" s="697">
        <f>[52]ACCOUNTALLOC!BT167</f>
        <v>0</v>
      </c>
      <c r="BU167" s="697">
        <f>[52]ACCOUNTALLOC!BU167</f>
        <v>0</v>
      </c>
      <c r="BV167" s="697">
        <f>[52]ACCOUNTALLOC!BV167</f>
        <v>0</v>
      </c>
      <c r="BW167" s="697">
        <f>[52]ACCOUNTALLOC!BW167</f>
        <v>0</v>
      </c>
      <c r="BX167" s="698"/>
      <c r="BY167" s="697">
        <f>[52]ACCOUNTALLOC!BY167</f>
        <v>0</v>
      </c>
      <c r="BZ167" s="697">
        <f>[52]ACCOUNTALLOC!BZ167</f>
        <v>0</v>
      </c>
      <c r="CA167" s="697">
        <f>[52]ACCOUNTALLOC!CA167</f>
        <v>0</v>
      </c>
      <c r="CB167" s="697">
        <f>[52]ACCOUNTALLOC!CB167</f>
        <v>0</v>
      </c>
      <c r="CC167" s="697">
        <f>[52]ACCOUNTALLOC!CC167</f>
        <v>0</v>
      </c>
      <c r="CD167" s="697">
        <f>[52]ACCOUNTALLOC!CD167</f>
        <v>0</v>
      </c>
      <c r="CE167" s="697">
        <f>[52]ACCOUNTALLOC!CE167</f>
        <v>0</v>
      </c>
      <c r="CF167" s="698"/>
      <c r="CG167" s="697">
        <f>[52]ACCOUNTALLOC!CG167</f>
        <v>0</v>
      </c>
      <c r="CH167" s="697">
        <f>[52]ACCOUNTALLOC!CH167</f>
        <v>0</v>
      </c>
      <c r="CI167" s="697">
        <f>[52]ACCOUNTALLOC!CI167</f>
        <v>0</v>
      </c>
      <c r="CJ167" s="697">
        <f>[52]ACCOUNTALLOC!CJ167</f>
        <v>0</v>
      </c>
      <c r="CK167" s="697">
        <f>[52]ACCOUNTALLOC!CK167</f>
        <v>0</v>
      </c>
      <c r="CL167" s="697">
        <f>[52]ACCOUNTALLOC!CL167</f>
        <v>0</v>
      </c>
      <c r="CM167" s="697">
        <f>[52]ACCOUNTALLOC!CM167</f>
        <v>0</v>
      </c>
      <c r="CN167" s="698">
        <f>[52]ACCOUNTALLOC!CN167</f>
        <v>0</v>
      </c>
      <c r="CO167" s="697">
        <f>[52]ACCOUNTALLOC!CO167</f>
        <v>0</v>
      </c>
      <c r="CP167" s="697">
        <f>[52]ACCOUNTALLOC!CP167</f>
        <v>0</v>
      </c>
      <c r="CQ167" s="697">
        <f>[52]ACCOUNTALLOC!CQ167</f>
        <v>0</v>
      </c>
      <c r="CR167" s="697">
        <f>[52]ACCOUNTALLOC!CR167</f>
        <v>0</v>
      </c>
      <c r="CS167" s="697">
        <f>[52]ACCOUNTALLOC!CS167</f>
        <v>0</v>
      </c>
      <c r="CT167" s="697">
        <f>[52]ACCOUNTALLOC!CT167</f>
        <v>0</v>
      </c>
      <c r="CU167" s="697">
        <f>[52]ACCOUNTALLOC!CU167</f>
        <v>0</v>
      </c>
      <c r="CW167" s="65">
        <f>[52]ACCOUNTALLOC!CW167</f>
        <v>0</v>
      </c>
      <c r="CX167" s="65">
        <f>[52]ACCOUNTALLOC!CX167</f>
        <v>0</v>
      </c>
      <c r="CY167" s="65">
        <f>[52]ACCOUNTALLOC!CY167</f>
        <v>0</v>
      </c>
      <c r="CZ167" s="65">
        <f>[52]ACCOUNTALLOC!CZ167</f>
        <v>0</v>
      </c>
      <c r="DA167" s="65">
        <f>[52]ACCOUNTALLOC!DA167</f>
        <v>0</v>
      </c>
      <c r="DB167" s="65">
        <f>[52]ACCOUNTALLOC!DB167</f>
        <v>0</v>
      </c>
      <c r="DC167" s="65">
        <f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>[52]ACCOUNTALLOC!E168</f>
        <v>0</v>
      </c>
      <c r="F168" s="697">
        <f>[52]ACCOUNTALLOC!F168</f>
        <v>0</v>
      </c>
      <c r="G168" s="697">
        <f>[52]ACCOUNTALLOC!G168</f>
        <v>0</v>
      </c>
      <c r="H168" s="697">
        <f>[52]ACCOUNTALLOC!H168</f>
        <v>0</v>
      </c>
      <c r="I168" s="697">
        <f>[52]ACCOUNTALLOC!I168</f>
        <v>0</v>
      </c>
      <c r="J168" s="697">
        <f>[52]ACCOUNTALLOC!J168</f>
        <v>0</v>
      </c>
      <c r="K168" s="697">
        <f>[52]ACCOUNTALLOC!K168</f>
        <v>0</v>
      </c>
      <c r="L168" s="698"/>
      <c r="M168" s="697">
        <f>[52]ACCOUNTALLOC!M168</f>
        <v>0</v>
      </c>
      <c r="N168" s="697">
        <f>[52]ACCOUNTALLOC!N168</f>
        <v>0</v>
      </c>
      <c r="O168" s="697">
        <f>[52]ACCOUNTALLOC!O168</f>
        <v>0</v>
      </c>
      <c r="P168" s="697">
        <f>[52]ACCOUNTALLOC!P168</f>
        <v>0</v>
      </c>
      <c r="Q168" s="697">
        <f>[52]ACCOUNTALLOC!Q168</f>
        <v>0</v>
      </c>
      <c r="R168" s="697">
        <f>[52]ACCOUNTALLOC!R168</f>
        <v>0</v>
      </c>
      <c r="S168" s="697">
        <f>[52]ACCOUNTALLOC!S168</f>
        <v>0</v>
      </c>
      <c r="T168" s="698"/>
      <c r="U168" s="697">
        <f>[52]ACCOUNTALLOC!U168</f>
        <v>0</v>
      </c>
      <c r="V168" s="697">
        <f>[52]ACCOUNTALLOC!V168</f>
        <v>0</v>
      </c>
      <c r="W168" s="697">
        <f>[52]ACCOUNTALLOC!W168</f>
        <v>0</v>
      </c>
      <c r="X168" s="697">
        <f>[52]ACCOUNTALLOC!X168</f>
        <v>0</v>
      </c>
      <c r="Y168" s="697">
        <f>[52]ACCOUNTALLOC!Y168</f>
        <v>0</v>
      </c>
      <c r="Z168" s="697">
        <f>[52]ACCOUNTALLOC!Z168</f>
        <v>0</v>
      </c>
      <c r="AA168" s="697">
        <f>[52]ACCOUNTALLOC!AA168</f>
        <v>0</v>
      </c>
      <c r="AB168" s="698"/>
      <c r="AC168" s="697">
        <f>[52]ACCOUNTALLOC!AC168</f>
        <v>0</v>
      </c>
      <c r="AD168" s="697">
        <f>[52]ACCOUNTALLOC!AD168</f>
        <v>0</v>
      </c>
      <c r="AE168" s="697">
        <f>[52]ACCOUNTALLOC!AE168</f>
        <v>0</v>
      </c>
      <c r="AF168" s="697">
        <f>[52]ACCOUNTALLOC!AF168</f>
        <v>0</v>
      </c>
      <c r="AG168" s="697">
        <f>[52]ACCOUNTALLOC!AG168</f>
        <v>0</v>
      </c>
      <c r="AH168" s="697">
        <f>[52]ACCOUNTALLOC!AH168</f>
        <v>0</v>
      </c>
      <c r="AI168" s="697">
        <f>[52]ACCOUNTALLOC!AI168</f>
        <v>0</v>
      </c>
      <c r="AJ168" s="698"/>
      <c r="AK168" s="697">
        <f>[52]ACCOUNTALLOC!AK168</f>
        <v>0</v>
      </c>
      <c r="AL168" s="697">
        <f>[52]ACCOUNTALLOC!AL168</f>
        <v>0</v>
      </c>
      <c r="AM168" s="697">
        <f>[52]ACCOUNTALLOC!AM168</f>
        <v>0</v>
      </c>
      <c r="AN168" s="697">
        <f>[52]ACCOUNTALLOC!AN168</f>
        <v>0</v>
      </c>
      <c r="AO168" s="697">
        <f>[52]ACCOUNTALLOC!AO168</f>
        <v>0</v>
      </c>
      <c r="AP168" s="697">
        <f>[52]ACCOUNTALLOC!AP168</f>
        <v>0</v>
      </c>
      <c r="AQ168" s="697">
        <f>[52]ACCOUNTALLOC!AQ168</f>
        <v>0</v>
      </c>
      <c r="AR168" s="698"/>
      <c r="AS168" s="697">
        <f>[52]ACCOUNTALLOC!AS168</f>
        <v>0</v>
      </c>
      <c r="AT168" s="697">
        <f>[52]ACCOUNTALLOC!AT168</f>
        <v>0</v>
      </c>
      <c r="AU168" s="697">
        <f>[52]ACCOUNTALLOC!AU168</f>
        <v>0</v>
      </c>
      <c r="AV168" s="697">
        <f>[52]ACCOUNTALLOC!AV168</f>
        <v>0</v>
      </c>
      <c r="AW168" s="697">
        <f>[52]ACCOUNTALLOC!AW168</f>
        <v>0</v>
      </c>
      <c r="AX168" s="697">
        <f>[52]ACCOUNTALLOC!AX168</f>
        <v>0</v>
      </c>
      <c r="AY168" s="697">
        <f>[52]ACCOUNTALLOC!AY168</f>
        <v>0</v>
      </c>
      <c r="AZ168" s="698"/>
      <c r="BA168" s="697">
        <f>[52]ACCOUNTALLOC!BA168</f>
        <v>0</v>
      </c>
      <c r="BB168" s="697">
        <f>[52]ACCOUNTALLOC!BB168</f>
        <v>0</v>
      </c>
      <c r="BC168" s="697">
        <f>[52]ACCOUNTALLOC!BC168</f>
        <v>0</v>
      </c>
      <c r="BD168" s="697">
        <f>[52]ACCOUNTALLOC!BD168</f>
        <v>0</v>
      </c>
      <c r="BE168" s="697">
        <f>[52]ACCOUNTALLOC!BE168</f>
        <v>0</v>
      </c>
      <c r="BF168" s="697">
        <f>[52]ACCOUNTALLOC!BF168</f>
        <v>0</v>
      </c>
      <c r="BG168" s="697">
        <f>[52]ACCOUNTALLOC!BG168</f>
        <v>0</v>
      </c>
      <c r="BH168" s="698"/>
      <c r="BI168" s="697">
        <f>[52]ACCOUNTALLOC!BI168</f>
        <v>0</v>
      </c>
      <c r="BJ168" s="697">
        <f>[52]ACCOUNTALLOC!BJ168</f>
        <v>0</v>
      </c>
      <c r="BK168" s="697">
        <f>[52]ACCOUNTALLOC!BK168</f>
        <v>0</v>
      </c>
      <c r="BL168" s="697">
        <f>[52]ACCOUNTALLOC!BL168</f>
        <v>0</v>
      </c>
      <c r="BM168" s="697">
        <f>[52]ACCOUNTALLOC!BM168</f>
        <v>0</v>
      </c>
      <c r="BN168" s="697">
        <f>[52]ACCOUNTALLOC!BN168</f>
        <v>0</v>
      </c>
      <c r="BO168" s="697">
        <f>[52]ACCOUNTALLOC!BO168</f>
        <v>0</v>
      </c>
      <c r="BP168" s="698"/>
      <c r="BQ168" s="697">
        <f>[52]ACCOUNTALLOC!BQ168</f>
        <v>0</v>
      </c>
      <c r="BR168" s="697">
        <f>[52]ACCOUNTALLOC!BR168</f>
        <v>0</v>
      </c>
      <c r="BS168" s="697">
        <f>[52]ACCOUNTALLOC!BS168</f>
        <v>0</v>
      </c>
      <c r="BT168" s="697">
        <f>[52]ACCOUNTALLOC!BT168</f>
        <v>0</v>
      </c>
      <c r="BU168" s="697">
        <f>[52]ACCOUNTALLOC!BU168</f>
        <v>0</v>
      </c>
      <c r="BV168" s="697">
        <f>[52]ACCOUNTALLOC!BV168</f>
        <v>0</v>
      </c>
      <c r="BW168" s="697">
        <f>[52]ACCOUNTALLOC!BW168</f>
        <v>0</v>
      </c>
      <c r="BX168" s="698"/>
      <c r="BY168" s="697">
        <f>[52]ACCOUNTALLOC!BY168</f>
        <v>0</v>
      </c>
      <c r="BZ168" s="697">
        <f>[52]ACCOUNTALLOC!BZ168</f>
        <v>0</v>
      </c>
      <c r="CA168" s="697">
        <f>[52]ACCOUNTALLOC!CA168</f>
        <v>0</v>
      </c>
      <c r="CB168" s="697">
        <f>[52]ACCOUNTALLOC!CB168</f>
        <v>0</v>
      </c>
      <c r="CC168" s="697">
        <f>[52]ACCOUNTALLOC!CC168</f>
        <v>0</v>
      </c>
      <c r="CD168" s="697">
        <f>[52]ACCOUNTALLOC!CD168</f>
        <v>0</v>
      </c>
      <c r="CE168" s="697">
        <f>[52]ACCOUNTALLOC!CE168</f>
        <v>0</v>
      </c>
      <c r="CF168" s="698"/>
      <c r="CG168" s="697">
        <f>[52]ACCOUNTALLOC!CG168</f>
        <v>0</v>
      </c>
      <c r="CH168" s="697">
        <f>[52]ACCOUNTALLOC!CH168</f>
        <v>0</v>
      </c>
      <c r="CI168" s="697">
        <f>[52]ACCOUNTALLOC!CI168</f>
        <v>0</v>
      </c>
      <c r="CJ168" s="697">
        <f>[52]ACCOUNTALLOC!CJ168</f>
        <v>0</v>
      </c>
      <c r="CK168" s="697">
        <f>[52]ACCOUNTALLOC!CK168</f>
        <v>0</v>
      </c>
      <c r="CL168" s="697">
        <f>[52]ACCOUNTALLOC!CL168</f>
        <v>0</v>
      </c>
      <c r="CM168" s="697">
        <f>[52]ACCOUNTALLOC!CM168</f>
        <v>0</v>
      </c>
      <c r="CN168" s="698">
        <f>[52]ACCOUNTALLOC!CN168</f>
        <v>0</v>
      </c>
      <c r="CO168" s="697">
        <f>[52]ACCOUNTALLOC!CO168</f>
        <v>0</v>
      </c>
      <c r="CP168" s="697">
        <f>[52]ACCOUNTALLOC!CP168</f>
        <v>0</v>
      </c>
      <c r="CQ168" s="697">
        <f>[52]ACCOUNTALLOC!CQ168</f>
        <v>0</v>
      </c>
      <c r="CR168" s="697">
        <f>[52]ACCOUNTALLOC!CR168</f>
        <v>0</v>
      </c>
      <c r="CS168" s="697">
        <f>[52]ACCOUNTALLOC!CS168</f>
        <v>0</v>
      </c>
      <c r="CT168" s="697">
        <f>[52]ACCOUNTALLOC!CT168</f>
        <v>0</v>
      </c>
      <c r="CU168" s="697">
        <f>[52]ACCOUNTALLOC!CU168</f>
        <v>0</v>
      </c>
      <c r="CW168" s="65">
        <f>[52]ACCOUNTALLOC!CW168</f>
        <v>0</v>
      </c>
      <c r="CX168" s="65">
        <f>[52]ACCOUNTALLOC!CX168</f>
        <v>0</v>
      </c>
      <c r="CY168" s="65">
        <f>[52]ACCOUNTALLOC!CY168</f>
        <v>0</v>
      </c>
      <c r="CZ168" s="65">
        <f>[52]ACCOUNTALLOC!CZ168</f>
        <v>0</v>
      </c>
      <c r="DA168" s="65">
        <f>[52]ACCOUNTALLOC!DA168</f>
        <v>0</v>
      </c>
      <c r="DB168" s="65">
        <f>[52]ACCOUNTALLOC!DB168</f>
        <v>0</v>
      </c>
      <c r="DC168" s="65">
        <f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>[52]ACCOUNTALLOC!E169</f>
        <v>0</v>
      </c>
      <c r="F169" s="697">
        <f>[52]ACCOUNTALLOC!F169</f>
        <v>0</v>
      </c>
      <c r="G169" s="697">
        <f>[52]ACCOUNTALLOC!G169</f>
        <v>0</v>
      </c>
      <c r="H169" s="697">
        <f>[52]ACCOUNTALLOC!H169</f>
        <v>0</v>
      </c>
      <c r="I169" s="697">
        <f>[52]ACCOUNTALLOC!I169</f>
        <v>0</v>
      </c>
      <c r="J169" s="697">
        <f>[52]ACCOUNTALLOC!J169</f>
        <v>0</v>
      </c>
      <c r="K169" s="697">
        <f>[52]ACCOUNTALLOC!K169</f>
        <v>0</v>
      </c>
      <c r="L169" s="698"/>
      <c r="M169" s="697">
        <f>[52]ACCOUNTALLOC!M169</f>
        <v>0</v>
      </c>
      <c r="N169" s="697">
        <f>[52]ACCOUNTALLOC!N169</f>
        <v>0</v>
      </c>
      <c r="O169" s="697">
        <f>[52]ACCOUNTALLOC!O169</f>
        <v>0</v>
      </c>
      <c r="P169" s="697">
        <f>[52]ACCOUNTALLOC!P169</f>
        <v>0</v>
      </c>
      <c r="Q169" s="697">
        <f>[52]ACCOUNTALLOC!Q169</f>
        <v>0</v>
      </c>
      <c r="R169" s="697">
        <f>[52]ACCOUNTALLOC!R169</f>
        <v>0</v>
      </c>
      <c r="S169" s="697">
        <f>[52]ACCOUNTALLOC!S169</f>
        <v>0</v>
      </c>
      <c r="T169" s="698"/>
      <c r="U169" s="697">
        <f>[52]ACCOUNTALLOC!U169</f>
        <v>0</v>
      </c>
      <c r="V169" s="697">
        <f>[52]ACCOUNTALLOC!V169</f>
        <v>0</v>
      </c>
      <c r="W169" s="697">
        <f>[52]ACCOUNTALLOC!W169</f>
        <v>0</v>
      </c>
      <c r="X169" s="697">
        <f>[52]ACCOUNTALLOC!X169</f>
        <v>0</v>
      </c>
      <c r="Y169" s="697">
        <f>[52]ACCOUNTALLOC!Y169</f>
        <v>0</v>
      </c>
      <c r="Z169" s="697">
        <f>[52]ACCOUNTALLOC!Z169</f>
        <v>0</v>
      </c>
      <c r="AA169" s="697">
        <f>[52]ACCOUNTALLOC!AA169</f>
        <v>0</v>
      </c>
      <c r="AB169" s="698"/>
      <c r="AC169" s="697">
        <f>[52]ACCOUNTALLOC!AC169</f>
        <v>0</v>
      </c>
      <c r="AD169" s="697">
        <f>[52]ACCOUNTALLOC!AD169</f>
        <v>0</v>
      </c>
      <c r="AE169" s="697">
        <f>[52]ACCOUNTALLOC!AE169</f>
        <v>0</v>
      </c>
      <c r="AF169" s="697">
        <f>[52]ACCOUNTALLOC!AF169</f>
        <v>0</v>
      </c>
      <c r="AG169" s="697">
        <f>[52]ACCOUNTALLOC!AG169</f>
        <v>0</v>
      </c>
      <c r="AH169" s="697">
        <f>[52]ACCOUNTALLOC!AH169</f>
        <v>0</v>
      </c>
      <c r="AI169" s="697">
        <f>[52]ACCOUNTALLOC!AI169</f>
        <v>0</v>
      </c>
      <c r="AJ169" s="698"/>
      <c r="AK169" s="697">
        <f>[52]ACCOUNTALLOC!AK169</f>
        <v>0</v>
      </c>
      <c r="AL169" s="697">
        <f>[52]ACCOUNTALLOC!AL169</f>
        <v>0</v>
      </c>
      <c r="AM169" s="697">
        <f>[52]ACCOUNTALLOC!AM169</f>
        <v>0</v>
      </c>
      <c r="AN169" s="697">
        <f>[52]ACCOUNTALLOC!AN169</f>
        <v>0</v>
      </c>
      <c r="AO169" s="697">
        <f>[52]ACCOUNTALLOC!AO169</f>
        <v>0</v>
      </c>
      <c r="AP169" s="697">
        <f>[52]ACCOUNTALLOC!AP169</f>
        <v>0</v>
      </c>
      <c r="AQ169" s="697">
        <f>[52]ACCOUNTALLOC!AQ169</f>
        <v>0</v>
      </c>
      <c r="AR169" s="698"/>
      <c r="AS169" s="697">
        <f>[52]ACCOUNTALLOC!AS169</f>
        <v>0</v>
      </c>
      <c r="AT169" s="697">
        <f>[52]ACCOUNTALLOC!AT169</f>
        <v>0</v>
      </c>
      <c r="AU169" s="697">
        <f>[52]ACCOUNTALLOC!AU169</f>
        <v>0</v>
      </c>
      <c r="AV169" s="697">
        <f>[52]ACCOUNTALLOC!AV169</f>
        <v>0</v>
      </c>
      <c r="AW169" s="697">
        <f>[52]ACCOUNTALLOC!AW169</f>
        <v>0</v>
      </c>
      <c r="AX169" s="697">
        <f>[52]ACCOUNTALLOC!AX169</f>
        <v>0</v>
      </c>
      <c r="AY169" s="697">
        <f>[52]ACCOUNTALLOC!AY169</f>
        <v>0</v>
      </c>
      <c r="AZ169" s="698"/>
      <c r="BA169" s="697">
        <f>[52]ACCOUNTALLOC!BA169</f>
        <v>0</v>
      </c>
      <c r="BB169" s="697">
        <f>[52]ACCOUNTALLOC!BB169</f>
        <v>0</v>
      </c>
      <c r="BC169" s="697">
        <f>[52]ACCOUNTALLOC!BC169</f>
        <v>0</v>
      </c>
      <c r="BD169" s="697">
        <f>[52]ACCOUNTALLOC!BD169</f>
        <v>0</v>
      </c>
      <c r="BE169" s="697">
        <f>[52]ACCOUNTALLOC!BE169</f>
        <v>0</v>
      </c>
      <c r="BF169" s="697">
        <f>[52]ACCOUNTALLOC!BF169</f>
        <v>0</v>
      </c>
      <c r="BG169" s="697">
        <f>[52]ACCOUNTALLOC!BG169</f>
        <v>0</v>
      </c>
      <c r="BH169" s="698"/>
      <c r="BI169" s="697">
        <f>[52]ACCOUNTALLOC!BI169</f>
        <v>0</v>
      </c>
      <c r="BJ169" s="697">
        <f>[52]ACCOUNTALLOC!BJ169</f>
        <v>0</v>
      </c>
      <c r="BK169" s="697">
        <f>[52]ACCOUNTALLOC!BK169</f>
        <v>0</v>
      </c>
      <c r="BL169" s="697">
        <f>[52]ACCOUNTALLOC!BL169</f>
        <v>0</v>
      </c>
      <c r="BM169" s="697">
        <f>[52]ACCOUNTALLOC!BM169</f>
        <v>0</v>
      </c>
      <c r="BN169" s="697">
        <f>[52]ACCOUNTALLOC!BN169</f>
        <v>0</v>
      </c>
      <c r="BO169" s="697">
        <f>[52]ACCOUNTALLOC!BO169</f>
        <v>0</v>
      </c>
      <c r="BP169" s="698"/>
      <c r="BQ169" s="697">
        <f>[52]ACCOUNTALLOC!BQ169</f>
        <v>0</v>
      </c>
      <c r="BR169" s="697">
        <f>[52]ACCOUNTALLOC!BR169</f>
        <v>0</v>
      </c>
      <c r="BS169" s="697">
        <f>[52]ACCOUNTALLOC!BS169</f>
        <v>0</v>
      </c>
      <c r="BT169" s="697">
        <f>[52]ACCOUNTALLOC!BT169</f>
        <v>0</v>
      </c>
      <c r="BU169" s="697">
        <f>[52]ACCOUNTALLOC!BU169</f>
        <v>0</v>
      </c>
      <c r="BV169" s="697">
        <f>[52]ACCOUNTALLOC!BV169</f>
        <v>0</v>
      </c>
      <c r="BW169" s="697">
        <f>[52]ACCOUNTALLOC!BW169</f>
        <v>0</v>
      </c>
      <c r="BX169" s="698"/>
      <c r="BY169" s="697">
        <f>[52]ACCOUNTALLOC!BY169</f>
        <v>0</v>
      </c>
      <c r="BZ169" s="697">
        <f>[52]ACCOUNTALLOC!BZ169</f>
        <v>0</v>
      </c>
      <c r="CA169" s="697">
        <f>[52]ACCOUNTALLOC!CA169</f>
        <v>0</v>
      </c>
      <c r="CB169" s="697">
        <f>[52]ACCOUNTALLOC!CB169</f>
        <v>0</v>
      </c>
      <c r="CC169" s="697">
        <f>[52]ACCOUNTALLOC!CC169</f>
        <v>0</v>
      </c>
      <c r="CD169" s="697">
        <f>[52]ACCOUNTALLOC!CD169</f>
        <v>0</v>
      </c>
      <c r="CE169" s="697">
        <f>[52]ACCOUNTALLOC!CE169</f>
        <v>0</v>
      </c>
      <c r="CF169" s="698"/>
      <c r="CG169" s="697">
        <f>[52]ACCOUNTALLOC!CG169</f>
        <v>0</v>
      </c>
      <c r="CH169" s="697">
        <f>[52]ACCOUNTALLOC!CH169</f>
        <v>0</v>
      </c>
      <c r="CI169" s="697">
        <f>[52]ACCOUNTALLOC!CI169</f>
        <v>0</v>
      </c>
      <c r="CJ169" s="697">
        <f>[52]ACCOUNTALLOC!CJ169</f>
        <v>0</v>
      </c>
      <c r="CK169" s="697">
        <f>[52]ACCOUNTALLOC!CK169</f>
        <v>0</v>
      </c>
      <c r="CL169" s="697">
        <f>[52]ACCOUNTALLOC!CL169</f>
        <v>0</v>
      </c>
      <c r="CM169" s="697">
        <f>[52]ACCOUNTALLOC!CM169</f>
        <v>0</v>
      </c>
      <c r="CN169" s="698">
        <f>[52]ACCOUNTALLOC!CN169</f>
        <v>0</v>
      </c>
      <c r="CO169" s="697">
        <f>[52]ACCOUNTALLOC!CO169</f>
        <v>0</v>
      </c>
      <c r="CP169" s="697">
        <f>[52]ACCOUNTALLOC!CP169</f>
        <v>0</v>
      </c>
      <c r="CQ169" s="697">
        <f>[52]ACCOUNTALLOC!CQ169</f>
        <v>0</v>
      </c>
      <c r="CR169" s="697">
        <f>[52]ACCOUNTALLOC!CR169</f>
        <v>0</v>
      </c>
      <c r="CS169" s="697">
        <f>[52]ACCOUNTALLOC!CS169</f>
        <v>0</v>
      </c>
      <c r="CT169" s="697">
        <f>[52]ACCOUNTALLOC!CT169</f>
        <v>0</v>
      </c>
      <c r="CU169" s="697">
        <f>[52]ACCOUNTALLOC!CU169</f>
        <v>0</v>
      </c>
      <c r="CW169" s="65">
        <f>[52]ACCOUNTALLOC!CW169</f>
        <v>0</v>
      </c>
      <c r="CX169" s="65">
        <f>[52]ACCOUNTALLOC!CX169</f>
        <v>0</v>
      </c>
      <c r="CY169" s="65">
        <f>[52]ACCOUNTALLOC!CY169</f>
        <v>0</v>
      </c>
      <c r="CZ169" s="65">
        <f>[52]ACCOUNTALLOC!CZ169</f>
        <v>0</v>
      </c>
      <c r="DA169" s="65">
        <f>[52]ACCOUNTALLOC!DA169</f>
        <v>0</v>
      </c>
      <c r="DB169" s="65">
        <f>[52]ACCOUNTALLOC!DB169</f>
        <v>0</v>
      </c>
      <c r="DC169" s="65">
        <f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>[52]ACCOUNTALLOC!E170</f>
        <v>0</v>
      </c>
      <c r="F170" s="697">
        <f>[52]ACCOUNTALLOC!F170</f>
        <v>0</v>
      </c>
      <c r="G170" s="697">
        <f>[52]ACCOUNTALLOC!G170</f>
        <v>0</v>
      </c>
      <c r="H170" s="697">
        <f>[52]ACCOUNTALLOC!H170</f>
        <v>0</v>
      </c>
      <c r="I170" s="697">
        <f>[52]ACCOUNTALLOC!I170</f>
        <v>0</v>
      </c>
      <c r="J170" s="697">
        <f>[52]ACCOUNTALLOC!J170</f>
        <v>0</v>
      </c>
      <c r="K170" s="697">
        <f>[52]ACCOUNTALLOC!K170</f>
        <v>0</v>
      </c>
      <c r="L170" s="698"/>
      <c r="M170" s="697">
        <f>[52]ACCOUNTALLOC!M170</f>
        <v>0</v>
      </c>
      <c r="N170" s="697">
        <f>[52]ACCOUNTALLOC!N170</f>
        <v>0</v>
      </c>
      <c r="O170" s="697">
        <f>[52]ACCOUNTALLOC!O170</f>
        <v>0</v>
      </c>
      <c r="P170" s="697">
        <f>[52]ACCOUNTALLOC!P170</f>
        <v>0</v>
      </c>
      <c r="Q170" s="697">
        <f>[52]ACCOUNTALLOC!Q170</f>
        <v>0</v>
      </c>
      <c r="R170" s="697">
        <f>[52]ACCOUNTALLOC!R170</f>
        <v>0</v>
      </c>
      <c r="S170" s="697">
        <f>[52]ACCOUNTALLOC!S170</f>
        <v>0</v>
      </c>
      <c r="T170" s="698"/>
      <c r="U170" s="697">
        <f>[52]ACCOUNTALLOC!U170</f>
        <v>0</v>
      </c>
      <c r="V170" s="697">
        <f>[52]ACCOUNTALLOC!V170</f>
        <v>0</v>
      </c>
      <c r="W170" s="697">
        <f>[52]ACCOUNTALLOC!W170</f>
        <v>0</v>
      </c>
      <c r="X170" s="697">
        <f>[52]ACCOUNTALLOC!X170</f>
        <v>0</v>
      </c>
      <c r="Y170" s="697">
        <f>[52]ACCOUNTALLOC!Y170</f>
        <v>0</v>
      </c>
      <c r="Z170" s="697">
        <f>[52]ACCOUNTALLOC!Z170</f>
        <v>0</v>
      </c>
      <c r="AA170" s="697">
        <f>[52]ACCOUNTALLOC!AA170</f>
        <v>0</v>
      </c>
      <c r="AB170" s="698"/>
      <c r="AC170" s="697">
        <f>[52]ACCOUNTALLOC!AC170</f>
        <v>0</v>
      </c>
      <c r="AD170" s="697">
        <f>[52]ACCOUNTALLOC!AD170</f>
        <v>0</v>
      </c>
      <c r="AE170" s="697">
        <f>[52]ACCOUNTALLOC!AE170</f>
        <v>0</v>
      </c>
      <c r="AF170" s="697">
        <f>[52]ACCOUNTALLOC!AF170</f>
        <v>0</v>
      </c>
      <c r="AG170" s="697">
        <f>[52]ACCOUNTALLOC!AG170</f>
        <v>0</v>
      </c>
      <c r="AH170" s="697">
        <f>[52]ACCOUNTALLOC!AH170</f>
        <v>0</v>
      </c>
      <c r="AI170" s="697">
        <f>[52]ACCOUNTALLOC!AI170</f>
        <v>0</v>
      </c>
      <c r="AJ170" s="698"/>
      <c r="AK170" s="697">
        <f>[52]ACCOUNTALLOC!AK170</f>
        <v>0</v>
      </c>
      <c r="AL170" s="697">
        <f>[52]ACCOUNTALLOC!AL170</f>
        <v>0</v>
      </c>
      <c r="AM170" s="697">
        <f>[52]ACCOUNTALLOC!AM170</f>
        <v>0</v>
      </c>
      <c r="AN170" s="697">
        <f>[52]ACCOUNTALLOC!AN170</f>
        <v>0</v>
      </c>
      <c r="AO170" s="697">
        <f>[52]ACCOUNTALLOC!AO170</f>
        <v>0</v>
      </c>
      <c r="AP170" s="697">
        <f>[52]ACCOUNTALLOC!AP170</f>
        <v>0</v>
      </c>
      <c r="AQ170" s="697">
        <f>[52]ACCOUNTALLOC!AQ170</f>
        <v>0</v>
      </c>
      <c r="AR170" s="698"/>
      <c r="AS170" s="697">
        <f>[52]ACCOUNTALLOC!AS170</f>
        <v>0</v>
      </c>
      <c r="AT170" s="697">
        <f>[52]ACCOUNTALLOC!AT170</f>
        <v>0</v>
      </c>
      <c r="AU170" s="697">
        <f>[52]ACCOUNTALLOC!AU170</f>
        <v>0</v>
      </c>
      <c r="AV170" s="697">
        <f>[52]ACCOUNTALLOC!AV170</f>
        <v>0</v>
      </c>
      <c r="AW170" s="697">
        <f>[52]ACCOUNTALLOC!AW170</f>
        <v>0</v>
      </c>
      <c r="AX170" s="697">
        <f>[52]ACCOUNTALLOC!AX170</f>
        <v>0</v>
      </c>
      <c r="AY170" s="697">
        <f>[52]ACCOUNTALLOC!AY170</f>
        <v>0</v>
      </c>
      <c r="AZ170" s="698"/>
      <c r="BA170" s="697">
        <f>[52]ACCOUNTALLOC!BA170</f>
        <v>0</v>
      </c>
      <c r="BB170" s="697">
        <f>[52]ACCOUNTALLOC!BB170</f>
        <v>0</v>
      </c>
      <c r="BC170" s="697">
        <f>[52]ACCOUNTALLOC!BC170</f>
        <v>0</v>
      </c>
      <c r="BD170" s="697">
        <f>[52]ACCOUNTALLOC!BD170</f>
        <v>0</v>
      </c>
      <c r="BE170" s="697">
        <f>[52]ACCOUNTALLOC!BE170</f>
        <v>0</v>
      </c>
      <c r="BF170" s="697">
        <f>[52]ACCOUNTALLOC!BF170</f>
        <v>0</v>
      </c>
      <c r="BG170" s="697">
        <f>[52]ACCOUNTALLOC!BG170</f>
        <v>0</v>
      </c>
      <c r="BH170" s="698"/>
      <c r="BI170" s="697">
        <f>[52]ACCOUNTALLOC!BI170</f>
        <v>0</v>
      </c>
      <c r="BJ170" s="697">
        <f>[52]ACCOUNTALLOC!BJ170</f>
        <v>0</v>
      </c>
      <c r="BK170" s="697">
        <f>[52]ACCOUNTALLOC!BK170</f>
        <v>0</v>
      </c>
      <c r="BL170" s="697">
        <f>[52]ACCOUNTALLOC!BL170</f>
        <v>0</v>
      </c>
      <c r="BM170" s="697">
        <f>[52]ACCOUNTALLOC!BM170</f>
        <v>0</v>
      </c>
      <c r="BN170" s="697">
        <f>[52]ACCOUNTALLOC!BN170</f>
        <v>0</v>
      </c>
      <c r="BO170" s="697">
        <f>[52]ACCOUNTALLOC!BO170</f>
        <v>0</v>
      </c>
      <c r="BP170" s="698"/>
      <c r="BQ170" s="697">
        <f>[52]ACCOUNTALLOC!BQ170</f>
        <v>0</v>
      </c>
      <c r="BR170" s="697">
        <f>[52]ACCOUNTALLOC!BR170</f>
        <v>0</v>
      </c>
      <c r="BS170" s="697">
        <f>[52]ACCOUNTALLOC!BS170</f>
        <v>0</v>
      </c>
      <c r="BT170" s="697">
        <f>[52]ACCOUNTALLOC!BT170</f>
        <v>0</v>
      </c>
      <c r="BU170" s="697">
        <f>[52]ACCOUNTALLOC!BU170</f>
        <v>0</v>
      </c>
      <c r="BV170" s="697">
        <f>[52]ACCOUNTALLOC!BV170</f>
        <v>0</v>
      </c>
      <c r="BW170" s="697">
        <f>[52]ACCOUNTALLOC!BW170</f>
        <v>0</v>
      </c>
      <c r="BX170" s="698"/>
      <c r="BY170" s="697">
        <f>[52]ACCOUNTALLOC!BY170</f>
        <v>0</v>
      </c>
      <c r="BZ170" s="697">
        <f>[52]ACCOUNTALLOC!BZ170</f>
        <v>0</v>
      </c>
      <c r="CA170" s="697">
        <f>[52]ACCOUNTALLOC!CA170</f>
        <v>0</v>
      </c>
      <c r="CB170" s="697">
        <f>[52]ACCOUNTALLOC!CB170</f>
        <v>0</v>
      </c>
      <c r="CC170" s="697">
        <f>[52]ACCOUNTALLOC!CC170</f>
        <v>0</v>
      </c>
      <c r="CD170" s="697">
        <f>[52]ACCOUNTALLOC!CD170</f>
        <v>0</v>
      </c>
      <c r="CE170" s="697">
        <f>[52]ACCOUNTALLOC!CE170</f>
        <v>0</v>
      </c>
      <c r="CF170" s="698"/>
      <c r="CG170" s="697">
        <f>[52]ACCOUNTALLOC!CG170</f>
        <v>0</v>
      </c>
      <c r="CH170" s="697">
        <f>[52]ACCOUNTALLOC!CH170</f>
        <v>0</v>
      </c>
      <c r="CI170" s="697">
        <f>[52]ACCOUNTALLOC!CI170</f>
        <v>0</v>
      </c>
      <c r="CJ170" s="697">
        <f>[52]ACCOUNTALLOC!CJ170</f>
        <v>0</v>
      </c>
      <c r="CK170" s="697">
        <f>[52]ACCOUNTALLOC!CK170</f>
        <v>0</v>
      </c>
      <c r="CL170" s="697">
        <f>[52]ACCOUNTALLOC!CL170</f>
        <v>0</v>
      </c>
      <c r="CM170" s="697">
        <f>[52]ACCOUNTALLOC!CM170</f>
        <v>0</v>
      </c>
      <c r="CN170" s="698">
        <f>[52]ACCOUNTALLOC!CN170</f>
        <v>0</v>
      </c>
      <c r="CO170" s="697">
        <f>[52]ACCOUNTALLOC!CO170</f>
        <v>0</v>
      </c>
      <c r="CP170" s="697">
        <f>[52]ACCOUNTALLOC!CP170</f>
        <v>0</v>
      </c>
      <c r="CQ170" s="697">
        <f>[52]ACCOUNTALLOC!CQ170</f>
        <v>0</v>
      </c>
      <c r="CR170" s="697">
        <f>[52]ACCOUNTALLOC!CR170</f>
        <v>0</v>
      </c>
      <c r="CS170" s="697">
        <f>[52]ACCOUNTALLOC!CS170</f>
        <v>0</v>
      </c>
      <c r="CT170" s="697">
        <f>[52]ACCOUNTALLOC!CT170</f>
        <v>0</v>
      </c>
      <c r="CU170" s="697">
        <f>[52]ACCOUNTALLOC!CU170</f>
        <v>0</v>
      </c>
      <c r="CW170" s="65">
        <f>[52]ACCOUNTALLOC!CW170</f>
        <v>0</v>
      </c>
      <c r="CX170" s="65">
        <f>[52]ACCOUNTALLOC!CX170</f>
        <v>0</v>
      </c>
      <c r="CY170" s="65">
        <f>[52]ACCOUNTALLOC!CY170</f>
        <v>0</v>
      </c>
      <c r="CZ170" s="65">
        <f>[52]ACCOUNTALLOC!CZ170</f>
        <v>0</v>
      </c>
      <c r="DA170" s="65">
        <f>[52]ACCOUNTALLOC!DA170</f>
        <v>0</v>
      </c>
      <c r="DB170" s="65">
        <f>[52]ACCOUNTALLOC!DB170</f>
        <v>0</v>
      </c>
      <c r="DC170" s="65">
        <f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>[52]ACCOUNTALLOC!E171</f>
        <v>0</v>
      </c>
      <c r="F171" s="697">
        <f>[52]ACCOUNTALLOC!F171</f>
        <v>0</v>
      </c>
      <c r="G171" s="697">
        <f>[52]ACCOUNTALLOC!G171</f>
        <v>0</v>
      </c>
      <c r="H171" s="697">
        <f>[52]ACCOUNTALLOC!H171</f>
        <v>0</v>
      </c>
      <c r="I171" s="697">
        <f>[52]ACCOUNTALLOC!I171</f>
        <v>0</v>
      </c>
      <c r="J171" s="697">
        <f>[52]ACCOUNTALLOC!J171</f>
        <v>0</v>
      </c>
      <c r="K171" s="697">
        <f>[52]ACCOUNTALLOC!K171</f>
        <v>0</v>
      </c>
      <c r="L171" s="698"/>
      <c r="M171" s="697">
        <f>[52]ACCOUNTALLOC!M171</f>
        <v>0</v>
      </c>
      <c r="N171" s="697">
        <f>[52]ACCOUNTALLOC!N171</f>
        <v>0</v>
      </c>
      <c r="O171" s="697">
        <f>[52]ACCOUNTALLOC!O171</f>
        <v>0</v>
      </c>
      <c r="P171" s="697">
        <f>[52]ACCOUNTALLOC!P171</f>
        <v>0</v>
      </c>
      <c r="Q171" s="697">
        <f>[52]ACCOUNTALLOC!Q171</f>
        <v>0</v>
      </c>
      <c r="R171" s="697">
        <f>[52]ACCOUNTALLOC!R171</f>
        <v>0</v>
      </c>
      <c r="S171" s="697">
        <f>[52]ACCOUNTALLOC!S171</f>
        <v>0</v>
      </c>
      <c r="T171" s="698"/>
      <c r="U171" s="697">
        <f>[52]ACCOUNTALLOC!U171</f>
        <v>0</v>
      </c>
      <c r="V171" s="697">
        <f>[52]ACCOUNTALLOC!V171</f>
        <v>0</v>
      </c>
      <c r="W171" s="697">
        <f>[52]ACCOUNTALLOC!W171</f>
        <v>0</v>
      </c>
      <c r="X171" s="697">
        <f>[52]ACCOUNTALLOC!X171</f>
        <v>0</v>
      </c>
      <c r="Y171" s="697">
        <f>[52]ACCOUNTALLOC!Y171</f>
        <v>0</v>
      </c>
      <c r="Z171" s="697">
        <f>[52]ACCOUNTALLOC!Z171</f>
        <v>0</v>
      </c>
      <c r="AA171" s="697">
        <f>[52]ACCOUNTALLOC!AA171</f>
        <v>0</v>
      </c>
      <c r="AB171" s="698"/>
      <c r="AC171" s="697">
        <f>[52]ACCOUNTALLOC!AC171</f>
        <v>0</v>
      </c>
      <c r="AD171" s="697">
        <f>[52]ACCOUNTALLOC!AD171</f>
        <v>0</v>
      </c>
      <c r="AE171" s="697">
        <f>[52]ACCOUNTALLOC!AE171</f>
        <v>0</v>
      </c>
      <c r="AF171" s="697">
        <f>[52]ACCOUNTALLOC!AF171</f>
        <v>0</v>
      </c>
      <c r="AG171" s="697">
        <f>[52]ACCOUNTALLOC!AG171</f>
        <v>0</v>
      </c>
      <c r="AH171" s="697">
        <f>[52]ACCOUNTALLOC!AH171</f>
        <v>0</v>
      </c>
      <c r="AI171" s="697">
        <f>[52]ACCOUNTALLOC!AI171</f>
        <v>0</v>
      </c>
      <c r="AJ171" s="698"/>
      <c r="AK171" s="697">
        <f>[52]ACCOUNTALLOC!AK171</f>
        <v>0</v>
      </c>
      <c r="AL171" s="697">
        <f>[52]ACCOUNTALLOC!AL171</f>
        <v>0</v>
      </c>
      <c r="AM171" s="697">
        <f>[52]ACCOUNTALLOC!AM171</f>
        <v>0</v>
      </c>
      <c r="AN171" s="697">
        <f>[52]ACCOUNTALLOC!AN171</f>
        <v>0</v>
      </c>
      <c r="AO171" s="697">
        <f>[52]ACCOUNTALLOC!AO171</f>
        <v>0</v>
      </c>
      <c r="AP171" s="697">
        <f>[52]ACCOUNTALLOC!AP171</f>
        <v>0</v>
      </c>
      <c r="AQ171" s="697">
        <f>[52]ACCOUNTALLOC!AQ171</f>
        <v>0</v>
      </c>
      <c r="AR171" s="698"/>
      <c r="AS171" s="697">
        <f>[52]ACCOUNTALLOC!AS171</f>
        <v>0</v>
      </c>
      <c r="AT171" s="697">
        <f>[52]ACCOUNTALLOC!AT171</f>
        <v>0</v>
      </c>
      <c r="AU171" s="697">
        <f>[52]ACCOUNTALLOC!AU171</f>
        <v>0</v>
      </c>
      <c r="AV171" s="697">
        <f>[52]ACCOUNTALLOC!AV171</f>
        <v>0</v>
      </c>
      <c r="AW171" s="697">
        <f>[52]ACCOUNTALLOC!AW171</f>
        <v>0</v>
      </c>
      <c r="AX171" s="697">
        <f>[52]ACCOUNTALLOC!AX171</f>
        <v>0</v>
      </c>
      <c r="AY171" s="697">
        <f>[52]ACCOUNTALLOC!AY171</f>
        <v>0</v>
      </c>
      <c r="AZ171" s="698"/>
      <c r="BA171" s="697">
        <f>[52]ACCOUNTALLOC!BA171</f>
        <v>0</v>
      </c>
      <c r="BB171" s="697">
        <f>[52]ACCOUNTALLOC!BB171</f>
        <v>0</v>
      </c>
      <c r="BC171" s="697">
        <f>[52]ACCOUNTALLOC!BC171</f>
        <v>0</v>
      </c>
      <c r="BD171" s="697">
        <f>[52]ACCOUNTALLOC!BD171</f>
        <v>0</v>
      </c>
      <c r="BE171" s="697">
        <f>[52]ACCOUNTALLOC!BE171</f>
        <v>0</v>
      </c>
      <c r="BF171" s="697">
        <f>[52]ACCOUNTALLOC!BF171</f>
        <v>0</v>
      </c>
      <c r="BG171" s="697">
        <f>[52]ACCOUNTALLOC!BG171</f>
        <v>0</v>
      </c>
      <c r="BH171" s="698"/>
      <c r="BI171" s="697">
        <f>[52]ACCOUNTALLOC!BI171</f>
        <v>0</v>
      </c>
      <c r="BJ171" s="697">
        <f>[52]ACCOUNTALLOC!BJ171</f>
        <v>0</v>
      </c>
      <c r="BK171" s="697">
        <f>[52]ACCOUNTALLOC!BK171</f>
        <v>0</v>
      </c>
      <c r="BL171" s="697">
        <f>[52]ACCOUNTALLOC!BL171</f>
        <v>0</v>
      </c>
      <c r="BM171" s="697">
        <f>[52]ACCOUNTALLOC!BM171</f>
        <v>0</v>
      </c>
      <c r="BN171" s="697">
        <f>[52]ACCOUNTALLOC!BN171</f>
        <v>0</v>
      </c>
      <c r="BO171" s="697">
        <f>[52]ACCOUNTALLOC!BO171</f>
        <v>0</v>
      </c>
      <c r="BP171" s="698"/>
      <c r="BQ171" s="697">
        <f>[52]ACCOUNTALLOC!BQ171</f>
        <v>0</v>
      </c>
      <c r="BR171" s="697">
        <f>[52]ACCOUNTALLOC!BR171</f>
        <v>0</v>
      </c>
      <c r="BS171" s="697">
        <f>[52]ACCOUNTALLOC!BS171</f>
        <v>0</v>
      </c>
      <c r="BT171" s="697">
        <f>[52]ACCOUNTALLOC!BT171</f>
        <v>0</v>
      </c>
      <c r="BU171" s="697">
        <f>[52]ACCOUNTALLOC!BU171</f>
        <v>0</v>
      </c>
      <c r="BV171" s="697">
        <f>[52]ACCOUNTALLOC!BV171</f>
        <v>0</v>
      </c>
      <c r="BW171" s="697">
        <f>[52]ACCOUNTALLOC!BW171</f>
        <v>0</v>
      </c>
      <c r="BX171" s="698"/>
      <c r="BY171" s="697">
        <f>[52]ACCOUNTALLOC!BY171</f>
        <v>0</v>
      </c>
      <c r="BZ171" s="697">
        <f>[52]ACCOUNTALLOC!BZ171</f>
        <v>0</v>
      </c>
      <c r="CA171" s="697">
        <f>[52]ACCOUNTALLOC!CA171</f>
        <v>0</v>
      </c>
      <c r="CB171" s="697">
        <f>[52]ACCOUNTALLOC!CB171</f>
        <v>0</v>
      </c>
      <c r="CC171" s="697">
        <f>[52]ACCOUNTALLOC!CC171</f>
        <v>0</v>
      </c>
      <c r="CD171" s="697">
        <f>[52]ACCOUNTALLOC!CD171</f>
        <v>0</v>
      </c>
      <c r="CE171" s="697">
        <f>[52]ACCOUNTALLOC!CE171</f>
        <v>0</v>
      </c>
      <c r="CF171" s="698"/>
      <c r="CG171" s="697">
        <f>[52]ACCOUNTALLOC!CG171</f>
        <v>0</v>
      </c>
      <c r="CH171" s="697">
        <f>[52]ACCOUNTALLOC!CH171</f>
        <v>0</v>
      </c>
      <c r="CI171" s="697">
        <f>[52]ACCOUNTALLOC!CI171</f>
        <v>0</v>
      </c>
      <c r="CJ171" s="697">
        <f>[52]ACCOUNTALLOC!CJ171</f>
        <v>0</v>
      </c>
      <c r="CK171" s="697">
        <f>[52]ACCOUNTALLOC!CK171</f>
        <v>0</v>
      </c>
      <c r="CL171" s="697">
        <f>[52]ACCOUNTALLOC!CL171</f>
        <v>0</v>
      </c>
      <c r="CM171" s="697">
        <f>[52]ACCOUNTALLOC!CM171</f>
        <v>0</v>
      </c>
      <c r="CN171" s="698">
        <f>[52]ACCOUNTALLOC!CN171</f>
        <v>0</v>
      </c>
      <c r="CO171" s="697">
        <f>[52]ACCOUNTALLOC!CO171</f>
        <v>0</v>
      </c>
      <c r="CP171" s="697">
        <f>[52]ACCOUNTALLOC!CP171</f>
        <v>0</v>
      </c>
      <c r="CQ171" s="697">
        <f>[52]ACCOUNTALLOC!CQ171</f>
        <v>0</v>
      </c>
      <c r="CR171" s="697">
        <f>[52]ACCOUNTALLOC!CR171</f>
        <v>0</v>
      </c>
      <c r="CS171" s="697">
        <f>[52]ACCOUNTALLOC!CS171</f>
        <v>0</v>
      </c>
      <c r="CT171" s="697">
        <f>[52]ACCOUNTALLOC!CT171</f>
        <v>0</v>
      </c>
      <c r="CU171" s="697">
        <f>[52]ACCOUNTALLOC!CU171</f>
        <v>0</v>
      </c>
      <c r="CW171" s="65">
        <f>[52]ACCOUNTALLOC!CW171</f>
        <v>0</v>
      </c>
      <c r="CX171" s="65">
        <f>[52]ACCOUNTALLOC!CX171</f>
        <v>0</v>
      </c>
      <c r="CY171" s="65">
        <f>[52]ACCOUNTALLOC!CY171</f>
        <v>0</v>
      </c>
      <c r="CZ171" s="65">
        <f>[52]ACCOUNTALLOC!CZ171</f>
        <v>0</v>
      </c>
      <c r="DA171" s="65">
        <f>[52]ACCOUNTALLOC!DA171</f>
        <v>0</v>
      </c>
      <c r="DB171" s="65">
        <f>[52]ACCOUNTALLOC!DB171</f>
        <v>0</v>
      </c>
      <c r="DC171" s="65">
        <f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>[52]ACCOUNTALLOC!E172</f>
        <v>-42695887.895629384</v>
      </c>
      <c r="F172" s="696">
        <f>[52]ACCOUNTALLOC!F172</f>
        <v>-39034560.771776468</v>
      </c>
      <c r="G172" s="696">
        <f>[52]ACCOUNTALLOC!G172</f>
        <v>-22342094.711371284</v>
      </c>
      <c r="H172" s="696">
        <f>[52]ACCOUNTALLOC!H172</f>
        <v>0</v>
      </c>
      <c r="I172" s="696">
        <f>[52]ACCOUNTALLOC!I172</f>
        <v>0</v>
      </c>
      <c r="J172" s="696">
        <f>[52]ACCOUNTALLOC!J172</f>
        <v>0</v>
      </c>
      <c r="K172" s="696">
        <f>[52]ACCOUNTALLOC!K172</f>
        <v>-104072543.37877713</v>
      </c>
      <c r="L172" s="696"/>
      <c r="M172" s="696">
        <f>[52]ACCOUNTALLOC!M172</f>
        <v>-8103857.8683948321</v>
      </c>
      <c r="N172" s="696">
        <f>[52]ACCOUNTALLOC!N172</f>
        <v>-9918223.8659361769</v>
      </c>
      <c r="O172" s="696">
        <f>[52]ACCOUNTALLOC!O172</f>
        <v>-2521655.006089909</v>
      </c>
      <c r="P172" s="696">
        <f>[52]ACCOUNTALLOC!P172</f>
        <v>0</v>
      </c>
      <c r="Q172" s="696">
        <f>[52]ACCOUNTALLOC!Q172</f>
        <v>0</v>
      </c>
      <c r="R172" s="696">
        <f>[52]ACCOUNTALLOC!R172</f>
        <v>0</v>
      </c>
      <c r="S172" s="696">
        <f>[52]ACCOUNTALLOC!S172</f>
        <v>-20543736.740420915</v>
      </c>
      <c r="T172" s="696"/>
      <c r="U172" s="696">
        <f>[52]ACCOUNTALLOC!U172</f>
        <v>-7130205.6404543463</v>
      </c>
      <c r="V172" s="696">
        <f>[52]ACCOUNTALLOC!V172</f>
        <v>-11029824.474839</v>
      </c>
      <c r="W172" s="696">
        <f>[52]ACCOUNTALLOC!W172</f>
        <v>-354341.24452837912</v>
      </c>
      <c r="X172" s="696">
        <f>[52]ACCOUNTALLOC!X172</f>
        <v>0</v>
      </c>
      <c r="Y172" s="696">
        <f>[52]ACCOUNTALLOC!Y172</f>
        <v>0</v>
      </c>
      <c r="Z172" s="696">
        <f>[52]ACCOUNTALLOC!Z172</f>
        <v>0</v>
      </c>
      <c r="AA172" s="696">
        <f>[52]ACCOUNTALLOC!AA172</f>
        <v>-18514371.359821726</v>
      </c>
      <c r="AB172" s="696"/>
      <c r="AC172" s="696">
        <f>[52]ACCOUNTALLOC!AC172</f>
        <v>-3223548.4697841122</v>
      </c>
      <c r="AD172" s="696">
        <f>[52]ACCOUNTALLOC!AD172</f>
        <v>-7118271.6952646617</v>
      </c>
      <c r="AE172" s="696">
        <f>[52]ACCOUNTALLOC!AE172</f>
        <v>-193961.88288050433</v>
      </c>
      <c r="AF172" s="696">
        <f>[52]ACCOUNTALLOC!AF172</f>
        <v>0</v>
      </c>
      <c r="AG172" s="696">
        <f>[52]ACCOUNTALLOC!AG172</f>
        <v>0</v>
      </c>
      <c r="AH172" s="696">
        <f>[52]ACCOUNTALLOC!AH172</f>
        <v>0</v>
      </c>
      <c r="AI172" s="696">
        <f>[52]ACCOUNTALLOC!AI172</f>
        <v>-10535782.04792928</v>
      </c>
      <c r="AJ172" s="696"/>
      <c r="AK172" s="696">
        <f>[52]ACCOUNTALLOC!AK172</f>
        <v>-2503932.6517335665</v>
      </c>
      <c r="AL172" s="696">
        <f>[52]ACCOUNTALLOC!AL172</f>
        <v>-4952486.2029900057</v>
      </c>
      <c r="AM172" s="696">
        <f>[52]ACCOUNTALLOC!AM172</f>
        <v>-419915.78681605641</v>
      </c>
      <c r="AN172" s="696">
        <f>[52]ACCOUNTALLOC!AN172</f>
        <v>0</v>
      </c>
      <c r="AO172" s="696">
        <f>[52]ACCOUNTALLOC!AO172</f>
        <v>0</v>
      </c>
      <c r="AP172" s="696">
        <f>[52]ACCOUNTALLOC!AP172</f>
        <v>0</v>
      </c>
      <c r="AQ172" s="696">
        <f>[52]ACCOUNTALLOC!AQ172</f>
        <v>-7876334.6415396295</v>
      </c>
      <c r="AR172" s="696"/>
      <c r="AS172" s="696">
        <f>[52]ACCOUNTALLOC!AS172</f>
        <v>-24856.766322215648</v>
      </c>
      <c r="AT172" s="696">
        <f>[52]ACCOUNTALLOC!AT172</f>
        <v>-15638.011853530998</v>
      </c>
      <c r="AU172" s="696">
        <f>[52]ACCOUNTALLOC!AU172</f>
        <v>-772.20950818348615</v>
      </c>
      <c r="AV172" s="696">
        <f>[52]ACCOUNTALLOC!AV172</f>
        <v>0</v>
      </c>
      <c r="AW172" s="696">
        <f>[52]ACCOUNTALLOC!AW172</f>
        <v>0</v>
      </c>
      <c r="AX172" s="696">
        <f>[52]ACCOUNTALLOC!AX172</f>
        <v>0</v>
      </c>
      <c r="AY172" s="696">
        <f>[52]ACCOUNTALLOC!AY172</f>
        <v>-41266.987683930129</v>
      </c>
      <c r="AZ172" s="696"/>
      <c r="BA172" s="696">
        <f>[52]ACCOUNTALLOC!BA172</f>
        <v>-480162.29465258028</v>
      </c>
      <c r="BB172" s="696">
        <f>[52]ACCOUNTALLOC!BB172</f>
        <v>-431601.53908031323</v>
      </c>
      <c r="BC172" s="696">
        <f>[52]ACCOUNTALLOC!BC172</f>
        <v>-80542.926180958239</v>
      </c>
      <c r="BD172" s="696">
        <f>[52]ACCOUNTALLOC!BD172</f>
        <v>0</v>
      </c>
      <c r="BE172" s="696">
        <f>[52]ACCOUNTALLOC!BE172</f>
        <v>0</v>
      </c>
      <c r="BF172" s="696">
        <f>[52]ACCOUNTALLOC!BF172</f>
        <v>0</v>
      </c>
      <c r="BG172" s="696">
        <f>[52]ACCOUNTALLOC!BG172</f>
        <v>-992306.75991385174</v>
      </c>
      <c r="BH172" s="696"/>
      <c r="BI172" s="696">
        <f>[52]ACCOUNTALLOC!BI172</f>
        <v>-772686.9159063322</v>
      </c>
      <c r="BJ172" s="696">
        <f>[52]ACCOUNTALLOC!BJ172</f>
        <v>-217880.10102782902</v>
      </c>
      <c r="BK172" s="696">
        <f>[52]ACCOUNTALLOC!BK172</f>
        <v>-36573.100689927887</v>
      </c>
      <c r="BL172" s="696">
        <f>[52]ACCOUNTALLOC!BL172</f>
        <v>0</v>
      </c>
      <c r="BM172" s="696">
        <f>[52]ACCOUNTALLOC!BM172</f>
        <v>0</v>
      </c>
      <c r="BN172" s="696">
        <f>[52]ACCOUNTALLOC!BN172</f>
        <v>0</v>
      </c>
      <c r="BO172" s="696">
        <f>[52]ACCOUNTALLOC!BO172</f>
        <v>-1027140.1176240891</v>
      </c>
      <c r="BP172" s="696"/>
      <c r="BQ172" s="696">
        <f>[52]ACCOUNTALLOC!BQ172</f>
        <v>-448821.61767466262</v>
      </c>
      <c r="BR172" s="696">
        <f>[52]ACCOUNTALLOC!BR172</f>
        <v>-2143637.3899037628</v>
      </c>
      <c r="BS172" s="696">
        <f>[52]ACCOUNTALLOC!BS172</f>
        <v>-43321.131984737731</v>
      </c>
      <c r="BT172" s="696">
        <f>[52]ACCOUNTALLOC!BT172</f>
        <v>0</v>
      </c>
      <c r="BU172" s="696">
        <f>[52]ACCOUNTALLOC!BU172</f>
        <v>0</v>
      </c>
      <c r="BV172" s="696">
        <f>[52]ACCOUNTALLOC!BV172</f>
        <v>0</v>
      </c>
      <c r="BW172" s="696">
        <f>[52]ACCOUNTALLOC!BW172</f>
        <v>-2635780.1395631633</v>
      </c>
      <c r="BX172" s="696"/>
      <c r="BY172" s="696">
        <f>[52]ACCOUNTALLOC!BY172</f>
        <v>-204291.05835951044</v>
      </c>
      <c r="BZ172" s="696">
        <f>[52]ACCOUNTALLOC!BZ172</f>
        <v>-1285910.3783653465</v>
      </c>
      <c r="CA172" s="696">
        <f>[52]ACCOUNTALLOC!CA172</f>
        <v>-75642.997918786539</v>
      </c>
      <c r="CB172" s="696">
        <f>[52]ACCOUNTALLOC!CB172</f>
        <v>0</v>
      </c>
      <c r="CC172" s="696">
        <f>[52]ACCOUNTALLOC!CC172</f>
        <v>0</v>
      </c>
      <c r="CD172" s="696">
        <f>[52]ACCOUNTALLOC!CD172</f>
        <v>0</v>
      </c>
      <c r="CE172" s="696">
        <f>[52]ACCOUNTALLOC!CE172</f>
        <v>-1565844.4346436434</v>
      </c>
      <c r="CF172" s="696"/>
      <c r="CG172" s="696">
        <f>[52]ACCOUNTALLOC!CG172</f>
        <v>-362938.99249739642</v>
      </c>
      <c r="CH172" s="696">
        <f>[52]ACCOUNTALLOC!CH172</f>
        <v>-258120.51709353662</v>
      </c>
      <c r="CI172" s="696">
        <f>[52]ACCOUNTALLOC!CI172</f>
        <v>-1766466.3253609436</v>
      </c>
      <c r="CJ172" s="696">
        <f>[52]ACCOUNTALLOC!CJ172</f>
        <v>0</v>
      </c>
      <c r="CK172" s="696">
        <f>[52]ACCOUNTALLOC!CK172</f>
        <v>0</v>
      </c>
      <c r="CL172" s="696">
        <f>[52]ACCOUNTALLOC!CL172</f>
        <v>0</v>
      </c>
      <c r="CM172" s="696">
        <f>[52]ACCOUNTALLOC!CM172</f>
        <v>-2387525.8349518767</v>
      </c>
      <c r="CN172" s="696">
        <f>[52]ACCOUNTALLOC!CN172</f>
        <v>0</v>
      </c>
      <c r="CO172" s="696">
        <f>[52]ACCOUNTALLOC!CO172</f>
        <v>-22761.060877802352</v>
      </c>
      <c r="CP172" s="696">
        <f>[52]ACCOUNTALLOC!CP172</f>
        <v>-25261.934402743856</v>
      </c>
      <c r="CQ172" s="696">
        <f>[52]ACCOUNTALLOC!CQ172</f>
        <v>-218.03102430655971</v>
      </c>
      <c r="CR172" s="696">
        <f>[52]ACCOUNTALLOC!CR172</f>
        <v>0</v>
      </c>
      <c r="CS172" s="696">
        <f>[52]ACCOUNTALLOC!CS172</f>
        <v>0</v>
      </c>
      <c r="CT172" s="696">
        <f>[52]ACCOUNTALLOC!CT172</f>
        <v>0</v>
      </c>
      <c r="CU172" s="696">
        <f>[52]ACCOUNTALLOC!CU172</f>
        <v>-48241.02630485277</v>
      </c>
      <c r="CV172" s="66"/>
      <c r="CW172" s="66">
        <f>[52]ACCOUNTALLOC!CW172</f>
        <v>0</v>
      </c>
      <c r="CX172" s="66">
        <f>[52]ACCOUNTALLOC!CX172</f>
        <v>0</v>
      </c>
      <c r="CY172" s="66">
        <f>[52]ACCOUNTALLOC!CY172</f>
        <v>0</v>
      </c>
      <c r="CZ172" s="66">
        <f>[52]ACCOUNTALLOC!CZ172</f>
        <v>0</v>
      </c>
      <c r="DA172" s="66">
        <f>[52]ACCOUNTALLOC!DA172</f>
        <v>0</v>
      </c>
      <c r="DB172" s="66">
        <f>[52]ACCOUNTALLOC!DB172</f>
        <v>0</v>
      </c>
      <c r="DC172" s="66">
        <f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>[52]ACCOUNTALLOC!E174</f>
        <v>-1120606920.7995868</v>
      </c>
      <c r="F174" s="696">
        <f>[52]ACCOUNTALLOC!F174</f>
        <v>-1195283762.0948882</v>
      </c>
      <c r="G174" s="696">
        <f>[52]ACCOUNTALLOC!G174</f>
        <v>-190741286.14523202</v>
      </c>
      <c r="H174" s="696">
        <f>[52]ACCOUNTALLOC!H174</f>
        <v>0</v>
      </c>
      <c r="I174" s="696">
        <f>[52]ACCOUNTALLOC!I174</f>
        <v>0</v>
      </c>
      <c r="J174" s="696">
        <f>[52]ACCOUNTALLOC!J174</f>
        <v>0</v>
      </c>
      <c r="K174" s="696">
        <f>[52]ACCOUNTALLOC!K174</f>
        <v>-2506631969.0397072</v>
      </c>
      <c r="L174" s="696"/>
      <c r="M174" s="696">
        <f>[52]ACCOUNTALLOC!M174</f>
        <v>-211093312.04728687</v>
      </c>
      <c r="N174" s="696">
        <f>[52]ACCOUNTALLOC!N174</f>
        <v>-303707578.65289479</v>
      </c>
      <c r="O174" s="696">
        <f>[52]ACCOUNTALLOC!O174</f>
        <v>-16408790.96540645</v>
      </c>
      <c r="P174" s="696">
        <f>[52]ACCOUNTALLOC!P174</f>
        <v>0</v>
      </c>
      <c r="Q174" s="696">
        <f>[52]ACCOUNTALLOC!Q174</f>
        <v>0</v>
      </c>
      <c r="R174" s="696">
        <f>[52]ACCOUNTALLOC!R174</f>
        <v>0</v>
      </c>
      <c r="S174" s="696">
        <f>[52]ACCOUNTALLOC!S174</f>
        <v>-531209681.66558814</v>
      </c>
      <c r="T174" s="696"/>
      <c r="U174" s="696">
        <f>[52]ACCOUNTALLOC!U174</f>
        <v>-183793002.01504248</v>
      </c>
      <c r="V174" s="696">
        <f>[52]ACCOUNTALLOC!V174</f>
        <v>-337746085.33738708</v>
      </c>
      <c r="W174" s="696">
        <f>[52]ACCOUNTALLOC!W174</f>
        <v>-2994214.3514030711</v>
      </c>
      <c r="X174" s="696">
        <f>[52]ACCOUNTALLOC!X174</f>
        <v>0</v>
      </c>
      <c r="Y174" s="696">
        <f>[52]ACCOUNTALLOC!Y174</f>
        <v>0</v>
      </c>
      <c r="Z174" s="696">
        <f>[52]ACCOUNTALLOC!Z174</f>
        <v>0</v>
      </c>
      <c r="AA174" s="696">
        <f>[52]ACCOUNTALLOC!AA174</f>
        <v>-524533301.70383263</v>
      </c>
      <c r="AB174" s="696"/>
      <c r="AC174" s="696">
        <f>[52]ACCOUNTALLOC!AC174</f>
        <v>-82621735.75998576</v>
      </c>
      <c r="AD174" s="696">
        <f>[52]ACCOUNTALLOC!AD174</f>
        <v>-217969778.66038603</v>
      </c>
      <c r="AE174" s="696">
        <f>[52]ACCOUNTALLOC!AE174</f>
        <v>-607228.31137781637</v>
      </c>
      <c r="AF174" s="696">
        <f>[52]ACCOUNTALLOC!AF174</f>
        <v>0</v>
      </c>
      <c r="AG174" s="696">
        <f>[52]ACCOUNTALLOC!AG174</f>
        <v>0</v>
      </c>
      <c r="AH174" s="696">
        <f>[52]ACCOUNTALLOC!AH174</f>
        <v>0</v>
      </c>
      <c r="AI174" s="696">
        <f>[52]ACCOUNTALLOC!AI174</f>
        <v>-301198742.73174959</v>
      </c>
      <c r="AJ174" s="696"/>
      <c r="AK174" s="696">
        <f>[52]ACCOUNTALLOC!AK174</f>
        <v>-63006111.943581395</v>
      </c>
      <c r="AL174" s="696">
        <f>[52]ACCOUNTALLOC!AL174</f>
        <v>-151650901.74943244</v>
      </c>
      <c r="AM174" s="696">
        <f>[52]ACCOUNTALLOC!AM174</f>
        <v>-3698305.6503077997</v>
      </c>
      <c r="AN174" s="696">
        <f>[52]ACCOUNTALLOC!AN174</f>
        <v>0</v>
      </c>
      <c r="AO174" s="696">
        <f>[52]ACCOUNTALLOC!AO174</f>
        <v>0</v>
      </c>
      <c r="AP174" s="696">
        <f>[52]ACCOUNTALLOC!AP174</f>
        <v>0</v>
      </c>
      <c r="AQ174" s="696">
        <f>[52]ACCOUNTALLOC!AQ174</f>
        <v>-218355319.34332165</v>
      </c>
      <c r="AR174" s="696"/>
      <c r="AS174" s="696">
        <f>[52]ACCOUNTALLOC!AS174</f>
        <v>-615766.90553240827</v>
      </c>
      <c r="AT174" s="696">
        <f>[52]ACCOUNTALLOC!AT174</f>
        <v>-478854.15566115314</v>
      </c>
      <c r="AU174" s="696">
        <f>[52]ACCOUNTALLOC!AU174</f>
        <v>-10897.748744494673</v>
      </c>
      <c r="AV174" s="696">
        <f>[52]ACCOUNTALLOC!AV174</f>
        <v>0</v>
      </c>
      <c r="AW174" s="696">
        <f>[52]ACCOUNTALLOC!AW174</f>
        <v>0</v>
      </c>
      <c r="AX174" s="696">
        <f>[52]ACCOUNTALLOC!AX174</f>
        <v>0</v>
      </c>
      <c r="AY174" s="696">
        <f>[52]ACCOUNTALLOC!AY174</f>
        <v>-1105518.8099380562</v>
      </c>
      <c r="AZ174" s="696"/>
      <c r="BA174" s="696">
        <f>[52]ACCOUNTALLOC!BA174</f>
        <v>-12017430.342709543</v>
      </c>
      <c r="BB174" s="696">
        <f>[52]ACCOUNTALLOC!BB174</f>
        <v>-13216142.340478621</v>
      </c>
      <c r="BC174" s="696">
        <f>[52]ACCOUNTALLOC!BC174</f>
        <v>-1092873.5521795142</v>
      </c>
      <c r="BD174" s="696">
        <f>[52]ACCOUNTALLOC!BD174</f>
        <v>0</v>
      </c>
      <c r="BE174" s="696">
        <f>[52]ACCOUNTALLOC!BE174</f>
        <v>0</v>
      </c>
      <c r="BF174" s="696">
        <f>[52]ACCOUNTALLOC!BF174</f>
        <v>0</v>
      </c>
      <c r="BG174" s="696">
        <f>[52]ACCOUNTALLOC!BG174</f>
        <v>-26326446.235367678</v>
      </c>
      <c r="BH174" s="696"/>
      <c r="BI174" s="696">
        <f>[52]ACCOUNTALLOC!BI174</f>
        <v>-20752877.381078254</v>
      </c>
      <c r="BJ174" s="696">
        <f>[52]ACCOUNTALLOC!BJ174</f>
        <v>-4870802.6197426748</v>
      </c>
      <c r="BK174" s="696">
        <f>[52]ACCOUNTALLOC!BK174</f>
        <v>-258667.1279737849</v>
      </c>
      <c r="BL174" s="696">
        <f>[52]ACCOUNTALLOC!BL174</f>
        <v>0</v>
      </c>
      <c r="BM174" s="696">
        <f>[52]ACCOUNTALLOC!BM174</f>
        <v>0</v>
      </c>
      <c r="BN174" s="696">
        <f>[52]ACCOUNTALLOC!BN174</f>
        <v>0</v>
      </c>
      <c r="BO174" s="696">
        <f>[52]ACCOUNTALLOC!BO174</f>
        <v>-25882347.128794711</v>
      </c>
      <c r="BP174" s="696"/>
      <c r="BQ174" s="696">
        <f>[52]ACCOUNTALLOC!BQ174</f>
        <v>-12156831.235313769</v>
      </c>
      <c r="BR174" s="696">
        <f>[52]ACCOUNTALLOC!BR174</f>
        <v>-65640676.19339139</v>
      </c>
      <c r="BS174" s="696">
        <f>[52]ACCOUNTALLOC!BS174</f>
        <v>-198868.64185839807</v>
      </c>
      <c r="BT174" s="696">
        <f>[52]ACCOUNTALLOC!BT174</f>
        <v>0</v>
      </c>
      <c r="BU174" s="696">
        <f>[52]ACCOUNTALLOC!BU174</f>
        <v>0</v>
      </c>
      <c r="BV174" s="696">
        <f>[52]ACCOUNTALLOC!BV174</f>
        <v>0</v>
      </c>
      <c r="BW174" s="696">
        <f>[52]ACCOUNTALLOC!BW174</f>
        <v>-77996376.070563555</v>
      </c>
      <c r="BX174" s="696"/>
      <c r="BY174" s="696">
        <f>[52]ACCOUNTALLOC!BY174</f>
        <v>-6508932.2433353877</v>
      </c>
      <c r="BZ174" s="696">
        <f>[52]ACCOUNTALLOC!BZ174</f>
        <v>-28747075.158076145</v>
      </c>
      <c r="CA174" s="696">
        <f>[52]ACCOUNTALLOC!CA174</f>
        <v>-331116.43646142312</v>
      </c>
      <c r="CB174" s="696">
        <f>[52]ACCOUNTALLOC!CB174</f>
        <v>0</v>
      </c>
      <c r="CC174" s="696">
        <f>[52]ACCOUNTALLOC!CC174</f>
        <v>0</v>
      </c>
      <c r="CD174" s="696">
        <f>[52]ACCOUNTALLOC!CD174</f>
        <v>0</v>
      </c>
      <c r="CE174" s="696">
        <f>[52]ACCOUNTALLOC!CE174</f>
        <v>-35587123.83787296</v>
      </c>
      <c r="CF174" s="696"/>
      <c r="CG174" s="696">
        <f>[52]ACCOUNTALLOC!CG174</f>
        <v>-10502010.177827226</v>
      </c>
      <c r="CH174" s="696">
        <f>[52]ACCOUNTALLOC!CH174</f>
        <v>-7903951.1818592781</v>
      </c>
      <c r="CI174" s="696">
        <f>[52]ACCOUNTALLOC!CI174</f>
        <v>-23576685.451085296</v>
      </c>
      <c r="CJ174" s="696">
        <f>[52]ACCOUNTALLOC!CJ174</f>
        <v>0</v>
      </c>
      <c r="CK174" s="696">
        <f>[52]ACCOUNTALLOC!CK174</f>
        <v>0</v>
      </c>
      <c r="CL174" s="696">
        <f>[52]ACCOUNTALLOC!CL174</f>
        <v>0</v>
      </c>
      <c r="CM174" s="696">
        <f>[52]ACCOUNTALLOC!CM174</f>
        <v>-41982646.810771801</v>
      </c>
      <c r="CN174" s="696">
        <f>[52]ACCOUNTALLOC!CN174</f>
        <v>0</v>
      </c>
      <c r="CO174" s="696">
        <f>[52]ACCOUNTALLOC!CO174</f>
        <v>-567576.86255117739</v>
      </c>
      <c r="CP174" s="696">
        <f>[52]ACCOUNTALLOC!CP174</f>
        <v>-773549.88486352528</v>
      </c>
      <c r="CQ174" s="696">
        <f>[52]ACCOUNTALLOC!CQ174</f>
        <v>-2531.6277297698521</v>
      </c>
      <c r="CR174" s="696">
        <f>[52]ACCOUNTALLOC!CR174</f>
        <v>0</v>
      </c>
      <c r="CS174" s="696">
        <f>[52]ACCOUNTALLOC!CS174</f>
        <v>0</v>
      </c>
      <c r="CT174" s="696">
        <f>[52]ACCOUNTALLOC!CT174</f>
        <v>0</v>
      </c>
      <c r="CU174" s="696">
        <f>[52]ACCOUNTALLOC!CU174</f>
        <v>-1343658.3751444723</v>
      </c>
      <c r="CV174" s="66"/>
      <c r="CW174" s="66">
        <f>[52]ACCOUNTALLOC!CW174</f>
        <v>0</v>
      </c>
      <c r="CX174" s="66">
        <f>[52]ACCOUNTALLOC!CX174</f>
        <v>0</v>
      </c>
      <c r="CY174" s="66">
        <f>[52]ACCOUNTALLOC!CY174</f>
        <v>0</v>
      </c>
      <c r="CZ174" s="66">
        <f>[52]ACCOUNTALLOC!CZ174</f>
        <v>0</v>
      </c>
      <c r="DA174" s="66">
        <f>[52]ACCOUNTALLOC!DA174</f>
        <v>0</v>
      </c>
      <c r="DB174" s="66">
        <f>[52]ACCOUNTALLOC!DB174</f>
        <v>0</v>
      </c>
      <c r="DC174" s="66">
        <f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>[52]ACCOUNTALLOC!E179</f>
        <v>0</v>
      </c>
      <c r="F179" s="697">
        <f>[52]ACCOUNTALLOC!F179</f>
        <v>0</v>
      </c>
      <c r="G179" s="697">
        <f>[52]ACCOUNTALLOC!G179</f>
        <v>0</v>
      </c>
      <c r="H179" s="697">
        <f>[52]ACCOUNTALLOC!H179</f>
        <v>0</v>
      </c>
      <c r="I179" s="697">
        <f>[52]ACCOUNTALLOC!I179</f>
        <v>0</v>
      </c>
      <c r="J179" s="697">
        <f>[52]ACCOUNTALLOC!J179</f>
        <v>0</v>
      </c>
      <c r="K179" s="697">
        <f>[52]ACCOUNTALLOC!K179</f>
        <v>0</v>
      </c>
      <c r="L179" s="698"/>
      <c r="M179" s="697">
        <f>[52]ACCOUNTALLOC!M179</f>
        <v>0</v>
      </c>
      <c r="N179" s="697">
        <f>[52]ACCOUNTALLOC!N179</f>
        <v>0</v>
      </c>
      <c r="O179" s="697">
        <f>[52]ACCOUNTALLOC!O179</f>
        <v>0</v>
      </c>
      <c r="P179" s="697">
        <f>[52]ACCOUNTALLOC!P179</f>
        <v>0</v>
      </c>
      <c r="Q179" s="697">
        <f>[52]ACCOUNTALLOC!Q179</f>
        <v>0</v>
      </c>
      <c r="R179" s="697">
        <f>[52]ACCOUNTALLOC!R179</f>
        <v>0</v>
      </c>
      <c r="S179" s="697">
        <f>[52]ACCOUNTALLOC!S179</f>
        <v>0</v>
      </c>
      <c r="T179" s="698"/>
      <c r="U179" s="697">
        <f>[52]ACCOUNTALLOC!U179</f>
        <v>0</v>
      </c>
      <c r="V179" s="697">
        <f>[52]ACCOUNTALLOC!V179</f>
        <v>0</v>
      </c>
      <c r="W179" s="697">
        <f>[52]ACCOUNTALLOC!W179</f>
        <v>0</v>
      </c>
      <c r="X179" s="697">
        <f>[52]ACCOUNTALLOC!X179</f>
        <v>0</v>
      </c>
      <c r="Y179" s="697">
        <f>[52]ACCOUNTALLOC!Y179</f>
        <v>0</v>
      </c>
      <c r="Z179" s="697">
        <f>[52]ACCOUNTALLOC!Z179</f>
        <v>0</v>
      </c>
      <c r="AA179" s="697">
        <f>[52]ACCOUNTALLOC!AA179</f>
        <v>0</v>
      </c>
      <c r="AB179" s="698"/>
      <c r="AC179" s="697">
        <f>[52]ACCOUNTALLOC!AC179</f>
        <v>0</v>
      </c>
      <c r="AD179" s="697">
        <f>[52]ACCOUNTALLOC!AD179</f>
        <v>0</v>
      </c>
      <c r="AE179" s="697">
        <f>[52]ACCOUNTALLOC!AE179</f>
        <v>0</v>
      </c>
      <c r="AF179" s="697">
        <f>[52]ACCOUNTALLOC!AF179</f>
        <v>0</v>
      </c>
      <c r="AG179" s="697">
        <f>[52]ACCOUNTALLOC!AG179</f>
        <v>0</v>
      </c>
      <c r="AH179" s="697">
        <f>[52]ACCOUNTALLOC!AH179</f>
        <v>0</v>
      </c>
      <c r="AI179" s="697">
        <f>[52]ACCOUNTALLOC!AI179</f>
        <v>0</v>
      </c>
      <c r="AJ179" s="698"/>
      <c r="AK179" s="697">
        <f>[52]ACCOUNTALLOC!AK179</f>
        <v>0</v>
      </c>
      <c r="AL179" s="697">
        <f>[52]ACCOUNTALLOC!AL179</f>
        <v>0</v>
      </c>
      <c r="AM179" s="697">
        <f>[52]ACCOUNTALLOC!AM179</f>
        <v>0</v>
      </c>
      <c r="AN179" s="697">
        <f>[52]ACCOUNTALLOC!AN179</f>
        <v>0</v>
      </c>
      <c r="AO179" s="697">
        <f>[52]ACCOUNTALLOC!AO179</f>
        <v>0</v>
      </c>
      <c r="AP179" s="697">
        <f>[52]ACCOUNTALLOC!AP179</f>
        <v>0</v>
      </c>
      <c r="AQ179" s="697">
        <f>[52]ACCOUNTALLOC!AQ179</f>
        <v>0</v>
      </c>
      <c r="AR179" s="698"/>
      <c r="AS179" s="697">
        <f>[52]ACCOUNTALLOC!AS179</f>
        <v>0</v>
      </c>
      <c r="AT179" s="697">
        <f>[52]ACCOUNTALLOC!AT179</f>
        <v>0</v>
      </c>
      <c r="AU179" s="697">
        <f>[52]ACCOUNTALLOC!AU179</f>
        <v>0</v>
      </c>
      <c r="AV179" s="697">
        <f>[52]ACCOUNTALLOC!AV179</f>
        <v>0</v>
      </c>
      <c r="AW179" s="697">
        <f>[52]ACCOUNTALLOC!AW179</f>
        <v>0</v>
      </c>
      <c r="AX179" s="697">
        <f>[52]ACCOUNTALLOC!AX179</f>
        <v>0</v>
      </c>
      <c r="AY179" s="697">
        <f>[52]ACCOUNTALLOC!AY179</f>
        <v>0</v>
      </c>
      <c r="AZ179" s="698"/>
      <c r="BA179" s="697">
        <f>[52]ACCOUNTALLOC!BA179</f>
        <v>0</v>
      </c>
      <c r="BB179" s="697">
        <f>[52]ACCOUNTALLOC!BB179</f>
        <v>0</v>
      </c>
      <c r="BC179" s="697">
        <f>[52]ACCOUNTALLOC!BC179</f>
        <v>0</v>
      </c>
      <c r="BD179" s="697">
        <f>[52]ACCOUNTALLOC!BD179</f>
        <v>0</v>
      </c>
      <c r="BE179" s="697">
        <f>[52]ACCOUNTALLOC!BE179</f>
        <v>0</v>
      </c>
      <c r="BF179" s="697">
        <f>[52]ACCOUNTALLOC!BF179</f>
        <v>0</v>
      </c>
      <c r="BG179" s="697">
        <f>[52]ACCOUNTALLOC!BG179</f>
        <v>0</v>
      </c>
      <c r="BH179" s="698"/>
      <c r="BI179" s="697">
        <f>[52]ACCOUNTALLOC!BI179</f>
        <v>0</v>
      </c>
      <c r="BJ179" s="697">
        <f>[52]ACCOUNTALLOC!BJ179</f>
        <v>0</v>
      </c>
      <c r="BK179" s="697">
        <f>[52]ACCOUNTALLOC!BK179</f>
        <v>0</v>
      </c>
      <c r="BL179" s="697">
        <f>[52]ACCOUNTALLOC!BL179</f>
        <v>0</v>
      </c>
      <c r="BM179" s="697">
        <f>[52]ACCOUNTALLOC!BM179</f>
        <v>0</v>
      </c>
      <c r="BN179" s="697">
        <f>[52]ACCOUNTALLOC!BN179</f>
        <v>0</v>
      </c>
      <c r="BO179" s="697">
        <f>[52]ACCOUNTALLOC!BO179</f>
        <v>0</v>
      </c>
      <c r="BP179" s="698"/>
      <c r="BQ179" s="697">
        <f>[52]ACCOUNTALLOC!BQ179</f>
        <v>0</v>
      </c>
      <c r="BR179" s="697">
        <f>[52]ACCOUNTALLOC!BR179</f>
        <v>0</v>
      </c>
      <c r="BS179" s="697">
        <f>[52]ACCOUNTALLOC!BS179</f>
        <v>0</v>
      </c>
      <c r="BT179" s="697">
        <f>[52]ACCOUNTALLOC!BT179</f>
        <v>0</v>
      </c>
      <c r="BU179" s="697">
        <f>[52]ACCOUNTALLOC!BU179</f>
        <v>0</v>
      </c>
      <c r="BV179" s="697">
        <f>[52]ACCOUNTALLOC!BV179</f>
        <v>0</v>
      </c>
      <c r="BW179" s="697">
        <f>[52]ACCOUNTALLOC!BW179</f>
        <v>0</v>
      </c>
      <c r="BX179" s="698"/>
      <c r="BY179" s="697">
        <f>[52]ACCOUNTALLOC!BY179</f>
        <v>0</v>
      </c>
      <c r="BZ179" s="697">
        <f>[52]ACCOUNTALLOC!BZ179</f>
        <v>0</v>
      </c>
      <c r="CA179" s="697">
        <f>[52]ACCOUNTALLOC!CA179</f>
        <v>0</v>
      </c>
      <c r="CB179" s="697">
        <f>[52]ACCOUNTALLOC!CB179</f>
        <v>0</v>
      </c>
      <c r="CC179" s="697">
        <f>[52]ACCOUNTALLOC!CC179</f>
        <v>0</v>
      </c>
      <c r="CD179" s="697">
        <f>[52]ACCOUNTALLOC!CD179</f>
        <v>0</v>
      </c>
      <c r="CE179" s="697">
        <f>[52]ACCOUNTALLOC!CE179</f>
        <v>0</v>
      </c>
      <c r="CF179" s="698"/>
      <c r="CG179" s="697">
        <f>[52]ACCOUNTALLOC!CG179</f>
        <v>0</v>
      </c>
      <c r="CH179" s="697">
        <f>[52]ACCOUNTALLOC!CH179</f>
        <v>0</v>
      </c>
      <c r="CI179" s="697">
        <f>[52]ACCOUNTALLOC!CI179</f>
        <v>0</v>
      </c>
      <c r="CJ179" s="697">
        <f>[52]ACCOUNTALLOC!CJ179</f>
        <v>0</v>
      </c>
      <c r="CK179" s="697">
        <f>[52]ACCOUNTALLOC!CK179</f>
        <v>0</v>
      </c>
      <c r="CL179" s="697">
        <f>[52]ACCOUNTALLOC!CL179</f>
        <v>0</v>
      </c>
      <c r="CM179" s="697">
        <f>[52]ACCOUNTALLOC!CM179</f>
        <v>0</v>
      </c>
      <c r="CN179" s="698">
        <f>[52]ACCOUNTALLOC!CN179</f>
        <v>0</v>
      </c>
      <c r="CO179" s="697">
        <f>[52]ACCOUNTALLOC!CO179</f>
        <v>0</v>
      </c>
      <c r="CP179" s="697">
        <f>[52]ACCOUNTALLOC!CP179</f>
        <v>0</v>
      </c>
      <c r="CQ179" s="697">
        <f>[52]ACCOUNTALLOC!CQ179</f>
        <v>0</v>
      </c>
      <c r="CR179" s="697">
        <f>[52]ACCOUNTALLOC!CR179</f>
        <v>0</v>
      </c>
      <c r="CS179" s="697">
        <f>[52]ACCOUNTALLOC!CS179</f>
        <v>0</v>
      </c>
      <c r="CT179" s="697">
        <f>[52]ACCOUNTALLOC!CT179</f>
        <v>0</v>
      </c>
      <c r="CU179" s="697">
        <f>[52]ACCOUNTALLOC!CU179</f>
        <v>0</v>
      </c>
      <c r="CW179" s="65">
        <f>[52]ACCOUNTALLOC!CW179</f>
        <v>0</v>
      </c>
      <c r="CX179" s="65">
        <f>[52]ACCOUNTALLOC!CX179</f>
        <v>0</v>
      </c>
      <c r="CY179" s="65">
        <f>[52]ACCOUNTALLOC!CY179</f>
        <v>0</v>
      </c>
      <c r="CZ179" s="65">
        <f>[52]ACCOUNTALLOC!CZ179</f>
        <v>0</v>
      </c>
      <c r="DA179" s="65">
        <f>[52]ACCOUNTALLOC!DA179</f>
        <v>0</v>
      </c>
      <c r="DB179" s="65">
        <f>[52]ACCOUNTALLOC!DB179</f>
        <v>0</v>
      </c>
      <c r="DC179" s="65">
        <f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>[52]ACCOUNTALLOC!E180</f>
        <v>0</v>
      </c>
      <c r="F180" s="697">
        <f>[52]ACCOUNTALLOC!F180</f>
        <v>0</v>
      </c>
      <c r="G180" s="697">
        <f>[52]ACCOUNTALLOC!G180</f>
        <v>0</v>
      </c>
      <c r="H180" s="697">
        <f>[52]ACCOUNTALLOC!H180</f>
        <v>0</v>
      </c>
      <c r="I180" s="697">
        <f>[52]ACCOUNTALLOC!I180</f>
        <v>0</v>
      </c>
      <c r="J180" s="697">
        <f>[52]ACCOUNTALLOC!J180</f>
        <v>0</v>
      </c>
      <c r="K180" s="697">
        <f>[52]ACCOUNTALLOC!K180</f>
        <v>0</v>
      </c>
      <c r="L180" s="698"/>
      <c r="M180" s="697">
        <f>[52]ACCOUNTALLOC!M180</f>
        <v>0</v>
      </c>
      <c r="N180" s="697">
        <f>[52]ACCOUNTALLOC!N180</f>
        <v>0</v>
      </c>
      <c r="O180" s="697">
        <f>[52]ACCOUNTALLOC!O180</f>
        <v>0</v>
      </c>
      <c r="P180" s="697">
        <f>[52]ACCOUNTALLOC!P180</f>
        <v>0</v>
      </c>
      <c r="Q180" s="697">
        <f>[52]ACCOUNTALLOC!Q180</f>
        <v>0</v>
      </c>
      <c r="R180" s="697">
        <f>[52]ACCOUNTALLOC!R180</f>
        <v>0</v>
      </c>
      <c r="S180" s="697">
        <f>[52]ACCOUNTALLOC!S180</f>
        <v>0</v>
      </c>
      <c r="T180" s="698"/>
      <c r="U180" s="697">
        <f>[52]ACCOUNTALLOC!U180</f>
        <v>0</v>
      </c>
      <c r="V180" s="697">
        <f>[52]ACCOUNTALLOC!V180</f>
        <v>0</v>
      </c>
      <c r="W180" s="697">
        <f>[52]ACCOUNTALLOC!W180</f>
        <v>0</v>
      </c>
      <c r="X180" s="697">
        <f>[52]ACCOUNTALLOC!X180</f>
        <v>0</v>
      </c>
      <c r="Y180" s="697">
        <f>[52]ACCOUNTALLOC!Y180</f>
        <v>0</v>
      </c>
      <c r="Z180" s="697">
        <f>[52]ACCOUNTALLOC!Z180</f>
        <v>0</v>
      </c>
      <c r="AA180" s="697">
        <f>[52]ACCOUNTALLOC!AA180</f>
        <v>0</v>
      </c>
      <c r="AB180" s="698"/>
      <c r="AC180" s="697">
        <f>[52]ACCOUNTALLOC!AC180</f>
        <v>0</v>
      </c>
      <c r="AD180" s="697">
        <f>[52]ACCOUNTALLOC!AD180</f>
        <v>0</v>
      </c>
      <c r="AE180" s="697">
        <f>[52]ACCOUNTALLOC!AE180</f>
        <v>0</v>
      </c>
      <c r="AF180" s="697">
        <f>[52]ACCOUNTALLOC!AF180</f>
        <v>0</v>
      </c>
      <c r="AG180" s="697">
        <f>[52]ACCOUNTALLOC!AG180</f>
        <v>0</v>
      </c>
      <c r="AH180" s="697">
        <f>[52]ACCOUNTALLOC!AH180</f>
        <v>0</v>
      </c>
      <c r="AI180" s="697">
        <f>[52]ACCOUNTALLOC!AI180</f>
        <v>0</v>
      </c>
      <c r="AJ180" s="698"/>
      <c r="AK180" s="697">
        <f>[52]ACCOUNTALLOC!AK180</f>
        <v>0</v>
      </c>
      <c r="AL180" s="697">
        <f>[52]ACCOUNTALLOC!AL180</f>
        <v>0</v>
      </c>
      <c r="AM180" s="697">
        <f>[52]ACCOUNTALLOC!AM180</f>
        <v>0</v>
      </c>
      <c r="AN180" s="697">
        <f>[52]ACCOUNTALLOC!AN180</f>
        <v>0</v>
      </c>
      <c r="AO180" s="697">
        <f>[52]ACCOUNTALLOC!AO180</f>
        <v>0</v>
      </c>
      <c r="AP180" s="697">
        <f>[52]ACCOUNTALLOC!AP180</f>
        <v>0</v>
      </c>
      <c r="AQ180" s="697">
        <f>[52]ACCOUNTALLOC!AQ180</f>
        <v>0</v>
      </c>
      <c r="AR180" s="698"/>
      <c r="AS180" s="697">
        <f>[52]ACCOUNTALLOC!AS180</f>
        <v>0</v>
      </c>
      <c r="AT180" s="697">
        <f>[52]ACCOUNTALLOC!AT180</f>
        <v>0</v>
      </c>
      <c r="AU180" s="697">
        <f>[52]ACCOUNTALLOC!AU180</f>
        <v>0</v>
      </c>
      <c r="AV180" s="697">
        <f>[52]ACCOUNTALLOC!AV180</f>
        <v>0</v>
      </c>
      <c r="AW180" s="697">
        <f>[52]ACCOUNTALLOC!AW180</f>
        <v>0</v>
      </c>
      <c r="AX180" s="697">
        <f>[52]ACCOUNTALLOC!AX180</f>
        <v>0</v>
      </c>
      <c r="AY180" s="697">
        <f>[52]ACCOUNTALLOC!AY180</f>
        <v>0</v>
      </c>
      <c r="AZ180" s="698"/>
      <c r="BA180" s="697">
        <f>[52]ACCOUNTALLOC!BA180</f>
        <v>0</v>
      </c>
      <c r="BB180" s="697">
        <f>[52]ACCOUNTALLOC!BB180</f>
        <v>0</v>
      </c>
      <c r="BC180" s="697">
        <f>[52]ACCOUNTALLOC!BC180</f>
        <v>0</v>
      </c>
      <c r="BD180" s="697">
        <f>[52]ACCOUNTALLOC!BD180</f>
        <v>0</v>
      </c>
      <c r="BE180" s="697">
        <f>[52]ACCOUNTALLOC!BE180</f>
        <v>0</v>
      </c>
      <c r="BF180" s="697">
        <f>[52]ACCOUNTALLOC!BF180</f>
        <v>0</v>
      </c>
      <c r="BG180" s="697">
        <f>[52]ACCOUNTALLOC!BG180</f>
        <v>0</v>
      </c>
      <c r="BH180" s="698"/>
      <c r="BI180" s="697">
        <f>[52]ACCOUNTALLOC!BI180</f>
        <v>0</v>
      </c>
      <c r="BJ180" s="697">
        <f>[52]ACCOUNTALLOC!BJ180</f>
        <v>0</v>
      </c>
      <c r="BK180" s="697">
        <f>[52]ACCOUNTALLOC!BK180</f>
        <v>0</v>
      </c>
      <c r="BL180" s="697">
        <f>[52]ACCOUNTALLOC!BL180</f>
        <v>0</v>
      </c>
      <c r="BM180" s="697">
        <f>[52]ACCOUNTALLOC!BM180</f>
        <v>0</v>
      </c>
      <c r="BN180" s="697">
        <f>[52]ACCOUNTALLOC!BN180</f>
        <v>0</v>
      </c>
      <c r="BO180" s="697">
        <f>[52]ACCOUNTALLOC!BO180</f>
        <v>0</v>
      </c>
      <c r="BP180" s="698"/>
      <c r="BQ180" s="697">
        <f>[52]ACCOUNTALLOC!BQ180</f>
        <v>0</v>
      </c>
      <c r="BR180" s="697">
        <f>[52]ACCOUNTALLOC!BR180</f>
        <v>0</v>
      </c>
      <c r="BS180" s="697">
        <f>[52]ACCOUNTALLOC!BS180</f>
        <v>0</v>
      </c>
      <c r="BT180" s="697">
        <f>[52]ACCOUNTALLOC!BT180</f>
        <v>0</v>
      </c>
      <c r="BU180" s="697">
        <f>[52]ACCOUNTALLOC!BU180</f>
        <v>0</v>
      </c>
      <c r="BV180" s="697">
        <f>[52]ACCOUNTALLOC!BV180</f>
        <v>0</v>
      </c>
      <c r="BW180" s="697">
        <f>[52]ACCOUNTALLOC!BW180</f>
        <v>0</v>
      </c>
      <c r="BX180" s="698"/>
      <c r="BY180" s="697">
        <f>[52]ACCOUNTALLOC!BY180</f>
        <v>0</v>
      </c>
      <c r="BZ180" s="697">
        <f>[52]ACCOUNTALLOC!BZ180</f>
        <v>0</v>
      </c>
      <c r="CA180" s="697">
        <f>[52]ACCOUNTALLOC!CA180</f>
        <v>0</v>
      </c>
      <c r="CB180" s="697">
        <f>[52]ACCOUNTALLOC!CB180</f>
        <v>0</v>
      </c>
      <c r="CC180" s="697">
        <f>[52]ACCOUNTALLOC!CC180</f>
        <v>0</v>
      </c>
      <c r="CD180" s="697">
        <f>[52]ACCOUNTALLOC!CD180</f>
        <v>0</v>
      </c>
      <c r="CE180" s="697">
        <f>[52]ACCOUNTALLOC!CE180</f>
        <v>0</v>
      </c>
      <c r="CF180" s="698"/>
      <c r="CG180" s="697">
        <f>[52]ACCOUNTALLOC!CG180</f>
        <v>0</v>
      </c>
      <c r="CH180" s="697">
        <f>[52]ACCOUNTALLOC!CH180</f>
        <v>0</v>
      </c>
      <c r="CI180" s="697">
        <f>[52]ACCOUNTALLOC!CI180</f>
        <v>0</v>
      </c>
      <c r="CJ180" s="697">
        <f>[52]ACCOUNTALLOC!CJ180</f>
        <v>0</v>
      </c>
      <c r="CK180" s="697">
        <f>[52]ACCOUNTALLOC!CK180</f>
        <v>0</v>
      </c>
      <c r="CL180" s="697">
        <f>[52]ACCOUNTALLOC!CL180</f>
        <v>0</v>
      </c>
      <c r="CM180" s="697">
        <f>[52]ACCOUNTALLOC!CM180</f>
        <v>0</v>
      </c>
      <c r="CN180" s="698">
        <f>[52]ACCOUNTALLOC!CN180</f>
        <v>0</v>
      </c>
      <c r="CO180" s="697">
        <f>[52]ACCOUNTALLOC!CO180</f>
        <v>0</v>
      </c>
      <c r="CP180" s="697">
        <f>[52]ACCOUNTALLOC!CP180</f>
        <v>0</v>
      </c>
      <c r="CQ180" s="697">
        <f>[52]ACCOUNTALLOC!CQ180</f>
        <v>0</v>
      </c>
      <c r="CR180" s="697">
        <f>[52]ACCOUNTALLOC!CR180</f>
        <v>0</v>
      </c>
      <c r="CS180" s="697">
        <f>[52]ACCOUNTALLOC!CS180</f>
        <v>0</v>
      </c>
      <c r="CT180" s="697">
        <f>[52]ACCOUNTALLOC!CT180</f>
        <v>0</v>
      </c>
      <c r="CU180" s="697">
        <f>[52]ACCOUNTALLOC!CU180</f>
        <v>0</v>
      </c>
      <c r="CW180" s="65">
        <f>[52]ACCOUNTALLOC!CW180</f>
        <v>0</v>
      </c>
      <c r="CX180" s="65">
        <f>[52]ACCOUNTALLOC!CX180</f>
        <v>0</v>
      </c>
      <c r="CY180" s="65">
        <f>[52]ACCOUNTALLOC!CY180</f>
        <v>0</v>
      </c>
      <c r="CZ180" s="65">
        <f>[52]ACCOUNTALLOC!CZ180</f>
        <v>0</v>
      </c>
      <c r="DA180" s="65">
        <f>[52]ACCOUNTALLOC!DA180</f>
        <v>0</v>
      </c>
      <c r="DB180" s="65">
        <f>[52]ACCOUNTALLOC!DB180</f>
        <v>0</v>
      </c>
      <c r="DC180" s="65">
        <f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>[52]ACCOUNTALLOC!E181</f>
        <v>0</v>
      </c>
      <c r="F181" s="697">
        <f>[52]ACCOUNTALLOC!F181</f>
        <v>0</v>
      </c>
      <c r="G181" s="697">
        <f>[52]ACCOUNTALLOC!G181</f>
        <v>0</v>
      </c>
      <c r="H181" s="697">
        <f>[52]ACCOUNTALLOC!H181</f>
        <v>0</v>
      </c>
      <c r="I181" s="697">
        <f>[52]ACCOUNTALLOC!I181</f>
        <v>0</v>
      </c>
      <c r="J181" s="697">
        <f>[52]ACCOUNTALLOC!J181</f>
        <v>0</v>
      </c>
      <c r="K181" s="697">
        <f>[52]ACCOUNTALLOC!K181</f>
        <v>0</v>
      </c>
      <c r="L181" s="698"/>
      <c r="M181" s="697">
        <f>[52]ACCOUNTALLOC!M181</f>
        <v>0</v>
      </c>
      <c r="N181" s="697">
        <f>[52]ACCOUNTALLOC!N181</f>
        <v>0</v>
      </c>
      <c r="O181" s="697">
        <f>[52]ACCOUNTALLOC!O181</f>
        <v>0</v>
      </c>
      <c r="P181" s="697">
        <f>[52]ACCOUNTALLOC!P181</f>
        <v>0</v>
      </c>
      <c r="Q181" s="697">
        <f>[52]ACCOUNTALLOC!Q181</f>
        <v>0</v>
      </c>
      <c r="R181" s="697">
        <f>[52]ACCOUNTALLOC!R181</f>
        <v>0</v>
      </c>
      <c r="S181" s="697">
        <f>[52]ACCOUNTALLOC!S181</f>
        <v>0</v>
      </c>
      <c r="T181" s="698"/>
      <c r="U181" s="697">
        <f>[52]ACCOUNTALLOC!U181</f>
        <v>0</v>
      </c>
      <c r="V181" s="697">
        <f>[52]ACCOUNTALLOC!V181</f>
        <v>0</v>
      </c>
      <c r="W181" s="697">
        <f>[52]ACCOUNTALLOC!W181</f>
        <v>0</v>
      </c>
      <c r="X181" s="697">
        <f>[52]ACCOUNTALLOC!X181</f>
        <v>0</v>
      </c>
      <c r="Y181" s="697">
        <f>[52]ACCOUNTALLOC!Y181</f>
        <v>0</v>
      </c>
      <c r="Z181" s="697">
        <f>[52]ACCOUNTALLOC!Z181</f>
        <v>0</v>
      </c>
      <c r="AA181" s="697">
        <f>[52]ACCOUNTALLOC!AA181</f>
        <v>0</v>
      </c>
      <c r="AB181" s="698"/>
      <c r="AC181" s="697">
        <f>[52]ACCOUNTALLOC!AC181</f>
        <v>0</v>
      </c>
      <c r="AD181" s="697">
        <f>[52]ACCOUNTALLOC!AD181</f>
        <v>0</v>
      </c>
      <c r="AE181" s="697">
        <f>[52]ACCOUNTALLOC!AE181</f>
        <v>0</v>
      </c>
      <c r="AF181" s="697">
        <f>[52]ACCOUNTALLOC!AF181</f>
        <v>0</v>
      </c>
      <c r="AG181" s="697">
        <f>[52]ACCOUNTALLOC!AG181</f>
        <v>0</v>
      </c>
      <c r="AH181" s="697">
        <f>[52]ACCOUNTALLOC!AH181</f>
        <v>0</v>
      </c>
      <c r="AI181" s="697">
        <f>[52]ACCOUNTALLOC!AI181</f>
        <v>0</v>
      </c>
      <c r="AJ181" s="698"/>
      <c r="AK181" s="697">
        <f>[52]ACCOUNTALLOC!AK181</f>
        <v>0</v>
      </c>
      <c r="AL181" s="697">
        <f>[52]ACCOUNTALLOC!AL181</f>
        <v>0</v>
      </c>
      <c r="AM181" s="697">
        <f>[52]ACCOUNTALLOC!AM181</f>
        <v>0</v>
      </c>
      <c r="AN181" s="697">
        <f>[52]ACCOUNTALLOC!AN181</f>
        <v>0</v>
      </c>
      <c r="AO181" s="697">
        <f>[52]ACCOUNTALLOC!AO181</f>
        <v>0</v>
      </c>
      <c r="AP181" s="697">
        <f>[52]ACCOUNTALLOC!AP181</f>
        <v>0</v>
      </c>
      <c r="AQ181" s="697">
        <f>[52]ACCOUNTALLOC!AQ181</f>
        <v>0</v>
      </c>
      <c r="AR181" s="698"/>
      <c r="AS181" s="697">
        <f>[52]ACCOUNTALLOC!AS181</f>
        <v>0</v>
      </c>
      <c r="AT181" s="697">
        <f>[52]ACCOUNTALLOC!AT181</f>
        <v>0</v>
      </c>
      <c r="AU181" s="697">
        <f>[52]ACCOUNTALLOC!AU181</f>
        <v>0</v>
      </c>
      <c r="AV181" s="697">
        <f>[52]ACCOUNTALLOC!AV181</f>
        <v>0</v>
      </c>
      <c r="AW181" s="697">
        <f>[52]ACCOUNTALLOC!AW181</f>
        <v>0</v>
      </c>
      <c r="AX181" s="697">
        <f>[52]ACCOUNTALLOC!AX181</f>
        <v>0</v>
      </c>
      <c r="AY181" s="697">
        <f>[52]ACCOUNTALLOC!AY181</f>
        <v>0</v>
      </c>
      <c r="AZ181" s="698"/>
      <c r="BA181" s="697">
        <f>[52]ACCOUNTALLOC!BA181</f>
        <v>0</v>
      </c>
      <c r="BB181" s="697">
        <f>[52]ACCOUNTALLOC!BB181</f>
        <v>0</v>
      </c>
      <c r="BC181" s="697">
        <f>[52]ACCOUNTALLOC!BC181</f>
        <v>0</v>
      </c>
      <c r="BD181" s="697">
        <f>[52]ACCOUNTALLOC!BD181</f>
        <v>0</v>
      </c>
      <c r="BE181" s="697">
        <f>[52]ACCOUNTALLOC!BE181</f>
        <v>0</v>
      </c>
      <c r="BF181" s="697">
        <f>[52]ACCOUNTALLOC!BF181</f>
        <v>0</v>
      </c>
      <c r="BG181" s="697">
        <f>[52]ACCOUNTALLOC!BG181</f>
        <v>0</v>
      </c>
      <c r="BH181" s="698"/>
      <c r="BI181" s="697">
        <f>[52]ACCOUNTALLOC!BI181</f>
        <v>0</v>
      </c>
      <c r="BJ181" s="697">
        <f>[52]ACCOUNTALLOC!BJ181</f>
        <v>0</v>
      </c>
      <c r="BK181" s="697">
        <f>[52]ACCOUNTALLOC!BK181</f>
        <v>0</v>
      </c>
      <c r="BL181" s="697">
        <f>[52]ACCOUNTALLOC!BL181</f>
        <v>0</v>
      </c>
      <c r="BM181" s="697">
        <f>[52]ACCOUNTALLOC!BM181</f>
        <v>0</v>
      </c>
      <c r="BN181" s="697">
        <f>[52]ACCOUNTALLOC!BN181</f>
        <v>0</v>
      </c>
      <c r="BO181" s="697">
        <f>[52]ACCOUNTALLOC!BO181</f>
        <v>0</v>
      </c>
      <c r="BP181" s="698"/>
      <c r="BQ181" s="697">
        <f>[52]ACCOUNTALLOC!BQ181</f>
        <v>0</v>
      </c>
      <c r="BR181" s="697">
        <f>[52]ACCOUNTALLOC!BR181</f>
        <v>0</v>
      </c>
      <c r="BS181" s="697">
        <f>[52]ACCOUNTALLOC!BS181</f>
        <v>0</v>
      </c>
      <c r="BT181" s="697">
        <f>[52]ACCOUNTALLOC!BT181</f>
        <v>0</v>
      </c>
      <c r="BU181" s="697">
        <f>[52]ACCOUNTALLOC!BU181</f>
        <v>0</v>
      </c>
      <c r="BV181" s="697">
        <f>[52]ACCOUNTALLOC!BV181</f>
        <v>0</v>
      </c>
      <c r="BW181" s="697">
        <f>[52]ACCOUNTALLOC!BW181</f>
        <v>0</v>
      </c>
      <c r="BX181" s="698"/>
      <c r="BY181" s="697">
        <f>[52]ACCOUNTALLOC!BY181</f>
        <v>0</v>
      </c>
      <c r="BZ181" s="697">
        <f>[52]ACCOUNTALLOC!BZ181</f>
        <v>0</v>
      </c>
      <c r="CA181" s="697">
        <f>[52]ACCOUNTALLOC!CA181</f>
        <v>0</v>
      </c>
      <c r="CB181" s="697">
        <f>[52]ACCOUNTALLOC!CB181</f>
        <v>0</v>
      </c>
      <c r="CC181" s="697">
        <f>[52]ACCOUNTALLOC!CC181</f>
        <v>0</v>
      </c>
      <c r="CD181" s="697">
        <f>[52]ACCOUNTALLOC!CD181</f>
        <v>0</v>
      </c>
      <c r="CE181" s="697">
        <f>[52]ACCOUNTALLOC!CE181</f>
        <v>0</v>
      </c>
      <c r="CF181" s="698"/>
      <c r="CG181" s="697">
        <f>[52]ACCOUNTALLOC!CG181</f>
        <v>0</v>
      </c>
      <c r="CH181" s="697">
        <f>[52]ACCOUNTALLOC!CH181</f>
        <v>0</v>
      </c>
      <c r="CI181" s="697">
        <f>[52]ACCOUNTALLOC!CI181</f>
        <v>0</v>
      </c>
      <c r="CJ181" s="697">
        <f>[52]ACCOUNTALLOC!CJ181</f>
        <v>0</v>
      </c>
      <c r="CK181" s="697">
        <f>[52]ACCOUNTALLOC!CK181</f>
        <v>0</v>
      </c>
      <c r="CL181" s="697">
        <f>[52]ACCOUNTALLOC!CL181</f>
        <v>0</v>
      </c>
      <c r="CM181" s="697">
        <f>[52]ACCOUNTALLOC!CM181</f>
        <v>0</v>
      </c>
      <c r="CN181" s="698">
        <f>[52]ACCOUNTALLOC!CN181</f>
        <v>0</v>
      </c>
      <c r="CO181" s="697">
        <f>[52]ACCOUNTALLOC!CO181</f>
        <v>0</v>
      </c>
      <c r="CP181" s="697">
        <f>[52]ACCOUNTALLOC!CP181</f>
        <v>0</v>
      </c>
      <c r="CQ181" s="697">
        <f>[52]ACCOUNTALLOC!CQ181</f>
        <v>0</v>
      </c>
      <c r="CR181" s="697">
        <f>[52]ACCOUNTALLOC!CR181</f>
        <v>0</v>
      </c>
      <c r="CS181" s="697">
        <f>[52]ACCOUNTALLOC!CS181</f>
        <v>0</v>
      </c>
      <c r="CT181" s="697">
        <f>[52]ACCOUNTALLOC!CT181</f>
        <v>0</v>
      </c>
      <c r="CU181" s="697">
        <f>[52]ACCOUNTALLOC!CU181</f>
        <v>0</v>
      </c>
      <c r="CW181" s="65">
        <f>[52]ACCOUNTALLOC!CW181</f>
        <v>0</v>
      </c>
      <c r="CX181" s="65">
        <f>[52]ACCOUNTALLOC!CX181</f>
        <v>0</v>
      </c>
      <c r="CY181" s="65">
        <f>[52]ACCOUNTALLOC!CY181</f>
        <v>0</v>
      </c>
      <c r="CZ181" s="65">
        <f>[52]ACCOUNTALLOC!CZ181</f>
        <v>0</v>
      </c>
      <c r="DA181" s="65">
        <f>[52]ACCOUNTALLOC!DA181</f>
        <v>0</v>
      </c>
      <c r="DB181" s="65">
        <f>[52]ACCOUNTALLOC!DB181</f>
        <v>0</v>
      </c>
      <c r="DC181" s="65">
        <f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>[52]ACCOUNTALLOC!E182</f>
        <v>0</v>
      </c>
      <c r="F182" s="697">
        <f>[52]ACCOUNTALLOC!F182</f>
        <v>0</v>
      </c>
      <c r="G182" s="697">
        <f>[52]ACCOUNTALLOC!G182</f>
        <v>0</v>
      </c>
      <c r="H182" s="697">
        <f>[52]ACCOUNTALLOC!H182</f>
        <v>0</v>
      </c>
      <c r="I182" s="697">
        <f>[52]ACCOUNTALLOC!I182</f>
        <v>0</v>
      </c>
      <c r="J182" s="697">
        <f>[52]ACCOUNTALLOC!J182</f>
        <v>0</v>
      </c>
      <c r="K182" s="697">
        <f>[52]ACCOUNTALLOC!K182</f>
        <v>0</v>
      </c>
      <c r="L182" s="698"/>
      <c r="M182" s="697">
        <f>[52]ACCOUNTALLOC!M182</f>
        <v>0</v>
      </c>
      <c r="N182" s="697">
        <f>[52]ACCOUNTALLOC!N182</f>
        <v>0</v>
      </c>
      <c r="O182" s="697">
        <f>[52]ACCOUNTALLOC!O182</f>
        <v>0</v>
      </c>
      <c r="P182" s="697">
        <f>[52]ACCOUNTALLOC!P182</f>
        <v>0</v>
      </c>
      <c r="Q182" s="697">
        <f>[52]ACCOUNTALLOC!Q182</f>
        <v>0</v>
      </c>
      <c r="R182" s="697">
        <f>[52]ACCOUNTALLOC!R182</f>
        <v>0</v>
      </c>
      <c r="S182" s="697">
        <f>[52]ACCOUNTALLOC!S182</f>
        <v>0</v>
      </c>
      <c r="T182" s="698"/>
      <c r="U182" s="697">
        <f>[52]ACCOUNTALLOC!U182</f>
        <v>0</v>
      </c>
      <c r="V182" s="697">
        <f>[52]ACCOUNTALLOC!V182</f>
        <v>0</v>
      </c>
      <c r="W182" s="697">
        <f>[52]ACCOUNTALLOC!W182</f>
        <v>0</v>
      </c>
      <c r="X182" s="697">
        <f>[52]ACCOUNTALLOC!X182</f>
        <v>0</v>
      </c>
      <c r="Y182" s="697">
        <f>[52]ACCOUNTALLOC!Y182</f>
        <v>0</v>
      </c>
      <c r="Z182" s="697">
        <f>[52]ACCOUNTALLOC!Z182</f>
        <v>0</v>
      </c>
      <c r="AA182" s="697">
        <f>[52]ACCOUNTALLOC!AA182</f>
        <v>0</v>
      </c>
      <c r="AB182" s="698"/>
      <c r="AC182" s="697">
        <f>[52]ACCOUNTALLOC!AC182</f>
        <v>0</v>
      </c>
      <c r="AD182" s="697">
        <f>[52]ACCOUNTALLOC!AD182</f>
        <v>0</v>
      </c>
      <c r="AE182" s="697">
        <f>[52]ACCOUNTALLOC!AE182</f>
        <v>0</v>
      </c>
      <c r="AF182" s="697">
        <f>[52]ACCOUNTALLOC!AF182</f>
        <v>0</v>
      </c>
      <c r="AG182" s="697">
        <f>[52]ACCOUNTALLOC!AG182</f>
        <v>0</v>
      </c>
      <c r="AH182" s="697">
        <f>[52]ACCOUNTALLOC!AH182</f>
        <v>0</v>
      </c>
      <c r="AI182" s="697">
        <f>[52]ACCOUNTALLOC!AI182</f>
        <v>0</v>
      </c>
      <c r="AJ182" s="698"/>
      <c r="AK182" s="697">
        <f>[52]ACCOUNTALLOC!AK182</f>
        <v>0</v>
      </c>
      <c r="AL182" s="697">
        <f>[52]ACCOUNTALLOC!AL182</f>
        <v>0</v>
      </c>
      <c r="AM182" s="697">
        <f>[52]ACCOUNTALLOC!AM182</f>
        <v>0</v>
      </c>
      <c r="AN182" s="697">
        <f>[52]ACCOUNTALLOC!AN182</f>
        <v>0</v>
      </c>
      <c r="AO182" s="697">
        <f>[52]ACCOUNTALLOC!AO182</f>
        <v>0</v>
      </c>
      <c r="AP182" s="697">
        <f>[52]ACCOUNTALLOC!AP182</f>
        <v>0</v>
      </c>
      <c r="AQ182" s="697">
        <f>[52]ACCOUNTALLOC!AQ182</f>
        <v>0</v>
      </c>
      <c r="AR182" s="698"/>
      <c r="AS182" s="697">
        <f>[52]ACCOUNTALLOC!AS182</f>
        <v>0</v>
      </c>
      <c r="AT182" s="697">
        <f>[52]ACCOUNTALLOC!AT182</f>
        <v>0</v>
      </c>
      <c r="AU182" s="697">
        <f>[52]ACCOUNTALLOC!AU182</f>
        <v>0</v>
      </c>
      <c r="AV182" s="697">
        <f>[52]ACCOUNTALLOC!AV182</f>
        <v>0</v>
      </c>
      <c r="AW182" s="697">
        <f>[52]ACCOUNTALLOC!AW182</f>
        <v>0</v>
      </c>
      <c r="AX182" s="697">
        <f>[52]ACCOUNTALLOC!AX182</f>
        <v>0</v>
      </c>
      <c r="AY182" s="697">
        <f>[52]ACCOUNTALLOC!AY182</f>
        <v>0</v>
      </c>
      <c r="AZ182" s="698"/>
      <c r="BA182" s="697">
        <f>[52]ACCOUNTALLOC!BA182</f>
        <v>0</v>
      </c>
      <c r="BB182" s="697">
        <f>[52]ACCOUNTALLOC!BB182</f>
        <v>0</v>
      </c>
      <c r="BC182" s="697">
        <f>[52]ACCOUNTALLOC!BC182</f>
        <v>0</v>
      </c>
      <c r="BD182" s="697">
        <f>[52]ACCOUNTALLOC!BD182</f>
        <v>0</v>
      </c>
      <c r="BE182" s="697">
        <f>[52]ACCOUNTALLOC!BE182</f>
        <v>0</v>
      </c>
      <c r="BF182" s="697">
        <f>[52]ACCOUNTALLOC!BF182</f>
        <v>0</v>
      </c>
      <c r="BG182" s="697">
        <f>[52]ACCOUNTALLOC!BG182</f>
        <v>0</v>
      </c>
      <c r="BH182" s="698"/>
      <c r="BI182" s="697">
        <f>[52]ACCOUNTALLOC!BI182</f>
        <v>0</v>
      </c>
      <c r="BJ182" s="697">
        <f>[52]ACCOUNTALLOC!BJ182</f>
        <v>0</v>
      </c>
      <c r="BK182" s="697">
        <f>[52]ACCOUNTALLOC!BK182</f>
        <v>0</v>
      </c>
      <c r="BL182" s="697">
        <f>[52]ACCOUNTALLOC!BL182</f>
        <v>0</v>
      </c>
      <c r="BM182" s="697">
        <f>[52]ACCOUNTALLOC!BM182</f>
        <v>0</v>
      </c>
      <c r="BN182" s="697">
        <f>[52]ACCOUNTALLOC!BN182</f>
        <v>0</v>
      </c>
      <c r="BO182" s="697">
        <f>[52]ACCOUNTALLOC!BO182</f>
        <v>0</v>
      </c>
      <c r="BP182" s="698"/>
      <c r="BQ182" s="697">
        <f>[52]ACCOUNTALLOC!BQ182</f>
        <v>0</v>
      </c>
      <c r="BR182" s="697">
        <f>[52]ACCOUNTALLOC!BR182</f>
        <v>0</v>
      </c>
      <c r="BS182" s="697">
        <f>[52]ACCOUNTALLOC!BS182</f>
        <v>0</v>
      </c>
      <c r="BT182" s="697">
        <f>[52]ACCOUNTALLOC!BT182</f>
        <v>0</v>
      </c>
      <c r="BU182" s="697">
        <f>[52]ACCOUNTALLOC!BU182</f>
        <v>0</v>
      </c>
      <c r="BV182" s="697">
        <f>[52]ACCOUNTALLOC!BV182</f>
        <v>0</v>
      </c>
      <c r="BW182" s="697">
        <f>[52]ACCOUNTALLOC!BW182</f>
        <v>0</v>
      </c>
      <c r="BX182" s="698"/>
      <c r="BY182" s="697">
        <f>[52]ACCOUNTALLOC!BY182</f>
        <v>0</v>
      </c>
      <c r="BZ182" s="697">
        <f>[52]ACCOUNTALLOC!BZ182</f>
        <v>0</v>
      </c>
      <c r="CA182" s="697">
        <f>[52]ACCOUNTALLOC!CA182</f>
        <v>0</v>
      </c>
      <c r="CB182" s="697">
        <f>[52]ACCOUNTALLOC!CB182</f>
        <v>0</v>
      </c>
      <c r="CC182" s="697">
        <f>[52]ACCOUNTALLOC!CC182</f>
        <v>0</v>
      </c>
      <c r="CD182" s="697">
        <f>[52]ACCOUNTALLOC!CD182</f>
        <v>0</v>
      </c>
      <c r="CE182" s="697">
        <f>[52]ACCOUNTALLOC!CE182</f>
        <v>0</v>
      </c>
      <c r="CF182" s="698"/>
      <c r="CG182" s="697">
        <f>[52]ACCOUNTALLOC!CG182</f>
        <v>0</v>
      </c>
      <c r="CH182" s="697">
        <f>[52]ACCOUNTALLOC!CH182</f>
        <v>0</v>
      </c>
      <c r="CI182" s="697">
        <f>[52]ACCOUNTALLOC!CI182</f>
        <v>0</v>
      </c>
      <c r="CJ182" s="697">
        <f>[52]ACCOUNTALLOC!CJ182</f>
        <v>0</v>
      </c>
      <c r="CK182" s="697">
        <f>[52]ACCOUNTALLOC!CK182</f>
        <v>0</v>
      </c>
      <c r="CL182" s="697">
        <f>[52]ACCOUNTALLOC!CL182</f>
        <v>0</v>
      </c>
      <c r="CM182" s="697">
        <f>[52]ACCOUNTALLOC!CM182</f>
        <v>0</v>
      </c>
      <c r="CN182" s="698">
        <f>[52]ACCOUNTALLOC!CN182</f>
        <v>0</v>
      </c>
      <c r="CO182" s="697">
        <f>[52]ACCOUNTALLOC!CO182</f>
        <v>0</v>
      </c>
      <c r="CP182" s="697">
        <f>[52]ACCOUNTALLOC!CP182</f>
        <v>0</v>
      </c>
      <c r="CQ182" s="697">
        <f>[52]ACCOUNTALLOC!CQ182</f>
        <v>0</v>
      </c>
      <c r="CR182" s="697">
        <f>[52]ACCOUNTALLOC!CR182</f>
        <v>0</v>
      </c>
      <c r="CS182" s="697">
        <f>[52]ACCOUNTALLOC!CS182</f>
        <v>0</v>
      </c>
      <c r="CT182" s="697">
        <f>[52]ACCOUNTALLOC!CT182</f>
        <v>0</v>
      </c>
      <c r="CU182" s="697">
        <f>[52]ACCOUNTALLOC!CU182</f>
        <v>0</v>
      </c>
      <c r="CW182" s="65">
        <f>[52]ACCOUNTALLOC!CW182</f>
        <v>0</v>
      </c>
      <c r="CX182" s="65">
        <f>[52]ACCOUNTALLOC!CX182</f>
        <v>0</v>
      </c>
      <c r="CY182" s="65">
        <f>[52]ACCOUNTALLOC!CY182</f>
        <v>0</v>
      </c>
      <c r="CZ182" s="65">
        <f>[52]ACCOUNTALLOC!CZ182</f>
        <v>0</v>
      </c>
      <c r="DA182" s="65">
        <f>[52]ACCOUNTALLOC!DA182</f>
        <v>0</v>
      </c>
      <c r="DB182" s="65">
        <f>[52]ACCOUNTALLOC!DB182</f>
        <v>0</v>
      </c>
      <c r="DC182" s="65">
        <f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>[52]ACCOUNTALLOC!E183</f>
        <v>0</v>
      </c>
      <c r="F183" s="697">
        <f>[52]ACCOUNTALLOC!F183</f>
        <v>0</v>
      </c>
      <c r="G183" s="697">
        <f>[52]ACCOUNTALLOC!G183</f>
        <v>0</v>
      </c>
      <c r="H183" s="697">
        <f>[52]ACCOUNTALLOC!H183</f>
        <v>0</v>
      </c>
      <c r="I183" s="697">
        <f>[52]ACCOUNTALLOC!I183</f>
        <v>0</v>
      </c>
      <c r="J183" s="697">
        <f>[52]ACCOUNTALLOC!J183</f>
        <v>0</v>
      </c>
      <c r="K183" s="697">
        <f>[52]ACCOUNTALLOC!K183</f>
        <v>0</v>
      </c>
      <c r="L183" s="698"/>
      <c r="M183" s="697">
        <f>[52]ACCOUNTALLOC!M183</f>
        <v>0</v>
      </c>
      <c r="N183" s="697">
        <f>[52]ACCOUNTALLOC!N183</f>
        <v>0</v>
      </c>
      <c r="O183" s="697">
        <f>[52]ACCOUNTALLOC!O183</f>
        <v>0</v>
      </c>
      <c r="P183" s="697">
        <f>[52]ACCOUNTALLOC!P183</f>
        <v>0</v>
      </c>
      <c r="Q183" s="697">
        <f>[52]ACCOUNTALLOC!Q183</f>
        <v>0</v>
      </c>
      <c r="R183" s="697">
        <f>[52]ACCOUNTALLOC!R183</f>
        <v>0</v>
      </c>
      <c r="S183" s="697">
        <f>[52]ACCOUNTALLOC!S183</f>
        <v>0</v>
      </c>
      <c r="T183" s="698"/>
      <c r="U183" s="697">
        <f>[52]ACCOUNTALLOC!U183</f>
        <v>0</v>
      </c>
      <c r="V183" s="697">
        <f>[52]ACCOUNTALLOC!V183</f>
        <v>0</v>
      </c>
      <c r="W183" s="697">
        <f>[52]ACCOUNTALLOC!W183</f>
        <v>0</v>
      </c>
      <c r="X183" s="697">
        <f>[52]ACCOUNTALLOC!X183</f>
        <v>0</v>
      </c>
      <c r="Y183" s="697">
        <f>[52]ACCOUNTALLOC!Y183</f>
        <v>0</v>
      </c>
      <c r="Z183" s="697">
        <f>[52]ACCOUNTALLOC!Z183</f>
        <v>0</v>
      </c>
      <c r="AA183" s="697">
        <f>[52]ACCOUNTALLOC!AA183</f>
        <v>0</v>
      </c>
      <c r="AB183" s="698"/>
      <c r="AC183" s="697">
        <f>[52]ACCOUNTALLOC!AC183</f>
        <v>0</v>
      </c>
      <c r="AD183" s="697">
        <f>[52]ACCOUNTALLOC!AD183</f>
        <v>0</v>
      </c>
      <c r="AE183" s="697">
        <f>[52]ACCOUNTALLOC!AE183</f>
        <v>0</v>
      </c>
      <c r="AF183" s="697">
        <f>[52]ACCOUNTALLOC!AF183</f>
        <v>0</v>
      </c>
      <c r="AG183" s="697">
        <f>[52]ACCOUNTALLOC!AG183</f>
        <v>0</v>
      </c>
      <c r="AH183" s="697">
        <f>[52]ACCOUNTALLOC!AH183</f>
        <v>0</v>
      </c>
      <c r="AI183" s="697">
        <f>[52]ACCOUNTALLOC!AI183</f>
        <v>0</v>
      </c>
      <c r="AJ183" s="698"/>
      <c r="AK183" s="697">
        <f>[52]ACCOUNTALLOC!AK183</f>
        <v>0</v>
      </c>
      <c r="AL183" s="697">
        <f>[52]ACCOUNTALLOC!AL183</f>
        <v>0</v>
      </c>
      <c r="AM183" s="697">
        <f>[52]ACCOUNTALLOC!AM183</f>
        <v>0</v>
      </c>
      <c r="AN183" s="697">
        <f>[52]ACCOUNTALLOC!AN183</f>
        <v>0</v>
      </c>
      <c r="AO183" s="697">
        <f>[52]ACCOUNTALLOC!AO183</f>
        <v>0</v>
      </c>
      <c r="AP183" s="697">
        <f>[52]ACCOUNTALLOC!AP183</f>
        <v>0</v>
      </c>
      <c r="AQ183" s="697">
        <f>[52]ACCOUNTALLOC!AQ183</f>
        <v>0</v>
      </c>
      <c r="AR183" s="698"/>
      <c r="AS183" s="697">
        <f>[52]ACCOUNTALLOC!AS183</f>
        <v>0</v>
      </c>
      <c r="AT183" s="697">
        <f>[52]ACCOUNTALLOC!AT183</f>
        <v>0</v>
      </c>
      <c r="AU183" s="697">
        <f>[52]ACCOUNTALLOC!AU183</f>
        <v>0</v>
      </c>
      <c r="AV183" s="697">
        <f>[52]ACCOUNTALLOC!AV183</f>
        <v>0</v>
      </c>
      <c r="AW183" s="697">
        <f>[52]ACCOUNTALLOC!AW183</f>
        <v>0</v>
      </c>
      <c r="AX183" s="697">
        <f>[52]ACCOUNTALLOC!AX183</f>
        <v>0</v>
      </c>
      <c r="AY183" s="697">
        <f>[52]ACCOUNTALLOC!AY183</f>
        <v>0</v>
      </c>
      <c r="AZ183" s="698"/>
      <c r="BA183" s="697">
        <f>[52]ACCOUNTALLOC!BA183</f>
        <v>0</v>
      </c>
      <c r="BB183" s="697">
        <f>[52]ACCOUNTALLOC!BB183</f>
        <v>0</v>
      </c>
      <c r="BC183" s="697">
        <f>[52]ACCOUNTALLOC!BC183</f>
        <v>0</v>
      </c>
      <c r="BD183" s="697">
        <f>[52]ACCOUNTALLOC!BD183</f>
        <v>0</v>
      </c>
      <c r="BE183" s="697">
        <f>[52]ACCOUNTALLOC!BE183</f>
        <v>0</v>
      </c>
      <c r="BF183" s="697">
        <f>[52]ACCOUNTALLOC!BF183</f>
        <v>0</v>
      </c>
      <c r="BG183" s="697">
        <f>[52]ACCOUNTALLOC!BG183</f>
        <v>0</v>
      </c>
      <c r="BH183" s="698"/>
      <c r="BI183" s="697">
        <f>[52]ACCOUNTALLOC!BI183</f>
        <v>0</v>
      </c>
      <c r="BJ183" s="697">
        <f>[52]ACCOUNTALLOC!BJ183</f>
        <v>0</v>
      </c>
      <c r="BK183" s="697">
        <f>[52]ACCOUNTALLOC!BK183</f>
        <v>0</v>
      </c>
      <c r="BL183" s="697">
        <f>[52]ACCOUNTALLOC!BL183</f>
        <v>0</v>
      </c>
      <c r="BM183" s="697">
        <f>[52]ACCOUNTALLOC!BM183</f>
        <v>0</v>
      </c>
      <c r="BN183" s="697">
        <f>[52]ACCOUNTALLOC!BN183</f>
        <v>0</v>
      </c>
      <c r="BO183" s="697">
        <f>[52]ACCOUNTALLOC!BO183</f>
        <v>0</v>
      </c>
      <c r="BP183" s="698"/>
      <c r="BQ183" s="697">
        <f>[52]ACCOUNTALLOC!BQ183</f>
        <v>0</v>
      </c>
      <c r="BR183" s="697">
        <f>[52]ACCOUNTALLOC!BR183</f>
        <v>0</v>
      </c>
      <c r="BS183" s="697">
        <f>[52]ACCOUNTALLOC!BS183</f>
        <v>0</v>
      </c>
      <c r="BT183" s="697">
        <f>[52]ACCOUNTALLOC!BT183</f>
        <v>0</v>
      </c>
      <c r="BU183" s="697">
        <f>[52]ACCOUNTALLOC!BU183</f>
        <v>0</v>
      </c>
      <c r="BV183" s="697">
        <f>[52]ACCOUNTALLOC!BV183</f>
        <v>0</v>
      </c>
      <c r="BW183" s="697">
        <f>[52]ACCOUNTALLOC!BW183</f>
        <v>0</v>
      </c>
      <c r="BX183" s="698"/>
      <c r="BY183" s="697">
        <f>[52]ACCOUNTALLOC!BY183</f>
        <v>0</v>
      </c>
      <c r="BZ183" s="697">
        <f>[52]ACCOUNTALLOC!BZ183</f>
        <v>0</v>
      </c>
      <c r="CA183" s="697">
        <f>[52]ACCOUNTALLOC!CA183</f>
        <v>0</v>
      </c>
      <c r="CB183" s="697">
        <f>[52]ACCOUNTALLOC!CB183</f>
        <v>0</v>
      </c>
      <c r="CC183" s="697">
        <f>[52]ACCOUNTALLOC!CC183</f>
        <v>0</v>
      </c>
      <c r="CD183" s="697">
        <f>[52]ACCOUNTALLOC!CD183</f>
        <v>0</v>
      </c>
      <c r="CE183" s="697">
        <f>[52]ACCOUNTALLOC!CE183</f>
        <v>0</v>
      </c>
      <c r="CF183" s="698"/>
      <c r="CG183" s="697">
        <f>[52]ACCOUNTALLOC!CG183</f>
        <v>0</v>
      </c>
      <c r="CH183" s="697">
        <f>[52]ACCOUNTALLOC!CH183</f>
        <v>0</v>
      </c>
      <c r="CI183" s="697">
        <f>[52]ACCOUNTALLOC!CI183</f>
        <v>0</v>
      </c>
      <c r="CJ183" s="697">
        <f>[52]ACCOUNTALLOC!CJ183</f>
        <v>0</v>
      </c>
      <c r="CK183" s="697">
        <f>[52]ACCOUNTALLOC!CK183</f>
        <v>0</v>
      </c>
      <c r="CL183" s="697">
        <f>[52]ACCOUNTALLOC!CL183</f>
        <v>0</v>
      </c>
      <c r="CM183" s="697">
        <f>[52]ACCOUNTALLOC!CM183</f>
        <v>0</v>
      </c>
      <c r="CN183" s="698">
        <f>[52]ACCOUNTALLOC!CN183</f>
        <v>0</v>
      </c>
      <c r="CO183" s="697">
        <f>[52]ACCOUNTALLOC!CO183</f>
        <v>0</v>
      </c>
      <c r="CP183" s="697">
        <f>[52]ACCOUNTALLOC!CP183</f>
        <v>0</v>
      </c>
      <c r="CQ183" s="697">
        <f>[52]ACCOUNTALLOC!CQ183</f>
        <v>0</v>
      </c>
      <c r="CR183" s="697">
        <f>[52]ACCOUNTALLOC!CR183</f>
        <v>0</v>
      </c>
      <c r="CS183" s="697">
        <f>[52]ACCOUNTALLOC!CS183</f>
        <v>0</v>
      </c>
      <c r="CT183" s="697">
        <f>[52]ACCOUNTALLOC!CT183</f>
        <v>0</v>
      </c>
      <c r="CU183" s="697">
        <f>[52]ACCOUNTALLOC!CU183</f>
        <v>0</v>
      </c>
      <c r="CW183" s="65">
        <f>[52]ACCOUNTALLOC!CW183</f>
        <v>0</v>
      </c>
      <c r="CX183" s="65">
        <f>[52]ACCOUNTALLOC!CX183</f>
        <v>0</v>
      </c>
      <c r="CY183" s="65">
        <f>[52]ACCOUNTALLOC!CY183</f>
        <v>0</v>
      </c>
      <c r="CZ183" s="65">
        <f>[52]ACCOUNTALLOC!CZ183</f>
        <v>0</v>
      </c>
      <c r="DA183" s="65">
        <f>[52]ACCOUNTALLOC!DA183</f>
        <v>0</v>
      </c>
      <c r="DB183" s="65">
        <f>[52]ACCOUNTALLOC!DB183</f>
        <v>0</v>
      </c>
      <c r="DC183" s="65">
        <f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>[52]ACCOUNTALLOC!E184</f>
        <v>0</v>
      </c>
      <c r="F184" s="697">
        <f>[52]ACCOUNTALLOC!F184</f>
        <v>0</v>
      </c>
      <c r="G184" s="697">
        <f>[52]ACCOUNTALLOC!G184</f>
        <v>0</v>
      </c>
      <c r="H184" s="697">
        <f>[52]ACCOUNTALLOC!H184</f>
        <v>0</v>
      </c>
      <c r="I184" s="697">
        <f>[52]ACCOUNTALLOC!I184</f>
        <v>0</v>
      </c>
      <c r="J184" s="697">
        <f>[52]ACCOUNTALLOC!J184</f>
        <v>0</v>
      </c>
      <c r="K184" s="697">
        <f>[52]ACCOUNTALLOC!K184</f>
        <v>0</v>
      </c>
      <c r="L184" s="698"/>
      <c r="M184" s="697">
        <f>[52]ACCOUNTALLOC!M184</f>
        <v>0</v>
      </c>
      <c r="N184" s="697">
        <f>[52]ACCOUNTALLOC!N184</f>
        <v>0</v>
      </c>
      <c r="O184" s="697">
        <f>[52]ACCOUNTALLOC!O184</f>
        <v>0</v>
      </c>
      <c r="P184" s="697">
        <f>[52]ACCOUNTALLOC!P184</f>
        <v>0</v>
      </c>
      <c r="Q184" s="697">
        <f>[52]ACCOUNTALLOC!Q184</f>
        <v>0</v>
      </c>
      <c r="R184" s="697">
        <f>[52]ACCOUNTALLOC!R184</f>
        <v>0</v>
      </c>
      <c r="S184" s="697">
        <f>[52]ACCOUNTALLOC!S184</f>
        <v>0</v>
      </c>
      <c r="T184" s="698"/>
      <c r="U184" s="697">
        <f>[52]ACCOUNTALLOC!U184</f>
        <v>0</v>
      </c>
      <c r="V184" s="697">
        <f>[52]ACCOUNTALLOC!V184</f>
        <v>0</v>
      </c>
      <c r="W184" s="697">
        <f>[52]ACCOUNTALLOC!W184</f>
        <v>0</v>
      </c>
      <c r="X184" s="697">
        <f>[52]ACCOUNTALLOC!X184</f>
        <v>0</v>
      </c>
      <c r="Y184" s="697">
        <f>[52]ACCOUNTALLOC!Y184</f>
        <v>0</v>
      </c>
      <c r="Z184" s="697">
        <f>[52]ACCOUNTALLOC!Z184</f>
        <v>0</v>
      </c>
      <c r="AA184" s="697">
        <f>[52]ACCOUNTALLOC!AA184</f>
        <v>0</v>
      </c>
      <c r="AB184" s="698"/>
      <c r="AC184" s="697">
        <f>[52]ACCOUNTALLOC!AC184</f>
        <v>0</v>
      </c>
      <c r="AD184" s="697">
        <f>[52]ACCOUNTALLOC!AD184</f>
        <v>0</v>
      </c>
      <c r="AE184" s="697">
        <f>[52]ACCOUNTALLOC!AE184</f>
        <v>0</v>
      </c>
      <c r="AF184" s="697">
        <f>[52]ACCOUNTALLOC!AF184</f>
        <v>0</v>
      </c>
      <c r="AG184" s="697">
        <f>[52]ACCOUNTALLOC!AG184</f>
        <v>0</v>
      </c>
      <c r="AH184" s="697">
        <f>[52]ACCOUNTALLOC!AH184</f>
        <v>0</v>
      </c>
      <c r="AI184" s="697">
        <f>[52]ACCOUNTALLOC!AI184</f>
        <v>0</v>
      </c>
      <c r="AJ184" s="698"/>
      <c r="AK184" s="697">
        <f>[52]ACCOUNTALLOC!AK184</f>
        <v>0</v>
      </c>
      <c r="AL184" s="697">
        <f>[52]ACCOUNTALLOC!AL184</f>
        <v>0</v>
      </c>
      <c r="AM184" s="697">
        <f>[52]ACCOUNTALLOC!AM184</f>
        <v>0</v>
      </c>
      <c r="AN184" s="697">
        <f>[52]ACCOUNTALLOC!AN184</f>
        <v>0</v>
      </c>
      <c r="AO184" s="697">
        <f>[52]ACCOUNTALLOC!AO184</f>
        <v>0</v>
      </c>
      <c r="AP184" s="697">
        <f>[52]ACCOUNTALLOC!AP184</f>
        <v>0</v>
      </c>
      <c r="AQ184" s="697">
        <f>[52]ACCOUNTALLOC!AQ184</f>
        <v>0</v>
      </c>
      <c r="AR184" s="698"/>
      <c r="AS184" s="697">
        <f>[52]ACCOUNTALLOC!AS184</f>
        <v>0</v>
      </c>
      <c r="AT184" s="697">
        <f>[52]ACCOUNTALLOC!AT184</f>
        <v>0</v>
      </c>
      <c r="AU184" s="697">
        <f>[52]ACCOUNTALLOC!AU184</f>
        <v>0</v>
      </c>
      <c r="AV184" s="697">
        <f>[52]ACCOUNTALLOC!AV184</f>
        <v>0</v>
      </c>
      <c r="AW184" s="697">
        <f>[52]ACCOUNTALLOC!AW184</f>
        <v>0</v>
      </c>
      <c r="AX184" s="697">
        <f>[52]ACCOUNTALLOC!AX184</f>
        <v>0</v>
      </c>
      <c r="AY184" s="697">
        <f>[52]ACCOUNTALLOC!AY184</f>
        <v>0</v>
      </c>
      <c r="AZ184" s="698"/>
      <c r="BA184" s="697">
        <f>[52]ACCOUNTALLOC!BA184</f>
        <v>0</v>
      </c>
      <c r="BB184" s="697">
        <f>[52]ACCOUNTALLOC!BB184</f>
        <v>0</v>
      </c>
      <c r="BC184" s="697">
        <f>[52]ACCOUNTALLOC!BC184</f>
        <v>0</v>
      </c>
      <c r="BD184" s="697">
        <f>[52]ACCOUNTALLOC!BD184</f>
        <v>0</v>
      </c>
      <c r="BE184" s="697">
        <f>[52]ACCOUNTALLOC!BE184</f>
        <v>0</v>
      </c>
      <c r="BF184" s="697">
        <f>[52]ACCOUNTALLOC!BF184</f>
        <v>0</v>
      </c>
      <c r="BG184" s="697">
        <f>[52]ACCOUNTALLOC!BG184</f>
        <v>0</v>
      </c>
      <c r="BH184" s="698"/>
      <c r="BI184" s="697">
        <f>[52]ACCOUNTALLOC!BI184</f>
        <v>0</v>
      </c>
      <c r="BJ184" s="697">
        <f>[52]ACCOUNTALLOC!BJ184</f>
        <v>0</v>
      </c>
      <c r="BK184" s="697">
        <f>[52]ACCOUNTALLOC!BK184</f>
        <v>0</v>
      </c>
      <c r="BL184" s="697">
        <f>[52]ACCOUNTALLOC!BL184</f>
        <v>0</v>
      </c>
      <c r="BM184" s="697">
        <f>[52]ACCOUNTALLOC!BM184</f>
        <v>0</v>
      </c>
      <c r="BN184" s="697">
        <f>[52]ACCOUNTALLOC!BN184</f>
        <v>0</v>
      </c>
      <c r="BO184" s="697">
        <f>[52]ACCOUNTALLOC!BO184</f>
        <v>0</v>
      </c>
      <c r="BP184" s="698"/>
      <c r="BQ184" s="697">
        <f>[52]ACCOUNTALLOC!BQ184</f>
        <v>0</v>
      </c>
      <c r="BR184" s="697">
        <f>[52]ACCOUNTALLOC!BR184</f>
        <v>0</v>
      </c>
      <c r="BS184" s="697">
        <f>[52]ACCOUNTALLOC!BS184</f>
        <v>0</v>
      </c>
      <c r="BT184" s="697">
        <f>[52]ACCOUNTALLOC!BT184</f>
        <v>0</v>
      </c>
      <c r="BU184" s="697">
        <f>[52]ACCOUNTALLOC!BU184</f>
        <v>0</v>
      </c>
      <c r="BV184" s="697">
        <f>[52]ACCOUNTALLOC!BV184</f>
        <v>0</v>
      </c>
      <c r="BW184" s="697">
        <f>[52]ACCOUNTALLOC!BW184</f>
        <v>0</v>
      </c>
      <c r="BX184" s="698"/>
      <c r="BY184" s="697">
        <f>[52]ACCOUNTALLOC!BY184</f>
        <v>0</v>
      </c>
      <c r="BZ184" s="697">
        <f>[52]ACCOUNTALLOC!BZ184</f>
        <v>0</v>
      </c>
      <c r="CA184" s="697">
        <f>[52]ACCOUNTALLOC!CA184</f>
        <v>0</v>
      </c>
      <c r="CB184" s="697">
        <f>[52]ACCOUNTALLOC!CB184</f>
        <v>0</v>
      </c>
      <c r="CC184" s="697">
        <f>[52]ACCOUNTALLOC!CC184</f>
        <v>0</v>
      </c>
      <c r="CD184" s="697">
        <f>[52]ACCOUNTALLOC!CD184</f>
        <v>0</v>
      </c>
      <c r="CE184" s="697">
        <f>[52]ACCOUNTALLOC!CE184</f>
        <v>0</v>
      </c>
      <c r="CF184" s="698"/>
      <c r="CG184" s="697">
        <f>[52]ACCOUNTALLOC!CG184</f>
        <v>0</v>
      </c>
      <c r="CH184" s="697">
        <f>[52]ACCOUNTALLOC!CH184</f>
        <v>0</v>
      </c>
      <c r="CI184" s="697">
        <f>[52]ACCOUNTALLOC!CI184</f>
        <v>0</v>
      </c>
      <c r="CJ184" s="697">
        <f>[52]ACCOUNTALLOC!CJ184</f>
        <v>0</v>
      </c>
      <c r="CK184" s="697">
        <f>[52]ACCOUNTALLOC!CK184</f>
        <v>0</v>
      </c>
      <c r="CL184" s="697">
        <f>[52]ACCOUNTALLOC!CL184</f>
        <v>0</v>
      </c>
      <c r="CM184" s="697">
        <f>[52]ACCOUNTALLOC!CM184</f>
        <v>0</v>
      </c>
      <c r="CN184" s="698">
        <f>[52]ACCOUNTALLOC!CN184</f>
        <v>0</v>
      </c>
      <c r="CO184" s="697">
        <f>[52]ACCOUNTALLOC!CO184</f>
        <v>0</v>
      </c>
      <c r="CP184" s="697">
        <f>[52]ACCOUNTALLOC!CP184</f>
        <v>0</v>
      </c>
      <c r="CQ184" s="697">
        <f>[52]ACCOUNTALLOC!CQ184</f>
        <v>0</v>
      </c>
      <c r="CR184" s="697">
        <f>[52]ACCOUNTALLOC!CR184</f>
        <v>0</v>
      </c>
      <c r="CS184" s="697">
        <f>[52]ACCOUNTALLOC!CS184</f>
        <v>0</v>
      </c>
      <c r="CT184" s="697">
        <f>[52]ACCOUNTALLOC!CT184</f>
        <v>0</v>
      </c>
      <c r="CU184" s="697">
        <f>[52]ACCOUNTALLOC!CU184</f>
        <v>0</v>
      </c>
      <c r="CW184" s="65">
        <f>[52]ACCOUNTALLOC!CW184</f>
        <v>0</v>
      </c>
      <c r="CX184" s="65">
        <f>[52]ACCOUNTALLOC!CX184</f>
        <v>0</v>
      </c>
      <c r="CY184" s="65">
        <f>[52]ACCOUNTALLOC!CY184</f>
        <v>0</v>
      </c>
      <c r="CZ184" s="65">
        <f>[52]ACCOUNTALLOC!CZ184</f>
        <v>0</v>
      </c>
      <c r="DA184" s="65">
        <f>[52]ACCOUNTALLOC!DA184</f>
        <v>0</v>
      </c>
      <c r="DB184" s="65">
        <f>[52]ACCOUNTALLOC!DB184</f>
        <v>0</v>
      </c>
      <c r="DC184" s="65">
        <f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>[52]ACCOUNTALLOC!E185</f>
        <v>0</v>
      </c>
      <c r="F185" s="696">
        <f>[52]ACCOUNTALLOC!F185</f>
        <v>0</v>
      </c>
      <c r="G185" s="696">
        <f>[52]ACCOUNTALLOC!G185</f>
        <v>0</v>
      </c>
      <c r="H185" s="696">
        <f>[52]ACCOUNTALLOC!H185</f>
        <v>0</v>
      </c>
      <c r="I185" s="696">
        <f>[52]ACCOUNTALLOC!I185</f>
        <v>0</v>
      </c>
      <c r="J185" s="696">
        <f>[52]ACCOUNTALLOC!J185</f>
        <v>0</v>
      </c>
      <c r="K185" s="696">
        <f>[52]ACCOUNTALLOC!K185</f>
        <v>0</v>
      </c>
      <c r="L185" s="696"/>
      <c r="M185" s="696">
        <f>[52]ACCOUNTALLOC!M185</f>
        <v>0</v>
      </c>
      <c r="N185" s="696">
        <f>[52]ACCOUNTALLOC!N185</f>
        <v>0</v>
      </c>
      <c r="O185" s="696">
        <f>[52]ACCOUNTALLOC!O185</f>
        <v>0</v>
      </c>
      <c r="P185" s="696">
        <f>[52]ACCOUNTALLOC!P185</f>
        <v>0</v>
      </c>
      <c r="Q185" s="696">
        <f>[52]ACCOUNTALLOC!Q185</f>
        <v>0</v>
      </c>
      <c r="R185" s="696">
        <f>[52]ACCOUNTALLOC!R185</f>
        <v>0</v>
      </c>
      <c r="S185" s="696">
        <f>[52]ACCOUNTALLOC!S185</f>
        <v>0</v>
      </c>
      <c r="T185" s="696"/>
      <c r="U185" s="696">
        <f>[52]ACCOUNTALLOC!U185</f>
        <v>0</v>
      </c>
      <c r="V185" s="696">
        <f>[52]ACCOUNTALLOC!V185</f>
        <v>0</v>
      </c>
      <c r="W185" s="696">
        <f>[52]ACCOUNTALLOC!W185</f>
        <v>0</v>
      </c>
      <c r="X185" s="696">
        <f>[52]ACCOUNTALLOC!X185</f>
        <v>0</v>
      </c>
      <c r="Y185" s="696">
        <f>[52]ACCOUNTALLOC!Y185</f>
        <v>0</v>
      </c>
      <c r="Z185" s="696">
        <f>[52]ACCOUNTALLOC!Z185</f>
        <v>0</v>
      </c>
      <c r="AA185" s="696">
        <f>[52]ACCOUNTALLOC!AA185</f>
        <v>0</v>
      </c>
      <c r="AB185" s="696"/>
      <c r="AC185" s="696">
        <f>[52]ACCOUNTALLOC!AC185</f>
        <v>0</v>
      </c>
      <c r="AD185" s="696">
        <f>[52]ACCOUNTALLOC!AD185</f>
        <v>0</v>
      </c>
      <c r="AE185" s="696">
        <f>[52]ACCOUNTALLOC!AE185</f>
        <v>0</v>
      </c>
      <c r="AF185" s="696">
        <f>[52]ACCOUNTALLOC!AF185</f>
        <v>0</v>
      </c>
      <c r="AG185" s="696">
        <f>[52]ACCOUNTALLOC!AG185</f>
        <v>0</v>
      </c>
      <c r="AH185" s="696">
        <f>[52]ACCOUNTALLOC!AH185</f>
        <v>0</v>
      </c>
      <c r="AI185" s="696">
        <f>[52]ACCOUNTALLOC!AI185</f>
        <v>0</v>
      </c>
      <c r="AJ185" s="696"/>
      <c r="AK185" s="696">
        <f>[52]ACCOUNTALLOC!AK185</f>
        <v>0</v>
      </c>
      <c r="AL185" s="696">
        <f>[52]ACCOUNTALLOC!AL185</f>
        <v>0</v>
      </c>
      <c r="AM185" s="696">
        <f>[52]ACCOUNTALLOC!AM185</f>
        <v>0</v>
      </c>
      <c r="AN185" s="696">
        <f>[52]ACCOUNTALLOC!AN185</f>
        <v>0</v>
      </c>
      <c r="AO185" s="696">
        <f>[52]ACCOUNTALLOC!AO185</f>
        <v>0</v>
      </c>
      <c r="AP185" s="696">
        <f>[52]ACCOUNTALLOC!AP185</f>
        <v>0</v>
      </c>
      <c r="AQ185" s="696">
        <f>[52]ACCOUNTALLOC!AQ185</f>
        <v>0</v>
      </c>
      <c r="AR185" s="696"/>
      <c r="AS185" s="696">
        <f>[52]ACCOUNTALLOC!AS185</f>
        <v>0</v>
      </c>
      <c r="AT185" s="696">
        <f>[52]ACCOUNTALLOC!AT185</f>
        <v>0</v>
      </c>
      <c r="AU185" s="696">
        <f>[52]ACCOUNTALLOC!AU185</f>
        <v>0</v>
      </c>
      <c r="AV185" s="696">
        <f>[52]ACCOUNTALLOC!AV185</f>
        <v>0</v>
      </c>
      <c r="AW185" s="696">
        <f>[52]ACCOUNTALLOC!AW185</f>
        <v>0</v>
      </c>
      <c r="AX185" s="696">
        <f>[52]ACCOUNTALLOC!AX185</f>
        <v>0</v>
      </c>
      <c r="AY185" s="696">
        <f>[52]ACCOUNTALLOC!AY185</f>
        <v>0</v>
      </c>
      <c r="AZ185" s="696"/>
      <c r="BA185" s="696">
        <f>[52]ACCOUNTALLOC!BA185</f>
        <v>0</v>
      </c>
      <c r="BB185" s="696">
        <f>[52]ACCOUNTALLOC!BB185</f>
        <v>0</v>
      </c>
      <c r="BC185" s="696">
        <f>[52]ACCOUNTALLOC!BC185</f>
        <v>0</v>
      </c>
      <c r="BD185" s="696">
        <f>[52]ACCOUNTALLOC!BD185</f>
        <v>0</v>
      </c>
      <c r="BE185" s="696">
        <f>[52]ACCOUNTALLOC!BE185</f>
        <v>0</v>
      </c>
      <c r="BF185" s="696">
        <f>[52]ACCOUNTALLOC!BF185</f>
        <v>0</v>
      </c>
      <c r="BG185" s="696">
        <f>[52]ACCOUNTALLOC!BG185</f>
        <v>0</v>
      </c>
      <c r="BH185" s="696"/>
      <c r="BI185" s="696">
        <f>[52]ACCOUNTALLOC!BI185</f>
        <v>0</v>
      </c>
      <c r="BJ185" s="696">
        <f>[52]ACCOUNTALLOC!BJ185</f>
        <v>0</v>
      </c>
      <c r="BK185" s="696">
        <f>[52]ACCOUNTALLOC!BK185</f>
        <v>0</v>
      </c>
      <c r="BL185" s="696">
        <f>[52]ACCOUNTALLOC!BL185</f>
        <v>0</v>
      </c>
      <c r="BM185" s="696">
        <f>[52]ACCOUNTALLOC!BM185</f>
        <v>0</v>
      </c>
      <c r="BN185" s="696">
        <f>[52]ACCOUNTALLOC!BN185</f>
        <v>0</v>
      </c>
      <c r="BO185" s="696">
        <f>[52]ACCOUNTALLOC!BO185</f>
        <v>0</v>
      </c>
      <c r="BP185" s="696"/>
      <c r="BQ185" s="696">
        <f>[52]ACCOUNTALLOC!BQ185</f>
        <v>0</v>
      </c>
      <c r="BR185" s="696">
        <f>[52]ACCOUNTALLOC!BR185</f>
        <v>0</v>
      </c>
      <c r="BS185" s="696">
        <f>[52]ACCOUNTALLOC!BS185</f>
        <v>0</v>
      </c>
      <c r="BT185" s="696">
        <f>[52]ACCOUNTALLOC!BT185</f>
        <v>0</v>
      </c>
      <c r="BU185" s="696">
        <f>[52]ACCOUNTALLOC!BU185</f>
        <v>0</v>
      </c>
      <c r="BV185" s="696">
        <f>[52]ACCOUNTALLOC!BV185</f>
        <v>0</v>
      </c>
      <c r="BW185" s="696">
        <f>[52]ACCOUNTALLOC!BW185</f>
        <v>0</v>
      </c>
      <c r="BX185" s="696"/>
      <c r="BY185" s="696">
        <f>[52]ACCOUNTALLOC!BY185</f>
        <v>0</v>
      </c>
      <c r="BZ185" s="696">
        <f>[52]ACCOUNTALLOC!BZ185</f>
        <v>0</v>
      </c>
      <c r="CA185" s="696">
        <f>[52]ACCOUNTALLOC!CA185</f>
        <v>0</v>
      </c>
      <c r="CB185" s="696">
        <f>[52]ACCOUNTALLOC!CB185</f>
        <v>0</v>
      </c>
      <c r="CC185" s="696">
        <f>[52]ACCOUNTALLOC!CC185</f>
        <v>0</v>
      </c>
      <c r="CD185" s="696">
        <f>[52]ACCOUNTALLOC!CD185</f>
        <v>0</v>
      </c>
      <c r="CE185" s="696">
        <f>[52]ACCOUNTALLOC!CE185</f>
        <v>0</v>
      </c>
      <c r="CF185" s="696"/>
      <c r="CG185" s="696">
        <f>[52]ACCOUNTALLOC!CG185</f>
        <v>0</v>
      </c>
      <c r="CH185" s="696">
        <f>[52]ACCOUNTALLOC!CH185</f>
        <v>0</v>
      </c>
      <c r="CI185" s="696">
        <f>[52]ACCOUNTALLOC!CI185</f>
        <v>0</v>
      </c>
      <c r="CJ185" s="696">
        <f>[52]ACCOUNTALLOC!CJ185</f>
        <v>0</v>
      </c>
      <c r="CK185" s="696">
        <f>[52]ACCOUNTALLOC!CK185</f>
        <v>0</v>
      </c>
      <c r="CL185" s="696">
        <f>[52]ACCOUNTALLOC!CL185</f>
        <v>0</v>
      </c>
      <c r="CM185" s="696">
        <f>[52]ACCOUNTALLOC!CM185</f>
        <v>0</v>
      </c>
      <c r="CN185" s="696">
        <f>[52]ACCOUNTALLOC!CN185</f>
        <v>0</v>
      </c>
      <c r="CO185" s="696">
        <f>[52]ACCOUNTALLOC!CO185</f>
        <v>0</v>
      </c>
      <c r="CP185" s="696">
        <f>[52]ACCOUNTALLOC!CP185</f>
        <v>0</v>
      </c>
      <c r="CQ185" s="696">
        <f>[52]ACCOUNTALLOC!CQ185</f>
        <v>0</v>
      </c>
      <c r="CR185" s="696">
        <f>[52]ACCOUNTALLOC!CR185</f>
        <v>0</v>
      </c>
      <c r="CS185" s="696">
        <f>[52]ACCOUNTALLOC!CS185</f>
        <v>0</v>
      </c>
      <c r="CT185" s="696">
        <f>[52]ACCOUNTALLOC!CT185</f>
        <v>0</v>
      </c>
      <c r="CU185" s="696">
        <f>[52]ACCOUNTALLOC!CU185</f>
        <v>0</v>
      </c>
      <c r="CV185" s="66"/>
      <c r="CW185" s="66">
        <f>[52]ACCOUNTALLOC!CW185</f>
        <v>0</v>
      </c>
      <c r="CX185" s="66">
        <f>[52]ACCOUNTALLOC!CX185</f>
        <v>0</v>
      </c>
      <c r="CY185" s="66">
        <f>[52]ACCOUNTALLOC!CY185</f>
        <v>0</v>
      </c>
      <c r="CZ185" s="66">
        <f>[52]ACCOUNTALLOC!CZ185</f>
        <v>0</v>
      </c>
      <c r="DA185" s="66">
        <f>[52]ACCOUNTALLOC!DA185</f>
        <v>0</v>
      </c>
      <c r="DB185" s="66">
        <f>[52]ACCOUNTALLOC!DB185</f>
        <v>0</v>
      </c>
      <c r="DC185" s="66">
        <f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>[52]ACCOUNTALLOC!E188</f>
        <v>38385362.822908357</v>
      </c>
      <c r="F188" s="697">
        <f>[52]ACCOUNTALLOC!F188</f>
        <v>35959327.368866913</v>
      </c>
      <c r="G188" s="697">
        <f>[52]ACCOUNTALLOC!G188</f>
        <v>5436688.4784517912</v>
      </c>
      <c r="H188" s="697">
        <f>[52]ACCOUNTALLOC!H188</f>
        <v>0</v>
      </c>
      <c r="I188" s="697">
        <f>[52]ACCOUNTALLOC!I188</f>
        <v>0</v>
      </c>
      <c r="J188" s="697">
        <f>[52]ACCOUNTALLOC!J188</f>
        <v>0</v>
      </c>
      <c r="K188" s="697">
        <f>[52]ACCOUNTALLOC!K188</f>
        <v>79781378.670227051</v>
      </c>
      <c r="L188" s="698"/>
      <c r="M188" s="697">
        <f>[52]ACCOUNTALLOC!M188</f>
        <v>7291335.9170426708</v>
      </c>
      <c r="N188" s="697">
        <f>[52]ACCOUNTALLOC!N188</f>
        <v>9136843.1426230334</v>
      </c>
      <c r="O188" s="697">
        <f>[52]ACCOUNTALLOC!O188</f>
        <v>706424.39862425264</v>
      </c>
      <c r="P188" s="697">
        <f>[52]ACCOUNTALLOC!P188</f>
        <v>0</v>
      </c>
      <c r="Q188" s="697">
        <f>[52]ACCOUNTALLOC!Q188</f>
        <v>0</v>
      </c>
      <c r="R188" s="697">
        <f>[52]ACCOUNTALLOC!R188</f>
        <v>0</v>
      </c>
      <c r="S188" s="697">
        <f>[52]ACCOUNTALLOC!S188</f>
        <v>17134603.458289959</v>
      </c>
      <c r="T188" s="698"/>
      <c r="U188" s="697">
        <f>[52]ACCOUNTALLOC!U188</f>
        <v>6421377.2712091915</v>
      </c>
      <c r="V188" s="697">
        <f>[52]ACCOUNTALLOC!V188</f>
        <v>10160869.272510218</v>
      </c>
      <c r="W188" s="697">
        <f>[52]ACCOUNTALLOC!W188</f>
        <v>167807.86532359538</v>
      </c>
      <c r="X188" s="697">
        <f>[52]ACCOUNTALLOC!X188</f>
        <v>0</v>
      </c>
      <c r="Y188" s="697">
        <f>[52]ACCOUNTALLOC!Y188</f>
        <v>0</v>
      </c>
      <c r="Z188" s="697">
        <f>[52]ACCOUNTALLOC!Z188</f>
        <v>0</v>
      </c>
      <c r="AA188" s="697">
        <f>[52]ACCOUNTALLOC!AA188</f>
        <v>16750054.409043005</v>
      </c>
      <c r="AB188" s="698"/>
      <c r="AC188" s="697">
        <f>[52]ACCOUNTALLOC!AC188</f>
        <v>2905590.3762065917</v>
      </c>
      <c r="AD188" s="697">
        <f>[52]ACCOUNTALLOC!AD188</f>
        <v>6557477.7102560988</v>
      </c>
      <c r="AE188" s="697">
        <f>[52]ACCOUNTALLOC!AE188</f>
        <v>27655.243572005336</v>
      </c>
      <c r="AF188" s="697">
        <f>[52]ACCOUNTALLOC!AF188</f>
        <v>0</v>
      </c>
      <c r="AG188" s="697">
        <f>[52]ACCOUNTALLOC!AG188</f>
        <v>0</v>
      </c>
      <c r="AH188" s="697">
        <f>[52]ACCOUNTALLOC!AH188</f>
        <v>0</v>
      </c>
      <c r="AI188" s="697">
        <f>[52]ACCOUNTALLOC!AI188</f>
        <v>9490723.3300346974</v>
      </c>
      <c r="AJ188" s="698"/>
      <c r="AK188" s="697">
        <f>[52]ACCOUNTALLOC!AK188</f>
        <v>2255693.7232680283</v>
      </c>
      <c r="AL188" s="697">
        <f>[52]ACCOUNTALLOC!AL188</f>
        <v>4562317.8317374336</v>
      </c>
      <c r="AM188" s="697">
        <f>[52]ACCOUNTALLOC!AM188</f>
        <v>218936.90992923779</v>
      </c>
      <c r="AN188" s="697">
        <f>[52]ACCOUNTALLOC!AN188</f>
        <v>0</v>
      </c>
      <c r="AO188" s="697">
        <f>[52]ACCOUNTALLOC!AO188</f>
        <v>0</v>
      </c>
      <c r="AP188" s="697">
        <f>[52]ACCOUNTALLOC!AP188</f>
        <v>0</v>
      </c>
      <c r="AQ188" s="697">
        <f>[52]ACCOUNTALLOC!AQ188</f>
        <v>7036948.4649346992</v>
      </c>
      <c r="AR188" s="698"/>
      <c r="AS188" s="697">
        <f>[52]ACCOUNTALLOC!AS188</f>
        <v>22267.200756683844</v>
      </c>
      <c r="AT188" s="697">
        <f>[52]ACCOUNTALLOC!AT188</f>
        <v>14406.012941381194</v>
      </c>
      <c r="AU188" s="697">
        <f>[52]ACCOUNTALLOC!AU188</f>
        <v>675.30528293091368</v>
      </c>
      <c r="AV188" s="697">
        <f>[52]ACCOUNTALLOC!AV188</f>
        <v>0</v>
      </c>
      <c r="AW188" s="697">
        <f>[52]ACCOUNTALLOC!AW188</f>
        <v>0</v>
      </c>
      <c r="AX188" s="697">
        <f>[52]ACCOUNTALLOC!AX188</f>
        <v>0</v>
      </c>
      <c r="AY188" s="697">
        <f>[52]ACCOUNTALLOC!AY188</f>
        <v>37348.518980995956</v>
      </c>
      <c r="AZ188" s="698"/>
      <c r="BA188" s="697">
        <f>[52]ACCOUNTALLOC!BA188</f>
        <v>430130.86579024961</v>
      </c>
      <c r="BB188" s="697">
        <f>[52]ACCOUNTALLOC!BB188</f>
        <v>397598.96691132861</v>
      </c>
      <c r="BC188" s="697">
        <f>[52]ACCOUNTALLOC!BC188</f>
        <v>67521.342856268704</v>
      </c>
      <c r="BD188" s="697">
        <f>[52]ACCOUNTALLOC!BD188</f>
        <v>0</v>
      </c>
      <c r="BE188" s="697">
        <f>[52]ACCOUNTALLOC!BE188</f>
        <v>0</v>
      </c>
      <c r="BF188" s="697">
        <f>[52]ACCOUNTALLOC!BF188</f>
        <v>0</v>
      </c>
      <c r="BG188" s="697">
        <f>[52]ACCOUNTALLOC!BG188</f>
        <v>895251.17555784702</v>
      </c>
      <c r="BH188" s="698"/>
      <c r="BI188" s="697">
        <f>[52]ACCOUNTALLOC!BI188</f>
        <v>694294.47689970152</v>
      </c>
      <c r="BJ188" s="697">
        <f>[52]ACCOUNTALLOC!BJ188</f>
        <v>214630.1643695751</v>
      </c>
      <c r="BK188" s="697">
        <f>[52]ACCOUNTALLOC!BK188</f>
        <v>14845.736840301011</v>
      </c>
      <c r="BL188" s="697">
        <f>[52]ACCOUNTALLOC!BL188</f>
        <v>0</v>
      </c>
      <c r="BM188" s="697">
        <f>[52]ACCOUNTALLOC!BM188</f>
        <v>0</v>
      </c>
      <c r="BN188" s="697">
        <f>[52]ACCOUNTALLOC!BN188</f>
        <v>0</v>
      </c>
      <c r="BO188" s="697">
        <f>[52]ACCOUNTALLOC!BO188</f>
        <v>923770.37810957758</v>
      </c>
      <c r="BP188" s="698"/>
      <c r="BQ188" s="697">
        <f>[52]ACCOUNTALLOC!BQ188</f>
        <v>406356.91842547042</v>
      </c>
      <c r="BR188" s="697">
        <f>[52]ACCOUNTALLOC!BR188</f>
        <v>1974756.6551184929</v>
      </c>
      <c r="BS188" s="697">
        <f>[52]ACCOUNTALLOC!BS188</f>
        <v>10427.740240690204</v>
      </c>
      <c r="BT188" s="697">
        <f>[52]ACCOUNTALLOC!BT188</f>
        <v>0</v>
      </c>
      <c r="BU188" s="697">
        <f>[52]ACCOUNTALLOC!BU188</f>
        <v>0</v>
      </c>
      <c r="BV188" s="697">
        <f>[52]ACCOUNTALLOC!BV188</f>
        <v>0</v>
      </c>
      <c r="BW188" s="697">
        <f>[52]ACCOUNTALLOC!BW188</f>
        <v>2391541.3137846538</v>
      </c>
      <c r="BX188" s="698"/>
      <c r="BY188" s="697">
        <f>[52]ACCOUNTALLOC!BY188</f>
        <v>193615.16547709558</v>
      </c>
      <c r="BZ188" s="697">
        <f>[52]ACCOUNTALLOC!BZ188</f>
        <v>1266729.5203697605</v>
      </c>
      <c r="CA188" s="697">
        <f>[52]ACCOUNTALLOC!CA188</f>
        <v>17134.345903236201</v>
      </c>
      <c r="CB188" s="697">
        <f>[52]ACCOUNTALLOC!CB188</f>
        <v>0</v>
      </c>
      <c r="CC188" s="697">
        <f>[52]ACCOUNTALLOC!CC188</f>
        <v>0</v>
      </c>
      <c r="CD188" s="697">
        <f>[52]ACCOUNTALLOC!CD188</f>
        <v>0</v>
      </c>
      <c r="CE188" s="697">
        <f>[52]ACCOUNTALLOC!CE188</f>
        <v>1477479.0317500923</v>
      </c>
      <c r="CF188" s="698"/>
      <c r="CG188" s="697">
        <f>[52]ACCOUNTALLOC!CG188</f>
        <v>325620.07895055588</v>
      </c>
      <c r="CH188" s="697">
        <f>[52]ACCOUNTALLOC!CH188</f>
        <v>237785.18295763255</v>
      </c>
      <c r="CI188" s="697">
        <f>[52]ACCOUNTALLOC!CI188</f>
        <v>848808.09976258257</v>
      </c>
      <c r="CJ188" s="697">
        <f>[52]ACCOUNTALLOC!CJ188</f>
        <v>0</v>
      </c>
      <c r="CK188" s="697">
        <f>[52]ACCOUNTALLOC!CK188</f>
        <v>0</v>
      </c>
      <c r="CL188" s="697">
        <f>[52]ACCOUNTALLOC!CL188</f>
        <v>0</v>
      </c>
      <c r="CM188" s="697">
        <f>[52]ACCOUNTALLOC!CM188</f>
        <v>1412213.3616707711</v>
      </c>
      <c r="CN188" s="698">
        <f>[52]ACCOUNTALLOC!CN188</f>
        <v>0</v>
      </c>
      <c r="CO188" s="697">
        <f>[52]ACCOUNTALLOC!CO188</f>
        <v>20477.730475210126</v>
      </c>
      <c r="CP188" s="697">
        <f>[52]ACCOUNTALLOC!CP188</f>
        <v>23271.740508885621</v>
      </c>
      <c r="CQ188" s="697">
        <f>[52]ACCOUNTALLOC!CQ188</f>
        <v>154.37240269433062</v>
      </c>
      <c r="CR188" s="697">
        <f>[52]ACCOUNTALLOC!CR188</f>
        <v>0</v>
      </c>
      <c r="CS188" s="697">
        <f>[52]ACCOUNTALLOC!CS188</f>
        <v>0</v>
      </c>
      <c r="CT188" s="697">
        <f>[52]ACCOUNTALLOC!CT188</f>
        <v>0</v>
      </c>
      <c r="CU188" s="697">
        <f>[52]ACCOUNTALLOC!CU188</f>
        <v>43903.843386790082</v>
      </c>
      <c r="CW188" s="65">
        <f>[52]ACCOUNTALLOC!CW188</f>
        <v>0</v>
      </c>
      <c r="CX188" s="65">
        <f>[52]ACCOUNTALLOC!CX188</f>
        <v>0</v>
      </c>
      <c r="CY188" s="65">
        <f>[52]ACCOUNTALLOC!CY188</f>
        <v>0</v>
      </c>
      <c r="CZ188" s="65">
        <f>[52]ACCOUNTALLOC!CZ188</f>
        <v>0</v>
      </c>
      <c r="DA188" s="65">
        <f>[52]ACCOUNTALLOC!DA188</f>
        <v>0</v>
      </c>
      <c r="DB188" s="65">
        <f>[52]ACCOUNTALLOC!DB188</f>
        <v>0</v>
      </c>
      <c r="DC188" s="65">
        <f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>[52]ACCOUNTALLOC!E189</f>
        <v>0</v>
      </c>
      <c r="F189" s="697">
        <f>[52]ACCOUNTALLOC!F189</f>
        <v>0</v>
      </c>
      <c r="G189" s="697">
        <f>[52]ACCOUNTALLOC!G189</f>
        <v>0</v>
      </c>
      <c r="H189" s="697">
        <f>[52]ACCOUNTALLOC!H189</f>
        <v>0</v>
      </c>
      <c r="I189" s="697">
        <f>[52]ACCOUNTALLOC!I189</f>
        <v>0</v>
      </c>
      <c r="J189" s="697">
        <f>[52]ACCOUNTALLOC!J189</f>
        <v>0</v>
      </c>
      <c r="K189" s="697">
        <f>[52]ACCOUNTALLOC!K189</f>
        <v>0</v>
      </c>
      <c r="L189" s="698"/>
      <c r="M189" s="697">
        <f>[52]ACCOUNTALLOC!M189</f>
        <v>0</v>
      </c>
      <c r="N189" s="697">
        <f>[52]ACCOUNTALLOC!N189</f>
        <v>0</v>
      </c>
      <c r="O189" s="697">
        <f>[52]ACCOUNTALLOC!O189</f>
        <v>0</v>
      </c>
      <c r="P189" s="697">
        <f>[52]ACCOUNTALLOC!P189</f>
        <v>0</v>
      </c>
      <c r="Q189" s="697">
        <f>[52]ACCOUNTALLOC!Q189</f>
        <v>0</v>
      </c>
      <c r="R189" s="697">
        <f>[52]ACCOUNTALLOC!R189</f>
        <v>0</v>
      </c>
      <c r="S189" s="697">
        <f>[52]ACCOUNTALLOC!S189</f>
        <v>0</v>
      </c>
      <c r="T189" s="698"/>
      <c r="U189" s="697">
        <f>[52]ACCOUNTALLOC!U189</f>
        <v>0</v>
      </c>
      <c r="V189" s="697">
        <f>[52]ACCOUNTALLOC!V189</f>
        <v>0</v>
      </c>
      <c r="W189" s="697">
        <f>[52]ACCOUNTALLOC!W189</f>
        <v>0</v>
      </c>
      <c r="X189" s="697">
        <f>[52]ACCOUNTALLOC!X189</f>
        <v>0</v>
      </c>
      <c r="Y189" s="697">
        <f>[52]ACCOUNTALLOC!Y189</f>
        <v>0</v>
      </c>
      <c r="Z189" s="697">
        <f>[52]ACCOUNTALLOC!Z189</f>
        <v>0</v>
      </c>
      <c r="AA189" s="697">
        <f>[52]ACCOUNTALLOC!AA189</f>
        <v>0</v>
      </c>
      <c r="AB189" s="698"/>
      <c r="AC189" s="697">
        <f>[52]ACCOUNTALLOC!AC189</f>
        <v>0</v>
      </c>
      <c r="AD189" s="697">
        <f>[52]ACCOUNTALLOC!AD189</f>
        <v>0</v>
      </c>
      <c r="AE189" s="697">
        <f>[52]ACCOUNTALLOC!AE189</f>
        <v>0</v>
      </c>
      <c r="AF189" s="697">
        <f>[52]ACCOUNTALLOC!AF189</f>
        <v>0</v>
      </c>
      <c r="AG189" s="697">
        <f>[52]ACCOUNTALLOC!AG189</f>
        <v>0</v>
      </c>
      <c r="AH189" s="697">
        <f>[52]ACCOUNTALLOC!AH189</f>
        <v>0</v>
      </c>
      <c r="AI189" s="697">
        <f>[52]ACCOUNTALLOC!AI189</f>
        <v>0</v>
      </c>
      <c r="AJ189" s="698"/>
      <c r="AK189" s="697">
        <f>[52]ACCOUNTALLOC!AK189</f>
        <v>0</v>
      </c>
      <c r="AL189" s="697">
        <f>[52]ACCOUNTALLOC!AL189</f>
        <v>0</v>
      </c>
      <c r="AM189" s="697">
        <f>[52]ACCOUNTALLOC!AM189</f>
        <v>0</v>
      </c>
      <c r="AN189" s="697">
        <f>[52]ACCOUNTALLOC!AN189</f>
        <v>0</v>
      </c>
      <c r="AO189" s="697">
        <f>[52]ACCOUNTALLOC!AO189</f>
        <v>0</v>
      </c>
      <c r="AP189" s="697">
        <f>[52]ACCOUNTALLOC!AP189</f>
        <v>0</v>
      </c>
      <c r="AQ189" s="697">
        <f>[52]ACCOUNTALLOC!AQ189</f>
        <v>0</v>
      </c>
      <c r="AR189" s="698"/>
      <c r="AS189" s="697">
        <f>[52]ACCOUNTALLOC!AS189</f>
        <v>0</v>
      </c>
      <c r="AT189" s="697">
        <f>[52]ACCOUNTALLOC!AT189</f>
        <v>0</v>
      </c>
      <c r="AU189" s="697">
        <f>[52]ACCOUNTALLOC!AU189</f>
        <v>0</v>
      </c>
      <c r="AV189" s="697">
        <f>[52]ACCOUNTALLOC!AV189</f>
        <v>0</v>
      </c>
      <c r="AW189" s="697">
        <f>[52]ACCOUNTALLOC!AW189</f>
        <v>0</v>
      </c>
      <c r="AX189" s="697">
        <f>[52]ACCOUNTALLOC!AX189</f>
        <v>0</v>
      </c>
      <c r="AY189" s="697">
        <f>[52]ACCOUNTALLOC!AY189</f>
        <v>0</v>
      </c>
      <c r="AZ189" s="698"/>
      <c r="BA189" s="697">
        <f>[52]ACCOUNTALLOC!BA189</f>
        <v>0</v>
      </c>
      <c r="BB189" s="697">
        <f>[52]ACCOUNTALLOC!BB189</f>
        <v>0</v>
      </c>
      <c r="BC189" s="697">
        <f>[52]ACCOUNTALLOC!BC189</f>
        <v>0</v>
      </c>
      <c r="BD189" s="697">
        <f>[52]ACCOUNTALLOC!BD189</f>
        <v>0</v>
      </c>
      <c r="BE189" s="697">
        <f>[52]ACCOUNTALLOC!BE189</f>
        <v>0</v>
      </c>
      <c r="BF189" s="697">
        <f>[52]ACCOUNTALLOC!BF189</f>
        <v>0</v>
      </c>
      <c r="BG189" s="697">
        <f>[52]ACCOUNTALLOC!BG189</f>
        <v>0</v>
      </c>
      <c r="BH189" s="698"/>
      <c r="BI189" s="697">
        <f>[52]ACCOUNTALLOC!BI189</f>
        <v>0</v>
      </c>
      <c r="BJ189" s="697">
        <f>[52]ACCOUNTALLOC!BJ189</f>
        <v>0</v>
      </c>
      <c r="BK189" s="697">
        <f>[52]ACCOUNTALLOC!BK189</f>
        <v>0</v>
      </c>
      <c r="BL189" s="697">
        <f>[52]ACCOUNTALLOC!BL189</f>
        <v>0</v>
      </c>
      <c r="BM189" s="697">
        <f>[52]ACCOUNTALLOC!BM189</f>
        <v>0</v>
      </c>
      <c r="BN189" s="697">
        <f>[52]ACCOUNTALLOC!BN189</f>
        <v>0</v>
      </c>
      <c r="BO189" s="697">
        <f>[52]ACCOUNTALLOC!BO189</f>
        <v>0</v>
      </c>
      <c r="BP189" s="698"/>
      <c r="BQ189" s="697">
        <f>[52]ACCOUNTALLOC!BQ189</f>
        <v>0</v>
      </c>
      <c r="BR189" s="697">
        <f>[52]ACCOUNTALLOC!BR189</f>
        <v>0</v>
      </c>
      <c r="BS189" s="697">
        <f>[52]ACCOUNTALLOC!BS189</f>
        <v>0</v>
      </c>
      <c r="BT189" s="697">
        <f>[52]ACCOUNTALLOC!BT189</f>
        <v>0</v>
      </c>
      <c r="BU189" s="697">
        <f>[52]ACCOUNTALLOC!BU189</f>
        <v>0</v>
      </c>
      <c r="BV189" s="697">
        <f>[52]ACCOUNTALLOC!BV189</f>
        <v>0</v>
      </c>
      <c r="BW189" s="697">
        <f>[52]ACCOUNTALLOC!BW189</f>
        <v>0</v>
      </c>
      <c r="BX189" s="698"/>
      <c r="BY189" s="697">
        <f>[52]ACCOUNTALLOC!BY189</f>
        <v>0</v>
      </c>
      <c r="BZ189" s="697">
        <f>[52]ACCOUNTALLOC!BZ189</f>
        <v>0</v>
      </c>
      <c r="CA189" s="697">
        <f>[52]ACCOUNTALLOC!CA189</f>
        <v>0</v>
      </c>
      <c r="CB189" s="697">
        <f>[52]ACCOUNTALLOC!CB189</f>
        <v>0</v>
      </c>
      <c r="CC189" s="697">
        <f>[52]ACCOUNTALLOC!CC189</f>
        <v>0</v>
      </c>
      <c r="CD189" s="697">
        <f>[52]ACCOUNTALLOC!CD189</f>
        <v>0</v>
      </c>
      <c r="CE189" s="697">
        <f>[52]ACCOUNTALLOC!CE189</f>
        <v>0</v>
      </c>
      <c r="CF189" s="698"/>
      <c r="CG189" s="697">
        <f>[52]ACCOUNTALLOC!CG189</f>
        <v>0</v>
      </c>
      <c r="CH189" s="697">
        <f>[52]ACCOUNTALLOC!CH189</f>
        <v>0</v>
      </c>
      <c r="CI189" s="697">
        <f>[52]ACCOUNTALLOC!CI189</f>
        <v>0</v>
      </c>
      <c r="CJ189" s="697">
        <f>[52]ACCOUNTALLOC!CJ189</f>
        <v>0</v>
      </c>
      <c r="CK189" s="697">
        <f>[52]ACCOUNTALLOC!CK189</f>
        <v>0</v>
      </c>
      <c r="CL189" s="697">
        <f>[52]ACCOUNTALLOC!CL189</f>
        <v>0</v>
      </c>
      <c r="CM189" s="697">
        <f>[52]ACCOUNTALLOC!CM189</f>
        <v>0</v>
      </c>
      <c r="CN189" s="698">
        <f>[52]ACCOUNTALLOC!CN189</f>
        <v>0</v>
      </c>
      <c r="CO189" s="697">
        <f>[52]ACCOUNTALLOC!CO189</f>
        <v>0</v>
      </c>
      <c r="CP189" s="697">
        <f>[52]ACCOUNTALLOC!CP189</f>
        <v>0</v>
      </c>
      <c r="CQ189" s="697">
        <f>[52]ACCOUNTALLOC!CQ189</f>
        <v>0</v>
      </c>
      <c r="CR189" s="697">
        <f>[52]ACCOUNTALLOC!CR189</f>
        <v>0</v>
      </c>
      <c r="CS189" s="697">
        <f>[52]ACCOUNTALLOC!CS189</f>
        <v>0</v>
      </c>
      <c r="CT189" s="697">
        <f>[52]ACCOUNTALLOC!CT189</f>
        <v>0</v>
      </c>
      <c r="CU189" s="697">
        <f>[52]ACCOUNTALLOC!CU189</f>
        <v>0</v>
      </c>
      <c r="CW189" s="65">
        <f>[52]ACCOUNTALLOC!CW189</f>
        <v>0</v>
      </c>
      <c r="CX189" s="65">
        <f>[52]ACCOUNTALLOC!CX189</f>
        <v>0</v>
      </c>
      <c r="CY189" s="65">
        <f>[52]ACCOUNTALLOC!CY189</f>
        <v>0</v>
      </c>
      <c r="CZ189" s="65">
        <f>[52]ACCOUNTALLOC!CZ189</f>
        <v>0</v>
      </c>
      <c r="DA189" s="65">
        <f>[52]ACCOUNTALLOC!DA189</f>
        <v>0</v>
      </c>
      <c r="DB189" s="65">
        <f>[52]ACCOUNTALLOC!DB189</f>
        <v>0</v>
      </c>
      <c r="DC189" s="65">
        <f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>[52]ACCOUNTALLOC!E190</f>
        <v>0</v>
      </c>
      <c r="F190" s="697">
        <f>[52]ACCOUNTALLOC!F190</f>
        <v>0</v>
      </c>
      <c r="G190" s="697">
        <f>[52]ACCOUNTALLOC!G190</f>
        <v>0</v>
      </c>
      <c r="H190" s="697">
        <f>[52]ACCOUNTALLOC!H190</f>
        <v>0</v>
      </c>
      <c r="I190" s="697">
        <f>[52]ACCOUNTALLOC!I190</f>
        <v>0</v>
      </c>
      <c r="J190" s="697">
        <f>[52]ACCOUNTALLOC!J190</f>
        <v>0</v>
      </c>
      <c r="K190" s="697">
        <f>[52]ACCOUNTALLOC!K190</f>
        <v>0</v>
      </c>
      <c r="L190" s="698"/>
      <c r="M190" s="697">
        <f>[52]ACCOUNTALLOC!M190</f>
        <v>0</v>
      </c>
      <c r="N190" s="697">
        <f>[52]ACCOUNTALLOC!N190</f>
        <v>0</v>
      </c>
      <c r="O190" s="697">
        <f>[52]ACCOUNTALLOC!O190</f>
        <v>0</v>
      </c>
      <c r="P190" s="697">
        <f>[52]ACCOUNTALLOC!P190</f>
        <v>0</v>
      </c>
      <c r="Q190" s="697">
        <f>[52]ACCOUNTALLOC!Q190</f>
        <v>0</v>
      </c>
      <c r="R190" s="697">
        <f>[52]ACCOUNTALLOC!R190</f>
        <v>0</v>
      </c>
      <c r="S190" s="697">
        <f>[52]ACCOUNTALLOC!S190</f>
        <v>0</v>
      </c>
      <c r="T190" s="698"/>
      <c r="U190" s="697">
        <f>[52]ACCOUNTALLOC!U190</f>
        <v>0</v>
      </c>
      <c r="V190" s="697">
        <f>[52]ACCOUNTALLOC!V190</f>
        <v>0</v>
      </c>
      <c r="W190" s="697">
        <f>[52]ACCOUNTALLOC!W190</f>
        <v>0</v>
      </c>
      <c r="X190" s="697">
        <f>[52]ACCOUNTALLOC!X190</f>
        <v>0</v>
      </c>
      <c r="Y190" s="697">
        <f>[52]ACCOUNTALLOC!Y190</f>
        <v>0</v>
      </c>
      <c r="Z190" s="697">
        <f>[52]ACCOUNTALLOC!Z190</f>
        <v>0</v>
      </c>
      <c r="AA190" s="697">
        <f>[52]ACCOUNTALLOC!AA190</f>
        <v>0</v>
      </c>
      <c r="AB190" s="698"/>
      <c r="AC190" s="697">
        <f>[52]ACCOUNTALLOC!AC190</f>
        <v>0</v>
      </c>
      <c r="AD190" s="697">
        <f>[52]ACCOUNTALLOC!AD190</f>
        <v>0</v>
      </c>
      <c r="AE190" s="697">
        <f>[52]ACCOUNTALLOC!AE190</f>
        <v>0</v>
      </c>
      <c r="AF190" s="697">
        <f>[52]ACCOUNTALLOC!AF190</f>
        <v>0</v>
      </c>
      <c r="AG190" s="697">
        <f>[52]ACCOUNTALLOC!AG190</f>
        <v>0</v>
      </c>
      <c r="AH190" s="697">
        <f>[52]ACCOUNTALLOC!AH190</f>
        <v>0</v>
      </c>
      <c r="AI190" s="697">
        <f>[52]ACCOUNTALLOC!AI190</f>
        <v>0</v>
      </c>
      <c r="AJ190" s="698"/>
      <c r="AK190" s="697">
        <f>[52]ACCOUNTALLOC!AK190</f>
        <v>0</v>
      </c>
      <c r="AL190" s="697">
        <f>[52]ACCOUNTALLOC!AL190</f>
        <v>0</v>
      </c>
      <c r="AM190" s="697">
        <f>[52]ACCOUNTALLOC!AM190</f>
        <v>0</v>
      </c>
      <c r="AN190" s="697">
        <f>[52]ACCOUNTALLOC!AN190</f>
        <v>0</v>
      </c>
      <c r="AO190" s="697">
        <f>[52]ACCOUNTALLOC!AO190</f>
        <v>0</v>
      </c>
      <c r="AP190" s="697">
        <f>[52]ACCOUNTALLOC!AP190</f>
        <v>0</v>
      </c>
      <c r="AQ190" s="697">
        <f>[52]ACCOUNTALLOC!AQ190</f>
        <v>0</v>
      </c>
      <c r="AR190" s="698"/>
      <c r="AS190" s="697">
        <f>[52]ACCOUNTALLOC!AS190</f>
        <v>0</v>
      </c>
      <c r="AT190" s="697">
        <f>[52]ACCOUNTALLOC!AT190</f>
        <v>0</v>
      </c>
      <c r="AU190" s="697">
        <f>[52]ACCOUNTALLOC!AU190</f>
        <v>0</v>
      </c>
      <c r="AV190" s="697">
        <f>[52]ACCOUNTALLOC!AV190</f>
        <v>0</v>
      </c>
      <c r="AW190" s="697">
        <f>[52]ACCOUNTALLOC!AW190</f>
        <v>0</v>
      </c>
      <c r="AX190" s="697">
        <f>[52]ACCOUNTALLOC!AX190</f>
        <v>0</v>
      </c>
      <c r="AY190" s="697">
        <f>[52]ACCOUNTALLOC!AY190</f>
        <v>0</v>
      </c>
      <c r="AZ190" s="698"/>
      <c r="BA190" s="697">
        <f>[52]ACCOUNTALLOC!BA190</f>
        <v>0</v>
      </c>
      <c r="BB190" s="697">
        <f>[52]ACCOUNTALLOC!BB190</f>
        <v>0</v>
      </c>
      <c r="BC190" s="697">
        <f>[52]ACCOUNTALLOC!BC190</f>
        <v>0</v>
      </c>
      <c r="BD190" s="697">
        <f>[52]ACCOUNTALLOC!BD190</f>
        <v>0</v>
      </c>
      <c r="BE190" s="697">
        <f>[52]ACCOUNTALLOC!BE190</f>
        <v>0</v>
      </c>
      <c r="BF190" s="697">
        <f>[52]ACCOUNTALLOC!BF190</f>
        <v>0</v>
      </c>
      <c r="BG190" s="697">
        <f>[52]ACCOUNTALLOC!BG190</f>
        <v>0</v>
      </c>
      <c r="BH190" s="698"/>
      <c r="BI190" s="697">
        <f>[52]ACCOUNTALLOC!BI190</f>
        <v>0</v>
      </c>
      <c r="BJ190" s="697">
        <f>[52]ACCOUNTALLOC!BJ190</f>
        <v>0</v>
      </c>
      <c r="BK190" s="697">
        <f>[52]ACCOUNTALLOC!BK190</f>
        <v>0</v>
      </c>
      <c r="BL190" s="697">
        <f>[52]ACCOUNTALLOC!BL190</f>
        <v>0</v>
      </c>
      <c r="BM190" s="697">
        <f>[52]ACCOUNTALLOC!BM190</f>
        <v>0</v>
      </c>
      <c r="BN190" s="697">
        <f>[52]ACCOUNTALLOC!BN190</f>
        <v>0</v>
      </c>
      <c r="BO190" s="697">
        <f>[52]ACCOUNTALLOC!BO190</f>
        <v>0</v>
      </c>
      <c r="BP190" s="698"/>
      <c r="BQ190" s="697">
        <f>[52]ACCOUNTALLOC!BQ190</f>
        <v>0</v>
      </c>
      <c r="BR190" s="697">
        <f>[52]ACCOUNTALLOC!BR190</f>
        <v>0</v>
      </c>
      <c r="BS190" s="697">
        <f>[52]ACCOUNTALLOC!BS190</f>
        <v>0</v>
      </c>
      <c r="BT190" s="697">
        <f>[52]ACCOUNTALLOC!BT190</f>
        <v>0</v>
      </c>
      <c r="BU190" s="697">
        <f>[52]ACCOUNTALLOC!BU190</f>
        <v>0</v>
      </c>
      <c r="BV190" s="697">
        <f>[52]ACCOUNTALLOC!BV190</f>
        <v>0</v>
      </c>
      <c r="BW190" s="697">
        <f>[52]ACCOUNTALLOC!BW190</f>
        <v>0</v>
      </c>
      <c r="BX190" s="698"/>
      <c r="BY190" s="697">
        <f>[52]ACCOUNTALLOC!BY190</f>
        <v>0</v>
      </c>
      <c r="BZ190" s="697">
        <f>[52]ACCOUNTALLOC!BZ190</f>
        <v>0</v>
      </c>
      <c r="CA190" s="697">
        <f>[52]ACCOUNTALLOC!CA190</f>
        <v>0</v>
      </c>
      <c r="CB190" s="697">
        <f>[52]ACCOUNTALLOC!CB190</f>
        <v>0</v>
      </c>
      <c r="CC190" s="697">
        <f>[52]ACCOUNTALLOC!CC190</f>
        <v>0</v>
      </c>
      <c r="CD190" s="697">
        <f>[52]ACCOUNTALLOC!CD190</f>
        <v>0</v>
      </c>
      <c r="CE190" s="697">
        <f>[52]ACCOUNTALLOC!CE190</f>
        <v>0</v>
      </c>
      <c r="CF190" s="698"/>
      <c r="CG190" s="697">
        <f>[52]ACCOUNTALLOC!CG190</f>
        <v>0</v>
      </c>
      <c r="CH190" s="697">
        <f>[52]ACCOUNTALLOC!CH190</f>
        <v>0</v>
      </c>
      <c r="CI190" s="697">
        <f>[52]ACCOUNTALLOC!CI190</f>
        <v>0</v>
      </c>
      <c r="CJ190" s="697">
        <f>[52]ACCOUNTALLOC!CJ190</f>
        <v>0</v>
      </c>
      <c r="CK190" s="697">
        <f>[52]ACCOUNTALLOC!CK190</f>
        <v>0</v>
      </c>
      <c r="CL190" s="697">
        <f>[52]ACCOUNTALLOC!CL190</f>
        <v>0</v>
      </c>
      <c r="CM190" s="697">
        <f>[52]ACCOUNTALLOC!CM190</f>
        <v>0</v>
      </c>
      <c r="CN190" s="698">
        <f>[52]ACCOUNTALLOC!CN190</f>
        <v>0</v>
      </c>
      <c r="CO190" s="697">
        <f>[52]ACCOUNTALLOC!CO190</f>
        <v>0</v>
      </c>
      <c r="CP190" s="697">
        <f>[52]ACCOUNTALLOC!CP190</f>
        <v>0</v>
      </c>
      <c r="CQ190" s="697">
        <f>[52]ACCOUNTALLOC!CQ190</f>
        <v>0</v>
      </c>
      <c r="CR190" s="697">
        <f>[52]ACCOUNTALLOC!CR190</f>
        <v>0</v>
      </c>
      <c r="CS190" s="697">
        <f>[52]ACCOUNTALLOC!CS190</f>
        <v>0</v>
      </c>
      <c r="CT190" s="697">
        <f>[52]ACCOUNTALLOC!CT190</f>
        <v>0</v>
      </c>
      <c r="CU190" s="697">
        <f>[52]ACCOUNTALLOC!CU190</f>
        <v>0</v>
      </c>
      <c r="CW190" s="65">
        <f>[52]ACCOUNTALLOC!CW190</f>
        <v>0</v>
      </c>
      <c r="CX190" s="65">
        <f>[52]ACCOUNTALLOC!CX190</f>
        <v>0</v>
      </c>
      <c r="CY190" s="65">
        <f>[52]ACCOUNTALLOC!CY190</f>
        <v>0</v>
      </c>
      <c r="CZ190" s="65">
        <f>[52]ACCOUNTALLOC!CZ190</f>
        <v>0</v>
      </c>
      <c r="DA190" s="65">
        <f>[52]ACCOUNTALLOC!DA190</f>
        <v>0</v>
      </c>
      <c r="DB190" s="65">
        <f>[52]ACCOUNTALLOC!DB190</f>
        <v>0</v>
      </c>
      <c r="DC190" s="65">
        <f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>[52]ACCOUNTALLOC!E191</f>
        <v>0</v>
      </c>
      <c r="F191" s="697">
        <f>[52]ACCOUNTALLOC!F191</f>
        <v>0</v>
      </c>
      <c r="G191" s="697">
        <f>[52]ACCOUNTALLOC!G191</f>
        <v>0</v>
      </c>
      <c r="H191" s="697">
        <f>[52]ACCOUNTALLOC!H191</f>
        <v>0</v>
      </c>
      <c r="I191" s="697">
        <f>[52]ACCOUNTALLOC!I191</f>
        <v>0</v>
      </c>
      <c r="J191" s="697">
        <f>[52]ACCOUNTALLOC!J191</f>
        <v>0</v>
      </c>
      <c r="K191" s="697">
        <f>[52]ACCOUNTALLOC!K191</f>
        <v>0</v>
      </c>
      <c r="L191" s="698"/>
      <c r="M191" s="697">
        <f>[52]ACCOUNTALLOC!M191</f>
        <v>0</v>
      </c>
      <c r="N191" s="697">
        <f>[52]ACCOUNTALLOC!N191</f>
        <v>0</v>
      </c>
      <c r="O191" s="697">
        <f>[52]ACCOUNTALLOC!O191</f>
        <v>0</v>
      </c>
      <c r="P191" s="697">
        <f>[52]ACCOUNTALLOC!P191</f>
        <v>0</v>
      </c>
      <c r="Q191" s="697">
        <f>[52]ACCOUNTALLOC!Q191</f>
        <v>0</v>
      </c>
      <c r="R191" s="697">
        <f>[52]ACCOUNTALLOC!R191</f>
        <v>0</v>
      </c>
      <c r="S191" s="697">
        <f>[52]ACCOUNTALLOC!S191</f>
        <v>0</v>
      </c>
      <c r="T191" s="698"/>
      <c r="U191" s="697">
        <f>[52]ACCOUNTALLOC!U191</f>
        <v>0</v>
      </c>
      <c r="V191" s="697">
        <f>[52]ACCOUNTALLOC!V191</f>
        <v>0</v>
      </c>
      <c r="W191" s="697">
        <f>[52]ACCOUNTALLOC!W191</f>
        <v>0</v>
      </c>
      <c r="X191" s="697">
        <f>[52]ACCOUNTALLOC!X191</f>
        <v>0</v>
      </c>
      <c r="Y191" s="697">
        <f>[52]ACCOUNTALLOC!Y191</f>
        <v>0</v>
      </c>
      <c r="Z191" s="697">
        <f>[52]ACCOUNTALLOC!Z191</f>
        <v>0</v>
      </c>
      <c r="AA191" s="697">
        <f>[52]ACCOUNTALLOC!AA191</f>
        <v>0</v>
      </c>
      <c r="AB191" s="698"/>
      <c r="AC191" s="697">
        <f>[52]ACCOUNTALLOC!AC191</f>
        <v>0</v>
      </c>
      <c r="AD191" s="697">
        <f>[52]ACCOUNTALLOC!AD191</f>
        <v>0</v>
      </c>
      <c r="AE191" s="697">
        <f>[52]ACCOUNTALLOC!AE191</f>
        <v>0</v>
      </c>
      <c r="AF191" s="697">
        <f>[52]ACCOUNTALLOC!AF191</f>
        <v>0</v>
      </c>
      <c r="AG191" s="697">
        <f>[52]ACCOUNTALLOC!AG191</f>
        <v>0</v>
      </c>
      <c r="AH191" s="697">
        <f>[52]ACCOUNTALLOC!AH191</f>
        <v>0</v>
      </c>
      <c r="AI191" s="697">
        <f>[52]ACCOUNTALLOC!AI191</f>
        <v>0</v>
      </c>
      <c r="AJ191" s="698"/>
      <c r="AK191" s="697">
        <f>[52]ACCOUNTALLOC!AK191</f>
        <v>0</v>
      </c>
      <c r="AL191" s="697">
        <f>[52]ACCOUNTALLOC!AL191</f>
        <v>0</v>
      </c>
      <c r="AM191" s="697">
        <f>[52]ACCOUNTALLOC!AM191</f>
        <v>0</v>
      </c>
      <c r="AN191" s="697">
        <f>[52]ACCOUNTALLOC!AN191</f>
        <v>0</v>
      </c>
      <c r="AO191" s="697">
        <f>[52]ACCOUNTALLOC!AO191</f>
        <v>0</v>
      </c>
      <c r="AP191" s="697">
        <f>[52]ACCOUNTALLOC!AP191</f>
        <v>0</v>
      </c>
      <c r="AQ191" s="697">
        <f>[52]ACCOUNTALLOC!AQ191</f>
        <v>0</v>
      </c>
      <c r="AR191" s="698"/>
      <c r="AS191" s="697">
        <f>[52]ACCOUNTALLOC!AS191</f>
        <v>0</v>
      </c>
      <c r="AT191" s="697">
        <f>[52]ACCOUNTALLOC!AT191</f>
        <v>0</v>
      </c>
      <c r="AU191" s="697">
        <f>[52]ACCOUNTALLOC!AU191</f>
        <v>0</v>
      </c>
      <c r="AV191" s="697">
        <f>[52]ACCOUNTALLOC!AV191</f>
        <v>0</v>
      </c>
      <c r="AW191" s="697">
        <f>[52]ACCOUNTALLOC!AW191</f>
        <v>0</v>
      </c>
      <c r="AX191" s="697">
        <f>[52]ACCOUNTALLOC!AX191</f>
        <v>0</v>
      </c>
      <c r="AY191" s="697">
        <f>[52]ACCOUNTALLOC!AY191</f>
        <v>0</v>
      </c>
      <c r="AZ191" s="698"/>
      <c r="BA191" s="697">
        <f>[52]ACCOUNTALLOC!BA191</f>
        <v>0</v>
      </c>
      <c r="BB191" s="697">
        <f>[52]ACCOUNTALLOC!BB191</f>
        <v>0</v>
      </c>
      <c r="BC191" s="697">
        <f>[52]ACCOUNTALLOC!BC191</f>
        <v>0</v>
      </c>
      <c r="BD191" s="697">
        <f>[52]ACCOUNTALLOC!BD191</f>
        <v>0</v>
      </c>
      <c r="BE191" s="697">
        <f>[52]ACCOUNTALLOC!BE191</f>
        <v>0</v>
      </c>
      <c r="BF191" s="697">
        <f>[52]ACCOUNTALLOC!BF191</f>
        <v>0</v>
      </c>
      <c r="BG191" s="697">
        <f>[52]ACCOUNTALLOC!BG191</f>
        <v>0</v>
      </c>
      <c r="BH191" s="698"/>
      <c r="BI191" s="697">
        <f>[52]ACCOUNTALLOC!BI191</f>
        <v>0</v>
      </c>
      <c r="BJ191" s="697">
        <f>[52]ACCOUNTALLOC!BJ191</f>
        <v>0</v>
      </c>
      <c r="BK191" s="697">
        <f>[52]ACCOUNTALLOC!BK191</f>
        <v>0</v>
      </c>
      <c r="BL191" s="697">
        <f>[52]ACCOUNTALLOC!BL191</f>
        <v>0</v>
      </c>
      <c r="BM191" s="697">
        <f>[52]ACCOUNTALLOC!BM191</f>
        <v>0</v>
      </c>
      <c r="BN191" s="697">
        <f>[52]ACCOUNTALLOC!BN191</f>
        <v>0</v>
      </c>
      <c r="BO191" s="697">
        <f>[52]ACCOUNTALLOC!BO191</f>
        <v>0</v>
      </c>
      <c r="BP191" s="698"/>
      <c r="BQ191" s="697">
        <f>[52]ACCOUNTALLOC!BQ191</f>
        <v>0</v>
      </c>
      <c r="BR191" s="697">
        <f>[52]ACCOUNTALLOC!BR191</f>
        <v>0</v>
      </c>
      <c r="BS191" s="697">
        <f>[52]ACCOUNTALLOC!BS191</f>
        <v>0</v>
      </c>
      <c r="BT191" s="697">
        <f>[52]ACCOUNTALLOC!BT191</f>
        <v>0</v>
      </c>
      <c r="BU191" s="697">
        <f>[52]ACCOUNTALLOC!BU191</f>
        <v>0</v>
      </c>
      <c r="BV191" s="697">
        <f>[52]ACCOUNTALLOC!BV191</f>
        <v>0</v>
      </c>
      <c r="BW191" s="697">
        <f>[52]ACCOUNTALLOC!BW191</f>
        <v>0</v>
      </c>
      <c r="BX191" s="698"/>
      <c r="BY191" s="697">
        <f>[52]ACCOUNTALLOC!BY191</f>
        <v>0</v>
      </c>
      <c r="BZ191" s="697">
        <f>[52]ACCOUNTALLOC!BZ191</f>
        <v>0</v>
      </c>
      <c r="CA191" s="697">
        <f>[52]ACCOUNTALLOC!CA191</f>
        <v>0</v>
      </c>
      <c r="CB191" s="697">
        <f>[52]ACCOUNTALLOC!CB191</f>
        <v>0</v>
      </c>
      <c r="CC191" s="697">
        <f>[52]ACCOUNTALLOC!CC191</f>
        <v>0</v>
      </c>
      <c r="CD191" s="697">
        <f>[52]ACCOUNTALLOC!CD191</f>
        <v>0</v>
      </c>
      <c r="CE191" s="697">
        <f>[52]ACCOUNTALLOC!CE191</f>
        <v>0</v>
      </c>
      <c r="CF191" s="698"/>
      <c r="CG191" s="697">
        <f>[52]ACCOUNTALLOC!CG191</f>
        <v>0</v>
      </c>
      <c r="CH191" s="697">
        <f>[52]ACCOUNTALLOC!CH191</f>
        <v>0</v>
      </c>
      <c r="CI191" s="697">
        <f>[52]ACCOUNTALLOC!CI191</f>
        <v>0</v>
      </c>
      <c r="CJ191" s="697">
        <f>[52]ACCOUNTALLOC!CJ191</f>
        <v>0</v>
      </c>
      <c r="CK191" s="697">
        <f>[52]ACCOUNTALLOC!CK191</f>
        <v>0</v>
      </c>
      <c r="CL191" s="697">
        <f>[52]ACCOUNTALLOC!CL191</f>
        <v>0</v>
      </c>
      <c r="CM191" s="697">
        <f>[52]ACCOUNTALLOC!CM191</f>
        <v>0</v>
      </c>
      <c r="CN191" s="698">
        <f>[52]ACCOUNTALLOC!CN191</f>
        <v>0</v>
      </c>
      <c r="CO191" s="697">
        <f>[52]ACCOUNTALLOC!CO191</f>
        <v>0</v>
      </c>
      <c r="CP191" s="697">
        <f>[52]ACCOUNTALLOC!CP191</f>
        <v>0</v>
      </c>
      <c r="CQ191" s="697">
        <f>[52]ACCOUNTALLOC!CQ191</f>
        <v>0</v>
      </c>
      <c r="CR191" s="697">
        <f>[52]ACCOUNTALLOC!CR191</f>
        <v>0</v>
      </c>
      <c r="CS191" s="697">
        <f>[52]ACCOUNTALLOC!CS191</f>
        <v>0</v>
      </c>
      <c r="CT191" s="697">
        <f>[52]ACCOUNTALLOC!CT191</f>
        <v>0</v>
      </c>
      <c r="CU191" s="697">
        <f>[52]ACCOUNTALLOC!CU191</f>
        <v>0</v>
      </c>
      <c r="CW191" s="65">
        <f>[52]ACCOUNTALLOC!CW191</f>
        <v>0</v>
      </c>
      <c r="CX191" s="65">
        <f>[52]ACCOUNTALLOC!CX191</f>
        <v>0</v>
      </c>
      <c r="CY191" s="65">
        <f>[52]ACCOUNTALLOC!CY191</f>
        <v>0</v>
      </c>
      <c r="CZ191" s="65">
        <f>[52]ACCOUNTALLOC!CZ191</f>
        <v>0</v>
      </c>
      <c r="DA191" s="65">
        <f>[52]ACCOUNTALLOC!DA191</f>
        <v>0</v>
      </c>
      <c r="DB191" s="65">
        <f>[52]ACCOUNTALLOC!DB191</f>
        <v>0</v>
      </c>
      <c r="DC191" s="65">
        <f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>[52]ACCOUNTALLOC!E192</f>
        <v>0</v>
      </c>
      <c r="F192" s="697">
        <f>[52]ACCOUNTALLOC!F192</f>
        <v>0</v>
      </c>
      <c r="G192" s="697">
        <f>[52]ACCOUNTALLOC!G192</f>
        <v>0</v>
      </c>
      <c r="H192" s="697">
        <f>[52]ACCOUNTALLOC!H192</f>
        <v>0</v>
      </c>
      <c r="I192" s="697">
        <f>[52]ACCOUNTALLOC!I192</f>
        <v>0</v>
      </c>
      <c r="J192" s="697">
        <f>[52]ACCOUNTALLOC!J192</f>
        <v>0</v>
      </c>
      <c r="K192" s="697">
        <f>[52]ACCOUNTALLOC!K192</f>
        <v>0</v>
      </c>
      <c r="L192" s="698"/>
      <c r="M192" s="697">
        <f>[52]ACCOUNTALLOC!M192</f>
        <v>0</v>
      </c>
      <c r="N192" s="697">
        <f>[52]ACCOUNTALLOC!N192</f>
        <v>0</v>
      </c>
      <c r="O192" s="697">
        <f>[52]ACCOUNTALLOC!O192</f>
        <v>0</v>
      </c>
      <c r="P192" s="697">
        <f>[52]ACCOUNTALLOC!P192</f>
        <v>0</v>
      </c>
      <c r="Q192" s="697">
        <f>[52]ACCOUNTALLOC!Q192</f>
        <v>0</v>
      </c>
      <c r="R192" s="697">
        <f>[52]ACCOUNTALLOC!R192</f>
        <v>0</v>
      </c>
      <c r="S192" s="697">
        <f>[52]ACCOUNTALLOC!S192</f>
        <v>0</v>
      </c>
      <c r="T192" s="698"/>
      <c r="U192" s="697">
        <f>[52]ACCOUNTALLOC!U192</f>
        <v>0</v>
      </c>
      <c r="V192" s="697">
        <f>[52]ACCOUNTALLOC!V192</f>
        <v>0</v>
      </c>
      <c r="W192" s="697">
        <f>[52]ACCOUNTALLOC!W192</f>
        <v>0</v>
      </c>
      <c r="X192" s="697">
        <f>[52]ACCOUNTALLOC!X192</f>
        <v>0</v>
      </c>
      <c r="Y192" s="697">
        <f>[52]ACCOUNTALLOC!Y192</f>
        <v>0</v>
      </c>
      <c r="Z192" s="697">
        <f>[52]ACCOUNTALLOC!Z192</f>
        <v>0</v>
      </c>
      <c r="AA192" s="697">
        <f>[52]ACCOUNTALLOC!AA192</f>
        <v>0</v>
      </c>
      <c r="AB192" s="698"/>
      <c r="AC192" s="697">
        <f>[52]ACCOUNTALLOC!AC192</f>
        <v>0</v>
      </c>
      <c r="AD192" s="697">
        <f>[52]ACCOUNTALLOC!AD192</f>
        <v>0</v>
      </c>
      <c r="AE192" s="697">
        <f>[52]ACCOUNTALLOC!AE192</f>
        <v>0</v>
      </c>
      <c r="AF192" s="697">
        <f>[52]ACCOUNTALLOC!AF192</f>
        <v>0</v>
      </c>
      <c r="AG192" s="697">
        <f>[52]ACCOUNTALLOC!AG192</f>
        <v>0</v>
      </c>
      <c r="AH192" s="697">
        <f>[52]ACCOUNTALLOC!AH192</f>
        <v>0</v>
      </c>
      <c r="AI192" s="697">
        <f>[52]ACCOUNTALLOC!AI192</f>
        <v>0</v>
      </c>
      <c r="AJ192" s="698"/>
      <c r="AK192" s="697">
        <f>[52]ACCOUNTALLOC!AK192</f>
        <v>0</v>
      </c>
      <c r="AL192" s="697">
        <f>[52]ACCOUNTALLOC!AL192</f>
        <v>0</v>
      </c>
      <c r="AM192" s="697">
        <f>[52]ACCOUNTALLOC!AM192</f>
        <v>0</v>
      </c>
      <c r="AN192" s="697">
        <f>[52]ACCOUNTALLOC!AN192</f>
        <v>0</v>
      </c>
      <c r="AO192" s="697">
        <f>[52]ACCOUNTALLOC!AO192</f>
        <v>0</v>
      </c>
      <c r="AP192" s="697">
        <f>[52]ACCOUNTALLOC!AP192</f>
        <v>0</v>
      </c>
      <c r="AQ192" s="697">
        <f>[52]ACCOUNTALLOC!AQ192</f>
        <v>0</v>
      </c>
      <c r="AR192" s="698"/>
      <c r="AS192" s="697">
        <f>[52]ACCOUNTALLOC!AS192</f>
        <v>0</v>
      </c>
      <c r="AT192" s="697">
        <f>[52]ACCOUNTALLOC!AT192</f>
        <v>0</v>
      </c>
      <c r="AU192" s="697">
        <f>[52]ACCOUNTALLOC!AU192</f>
        <v>0</v>
      </c>
      <c r="AV192" s="697">
        <f>[52]ACCOUNTALLOC!AV192</f>
        <v>0</v>
      </c>
      <c r="AW192" s="697">
        <f>[52]ACCOUNTALLOC!AW192</f>
        <v>0</v>
      </c>
      <c r="AX192" s="697">
        <f>[52]ACCOUNTALLOC!AX192</f>
        <v>0</v>
      </c>
      <c r="AY192" s="697">
        <f>[52]ACCOUNTALLOC!AY192</f>
        <v>0</v>
      </c>
      <c r="AZ192" s="698"/>
      <c r="BA192" s="697">
        <f>[52]ACCOUNTALLOC!BA192</f>
        <v>0</v>
      </c>
      <c r="BB192" s="697">
        <f>[52]ACCOUNTALLOC!BB192</f>
        <v>0</v>
      </c>
      <c r="BC192" s="697">
        <f>[52]ACCOUNTALLOC!BC192</f>
        <v>0</v>
      </c>
      <c r="BD192" s="697">
        <f>[52]ACCOUNTALLOC!BD192</f>
        <v>0</v>
      </c>
      <c r="BE192" s="697">
        <f>[52]ACCOUNTALLOC!BE192</f>
        <v>0</v>
      </c>
      <c r="BF192" s="697">
        <f>[52]ACCOUNTALLOC!BF192</f>
        <v>0</v>
      </c>
      <c r="BG192" s="697">
        <f>[52]ACCOUNTALLOC!BG192</f>
        <v>0</v>
      </c>
      <c r="BH192" s="698"/>
      <c r="BI192" s="697">
        <f>[52]ACCOUNTALLOC!BI192</f>
        <v>0</v>
      </c>
      <c r="BJ192" s="697">
        <f>[52]ACCOUNTALLOC!BJ192</f>
        <v>0</v>
      </c>
      <c r="BK192" s="697">
        <f>[52]ACCOUNTALLOC!BK192</f>
        <v>0</v>
      </c>
      <c r="BL192" s="697">
        <f>[52]ACCOUNTALLOC!BL192</f>
        <v>0</v>
      </c>
      <c r="BM192" s="697">
        <f>[52]ACCOUNTALLOC!BM192</f>
        <v>0</v>
      </c>
      <c r="BN192" s="697">
        <f>[52]ACCOUNTALLOC!BN192</f>
        <v>0</v>
      </c>
      <c r="BO192" s="697">
        <f>[52]ACCOUNTALLOC!BO192</f>
        <v>0</v>
      </c>
      <c r="BP192" s="698"/>
      <c r="BQ192" s="697">
        <f>[52]ACCOUNTALLOC!BQ192</f>
        <v>0</v>
      </c>
      <c r="BR192" s="697">
        <f>[52]ACCOUNTALLOC!BR192</f>
        <v>0</v>
      </c>
      <c r="BS192" s="697">
        <f>[52]ACCOUNTALLOC!BS192</f>
        <v>0</v>
      </c>
      <c r="BT192" s="697">
        <f>[52]ACCOUNTALLOC!BT192</f>
        <v>0</v>
      </c>
      <c r="BU192" s="697">
        <f>[52]ACCOUNTALLOC!BU192</f>
        <v>0</v>
      </c>
      <c r="BV192" s="697">
        <f>[52]ACCOUNTALLOC!BV192</f>
        <v>0</v>
      </c>
      <c r="BW192" s="697">
        <f>[52]ACCOUNTALLOC!BW192</f>
        <v>0</v>
      </c>
      <c r="BX192" s="698"/>
      <c r="BY192" s="697">
        <f>[52]ACCOUNTALLOC!BY192</f>
        <v>0</v>
      </c>
      <c r="BZ192" s="697">
        <f>[52]ACCOUNTALLOC!BZ192</f>
        <v>0</v>
      </c>
      <c r="CA192" s="697">
        <f>[52]ACCOUNTALLOC!CA192</f>
        <v>0</v>
      </c>
      <c r="CB192" s="697">
        <f>[52]ACCOUNTALLOC!CB192</f>
        <v>0</v>
      </c>
      <c r="CC192" s="697">
        <f>[52]ACCOUNTALLOC!CC192</f>
        <v>0</v>
      </c>
      <c r="CD192" s="697">
        <f>[52]ACCOUNTALLOC!CD192</f>
        <v>0</v>
      </c>
      <c r="CE192" s="697">
        <f>[52]ACCOUNTALLOC!CE192</f>
        <v>0</v>
      </c>
      <c r="CF192" s="698"/>
      <c r="CG192" s="697">
        <f>[52]ACCOUNTALLOC!CG192</f>
        <v>0</v>
      </c>
      <c r="CH192" s="697">
        <f>[52]ACCOUNTALLOC!CH192</f>
        <v>0</v>
      </c>
      <c r="CI192" s="697">
        <f>[52]ACCOUNTALLOC!CI192</f>
        <v>0</v>
      </c>
      <c r="CJ192" s="697">
        <f>[52]ACCOUNTALLOC!CJ192</f>
        <v>0</v>
      </c>
      <c r="CK192" s="697">
        <f>[52]ACCOUNTALLOC!CK192</f>
        <v>0</v>
      </c>
      <c r="CL192" s="697">
        <f>[52]ACCOUNTALLOC!CL192</f>
        <v>0</v>
      </c>
      <c r="CM192" s="697">
        <f>[52]ACCOUNTALLOC!CM192</f>
        <v>0</v>
      </c>
      <c r="CN192" s="698">
        <f>[52]ACCOUNTALLOC!CN192</f>
        <v>0</v>
      </c>
      <c r="CO192" s="697">
        <f>[52]ACCOUNTALLOC!CO192</f>
        <v>0</v>
      </c>
      <c r="CP192" s="697">
        <f>[52]ACCOUNTALLOC!CP192</f>
        <v>0</v>
      </c>
      <c r="CQ192" s="697">
        <f>[52]ACCOUNTALLOC!CQ192</f>
        <v>0</v>
      </c>
      <c r="CR192" s="697">
        <f>[52]ACCOUNTALLOC!CR192</f>
        <v>0</v>
      </c>
      <c r="CS192" s="697">
        <f>[52]ACCOUNTALLOC!CS192</f>
        <v>0</v>
      </c>
      <c r="CT192" s="697">
        <f>[52]ACCOUNTALLOC!CT192</f>
        <v>0</v>
      </c>
      <c r="CU192" s="697">
        <f>[52]ACCOUNTALLOC!CU192</f>
        <v>0</v>
      </c>
      <c r="CW192" s="65">
        <f>[52]ACCOUNTALLOC!CW192</f>
        <v>0</v>
      </c>
      <c r="CX192" s="65">
        <f>[52]ACCOUNTALLOC!CX192</f>
        <v>0</v>
      </c>
      <c r="CY192" s="65">
        <f>[52]ACCOUNTALLOC!CY192</f>
        <v>0</v>
      </c>
      <c r="CZ192" s="65">
        <f>[52]ACCOUNTALLOC!CZ192</f>
        <v>0</v>
      </c>
      <c r="DA192" s="65">
        <f>[52]ACCOUNTALLOC!DA192</f>
        <v>0</v>
      </c>
      <c r="DB192" s="65">
        <f>[52]ACCOUNTALLOC!DB192</f>
        <v>0</v>
      </c>
      <c r="DC192" s="65">
        <f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>[52]ACCOUNTALLOC!E193</f>
        <v>0</v>
      </c>
      <c r="F193" s="697">
        <f>[52]ACCOUNTALLOC!F193</f>
        <v>0</v>
      </c>
      <c r="G193" s="697">
        <f>[52]ACCOUNTALLOC!G193</f>
        <v>0</v>
      </c>
      <c r="H193" s="697">
        <f>[52]ACCOUNTALLOC!H193</f>
        <v>0</v>
      </c>
      <c r="I193" s="697">
        <f>[52]ACCOUNTALLOC!I193</f>
        <v>0</v>
      </c>
      <c r="J193" s="697">
        <f>[52]ACCOUNTALLOC!J193</f>
        <v>0</v>
      </c>
      <c r="K193" s="697">
        <f>[52]ACCOUNTALLOC!K193</f>
        <v>0</v>
      </c>
      <c r="L193" s="698"/>
      <c r="M193" s="697">
        <f>[52]ACCOUNTALLOC!M193</f>
        <v>0</v>
      </c>
      <c r="N193" s="697">
        <f>[52]ACCOUNTALLOC!N193</f>
        <v>0</v>
      </c>
      <c r="O193" s="697">
        <f>[52]ACCOUNTALLOC!O193</f>
        <v>0</v>
      </c>
      <c r="P193" s="697">
        <f>[52]ACCOUNTALLOC!P193</f>
        <v>0</v>
      </c>
      <c r="Q193" s="697">
        <f>[52]ACCOUNTALLOC!Q193</f>
        <v>0</v>
      </c>
      <c r="R193" s="697">
        <f>[52]ACCOUNTALLOC!R193</f>
        <v>0</v>
      </c>
      <c r="S193" s="697">
        <f>[52]ACCOUNTALLOC!S193</f>
        <v>0</v>
      </c>
      <c r="T193" s="698"/>
      <c r="U193" s="697">
        <f>[52]ACCOUNTALLOC!U193</f>
        <v>0</v>
      </c>
      <c r="V193" s="697">
        <f>[52]ACCOUNTALLOC!V193</f>
        <v>0</v>
      </c>
      <c r="W193" s="697">
        <f>[52]ACCOUNTALLOC!W193</f>
        <v>0</v>
      </c>
      <c r="X193" s="697">
        <f>[52]ACCOUNTALLOC!X193</f>
        <v>0</v>
      </c>
      <c r="Y193" s="697">
        <f>[52]ACCOUNTALLOC!Y193</f>
        <v>0</v>
      </c>
      <c r="Z193" s="697">
        <f>[52]ACCOUNTALLOC!Z193</f>
        <v>0</v>
      </c>
      <c r="AA193" s="697">
        <f>[52]ACCOUNTALLOC!AA193</f>
        <v>0</v>
      </c>
      <c r="AB193" s="698"/>
      <c r="AC193" s="697">
        <f>[52]ACCOUNTALLOC!AC193</f>
        <v>0</v>
      </c>
      <c r="AD193" s="697">
        <f>[52]ACCOUNTALLOC!AD193</f>
        <v>0</v>
      </c>
      <c r="AE193" s="697">
        <f>[52]ACCOUNTALLOC!AE193</f>
        <v>0</v>
      </c>
      <c r="AF193" s="697">
        <f>[52]ACCOUNTALLOC!AF193</f>
        <v>0</v>
      </c>
      <c r="AG193" s="697">
        <f>[52]ACCOUNTALLOC!AG193</f>
        <v>0</v>
      </c>
      <c r="AH193" s="697">
        <f>[52]ACCOUNTALLOC!AH193</f>
        <v>0</v>
      </c>
      <c r="AI193" s="697">
        <f>[52]ACCOUNTALLOC!AI193</f>
        <v>0</v>
      </c>
      <c r="AJ193" s="698"/>
      <c r="AK193" s="697">
        <f>[52]ACCOUNTALLOC!AK193</f>
        <v>0</v>
      </c>
      <c r="AL193" s="697">
        <f>[52]ACCOUNTALLOC!AL193</f>
        <v>0</v>
      </c>
      <c r="AM193" s="697">
        <f>[52]ACCOUNTALLOC!AM193</f>
        <v>0</v>
      </c>
      <c r="AN193" s="697">
        <f>[52]ACCOUNTALLOC!AN193</f>
        <v>0</v>
      </c>
      <c r="AO193" s="697">
        <f>[52]ACCOUNTALLOC!AO193</f>
        <v>0</v>
      </c>
      <c r="AP193" s="697">
        <f>[52]ACCOUNTALLOC!AP193</f>
        <v>0</v>
      </c>
      <c r="AQ193" s="697">
        <f>[52]ACCOUNTALLOC!AQ193</f>
        <v>0</v>
      </c>
      <c r="AR193" s="698"/>
      <c r="AS193" s="697">
        <f>[52]ACCOUNTALLOC!AS193</f>
        <v>0</v>
      </c>
      <c r="AT193" s="697">
        <f>[52]ACCOUNTALLOC!AT193</f>
        <v>0</v>
      </c>
      <c r="AU193" s="697">
        <f>[52]ACCOUNTALLOC!AU193</f>
        <v>0</v>
      </c>
      <c r="AV193" s="697">
        <f>[52]ACCOUNTALLOC!AV193</f>
        <v>0</v>
      </c>
      <c r="AW193" s="697">
        <f>[52]ACCOUNTALLOC!AW193</f>
        <v>0</v>
      </c>
      <c r="AX193" s="697">
        <f>[52]ACCOUNTALLOC!AX193</f>
        <v>0</v>
      </c>
      <c r="AY193" s="697">
        <f>[52]ACCOUNTALLOC!AY193</f>
        <v>0</v>
      </c>
      <c r="AZ193" s="698"/>
      <c r="BA193" s="697">
        <f>[52]ACCOUNTALLOC!BA193</f>
        <v>0</v>
      </c>
      <c r="BB193" s="697">
        <f>[52]ACCOUNTALLOC!BB193</f>
        <v>0</v>
      </c>
      <c r="BC193" s="697">
        <f>[52]ACCOUNTALLOC!BC193</f>
        <v>0</v>
      </c>
      <c r="BD193" s="697">
        <f>[52]ACCOUNTALLOC!BD193</f>
        <v>0</v>
      </c>
      <c r="BE193" s="697">
        <f>[52]ACCOUNTALLOC!BE193</f>
        <v>0</v>
      </c>
      <c r="BF193" s="697">
        <f>[52]ACCOUNTALLOC!BF193</f>
        <v>0</v>
      </c>
      <c r="BG193" s="697">
        <f>[52]ACCOUNTALLOC!BG193</f>
        <v>0</v>
      </c>
      <c r="BH193" s="698"/>
      <c r="BI193" s="697">
        <f>[52]ACCOUNTALLOC!BI193</f>
        <v>0</v>
      </c>
      <c r="BJ193" s="697">
        <f>[52]ACCOUNTALLOC!BJ193</f>
        <v>0</v>
      </c>
      <c r="BK193" s="697">
        <f>[52]ACCOUNTALLOC!BK193</f>
        <v>0</v>
      </c>
      <c r="BL193" s="697">
        <f>[52]ACCOUNTALLOC!BL193</f>
        <v>0</v>
      </c>
      <c r="BM193" s="697">
        <f>[52]ACCOUNTALLOC!BM193</f>
        <v>0</v>
      </c>
      <c r="BN193" s="697">
        <f>[52]ACCOUNTALLOC!BN193</f>
        <v>0</v>
      </c>
      <c r="BO193" s="697">
        <f>[52]ACCOUNTALLOC!BO193</f>
        <v>0</v>
      </c>
      <c r="BP193" s="698"/>
      <c r="BQ193" s="697">
        <f>[52]ACCOUNTALLOC!BQ193</f>
        <v>0</v>
      </c>
      <c r="BR193" s="697">
        <f>[52]ACCOUNTALLOC!BR193</f>
        <v>0</v>
      </c>
      <c r="BS193" s="697">
        <f>[52]ACCOUNTALLOC!BS193</f>
        <v>0</v>
      </c>
      <c r="BT193" s="697">
        <f>[52]ACCOUNTALLOC!BT193</f>
        <v>0</v>
      </c>
      <c r="BU193" s="697">
        <f>[52]ACCOUNTALLOC!BU193</f>
        <v>0</v>
      </c>
      <c r="BV193" s="697">
        <f>[52]ACCOUNTALLOC!BV193</f>
        <v>0</v>
      </c>
      <c r="BW193" s="697">
        <f>[52]ACCOUNTALLOC!BW193</f>
        <v>0</v>
      </c>
      <c r="BX193" s="698"/>
      <c r="BY193" s="697">
        <f>[52]ACCOUNTALLOC!BY193</f>
        <v>0</v>
      </c>
      <c r="BZ193" s="697">
        <f>[52]ACCOUNTALLOC!BZ193</f>
        <v>0</v>
      </c>
      <c r="CA193" s="697">
        <f>[52]ACCOUNTALLOC!CA193</f>
        <v>0</v>
      </c>
      <c r="CB193" s="697">
        <f>[52]ACCOUNTALLOC!CB193</f>
        <v>0</v>
      </c>
      <c r="CC193" s="697">
        <f>[52]ACCOUNTALLOC!CC193</f>
        <v>0</v>
      </c>
      <c r="CD193" s="697">
        <f>[52]ACCOUNTALLOC!CD193</f>
        <v>0</v>
      </c>
      <c r="CE193" s="697">
        <f>[52]ACCOUNTALLOC!CE193</f>
        <v>0</v>
      </c>
      <c r="CF193" s="698"/>
      <c r="CG193" s="697">
        <f>[52]ACCOUNTALLOC!CG193</f>
        <v>0</v>
      </c>
      <c r="CH193" s="697">
        <f>[52]ACCOUNTALLOC!CH193</f>
        <v>0</v>
      </c>
      <c r="CI193" s="697">
        <f>[52]ACCOUNTALLOC!CI193</f>
        <v>0</v>
      </c>
      <c r="CJ193" s="697">
        <f>[52]ACCOUNTALLOC!CJ193</f>
        <v>0</v>
      </c>
      <c r="CK193" s="697">
        <f>[52]ACCOUNTALLOC!CK193</f>
        <v>0</v>
      </c>
      <c r="CL193" s="697">
        <f>[52]ACCOUNTALLOC!CL193</f>
        <v>0</v>
      </c>
      <c r="CM193" s="697">
        <f>[52]ACCOUNTALLOC!CM193</f>
        <v>0</v>
      </c>
      <c r="CN193" s="698">
        <f>[52]ACCOUNTALLOC!CN193</f>
        <v>0</v>
      </c>
      <c r="CO193" s="697">
        <f>[52]ACCOUNTALLOC!CO193</f>
        <v>0</v>
      </c>
      <c r="CP193" s="697">
        <f>[52]ACCOUNTALLOC!CP193</f>
        <v>0</v>
      </c>
      <c r="CQ193" s="697">
        <f>[52]ACCOUNTALLOC!CQ193</f>
        <v>0</v>
      </c>
      <c r="CR193" s="697">
        <f>[52]ACCOUNTALLOC!CR193</f>
        <v>0</v>
      </c>
      <c r="CS193" s="697">
        <f>[52]ACCOUNTALLOC!CS193</f>
        <v>0</v>
      </c>
      <c r="CT193" s="697">
        <f>[52]ACCOUNTALLOC!CT193</f>
        <v>0</v>
      </c>
      <c r="CU193" s="697">
        <f>[52]ACCOUNTALLOC!CU193</f>
        <v>0</v>
      </c>
      <c r="CW193" s="65">
        <f>[52]ACCOUNTALLOC!CW193</f>
        <v>0</v>
      </c>
      <c r="CX193" s="65">
        <f>[52]ACCOUNTALLOC!CX193</f>
        <v>0</v>
      </c>
      <c r="CY193" s="65">
        <f>[52]ACCOUNTALLOC!CY193</f>
        <v>0</v>
      </c>
      <c r="CZ193" s="65">
        <f>[52]ACCOUNTALLOC!CZ193</f>
        <v>0</v>
      </c>
      <c r="DA193" s="65">
        <f>[52]ACCOUNTALLOC!DA193</f>
        <v>0</v>
      </c>
      <c r="DB193" s="65">
        <f>[52]ACCOUNTALLOC!DB193</f>
        <v>0</v>
      </c>
      <c r="DC193" s="65">
        <f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>[52]ACCOUNTALLOC!E194</f>
        <v>0</v>
      </c>
      <c r="F194" s="697">
        <f>[52]ACCOUNTALLOC!F194</f>
        <v>0</v>
      </c>
      <c r="G194" s="697">
        <f>[52]ACCOUNTALLOC!G194</f>
        <v>0</v>
      </c>
      <c r="H194" s="697">
        <f>[52]ACCOUNTALLOC!H194</f>
        <v>0</v>
      </c>
      <c r="I194" s="697">
        <f>[52]ACCOUNTALLOC!I194</f>
        <v>0</v>
      </c>
      <c r="J194" s="697">
        <f>[52]ACCOUNTALLOC!J194</f>
        <v>0</v>
      </c>
      <c r="K194" s="697">
        <f>[52]ACCOUNTALLOC!K194</f>
        <v>0</v>
      </c>
      <c r="L194" s="698"/>
      <c r="M194" s="697">
        <f>[52]ACCOUNTALLOC!M194</f>
        <v>0</v>
      </c>
      <c r="N194" s="697">
        <f>[52]ACCOUNTALLOC!N194</f>
        <v>0</v>
      </c>
      <c r="O194" s="697">
        <f>[52]ACCOUNTALLOC!O194</f>
        <v>0</v>
      </c>
      <c r="P194" s="697">
        <f>[52]ACCOUNTALLOC!P194</f>
        <v>0</v>
      </c>
      <c r="Q194" s="697">
        <f>[52]ACCOUNTALLOC!Q194</f>
        <v>0</v>
      </c>
      <c r="R194" s="697">
        <f>[52]ACCOUNTALLOC!R194</f>
        <v>0</v>
      </c>
      <c r="S194" s="697">
        <f>[52]ACCOUNTALLOC!S194</f>
        <v>0</v>
      </c>
      <c r="T194" s="698"/>
      <c r="U194" s="697">
        <f>[52]ACCOUNTALLOC!U194</f>
        <v>0</v>
      </c>
      <c r="V194" s="697">
        <f>[52]ACCOUNTALLOC!V194</f>
        <v>0</v>
      </c>
      <c r="W194" s="697">
        <f>[52]ACCOUNTALLOC!W194</f>
        <v>0</v>
      </c>
      <c r="X194" s="697">
        <f>[52]ACCOUNTALLOC!X194</f>
        <v>0</v>
      </c>
      <c r="Y194" s="697">
        <f>[52]ACCOUNTALLOC!Y194</f>
        <v>0</v>
      </c>
      <c r="Z194" s="697">
        <f>[52]ACCOUNTALLOC!Z194</f>
        <v>0</v>
      </c>
      <c r="AA194" s="697">
        <f>[52]ACCOUNTALLOC!AA194</f>
        <v>0</v>
      </c>
      <c r="AB194" s="698"/>
      <c r="AC194" s="697">
        <f>[52]ACCOUNTALLOC!AC194</f>
        <v>0</v>
      </c>
      <c r="AD194" s="697">
        <f>[52]ACCOUNTALLOC!AD194</f>
        <v>0</v>
      </c>
      <c r="AE194" s="697">
        <f>[52]ACCOUNTALLOC!AE194</f>
        <v>0</v>
      </c>
      <c r="AF194" s="697">
        <f>[52]ACCOUNTALLOC!AF194</f>
        <v>0</v>
      </c>
      <c r="AG194" s="697">
        <f>[52]ACCOUNTALLOC!AG194</f>
        <v>0</v>
      </c>
      <c r="AH194" s="697">
        <f>[52]ACCOUNTALLOC!AH194</f>
        <v>0</v>
      </c>
      <c r="AI194" s="697">
        <f>[52]ACCOUNTALLOC!AI194</f>
        <v>0</v>
      </c>
      <c r="AJ194" s="698"/>
      <c r="AK194" s="697">
        <f>[52]ACCOUNTALLOC!AK194</f>
        <v>0</v>
      </c>
      <c r="AL194" s="697">
        <f>[52]ACCOUNTALLOC!AL194</f>
        <v>0</v>
      </c>
      <c r="AM194" s="697">
        <f>[52]ACCOUNTALLOC!AM194</f>
        <v>0</v>
      </c>
      <c r="AN194" s="697">
        <f>[52]ACCOUNTALLOC!AN194</f>
        <v>0</v>
      </c>
      <c r="AO194" s="697">
        <f>[52]ACCOUNTALLOC!AO194</f>
        <v>0</v>
      </c>
      <c r="AP194" s="697">
        <f>[52]ACCOUNTALLOC!AP194</f>
        <v>0</v>
      </c>
      <c r="AQ194" s="697">
        <f>[52]ACCOUNTALLOC!AQ194</f>
        <v>0</v>
      </c>
      <c r="AR194" s="698"/>
      <c r="AS194" s="697">
        <f>[52]ACCOUNTALLOC!AS194</f>
        <v>0</v>
      </c>
      <c r="AT194" s="697">
        <f>[52]ACCOUNTALLOC!AT194</f>
        <v>0</v>
      </c>
      <c r="AU194" s="697">
        <f>[52]ACCOUNTALLOC!AU194</f>
        <v>0</v>
      </c>
      <c r="AV194" s="697">
        <f>[52]ACCOUNTALLOC!AV194</f>
        <v>0</v>
      </c>
      <c r="AW194" s="697">
        <f>[52]ACCOUNTALLOC!AW194</f>
        <v>0</v>
      </c>
      <c r="AX194" s="697">
        <f>[52]ACCOUNTALLOC!AX194</f>
        <v>0</v>
      </c>
      <c r="AY194" s="697">
        <f>[52]ACCOUNTALLOC!AY194</f>
        <v>0</v>
      </c>
      <c r="AZ194" s="698"/>
      <c r="BA194" s="697">
        <f>[52]ACCOUNTALLOC!BA194</f>
        <v>0</v>
      </c>
      <c r="BB194" s="697">
        <f>[52]ACCOUNTALLOC!BB194</f>
        <v>0</v>
      </c>
      <c r="BC194" s="697">
        <f>[52]ACCOUNTALLOC!BC194</f>
        <v>0</v>
      </c>
      <c r="BD194" s="697">
        <f>[52]ACCOUNTALLOC!BD194</f>
        <v>0</v>
      </c>
      <c r="BE194" s="697">
        <f>[52]ACCOUNTALLOC!BE194</f>
        <v>0</v>
      </c>
      <c r="BF194" s="697">
        <f>[52]ACCOUNTALLOC!BF194</f>
        <v>0</v>
      </c>
      <c r="BG194" s="697">
        <f>[52]ACCOUNTALLOC!BG194</f>
        <v>0</v>
      </c>
      <c r="BH194" s="698"/>
      <c r="BI194" s="697">
        <f>[52]ACCOUNTALLOC!BI194</f>
        <v>0</v>
      </c>
      <c r="BJ194" s="697">
        <f>[52]ACCOUNTALLOC!BJ194</f>
        <v>0</v>
      </c>
      <c r="BK194" s="697">
        <f>[52]ACCOUNTALLOC!BK194</f>
        <v>0</v>
      </c>
      <c r="BL194" s="697">
        <f>[52]ACCOUNTALLOC!BL194</f>
        <v>0</v>
      </c>
      <c r="BM194" s="697">
        <f>[52]ACCOUNTALLOC!BM194</f>
        <v>0</v>
      </c>
      <c r="BN194" s="697">
        <f>[52]ACCOUNTALLOC!BN194</f>
        <v>0</v>
      </c>
      <c r="BO194" s="697">
        <f>[52]ACCOUNTALLOC!BO194</f>
        <v>0</v>
      </c>
      <c r="BP194" s="698"/>
      <c r="BQ194" s="697">
        <f>[52]ACCOUNTALLOC!BQ194</f>
        <v>0</v>
      </c>
      <c r="BR194" s="697">
        <f>[52]ACCOUNTALLOC!BR194</f>
        <v>0</v>
      </c>
      <c r="BS194" s="697">
        <f>[52]ACCOUNTALLOC!BS194</f>
        <v>0</v>
      </c>
      <c r="BT194" s="697">
        <f>[52]ACCOUNTALLOC!BT194</f>
        <v>0</v>
      </c>
      <c r="BU194" s="697">
        <f>[52]ACCOUNTALLOC!BU194</f>
        <v>0</v>
      </c>
      <c r="BV194" s="697">
        <f>[52]ACCOUNTALLOC!BV194</f>
        <v>0</v>
      </c>
      <c r="BW194" s="697">
        <f>[52]ACCOUNTALLOC!BW194</f>
        <v>0</v>
      </c>
      <c r="BX194" s="698"/>
      <c r="BY194" s="697">
        <f>[52]ACCOUNTALLOC!BY194</f>
        <v>0</v>
      </c>
      <c r="BZ194" s="697">
        <f>[52]ACCOUNTALLOC!BZ194</f>
        <v>0</v>
      </c>
      <c r="CA194" s="697">
        <f>[52]ACCOUNTALLOC!CA194</f>
        <v>0</v>
      </c>
      <c r="CB194" s="697">
        <f>[52]ACCOUNTALLOC!CB194</f>
        <v>0</v>
      </c>
      <c r="CC194" s="697">
        <f>[52]ACCOUNTALLOC!CC194</f>
        <v>0</v>
      </c>
      <c r="CD194" s="697">
        <f>[52]ACCOUNTALLOC!CD194</f>
        <v>0</v>
      </c>
      <c r="CE194" s="697">
        <f>[52]ACCOUNTALLOC!CE194</f>
        <v>0</v>
      </c>
      <c r="CF194" s="698"/>
      <c r="CG194" s="697">
        <f>[52]ACCOUNTALLOC!CG194</f>
        <v>0</v>
      </c>
      <c r="CH194" s="697">
        <f>[52]ACCOUNTALLOC!CH194</f>
        <v>0</v>
      </c>
      <c r="CI194" s="697">
        <f>[52]ACCOUNTALLOC!CI194</f>
        <v>0</v>
      </c>
      <c r="CJ194" s="697">
        <f>[52]ACCOUNTALLOC!CJ194</f>
        <v>0</v>
      </c>
      <c r="CK194" s="697">
        <f>[52]ACCOUNTALLOC!CK194</f>
        <v>0</v>
      </c>
      <c r="CL194" s="697">
        <f>[52]ACCOUNTALLOC!CL194</f>
        <v>0</v>
      </c>
      <c r="CM194" s="697">
        <f>[52]ACCOUNTALLOC!CM194</f>
        <v>0</v>
      </c>
      <c r="CN194" s="698">
        <f>[52]ACCOUNTALLOC!CN194</f>
        <v>0</v>
      </c>
      <c r="CO194" s="697">
        <f>[52]ACCOUNTALLOC!CO194</f>
        <v>0</v>
      </c>
      <c r="CP194" s="697">
        <f>[52]ACCOUNTALLOC!CP194</f>
        <v>0</v>
      </c>
      <c r="CQ194" s="697">
        <f>[52]ACCOUNTALLOC!CQ194</f>
        <v>0</v>
      </c>
      <c r="CR194" s="697">
        <f>[52]ACCOUNTALLOC!CR194</f>
        <v>0</v>
      </c>
      <c r="CS194" s="697">
        <f>[52]ACCOUNTALLOC!CS194</f>
        <v>0</v>
      </c>
      <c r="CT194" s="697">
        <f>[52]ACCOUNTALLOC!CT194</f>
        <v>0</v>
      </c>
      <c r="CU194" s="697">
        <f>[52]ACCOUNTALLOC!CU194</f>
        <v>0</v>
      </c>
      <c r="CW194" s="65">
        <f>[52]ACCOUNTALLOC!CW194</f>
        <v>0</v>
      </c>
      <c r="CX194" s="65">
        <f>[52]ACCOUNTALLOC!CX194</f>
        <v>0</v>
      </c>
      <c r="CY194" s="65">
        <f>[52]ACCOUNTALLOC!CY194</f>
        <v>0</v>
      </c>
      <c r="CZ194" s="65">
        <f>[52]ACCOUNTALLOC!CZ194</f>
        <v>0</v>
      </c>
      <c r="DA194" s="65">
        <f>[52]ACCOUNTALLOC!DA194</f>
        <v>0</v>
      </c>
      <c r="DB194" s="65">
        <f>[52]ACCOUNTALLOC!DB194</f>
        <v>0</v>
      </c>
      <c r="DC194" s="65">
        <f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>[52]ACCOUNTALLOC!E195</f>
        <v>0</v>
      </c>
      <c r="F195" s="697">
        <f>[52]ACCOUNTALLOC!F195</f>
        <v>0</v>
      </c>
      <c r="G195" s="697">
        <f>[52]ACCOUNTALLOC!G195</f>
        <v>0</v>
      </c>
      <c r="H195" s="697">
        <f>[52]ACCOUNTALLOC!H195</f>
        <v>0</v>
      </c>
      <c r="I195" s="697">
        <f>[52]ACCOUNTALLOC!I195</f>
        <v>0</v>
      </c>
      <c r="J195" s="697">
        <f>[52]ACCOUNTALLOC!J195</f>
        <v>0</v>
      </c>
      <c r="K195" s="697">
        <f>[52]ACCOUNTALLOC!K195</f>
        <v>0</v>
      </c>
      <c r="L195" s="698"/>
      <c r="M195" s="697">
        <f>[52]ACCOUNTALLOC!M195</f>
        <v>0</v>
      </c>
      <c r="N195" s="697">
        <f>[52]ACCOUNTALLOC!N195</f>
        <v>0</v>
      </c>
      <c r="O195" s="697">
        <f>[52]ACCOUNTALLOC!O195</f>
        <v>0</v>
      </c>
      <c r="P195" s="697">
        <f>[52]ACCOUNTALLOC!P195</f>
        <v>0</v>
      </c>
      <c r="Q195" s="697">
        <f>[52]ACCOUNTALLOC!Q195</f>
        <v>0</v>
      </c>
      <c r="R195" s="697">
        <f>[52]ACCOUNTALLOC!R195</f>
        <v>0</v>
      </c>
      <c r="S195" s="697">
        <f>[52]ACCOUNTALLOC!S195</f>
        <v>0</v>
      </c>
      <c r="T195" s="698"/>
      <c r="U195" s="697">
        <f>[52]ACCOUNTALLOC!U195</f>
        <v>0</v>
      </c>
      <c r="V195" s="697">
        <f>[52]ACCOUNTALLOC!V195</f>
        <v>0</v>
      </c>
      <c r="W195" s="697">
        <f>[52]ACCOUNTALLOC!W195</f>
        <v>0</v>
      </c>
      <c r="X195" s="697">
        <f>[52]ACCOUNTALLOC!X195</f>
        <v>0</v>
      </c>
      <c r="Y195" s="697">
        <f>[52]ACCOUNTALLOC!Y195</f>
        <v>0</v>
      </c>
      <c r="Z195" s="697">
        <f>[52]ACCOUNTALLOC!Z195</f>
        <v>0</v>
      </c>
      <c r="AA195" s="697">
        <f>[52]ACCOUNTALLOC!AA195</f>
        <v>0</v>
      </c>
      <c r="AB195" s="698"/>
      <c r="AC195" s="697">
        <f>[52]ACCOUNTALLOC!AC195</f>
        <v>0</v>
      </c>
      <c r="AD195" s="697">
        <f>[52]ACCOUNTALLOC!AD195</f>
        <v>0</v>
      </c>
      <c r="AE195" s="697">
        <f>[52]ACCOUNTALLOC!AE195</f>
        <v>0</v>
      </c>
      <c r="AF195" s="697">
        <f>[52]ACCOUNTALLOC!AF195</f>
        <v>0</v>
      </c>
      <c r="AG195" s="697">
        <f>[52]ACCOUNTALLOC!AG195</f>
        <v>0</v>
      </c>
      <c r="AH195" s="697">
        <f>[52]ACCOUNTALLOC!AH195</f>
        <v>0</v>
      </c>
      <c r="AI195" s="697">
        <f>[52]ACCOUNTALLOC!AI195</f>
        <v>0</v>
      </c>
      <c r="AJ195" s="698"/>
      <c r="AK195" s="697">
        <f>[52]ACCOUNTALLOC!AK195</f>
        <v>0</v>
      </c>
      <c r="AL195" s="697">
        <f>[52]ACCOUNTALLOC!AL195</f>
        <v>0</v>
      </c>
      <c r="AM195" s="697">
        <f>[52]ACCOUNTALLOC!AM195</f>
        <v>0</v>
      </c>
      <c r="AN195" s="697">
        <f>[52]ACCOUNTALLOC!AN195</f>
        <v>0</v>
      </c>
      <c r="AO195" s="697">
        <f>[52]ACCOUNTALLOC!AO195</f>
        <v>0</v>
      </c>
      <c r="AP195" s="697">
        <f>[52]ACCOUNTALLOC!AP195</f>
        <v>0</v>
      </c>
      <c r="AQ195" s="697">
        <f>[52]ACCOUNTALLOC!AQ195</f>
        <v>0</v>
      </c>
      <c r="AR195" s="698"/>
      <c r="AS195" s="697">
        <f>[52]ACCOUNTALLOC!AS195</f>
        <v>0</v>
      </c>
      <c r="AT195" s="697">
        <f>[52]ACCOUNTALLOC!AT195</f>
        <v>0</v>
      </c>
      <c r="AU195" s="697">
        <f>[52]ACCOUNTALLOC!AU195</f>
        <v>0</v>
      </c>
      <c r="AV195" s="697">
        <f>[52]ACCOUNTALLOC!AV195</f>
        <v>0</v>
      </c>
      <c r="AW195" s="697">
        <f>[52]ACCOUNTALLOC!AW195</f>
        <v>0</v>
      </c>
      <c r="AX195" s="697">
        <f>[52]ACCOUNTALLOC!AX195</f>
        <v>0</v>
      </c>
      <c r="AY195" s="697">
        <f>[52]ACCOUNTALLOC!AY195</f>
        <v>0</v>
      </c>
      <c r="AZ195" s="698"/>
      <c r="BA195" s="697">
        <f>[52]ACCOUNTALLOC!BA195</f>
        <v>0</v>
      </c>
      <c r="BB195" s="697">
        <f>[52]ACCOUNTALLOC!BB195</f>
        <v>0</v>
      </c>
      <c r="BC195" s="697">
        <f>[52]ACCOUNTALLOC!BC195</f>
        <v>0</v>
      </c>
      <c r="BD195" s="697">
        <f>[52]ACCOUNTALLOC!BD195</f>
        <v>0</v>
      </c>
      <c r="BE195" s="697">
        <f>[52]ACCOUNTALLOC!BE195</f>
        <v>0</v>
      </c>
      <c r="BF195" s="697">
        <f>[52]ACCOUNTALLOC!BF195</f>
        <v>0</v>
      </c>
      <c r="BG195" s="697">
        <f>[52]ACCOUNTALLOC!BG195</f>
        <v>0</v>
      </c>
      <c r="BH195" s="698"/>
      <c r="BI195" s="697">
        <f>[52]ACCOUNTALLOC!BI195</f>
        <v>0</v>
      </c>
      <c r="BJ195" s="697">
        <f>[52]ACCOUNTALLOC!BJ195</f>
        <v>0</v>
      </c>
      <c r="BK195" s="697">
        <f>[52]ACCOUNTALLOC!BK195</f>
        <v>0</v>
      </c>
      <c r="BL195" s="697">
        <f>[52]ACCOUNTALLOC!BL195</f>
        <v>0</v>
      </c>
      <c r="BM195" s="697">
        <f>[52]ACCOUNTALLOC!BM195</f>
        <v>0</v>
      </c>
      <c r="BN195" s="697">
        <f>[52]ACCOUNTALLOC!BN195</f>
        <v>0</v>
      </c>
      <c r="BO195" s="697">
        <f>[52]ACCOUNTALLOC!BO195</f>
        <v>0</v>
      </c>
      <c r="BP195" s="698"/>
      <c r="BQ195" s="697">
        <f>[52]ACCOUNTALLOC!BQ195</f>
        <v>0</v>
      </c>
      <c r="BR195" s="697">
        <f>[52]ACCOUNTALLOC!BR195</f>
        <v>0</v>
      </c>
      <c r="BS195" s="697">
        <f>[52]ACCOUNTALLOC!BS195</f>
        <v>0</v>
      </c>
      <c r="BT195" s="697">
        <f>[52]ACCOUNTALLOC!BT195</f>
        <v>0</v>
      </c>
      <c r="BU195" s="697">
        <f>[52]ACCOUNTALLOC!BU195</f>
        <v>0</v>
      </c>
      <c r="BV195" s="697">
        <f>[52]ACCOUNTALLOC!BV195</f>
        <v>0</v>
      </c>
      <c r="BW195" s="697">
        <f>[52]ACCOUNTALLOC!BW195</f>
        <v>0</v>
      </c>
      <c r="BX195" s="698"/>
      <c r="BY195" s="697">
        <f>[52]ACCOUNTALLOC!BY195</f>
        <v>0</v>
      </c>
      <c r="BZ195" s="697">
        <f>[52]ACCOUNTALLOC!BZ195</f>
        <v>0</v>
      </c>
      <c r="CA195" s="697">
        <f>[52]ACCOUNTALLOC!CA195</f>
        <v>0</v>
      </c>
      <c r="CB195" s="697">
        <f>[52]ACCOUNTALLOC!CB195</f>
        <v>0</v>
      </c>
      <c r="CC195" s="697">
        <f>[52]ACCOUNTALLOC!CC195</f>
        <v>0</v>
      </c>
      <c r="CD195" s="697">
        <f>[52]ACCOUNTALLOC!CD195</f>
        <v>0</v>
      </c>
      <c r="CE195" s="697">
        <f>[52]ACCOUNTALLOC!CE195</f>
        <v>0</v>
      </c>
      <c r="CF195" s="698"/>
      <c r="CG195" s="697">
        <f>[52]ACCOUNTALLOC!CG195</f>
        <v>0</v>
      </c>
      <c r="CH195" s="697">
        <f>[52]ACCOUNTALLOC!CH195</f>
        <v>0</v>
      </c>
      <c r="CI195" s="697">
        <f>[52]ACCOUNTALLOC!CI195</f>
        <v>0</v>
      </c>
      <c r="CJ195" s="697">
        <f>[52]ACCOUNTALLOC!CJ195</f>
        <v>0</v>
      </c>
      <c r="CK195" s="697">
        <f>[52]ACCOUNTALLOC!CK195</f>
        <v>0</v>
      </c>
      <c r="CL195" s="697">
        <f>[52]ACCOUNTALLOC!CL195</f>
        <v>0</v>
      </c>
      <c r="CM195" s="697">
        <f>[52]ACCOUNTALLOC!CM195</f>
        <v>0</v>
      </c>
      <c r="CN195" s="698">
        <f>[52]ACCOUNTALLOC!CN195</f>
        <v>0</v>
      </c>
      <c r="CO195" s="697">
        <f>[52]ACCOUNTALLOC!CO195</f>
        <v>0</v>
      </c>
      <c r="CP195" s="697">
        <f>[52]ACCOUNTALLOC!CP195</f>
        <v>0</v>
      </c>
      <c r="CQ195" s="697">
        <f>[52]ACCOUNTALLOC!CQ195</f>
        <v>0</v>
      </c>
      <c r="CR195" s="697">
        <f>[52]ACCOUNTALLOC!CR195</f>
        <v>0</v>
      </c>
      <c r="CS195" s="697">
        <f>[52]ACCOUNTALLOC!CS195</f>
        <v>0</v>
      </c>
      <c r="CT195" s="697">
        <f>[52]ACCOUNTALLOC!CT195</f>
        <v>0</v>
      </c>
      <c r="CU195" s="697">
        <f>[52]ACCOUNTALLOC!CU195</f>
        <v>0</v>
      </c>
      <c r="CW195" s="65">
        <f>[52]ACCOUNTALLOC!CW195</f>
        <v>0</v>
      </c>
      <c r="CX195" s="65">
        <f>[52]ACCOUNTALLOC!CX195</f>
        <v>0</v>
      </c>
      <c r="CY195" s="65">
        <f>[52]ACCOUNTALLOC!CY195</f>
        <v>0</v>
      </c>
      <c r="CZ195" s="65">
        <f>[52]ACCOUNTALLOC!CZ195</f>
        <v>0</v>
      </c>
      <c r="DA195" s="65">
        <f>[52]ACCOUNTALLOC!DA195</f>
        <v>0</v>
      </c>
      <c r="DB195" s="65">
        <f>[52]ACCOUNTALLOC!DB195</f>
        <v>0</v>
      </c>
      <c r="DC195" s="65">
        <f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>[52]ACCOUNTALLOC!E196</f>
        <v>0</v>
      </c>
      <c r="F196" s="697">
        <f>[52]ACCOUNTALLOC!F196</f>
        <v>0</v>
      </c>
      <c r="G196" s="697">
        <f>[52]ACCOUNTALLOC!G196</f>
        <v>0</v>
      </c>
      <c r="H196" s="697">
        <f>[52]ACCOUNTALLOC!H196</f>
        <v>0</v>
      </c>
      <c r="I196" s="697">
        <f>[52]ACCOUNTALLOC!I196</f>
        <v>0</v>
      </c>
      <c r="J196" s="697">
        <f>[52]ACCOUNTALLOC!J196</f>
        <v>0</v>
      </c>
      <c r="K196" s="697">
        <f>[52]ACCOUNTALLOC!K196</f>
        <v>0</v>
      </c>
      <c r="L196" s="698"/>
      <c r="M196" s="697">
        <f>[52]ACCOUNTALLOC!M196</f>
        <v>0</v>
      </c>
      <c r="N196" s="697">
        <f>[52]ACCOUNTALLOC!N196</f>
        <v>0</v>
      </c>
      <c r="O196" s="697">
        <f>[52]ACCOUNTALLOC!O196</f>
        <v>0</v>
      </c>
      <c r="P196" s="697">
        <f>[52]ACCOUNTALLOC!P196</f>
        <v>0</v>
      </c>
      <c r="Q196" s="697">
        <f>[52]ACCOUNTALLOC!Q196</f>
        <v>0</v>
      </c>
      <c r="R196" s="697">
        <f>[52]ACCOUNTALLOC!R196</f>
        <v>0</v>
      </c>
      <c r="S196" s="697">
        <f>[52]ACCOUNTALLOC!S196</f>
        <v>0</v>
      </c>
      <c r="T196" s="698"/>
      <c r="U196" s="697">
        <f>[52]ACCOUNTALLOC!U196</f>
        <v>0</v>
      </c>
      <c r="V196" s="697">
        <f>[52]ACCOUNTALLOC!V196</f>
        <v>0</v>
      </c>
      <c r="W196" s="697">
        <f>[52]ACCOUNTALLOC!W196</f>
        <v>0</v>
      </c>
      <c r="X196" s="697">
        <f>[52]ACCOUNTALLOC!X196</f>
        <v>0</v>
      </c>
      <c r="Y196" s="697">
        <f>[52]ACCOUNTALLOC!Y196</f>
        <v>0</v>
      </c>
      <c r="Z196" s="697">
        <f>[52]ACCOUNTALLOC!Z196</f>
        <v>0</v>
      </c>
      <c r="AA196" s="697">
        <f>[52]ACCOUNTALLOC!AA196</f>
        <v>0</v>
      </c>
      <c r="AB196" s="698"/>
      <c r="AC196" s="697">
        <f>[52]ACCOUNTALLOC!AC196</f>
        <v>0</v>
      </c>
      <c r="AD196" s="697">
        <f>[52]ACCOUNTALLOC!AD196</f>
        <v>0</v>
      </c>
      <c r="AE196" s="697">
        <f>[52]ACCOUNTALLOC!AE196</f>
        <v>0</v>
      </c>
      <c r="AF196" s="697">
        <f>[52]ACCOUNTALLOC!AF196</f>
        <v>0</v>
      </c>
      <c r="AG196" s="697">
        <f>[52]ACCOUNTALLOC!AG196</f>
        <v>0</v>
      </c>
      <c r="AH196" s="697">
        <f>[52]ACCOUNTALLOC!AH196</f>
        <v>0</v>
      </c>
      <c r="AI196" s="697">
        <f>[52]ACCOUNTALLOC!AI196</f>
        <v>0</v>
      </c>
      <c r="AJ196" s="698"/>
      <c r="AK196" s="697">
        <f>[52]ACCOUNTALLOC!AK196</f>
        <v>0</v>
      </c>
      <c r="AL196" s="697">
        <f>[52]ACCOUNTALLOC!AL196</f>
        <v>0</v>
      </c>
      <c r="AM196" s="697">
        <f>[52]ACCOUNTALLOC!AM196</f>
        <v>0</v>
      </c>
      <c r="AN196" s="697">
        <f>[52]ACCOUNTALLOC!AN196</f>
        <v>0</v>
      </c>
      <c r="AO196" s="697">
        <f>[52]ACCOUNTALLOC!AO196</f>
        <v>0</v>
      </c>
      <c r="AP196" s="697">
        <f>[52]ACCOUNTALLOC!AP196</f>
        <v>0</v>
      </c>
      <c r="AQ196" s="697">
        <f>[52]ACCOUNTALLOC!AQ196</f>
        <v>0</v>
      </c>
      <c r="AR196" s="698"/>
      <c r="AS196" s="697">
        <f>[52]ACCOUNTALLOC!AS196</f>
        <v>0</v>
      </c>
      <c r="AT196" s="697">
        <f>[52]ACCOUNTALLOC!AT196</f>
        <v>0</v>
      </c>
      <c r="AU196" s="697">
        <f>[52]ACCOUNTALLOC!AU196</f>
        <v>0</v>
      </c>
      <c r="AV196" s="697">
        <f>[52]ACCOUNTALLOC!AV196</f>
        <v>0</v>
      </c>
      <c r="AW196" s="697">
        <f>[52]ACCOUNTALLOC!AW196</f>
        <v>0</v>
      </c>
      <c r="AX196" s="697">
        <f>[52]ACCOUNTALLOC!AX196</f>
        <v>0</v>
      </c>
      <c r="AY196" s="697">
        <f>[52]ACCOUNTALLOC!AY196</f>
        <v>0</v>
      </c>
      <c r="AZ196" s="698"/>
      <c r="BA196" s="697">
        <f>[52]ACCOUNTALLOC!BA196</f>
        <v>0</v>
      </c>
      <c r="BB196" s="697">
        <f>[52]ACCOUNTALLOC!BB196</f>
        <v>0</v>
      </c>
      <c r="BC196" s="697">
        <f>[52]ACCOUNTALLOC!BC196</f>
        <v>0</v>
      </c>
      <c r="BD196" s="697">
        <f>[52]ACCOUNTALLOC!BD196</f>
        <v>0</v>
      </c>
      <c r="BE196" s="697">
        <f>[52]ACCOUNTALLOC!BE196</f>
        <v>0</v>
      </c>
      <c r="BF196" s="697">
        <f>[52]ACCOUNTALLOC!BF196</f>
        <v>0</v>
      </c>
      <c r="BG196" s="697">
        <f>[52]ACCOUNTALLOC!BG196</f>
        <v>0</v>
      </c>
      <c r="BH196" s="698"/>
      <c r="BI196" s="697">
        <f>[52]ACCOUNTALLOC!BI196</f>
        <v>0</v>
      </c>
      <c r="BJ196" s="697">
        <f>[52]ACCOUNTALLOC!BJ196</f>
        <v>0</v>
      </c>
      <c r="BK196" s="697">
        <f>[52]ACCOUNTALLOC!BK196</f>
        <v>0</v>
      </c>
      <c r="BL196" s="697">
        <f>[52]ACCOUNTALLOC!BL196</f>
        <v>0</v>
      </c>
      <c r="BM196" s="697">
        <f>[52]ACCOUNTALLOC!BM196</f>
        <v>0</v>
      </c>
      <c r="BN196" s="697">
        <f>[52]ACCOUNTALLOC!BN196</f>
        <v>0</v>
      </c>
      <c r="BO196" s="697">
        <f>[52]ACCOUNTALLOC!BO196</f>
        <v>0</v>
      </c>
      <c r="BP196" s="698"/>
      <c r="BQ196" s="697">
        <f>[52]ACCOUNTALLOC!BQ196</f>
        <v>0</v>
      </c>
      <c r="BR196" s="697">
        <f>[52]ACCOUNTALLOC!BR196</f>
        <v>0</v>
      </c>
      <c r="BS196" s="697">
        <f>[52]ACCOUNTALLOC!BS196</f>
        <v>0</v>
      </c>
      <c r="BT196" s="697">
        <f>[52]ACCOUNTALLOC!BT196</f>
        <v>0</v>
      </c>
      <c r="BU196" s="697">
        <f>[52]ACCOUNTALLOC!BU196</f>
        <v>0</v>
      </c>
      <c r="BV196" s="697">
        <f>[52]ACCOUNTALLOC!BV196</f>
        <v>0</v>
      </c>
      <c r="BW196" s="697">
        <f>[52]ACCOUNTALLOC!BW196</f>
        <v>0</v>
      </c>
      <c r="BX196" s="698"/>
      <c r="BY196" s="697">
        <f>[52]ACCOUNTALLOC!BY196</f>
        <v>0</v>
      </c>
      <c r="BZ196" s="697">
        <f>[52]ACCOUNTALLOC!BZ196</f>
        <v>0</v>
      </c>
      <c r="CA196" s="697">
        <f>[52]ACCOUNTALLOC!CA196</f>
        <v>0</v>
      </c>
      <c r="CB196" s="697">
        <f>[52]ACCOUNTALLOC!CB196</f>
        <v>0</v>
      </c>
      <c r="CC196" s="697">
        <f>[52]ACCOUNTALLOC!CC196</f>
        <v>0</v>
      </c>
      <c r="CD196" s="697">
        <f>[52]ACCOUNTALLOC!CD196</f>
        <v>0</v>
      </c>
      <c r="CE196" s="697">
        <f>[52]ACCOUNTALLOC!CE196</f>
        <v>0</v>
      </c>
      <c r="CF196" s="698"/>
      <c r="CG196" s="697">
        <f>[52]ACCOUNTALLOC!CG196</f>
        <v>0</v>
      </c>
      <c r="CH196" s="697">
        <f>[52]ACCOUNTALLOC!CH196</f>
        <v>0</v>
      </c>
      <c r="CI196" s="697">
        <f>[52]ACCOUNTALLOC!CI196</f>
        <v>0</v>
      </c>
      <c r="CJ196" s="697">
        <f>[52]ACCOUNTALLOC!CJ196</f>
        <v>0</v>
      </c>
      <c r="CK196" s="697">
        <f>[52]ACCOUNTALLOC!CK196</f>
        <v>0</v>
      </c>
      <c r="CL196" s="697">
        <f>[52]ACCOUNTALLOC!CL196</f>
        <v>0</v>
      </c>
      <c r="CM196" s="697">
        <f>[52]ACCOUNTALLOC!CM196</f>
        <v>0</v>
      </c>
      <c r="CN196" s="698">
        <f>[52]ACCOUNTALLOC!CN196</f>
        <v>0</v>
      </c>
      <c r="CO196" s="697">
        <f>[52]ACCOUNTALLOC!CO196</f>
        <v>0</v>
      </c>
      <c r="CP196" s="697">
        <f>[52]ACCOUNTALLOC!CP196</f>
        <v>0</v>
      </c>
      <c r="CQ196" s="697">
        <f>[52]ACCOUNTALLOC!CQ196</f>
        <v>0</v>
      </c>
      <c r="CR196" s="697">
        <f>[52]ACCOUNTALLOC!CR196</f>
        <v>0</v>
      </c>
      <c r="CS196" s="697">
        <f>[52]ACCOUNTALLOC!CS196</f>
        <v>0</v>
      </c>
      <c r="CT196" s="697">
        <f>[52]ACCOUNTALLOC!CT196</f>
        <v>0</v>
      </c>
      <c r="CU196" s="697">
        <f>[52]ACCOUNTALLOC!CU196</f>
        <v>0</v>
      </c>
      <c r="CW196" s="65">
        <f>[52]ACCOUNTALLOC!CW196</f>
        <v>0</v>
      </c>
      <c r="CX196" s="65">
        <f>[52]ACCOUNTALLOC!CX196</f>
        <v>0</v>
      </c>
      <c r="CY196" s="65">
        <f>[52]ACCOUNTALLOC!CY196</f>
        <v>0</v>
      </c>
      <c r="CZ196" s="65">
        <f>[52]ACCOUNTALLOC!CZ196</f>
        <v>0</v>
      </c>
      <c r="DA196" s="65">
        <f>[52]ACCOUNTALLOC!DA196</f>
        <v>0</v>
      </c>
      <c r="DB196" s="65">
        <f>[52]ACCOUNTALLOC!DB196</f>
        <v>0</v>
      </c>
      <c r="DC196" s="65">
        <f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>[52]ACCOUNTALLOC!E197</f>
        <v>0</v>
      </c>
      <c r="F197" s="697">
        <f>[52]ACCOUNTALLOC!F197</f>
        <v>0</v>
      </c>
      <c r="G197" s="697">
        <f>[52]ACCOUNTALLOC!G197</f>
        <v>0</v>
      </c>
      <c r="H197" s="697">
        <f>[52]ACCOUNTALLOC!H197</f>
        <v>0</v>
      </c>
      <c r="I197" s="697">
        <f>[52]ACCOUNTALLOC!I197</f>
        <v>0</v>
      </c>
      <c r="J197" s="697">
        <f>[52]ACCOUNTALLOC!J197</f>
        <v>0</v>
      </c>
      <c r="K197" s="697">
        <f>[52]ACCOUNTALLOC!K197</f>
        <v>0</v>
      </c>
      <c r="L197" s="698"/>
      <c r="M197" s="697">
        <f>[52]ACCOUNTALLOC!M197</f>
        <v>0</v>
      </c>
      <c r="N197" s="697">
        <f>[52]ACCOUNTALLOC!N197</f>
        <v>0</v>
      </c>
      <c r="O197" s="697">
        <f>[52]ACCOUNTALLOC!O197</f>
        <v>0</v>
      </c>
      <c r="P197" s="697">
        <f>[52]ACCOUNTALLOC!P197</f>
        <v>0</v>
      </c>
      <c r="Q197" s="697">
        <f>[52]ACCOUNTALLOC!Q197</f>
        <v>0</v>
      </c>
      <c r="R197" s="697">
        <f>[52]ACCOUNTALLOC!R197</f>
        <v>0</v>
      </c>
      <c r="S197" s="697">
        <f>[52]ACCOUNTALLOC!S197</f>
        <v>0</v>
      </c>
      <c r="T197" s="698"/>
      <c r="U197" s="697">
        <f>[52]ACCOUNTALLOC!U197</f>
        <v>0</v>
      </c>
      <c r="V197" s="697">
        <f>[52]ACCOUNTALLOC!V197</f>
        <v>0</v>
      </c>
      <c r="W197" s="697">
        <f>[52]ACCOUNTALLOC!W197</f>
        <v>0</v>
      </c>
      <c r="X197" s="697">
        <f>[52]ACCOUNTALLOC!X197</f>
        <v>0</v>
      </c>
      <c r="Y197" s="697">
        <f>[52]ACCOUNTALLOC!Y197</f>
        <v>0</v>
      </c>
      <c r="Z197" s="697">
        <f>[52]ACCOUNTALLOC!Z197</f>
        <v>0</v>
      </c>
      <c r="AA197" s="697">
        <f>[52]ACCOUNTALLOC!AA197</f>
        <v>0</v>
      </c>
      <c r="AB197" s="698"/>
      <c r="AC197" s="697">
        <f>[52]ACCOUNTALLOC!AC197</f>
        <v>0</v>
      </c>
      <c r="AD197" s="697">
        <f>[52]ACCOUNTALLOC!AD197</f>
        <v>0</v>
      </c>
      <c r="AE197" s="697">
        <f>[52]ACCOUNTALLOC!AE197</f>
        <v>0</v>
      </c>
      <c r="AF197" s="697">
        <f>[52]ACCOUNTALLOC!AF197</f>
        <v>0</v>
      </c>
      <c r="AG197" s="697">
        <f>[52]ACCOUNTALLOC!AG197</f>
        <v>0</v>
      </c>
      <c r="AH197" s="697">
        <f>[52]ACCOUNTALLOC!AH197</f>
        <v>0</v>
      </c>
      <c r="AI197" s="697">
        <f>[52]ACCOUNTALLOC!AI197</f>
        <v>0</v>
      </c>
      <c r="AJ197" s="698"/>
      <c r="AK197" s="697">
        <f>[52]ACCOUNTALLOC!AK197</f>
        <v>0</v>
      </c>
      <c r="AL197" s="697">
        <f>[52]ACCOUNTALLOC!AL197</f>
        <v>0</v>
      </c>
      <c r="AM197" s="697">
        <f>[52]ACCOUNTALLOC!AM197</f>
        <v>0</v>
      </c>
      <c r="AN197" s="697">
        <f>[52]ACCOUNTALLOC!AN197</f>
        <v>0</v>
      </c>
      <c r="AO197" s="697">
        <f>[52]ACCOUNTALLOC!AO197</f>
        <v>0</v>
      </c>
      <c r="AP197" s="697">
        <f>[52]ACCOUNTALLOC!AP197</f>
        <v>0</v>
      </c>
      <c r="AQ197" s="697">
        <f>[52]ACCOUNTALLOC!AQ197</f>
        <v>0</v>
      </c>
      <c r="AR197" s="698"/>
      <c r="AS197" s="697">
        <f>[52]ACCOUNTALLOC!AS197</f>
        <v>0</v>
      </c>
      <c r="AT197" s="697">
        <f>[52]ACCOUNTALLOC!AT197</f>
        <v>0</v>
      </c>
      <c r="AU197" s="697">
        <f>[52]ACCOUNTALLOC!AU197</f>
        <v>0</v>
      </c>
      <c r="AV197" s="697">
        <f>[52]ACCOUNTALLOC!AV197</f>
        <v>0</v>
      </c>
      <c r="AW197" s="697">
        <f>[52]ACCOUNTALLOC!AW197</f>
        <v>0</v>
      </c>
      <c r="AX197" s="697">
        <f>[52]ACCOUNTALLOC!AX197</f>
        <v>0</v>
      </c>
      <c r="AY197" s="697">
        <f>[52]ACCOUNTALLOC!AY197</f>
        <v>0</v>
      </c>
      <c r="AZ197" s="698"/>
      <c r="BA197" s="697">
        <f>[52]ACCOUNTALLOC!BA197</f>
        <v>0</v>
      </c>
      <c r="BB197" s="697">
        <f>[52]ACCOUNTALLOC!BB197</f>
        <v>0</v>
      </c>
      <c r="BC197" s="697">
        <f>[52]ACCOUNTALLOC!BC197</f>
        <v>0</v>
      </c>
      <c r="BD197" s="697">
        <f>[52]ACCOUNTALLOC!BD197</f>
        <v>0</v>
      </c>
      <c r="BE197" s="697">
        <f>[52]ACCOUNTALLOC!BE197</f>
        <v>0</v>
      </c>
      <c r="BF197" s="697">
        <f>[52]ACCOUNTALLOC!BF197</f>
        <v>0</v>
      </c>
      <c r="BG197" s="697">
        <f>[52]ACCOUNTALLOC!BG197</f>
        <v>0</v>
      </c>
      <c r="BH197" s="698"/>
      <c r="BI197" s="697">
        <f>[52]ACCOUNTALLOC!BI197</f>
        <v>0</v>
      </c>
      <c r="BJ197" s="697">
        <f>[52]ACCOUNTALLOC!BJ197</f>
        <v>0</v>
      </c>
      <c r="BK197" s="697">
        <f>[52]ACCOUNTALLOC!BK197</f>
        <v>0</v>
      </c>
      <c r="BL197" s="697">
        <f>[52]ACCOUNTALLOC!BL197</f>
        <v>0</v>
      </c>
      <c r="BM197" s="697">
        <f>[52]ACCOUNTALLOC!BM197</f>
        <v>0</v>
      </c>
      <c r="BN197" s="697">
        <f>[52]ACCOUNTALLOC!BN197</f>
        <v>0</v>
      </c>
      <c r="BO197" s="697">
        <f>[52]ACCOUNTALLOC!BO197</f>
        <v>0</v>
      </c>
      <c r="BP197" s="698"/>
      <c r="BQ197" s="697">
        <f>[52]ACCOUNTALLOC!BQ197</f>
        <v>0</v>
      </c>
      <c r="BR197" s="697">
        <f>[52]ACCOUNTALLOC!BR197</f>
        <v>0</v>
      </c>
      <c r="BS197" s="697">
        <f>[52]ACCOUNTALLOC!BS197</f>
        <v>0</v>
      </c>
      <c r="BT197" s="697">
        <f>[52]ACCOUNTALLOC!BT197</f>
        <v>0</v>
      </c>
      <c r="BU197" s="697">
        <f>[52]ACCOUNTALLOC!BU197</f>
        <v>0</v>
      </c>
      <c r="BV197" s="697">
        <f>[52]ACCOUNTALLOC!BV197</f>
        <v>0</v>
      </c>
      <c r="BW197" s="697">
        <f>[52]ACCOUNTALLOC!BW197</f>
        <v>0</v>
      </c>
      <c r="BX197" s="698"/>
      <c r="BY197" s="697">
        <f>[52]ACCOUNTALLOC!BY197</f>
        <v>0</v>
      </c>
      <c r="BZ197" s="697">
        <f>[52]ACCOUNTALLOC!BZ197</f>
        <v>0</v>
      </c>
      <c r="CA197" s="697">
        <f>[52]ACCOUNTALLOC!CA197</f>
        <v>0</v>
      </c>
      <c r="CB197" s="697">
        <f>[52]ACCOUNTALLOC!CB197</f>
        <v>0</v>
      </c>
      <c r="CC197" s="697">
        <f>[52]ACCOUNTALLOC!CC197</f>
        <v>0</v>
      </c>
      <c r="CD197" s="697">
        <f>[52]ACCOUNTALLOC!CD197</f>
        <v>0</v>
      </c>
      <c r="CE197" s="697">
        <f>[52]ACCOUNTALLOC!CE197</f>
        <v>0</v>
      </c>
      <c r="CF197" s="698"/>
      <c r="CG197" s="697">
        <f>[52]ACCOUNTALLOC!CG197</f>
        <v>0</v>
      </c>
      <c r="CH197" s="697">
        <f>[52]ACCOUNTALLOC!CH197</f>
        <v>0</v>
      </c>
      <c r="CI197" s="697">
        <f>[52]ACCOUNTALLOC!CI197</f>
        <v>0</v>
      </c>
      <c r="CJ197" s="697">
        <f>[52]ACCOUNTALLOC!CJ197</f>
        <v>0</v>
      </c>
      <c r="CK197" s="697">
        <f>[52]ACCOUNTALLOC!CK197</f>
        <v>0</v>
      </c>
      <c r="CL197" s="697">
        <f>[52]ACCOUNTALLOC!CL197</f>
        <v>0</v>
      </c>
      <c r="CM197" s="697">
        <f>[52]ACCOUNTALLOC!CM197</f>
        <v>0</v>
      </c>
      <c r="CN197" s="698">
        <f>[52]ACCOUNTALLOC!CN197</f>
        <v>0</v>
      </c>
      <c r="CO197" s="697">
        <f>[52]ACCOUNTALLOC!CO197</f>
        <v>0</v>
      </c>
      <c r="CP197" s="697">
        <f>[52]ACCOUNTALLOC!CP197</f>
        <v>0</v>
      </c>
      <c r="CQ197" s="697">
        <f>[52]ACCOUNTALLOC!CQ197</f>
        <v>0</v>
      </c>
      <c r="CR197" s="697">
        <f>[52]ACCOUNTALLOC!CR197</f>
        <v>0</v>
      </c>
      <c r="CS197" s="697">
        <f>[52]ACCOUNTALLOC!CS197</f>
        <v>0</v>
      </c>
      <c r="CT197" s="697">
        <f>[52]ACCOUNTALLOC!CT197</f>
        <v>0</v>
      </c>
      <c r="CU197" s="697">
        <f>[52]ACCOUNTALLOC!CU197</f>
        <v>0</v>
      </c>
      <c r="CW197" s="65">
        <f>[52]ACCOUNTALLOC!CW197</f>
        <v>0</v>
      </c>
      <c r="CX197" s="65">
        <f>[52]ACCOUNTALLOC!CX197</f>
        <v>0</v>
      </c>
      <c r="CY197" s="65">
        <f>[52]ACCOUNTALLOC!CY197</f>
        <v>0</v>
      </c>
      <c r="CZ197" s="65">
        <f>[52]ACCOUNTALLOC!CZ197</f>
        <v>0</v>
      </c>
      <c r="DA197" s="65">
        <f>[52]ACCOUNTALLOC!DA197</f>
        <v>0</v>
      </c>
      <c r="DB197" s="65">
        <f>[52]ACCOUNTALLOC!DB197</f>
        <v>0</v>
      </c>
      <c r="DC197" s="65">
        <f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>[52]ACCOUNTALLOC!E198</f>
        <v>0</v>
      </c>
      <c r="F198" s="697">
        <f>[52]ACCOUNTALLOC!F198</f>
        <v>0</v>
      </c>
      <c r="G198" s="697">
        <f>[52]ACCOUNTALLOC!G198</f>
        <v>0</v>
      </c>
      <c r="H198" s="697">
        <f>[52]ACCOUNTALLOC!H198</f>
        <v>0</v>
      </c>
      <c r="I198" s="697">
        <f>[52]ACCOUNTALLOC!I198</f>
        <v>0</v>
      </c>
      <c r="J198" s="697">
        <f>[52]ACCOUNTALLOC!J198</f>
        <v>0</v>
      </c>
      <c r="K198" s="697">
        <f>[52]ACCOUNTALLOC!K198</f>
        <v>0</v>
      </c>
      <c r="L198" s="698"/>
      <c r="M198" s="697">
        <f>[52]ACCOUNTALLOC!M198</f>
        <v>0</v>
      </c>
      <c r="N198" s="697">
        <f>[52]ACCOUNTALLOC!N198</f>
        <v>0</v>
      </c>
      <c r="O198" s="697">
        <f>[52]ACCOUNTALLOC!O198</f>
        <v>0</v>
      </c>
      <c r="P198" s="697">
        <f>[52]ACCOUNTALLOC!P198</f>
        <v>0</v>
      </c>
      <c r="Q198" s="697">
        <f>[52]ACCOUNTALLOC!Q198</f>
        <v>0</v>
      </c>
      <c r="R198" s="697">
        <f>[52]ACCOUNTALLOC!R198</f>
        <v>0</v>
      </c>
      <c r="S198" s="697">
        <f>[52]ACCOUNTALLOC!S198</f>
        <v>0</v>
      </c>
      <c r="T198" s="698"/>
      <c r="U198" s="697">
        <f>[52]ACCOUNTALLOC!U198</f>
        <v>0</v>
      </c>
      <c r="V198" s="697">
        <f>[52]ACCOUNTALLOC!V198</f>
        <v>0</v>
      </c>
      <c r="W198" s="697">
        <f>[52]ACCOUNTALLOC!W198</f>
        <v>0</v>
      </c>
      <c r="X198" s="697">
        <f>[52]ACCOUNTALLOC!X198</f>
        <v>0</v>
      </c>
      <c r="Y198" s="697">
        <f>[52]ACCOUNTALLOC!Y198</f>
        <v>0</v>
      </c>
      <c r="Z198" s="697">
        <f>[52]ACCOUNTALLOC!Z198</f>
        <v>0</v>
      </c>
      <c r="AA198" s="697">
        <f>[52]ACCOUNTALLOC!AA198</f>
        <v>0</v>
      </c>
      <c r="AB198" s="698"/>
      <c r="AC198" s="697">
        <f>[52]ACCOUNTALLOC!AC198</f>
        <v>0</v>
      </c>
      <c r="AD198" s="697">
        <f>[52]ACCOUNTALLOC!AD198</f>
        <v>0</v>
      </c>
      <c r="AE198" s="697">
        <f>[52]ACCOUNTALLOC!AE198</f>
        <v>0</v>
      </c>
      <c r="AF198" s="697">
        <f>[52]ACCOUNTALLOC!AF198</f>
        <v>0</v>
      </c>
      <c r="AG198" s="697">
        <f>[52]ACCOUNTALLOC!AG198</f>
        <v>0</v>
      </c>
      <c r="AH198" s="697">
        <f>[52]ACCOUNTALLOC!AH198</f>
        <v>0</v>
      </c>
      <c r="AI198" s="697">
        <f>[52]ACCOUNTALLOC!AI198</f>
        <v>0</v>
      </c>
      <c r="AJ198" s="698"/>
      <c r="AK198" s="697">
        <f>[52]ACCOUNTALLOC!AK198</f>
        <v>0</v>
      </c>
      <c r="AL198" s="697">
        <f>[52]ACCOUNTALLOC!AL198</f>
        <v>0</v>
      </c>
      <c r="AM198" s="697">
        <f>[52]ACCOUNTALLOC!AM198</f>
        <v>0</v>
      </c>
      <c r="AN198" s="697">
        <f>[52]ACCOUNTALLOC!AN198</f>
        <v>0</v>
      </c>
      <c r="AO198" s="697">
        <f>[52]ACCOUNTALLOC!AO198</f>
        <v>0</v>
      </c>
      <c r="AP198" s="697">
        <f>[52]ACCOUNTALLOC!AP198</f>
        <v>0</v>
      </c>
      <c r="AQ198" s="697">
        <f>[52]ACCOUNTALLOC!AQ198</f>
        <v>0</v>
      </c>
      <c r="AR198" s="698"/>
      <c r="AS198" s="697">
        <f>[52]ACCOUNTALLOC!AS198</f>
        <v>0</v>
      </c>
      <c r="AT198" s="697">
        <f>[52]ACCOUNTALLOC!AT198</f>
        <v>0</v>
      </c>
      <c r="AU198" s="697">
        <f>[52]ACCOUNTALLOC!AU198</f>
        <v>0</v>
      </c>
      <c r="AV198" s="697">
        <f>[52]ACCOUNTALLOC!AV198</f>
        <v>0</v>
      </c>
      <c r="AW198" s="697">
        <f>[52]ACCOUNTALLOC!AW198</f>
        <v>0</v>
      </c>
      <c r="AX198" s="697">
        <f>[52]ACCOUNTALLOC!AX198</f>
        <v>0</v>
      </c>
      <c r="AY198" s="697">
        <f>[52]ACCOUNTALLOC!AY198</f>
        <v>0</v>
      </c>
      <c r="AZ198" s="698"/>
      <c r="BA198" s="697">
        <f>[52]ACCOUNTALLOC!BA198</f>
        <v>0</v>
      </c>
      <c r="BB198" s="697">
        <f>[52]ACCOUNTALLOC!BB198</f>
        <v>0</v>
      </c>
      <c r="BC198" s="697">
        <f>[52]ACCOUNTALLOC!BC198</f>
        <v>0</v>
      </c>
      <c r="BD198" s="697">
        <f>[52]ACCOUNTALLOC!BD198</f>
        <v>0</v>
      </c>
      <c r="BE198" s="697">
        <f>[52]ACCOUNTALLOC!BE198</f>
        <v>0</v>
      </c>
      <c r="BF198" s="697">
        <f>[52]ACCOUNTALLOC!BF198</f>
        <v>0</v>
      </c>
      <c r="BG198" s="697">
        <f>[52]ACCOUNTALLOC!BG198</f>
        <v>0</v>
      </c>
      <c r="BH198" s="698"/>
      <c r="BI198" s="697">
        <f>[52]ACCOUNTALLOC!BI198</f>
        <v>0</v>
      </c>
      <c r="BJ198" s="697">
        <f>[52]ACCOUNTALLOC!BJ198</f>
        <v>0</v>
      </c>
      <c r="BK198" s="697">
        <f>[52]ACCOUNTALLOC!BK198</f>
        <v>0</v>
      </c>
      <c r="BL198" s="697">
        <f>[52]ACCOUNTALLOC!BL198</f>
        <v>0</v>
      </c>
      <c r="BM198" s="697">
        <f>[52]ACCOUNTALLOC!BM198</f>
        <v>0</v>
      </c>
      <c r="BN198" s="697">
        <f>[52]ACCOUNTALLOC!BN198</f>
        <v>0</v>
      </c>
      <c r="BO198" s="697">
        <f>[52]ACCOUNTALLOC!BO198</f>
        <v>0</v>
      </c>
      <c r="BP198" s="698"/>
      <c r="BQ198" s="697">
        <f>[52]ACCOUNTALLOC!BQ198</f>
        <v>0</v>
      </c>
      <c r="BR198" s="697">
        <f>[52]ACCOUNTALLOC!BR198</f>
        <v>0</v>
      </c>
      <c r="BS198" s="697">
        <f>[52]ACCOUNTALLOC!BS198</f>
        <v>0</v>
      </c>
      <c r="BT198" s="697">
        <f>[52]ACCOUNTALLOC!BT198</f>
        <v>0</v>
      </c>
      <c r="BU198" s="697">
        <f>[52]ACCOUNTALLOC!BU198</f>
        <v>0</v>
      </c>
      <c r="BV198" s="697">
        <f>[52]ACCOUNTALLOC!BV198</f>
        <v>0</v>
      </c>
      <c r="BW198" s="697">
        <f>[52]ACCOUNTALLOC!BW198</f>
        <v>0</v>
      </c>
      <c r="BX198" s="698"/>
      <c r="BY198" s="697">
        <f>[52]ACCOUNTALLOC!BY198</f>
        <v>0</v>
      </c>
      <c r="BZ198" s="697">
        <f>[52]ACCOUNTALLOC!BZ198</f>
        <v>0</v>
      </c>
      <c r="CA198" s="697">
        <f>[52]ACCOUNTALLOC!CA198</f>
        <v>0</v>
      </c>
      <c r="CB198" s="697">
        <f>[52]ACCOUNTALLOC!CB198</f>
        <v>0</v>
      </c>
      <c r="CC198" s="697">
        <f>[52]ACCOUNTALLOC!CC198</f>
        <v>0</v>
      </c>
      <c r="CD198" s="697">
        <f>[52]ACCOUNTALLOC!CD198</f>
        <v>0</v>
      </c>
      <c r="CE198" s="697">
        <f>[52]ACCOUNTALLOC!CE198</f>
        <v>0</v>
      </c>
      <c r="CF198" s="698"/>
      <c r="CG198" s="697">
        <f>[52]ACCOUNTALLOC!CG198</f>
        <v>0</v>
      </c>
      <c r="CH198" s="697">
        <f>[52]ACCOUNTALLOC!CH198</f>
        <v>0</v>
      </c>
      <c r="CI198" s="697">
        <f>[52]ACCOUNTALLOC!CI198</f>
        <v>0</v>
      </c>
      <c r="CJ198" s="697">
        <f>[52]ACCOUNTALLOC!CJ198</f>
        <v>0</v>
      </c>
      <c r="CK198" s="697">
        <f>[52]ACCOUNTALLOC!CK198</f>
        <v>0</v>
      </c>
      <c r="CL198" s="697">
        <f>[52]ACCOUNTALLOC!CL198</f>
        <v>0</v>
      </c>
      <c r="CM198" s="697">
        <f>[52]ACCOUNTALLOC!CM198</f>
        <v>0</v>
      </c>
      <c r="CN198" s="698">
        <f>[52]ACCOUNTALLOC!CN198</f>
        <v>0</v>
      </c>
      <c r="CO198" s="697">
        <f>[52]ACCOUNTALLOC!CO198</f>
        <v>0</v>
      </c>
      <c r="CP198" s="697">
        <f>[52]ACCOUNTALLOC!CP198</f>
        <v>0</v>
      </c>
      <c r="CQ198" s="697">
        <f>[52]ACCOUNTALLOC!CQ198</f>
        <v>0</v>
      </c>
      <c r="CR198" s="697">
        <f>[52]ACCOUNTALLOC!CR198</f>
        <v>0</v>
      </c>
      <c r="CS198" s="697">
        <f>[52]ACCOUNTALLOC!CS198</f>
        <v>0</v>
      </c>
      <c r="CT198" s="697">
        <f>[52]ACCOUNTALLOC!CT198</f>
        <v>0</v>
      </c>
      <c r="CU198" s="697">
        <f>[52]ACCOUNTALLOC!CU198</f>
        <v>0</v>
      </c>
      <c r="CW198" s="65">
        <f>[52]ACCOUNTALLOC!CW198</f>
        <v>0</v>
      </c>
      <c r="CX198" s="65">
        <f>[52]ACCOUNTALLOC!CX198</f>
        <v>0</v>
      </c>
      <c r="CY198" s="65">
        <f>[52]ACCOUNTALLOC!CY198</f>
        <v>0</v>
      </c>
      <c r="CZ198" s="65">
        <f>[52]ACCOUNTALLOC!CZ198</f>
        <v>0</v>
      </c>
      <c r="DA198" s="65">
        <f>[52]ACCOUNTALLOC!DA198</f>
        <v>0</v>
      </c>
      <c r="DB198" s="65">
        <f>[52]ACCOUNTALLOC!DB198</f>
        <v>0</v>
      </c>
      <c r="DC198" s="65">
        <f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>[52]ACCOUNTALLOC!E199</f>
        <v>0</v>
      </c>
      <c r="F199" s="697">
        <f>[52]ACCOUNTALLOC!F199</f>
        <v>0</v>
      </c>
      <c r="G199" s="697">
        <f>[52]ACCOUNTALLOC!G199</f>
        <v>0</v>
      </c>
      <c r="H199" s="697">
        <f>[52]ACCOUNTALLOC!H199</f>
        <v>0</v>
      </c>
      <c r="I199" s="697">
        <f>[52]ACCOUNTALLOC!I199</f>
        <v>0</v>
      </c>
      <c r="J199" s="697">
        <f>[52]ACCOUNTALLOC!J199</f>
        <v>0</v>
      </c>
      <c r="K199" s="697">
        <f>[52]ACCOUNTALLOC!K199</f>
        <v>0</v>
      </c>
      <c r="L199" s="698"/>
      <c r="M199" s="697">
        <f>[52]ACCOUNTALLOC!M199</f>
        <v>0</v>
      </c>
      <c r="N199" s="697">
        <f>[52]ACCOUNTALLOC!N199</f>
        <v>0</v>
      </c>
      <c r="O199" s="697">
        <f>[52]ACCOUNTALLOC!O199</f>
        <v>0</v>
      </c>
      <c r="P199" s="697">
        <f>[52]ACCOUNTALLOC!P199</f>
        <v>0</v>
      </c>
      <c r="Q199" s="697">
        <f>[52]ACCOUNTALLOC!Q199</f>
        <v>0</v>
      </c>
      <c r="R199" s="697">
        <f>[52]ACCOUNTALLOC!R199</f>
        <v>0</v>
      </c>
      <c r="S199" s="697">
        <f>[52]ACCOUNTALLOC!S199</f>
        <v>0</v>
      </c>
      <c r="T199" s="698"/>
      <c r="U199" s="697">
        <f>[52]ACCOUNTALLOC!U199</f>
        <v>0</v>
      </c>
      <c r="V199" s="697">
        <f>[52]ACCOUNTALLOC!V199</f>
        <v>0</v>
      </c>
      <c r="W199" s="697">
        <f>[52]ACCOUNTALLOC!W199</f>
        <v>0</v>
      </c>
      <c r="X199" s="697">
        <f>[52]ACCOUNTALLOC!X199</f>
        <v>0</v>
      </c>
      <c r="Y199" s="697">
        <f>[52]ACCOUNTALLOC!Y199</f>
        <v>0</v>
      </c>
      <c r="Z199" s="697">
        <f>[52]ACCOUNTALLOC!Z199</f>
        <v>0</v>
      </c>
      <c r="AA199" s="697">
        <f>[52]ACCOUNTALLOC!AA199</f>
        <v>0</v>
      </c>
      <c r="AB199" s="698"/>
      <c r="AC199" s="697">
        <f>[52]ACCOUNTALLOC!AC199</f>
        <v>0</v>
      </c>
      <c r="AD199" s="697">
        <f>[52]ACCOUNTALLOC!AD199</f>
        <v>0</v>
      </c>
      <c r="AE199" s="697">
        <f>[52]ACCOUNTALLOC!AE199</f>
        <v>0</v>
      </c>
      <c r="AF199" s="697">
        <f>[52]ACCOUNTALLOC!AF199</f>
        <v>0</v>
      </c>
      <c r="AG199" s="697">
        <f>[52]ACCOUNTALLOC!AG199</f>
        <v>0</v>
      </c>
      <c r="AH199" s="697">
        <f>[52]ACCOUNTALLOC!AH199</f>
        <v>0</v>
      </c>
      <c r="AI199" s="697">
        <f>[52]ACCOUNTALLOC!AI199</f>
        <v>0</v>
      </c>
      <c r="AJ199" s="698"/>
      <c r="AK199" s="697">
        <f>[52]ACCOUNTALLOC!AK199</f>
        <v>0</v>
      </c>
      <c r="AL199" s="697">
        <f>[52]ACCOUNTALLOC!AL199</f>
        <v>0</v>
      </c>
      <c r="AM199" s="697">
        <f>[52]ACCOUNTALLOC!AM199</f>
        <v>0</v>
      </c>
      <c r="AN199" s="697">
        <f>[52]ACCOUNTALLOC!AN199</f>
        <v>0</v>
      </c>
      <c r="AO199" s="697">
        <f>[52]ACCOUNTALLOC!AO199</f>
        <v>0</v>
      </c>
      <c r="AP199" s="697">
        <f>[52]ACCOUNTALLOC!AP199</f>
        <v>0</v>
      </c>
      <c r="AQ199" s="697">
        <f>[52]ACCOUNTALLOC!AQ199</f>
        <v>0</v>
      </c>
      <c r="AR199" s="698"/>
      <c r="AS199" s="697">
        <f>[52]ACCOUNTALLOC!AS199</f>
        <v>0</v>
      </c>
      <c r="AT199" s="697">
        <f>[52]ACCOUNTALLOC!AT199</f>
        <v>0</v>
      </c>
      <c r="AU199" s="697">
        <f>[52]ACCOUNTALLOC!AU199</f>
        <v>0</v>
      </c>
      <c r="AV199" s="697">
        <f>[52]ACCOUNTALLOC!AV199</f>
        <v>0</v>
      </c>
      <c r="AW199" s="697">
        <f>[52]ACCOUNTALLOC!AW199</f>
        <v>0</v>
      </c>
      <c r="AX199" s="697">
        <f>[52]ACCOUNTALLOC!AX199</f>
        <v>0</v>
      </c>
      <c r="AY199" s="697">
        <f>[52]ACCOUNTALLOC!AY199</f>
        <v>0</v>
      </c>
      <c r="AZ199" s="698"/>
      <c r="BA199" s="697">
        <f>[52]ACCOUNTALLOC!BA199</f>
        <v>0</v>
      </c>
      <c r="BB199" s="697">
        <f>[52]ACCOUNTALLOC!BB199</f>
        <v>0</v>
      </c>
      <c r="BC199" s="697">
        <f>[52]ACCOUNTALLOC!BC199</f>
        <v>0</v>
      </c>
      <c r="BD199" s="697">
        <f>[52]ACCOUNTALLOC!BD199</f>
        <v>0</v>
      </c>
      <c r="BE199" s="697">
        <f>[52]ACCOUNTALLOC!BE199</f>
        <v>0</v>
      </c>
      <c r="BF199" s="697">
        <f>[52]ACCOUNTALLOC!BF199</f>
        <v>0</v>
      </c>
      <c r="BG199" s="697">
        <f>[52]ACCOUNTALLOC!BG199</f>
        <v>0</v>
      </c>
      <c r="BH199" s="698"/>
      <c r="BI199" s="697">
        <f>[52]ACCOUNTALLOC!BI199</f>
        <v>0</v>
      </c>
      <c r="BJ199" s="697">
        <f>[52]ACCOUNTALLOC!BJ199</f>
        <v>0</v>
      </c>
      <c r="BK199" s="697">
        <f>[52]ACCOUNTALLOC!BK199</f>
        <v>0</v>
      </c>
      <c r="BL199" s="697">
        <f>[52]ACCOUNTALLOC!BL199</f>
        <v>0</v>
      </c>
      <c r="BM199" s="697">
        <f>[52]ACCOUNTALLOC!BM199</f>
        <v>0</v>
      </c>
      <c r="BN199" s="697">
        <f>[52]ACCOUNTALLOC!BN199</f>
        <v>0</v>
      </c>
      <c r="BO199" s="697">
        <f>[52]ACCOUNTALLOC!BO199</f>
        <v>0</v>
      </c>
      <c r="BP199" s="698"/>
      <c r="BQ199" s="697">
        <f>[52]ACCOUNTALLOC!BQ199</f>
        <v>0</v>
      </c>
      <c r="BR199" s="697">
        <f>[52]ACCOUNTALLOC!BR199</f>
        <v>0</v>
      </c>
      <c r="BS199" s="697">
        <f>[52]ACCOUNTALLOC!BS199</f>
        <v>0</v>
      </c>
      <c r="BT199" s="697">
        <f>[52]ACCOUNTALLOC!BT199</f>
        <v>0</v>
      </c>
      <c r="BU199" s="697">
        <f>[52]ACCOUNTALLOC!BU199</f>
        <v>0</v>
      </c>
      <c r="BV199" s="697">
        <f>[52]ACCOUNTALLOC!BV199</f>
        <v>0</v>
      </c>
      <c r="BW199" s="697">
        <f>[52]ACCOUNTALLOC!BW199</f>
        <v>0</v>
      </c>
      <c r="BX199" s="698"/>
      <c r="BY199" s="697">
        <f>[52]ACCOUNTALLOC!BY199</f>
        <v>0</v>
      </c>
      <c r="BZ199" s="697">
        <f>[52]ACCOUNTALLOC!BZ199</f>
        <v>0</v>
      </c>
      <c r="CA199" s="697">
        <f>[52]ACCOUNTALLOC!CA199</f>
        <v>0</v>
      </c>
      <c r="CB199" s="697">
        <f>[52]ACCOUNTALLOC!CB199</f>
        <v>0</v>
      </c>
      <c r="CC199" s="697">
        <f>[52]ACCOUNTALLOC!CC199</f>
        <v>0</v>
      </c>
      <c r="CD199" s="697">
        <f>[52]ACCOUNTALLOC!CD199</f>
        <v>0</v>
      </c>
      <c r="CE199" s="697">
        <f>[52]ACCOUNTALLOC!CE199</f>
        <v>0</v>
      </c>
      <c r="CF199" s="698"/>
      <c r="CG199" s="697">
        <f>[52]ACCOUNTALLOC!CG199</f>
        <v>0</v>
      </c>
      <c r="CH199" s="697">
        <f>[52]ACCOUNTALLOC!CH199</f>
        <v>0</v>
      </c>
      <c r="CI199" s="697">
        <f>[52]ACCOUNTALLOC!CI199</f>
        <v>0</v>
      </c>
      <c r="CJ199" s="697">
        <f>[52]ACCOUNTALLOC!CJ199</f>
        <v>0</v>
      </c>
      <c r="CK199" s="697">
        <f>[52]ACCOUNTALLOC!CK199</f>
        <v>0</v>
      </c>
      <c r="CL199" s="697">
        <f>[52]ACCOUNTALLOC!CL199</f>
        <v>0</v>
      </c>
      <c r="CM199" s="697">
        <f>[52]ACCOUNTALLOC!CM199</f>
        <v>0</v>
      </c>
      <c r="CN199" s="698">
        <f>[52]ACCOUNTALLOC!CN199</f>
        <v>0</v>
      </c>
      <c r="CO199" s="697">
        <f>[52]ACCOUNTALLOC!CO199</f>
        <v>0</v>
      </c>
      <c r="CP199" s="697">
        <f>[52]ACCOUNTALLOC!CP199</f>
        <v>0</v>
      </c>
      <c r="CQ199" s="697">
        <f>[52]ACCOUNTALLOC!CQ199</f>
        <v>0</v>
      </c>
      <c r="CR199" s="697">
        <f>[52]ACCOUNTALLOC!CR199</f>
        <v>0</v>
      </c>
      <c r="CS199" s="697">
        <f>[52]ACCOUNTALLOC!CS199</f>
        <v>0</v>
      </c>
      <c r="CT199" s="697">
        <f>[52]ACCOUNTALLOC!CT199</f>
        <v>0</v>
      </c>
      <c r="CU199" s="697">
        <f>[52]ACCOUNTALLOC!CU199</f>
        <v>0</v>
      </c>
      <c r="CW199" s="65">
        <f>[52]ACCOUNTALLOC!CW199</f>
        <v>0</v>
      </c>
      <c r="CX199" s="65">
        <f>[52]ACCOUNTALLOC!CX199</f>
        <v>0</v>
      </c>
      <c r="CY199" s="65">
        <f>[52]ACCOUNTALLOC!CY199</f>
        <v>0</v>
      </c>
      <c r="CZ199" s="65">
        <f>[52]ACCOUNTALLOC!CZ199</f>
        <v>0</v>
      </c>
      <c r="DA199" s="65">
        <f>[52]ACCOUNTALLOC!DA199</f>
        <v>0</v>
      </c>
      <c r="DB199" s="65">
        <f>[52]ACCOUNTALLOC!DB199</f>
        <v>0</v>
      </c>
      <c r="DC199" s="65">
        <f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>[52]ACCOUNTALLOC!E200</f>
        <v>0</v>
      </c>
      <c r="F200" s="697">
        <f>[52]ACCOUNTALLOC!F200</f>
        <v>0</v>
      </c>
      <c r="G200" s="697">
        <f>[52]ACCOUNTALLOC!G200</f>
        <v>0</v>
      </c>
      <c r="H200" s="697">
        <f>[52]ACCOUNTALLOC!H200</f>
        <v>0</v>
      </c>
      <c r="I200" s="697">
        <f>[52]ACCOUNTALLOC!I200</f>
        <v>0</v>
      </c>
      <c r="J200" s="697">
        <f>[52]ACCOUNTALLOC!J200</f>
        <v>0</v>
      </c>
      <c r="K200" s="697">
        <f>[52]ACCOUNTALLOC!K200</f>
        <v>0</v>
      </c>
      <c r="L200" s="698"/>
      <c r="M200" s="697">
        <f>[52]ACCOUNTALLOC!M200</f>
        <v>0</v>
      </c>
      <c r="N200" s="697">
        <f>[52]ACCOUNTALLOC!N200</f>
        <v>0</v>
      </c>
      <c r="O200" s="697">
        <f>[52]ACCOUNTALLOC!O200</f>
        <v>0</v>
      </c>
      <c r="P200" s="697">
        <f>[52]ACCOUNTALLOC!P200</f>
        <v>0</v>
      </c>
      <c r="Q200" s="697">
        <f>[52]ACCOUNTALLOC!Q200</f>
        <v>0</v>
      </c>
      <c r="R200" s="697">
        <f>[52]ACCOUNTALLOC!R200</f>
        <v>0</v>
      </c>
      <c r="S200" s="697">
        <f>[52]ACCOUNTALLOC!S200</f>
        <v>0</v>
      </c>
      <c r="T200" s="698"/>
      <c r="U200" s="697">
        <f>[52]ACCOUNTALLOC!U200</f>
        <v>0</v>
      </c>
      <c r="V200" s="697">
        <f>[52]ACCOUNTALLOC!V200</f>
        <v>0</v>
      </c>
      <c r="W200" s="697">
        <f>[52]ACCOUNTALLOC!W200</f>
        <v>0</v>
      </c>
      <c r="X200" s="697">
        <f>[52]ACCOUNTALLOC!X200</f>
        <v>0</v>
      </c>
      <c r="Y200" s="697">
        <f>[52]ACCOUNTALLOC!Y200</f>
        <v>0</v>
      </c>
      <c r="Z200" s="697">
        <f>[52]ACCOUNTALLOC!Z200</f>
        <v>0</v>
      </c>
      <c r="AA200" s="697">
        <f>[52]ACCOUNTALLOC!AA200</f>
        <v>0</v>
      </c>
      <c r="AB200" s="698"/>
      <c r="AC200" s="697">
        <f>[52]ACCOUNTALLOC!AC200</f>
        <v>0</v>
      </c>
      <c r="AD200" s="697">
        <f>[52]ACCOUNTALLOC!AD200</f>
        <v>0</v>
      </c>
      <c r="AE200" s="697">
        <f>[52]ACCOUNTALLOC!AE200</f>
        <v>0</v>
      </c>
      <c r="AF200" s="697">
        <f>[52]ACCOUNTALLOC!AF200</f>
        <v>0</v>
      </c>
      <c r="AG200" s="697">
        <f>[52]ACCOUNTALLOC!AG200</f>
        <v>0</v>
      </c>
      <c r="AH200" s="697">
        <f>[52]ACCOUNTALLOC!AH200</f>
        <v>0</v>
      </c>
      <c r="AI200" s="697">
        <f>[52]ACCOUNTALLOC!AI200</f>
        <v>0</v>
      </c>
      <c r="AJ200" s="698"/>
      <c r="AK200" s="697">
        <f>[52]ACCOUNTALLOC!AK200</f>
        <v>0</v>
      </c>
      <c r="AL200" s="697">
        <f>[52]ACCOUNTALLOC!AL200</f>
        <v>0</v>
      </c>
      <c r="AM200" s="697">
        <f>[52]ACCOUNTALLOC!AM200</f>
        <v>0</v>
      </c>
      <c r="AN200" s="697">
        <f>[52]ACCOUNTALLOC!AN200</f>
        <v>0</v>
      </c>
      <c r="AO200" s="697">
        <f>[52]ACCOUNTALLOC!AO200</f>
        <v>0</v>
      </c>
      <c r="AP200" s="697">
        <f>[52]ACCOUNTALLOC!AP200</f>
        <v>0</v>
      </c>
      <c r="AQ200" s="697">
        <f>[52]ACCOUNTALLOC!AQ200</f>
        <v>0</v>
      </c>
      <c r="AR200" s="698"/>
      <c r="AS200" s="697">
        <f>[52]ACCOUNTALLOC!AS200</f>
        <v>0</v>
      </c>
      <c r="AT200" s="697">
        <f>[52]ACCOUNTALLOC!AT200</f>
        <v>0</v>
      </c>
      <c r="AU200" s="697">
        <f>[52]ACCOUNTALLOC!AU200</f>
        <v>0</v>
      </c>
      <c r="AV200" s="697">
        <f>[52]ACCOUNTALLOC!AV200</f>
        <v>0</v>
      </c>
      <c r="AW200" s="697">
        <f>[52]ACCOUNTALLOC!AW200</f>
        <v>0</v>
      </c>
      <c r="AX200" s="697">
        <f>[52]ACCOUNTALLOC!AX200</f>
        <v>0</v>
      </c>
      <c r="AY200" s="697">
        <f>[52]ACCOUNTALLOC!AY200</f>
        <v>0</v>
      </c>
      <c r="AZ200" s="698"/>
      <c r="BA200" s="697">
        <f>[52]ACCOUNTALLOC!BA200</f>
        <v>0</v>
      </c>
      <c r="BB200" s="697">
        <f>[52]ACCOUNTALLOC!BB200</f>
        <v>0</v>
      </c>
      <c r="BC200" s="697">
        <f>[52]ACCOUNTALLOC!BC200</f>
        <v>0</v>
      </c>
      <c r="BD200" s="697">
        <f>[52]ACCOUNTALLOC!BD200</f>
        <v>0</v>
      </c>
      <c r="BE200" s="697">
        <f>[52]ACCOUNTALLOC!BE200</f>
        <v>0</v>
      </c>
      <c r="BF200" s="697">
        <f>[52]ACCOUNTALLOC!BF200</f>
        <v>0</v>
      </c>
      <c r="BG200" s="697">
        <f>[52]ACCOUNTALLOC!BG200</f>
        <v>0</v>
      </c>
      <c r="BH200" s="698"/>
      <c r="BI200" s="697">
        <f>[52]ACCOUNTALLOC!BI200</f>
        <v>0</v>
      </c>
      <c r="BJ200" s="697">
        <f>[52]ACCOUNTALLOC!BJ200</f>
        <v>0</v>
      </c>
      <c r="BK200" s="697">
        <f>[52]ACCOUNTALLOC!BK200</f>
        <v>0</v>
      </c>
      <c r="BL200" s="697">
        <f>[52]ACCOUNTALLOC!BL200</f>
        <v>0</v>
      </c>
      <c r="BM200" s="697">
        <f>[52]ACCOUNTALLOC!BM200</f>
        <v>0</v>
      </c>
      <c r="BN200" s="697">
        <f>[52]ACCOUNTALLOC!BN200</f>
        <v>0</v>
      </c>
      <c r="BO200" s="697">
        <f>[52]ACCOUNTALLOC!BO200</f>
        <v>0</v>
      </c>
      <c r="BP200" s="698"/>
      <c r="BQ200" s="697">
        <f>[52]ACCOUNTALLOC!BQ200</f>
        <v>0</v>
      </c>
      <c r="BR200" s="697">
        <f>[52]ACCOUNTALLOC!BR200</f>
        <v>0</v>
      </c>
      <c r="BS200" s="697">
        <f>[52]ACCOUNTALLOC!BS200</f>
        <v>0</v>
      </c>
      <c r="BT200" s="697">
        <f>[52]ACCOUNTALLOC!BT200</f>
        <v>0</v>
      </c>
      <c r="BU200" s="697">
        <f>[52]ACCOUNTALLOC!BU200</f>
        <v>0</v>
      </c>
      <c r="BV200" s="697">
        <f>[52]ACCOUNTALLOC!BV200</f>
        <v>0</v>
      </c>
      <c r="BW200" s="697">
        <f>[52]ACCOUNTALLOC!BW200</f>
        <v>0</v>
      </c>
      <c r="BX200" s="698"/>
      <c r="BY200" s="697">
        <f>[52]ACCOUNTALLOC!BY200</f>
        <v>0</v>
      </c>
      <c r="BZ200" s="697">
        <f>[52]ACCOUNTALLOC!BZ200</f>
        <v>0</v>
      </c>
      <c r="CA200" s="697">
        <f>[52]ACCOUNTALLOC!CA200</f>
        <v>0</v>
      </c>
      <c r="CB200" s="697">
        <f>[52]ACCOUNTALLOC!CB200</f>
        <v>0</v>
      </c>
      <c r="CC200" s="697">
        <f>[52]ACCOUNTALLOC!CC200</f>
        <v>0</v>
      </c>
      <c r="CD200" s="697">
        <f>[52]ACCOUNTALLOC!CD200</f>
        <v>0</v>
      </c>
      <c r="CE200" s="697">
        <f>[52]ACCOUNTALLOC!CE200</f>
        <v>0</v>
      </c>
      <c r="CF200" s="698"/>
      <c r="CG200" s="697">
        <f>[52]ACCOUNTALLOC!CG200</f>
        <v>0</v>
      </c>
      <c r="CH200" s="697">
        <f>[52]ACCOUNTALLOC!CH200</f>
        <v>0</v>
      </c>
      <c r="CI200" s="697">
        <f>[52]ACCOUNTALLOC!CI200</f>
        <v>0</v>
      </c>
      <c r="CJ200" s="697">
        <f>[52]ACCOUNTALLOC!CJ200</f>
        <v>0</v>
      </c>
      <c r="CK200" s="697">
        <f>[52]ACCOUNTALLOC!CK200</f>
        <v>0</v>
      </c>
      <c r="CL200" s="697">
        <f>[52]ACCOUNTALLOC!CL200</f>
        <v>0</v>
      </c>
      <c r="CM200" s="697">
        <f>[52]ACCOUNTALLOC!CM200</f>
        <v>0</v>
      </c>
      <c r="CN200" s="698">
        <f>[52]ACCOUNTALLOC!CN200</f>
        <v>0</v>
      </c>
      <c r="CO200" s="697">
        <f>[52]ACCOUNTALLOC!CO200</f>
        <v>0</v>
      </c>
      <c r="CP200" s="697">
        <f>[52]ACCOUNTALLOC!CP200</f>
        <v>0</v>
      </c>
      <c r="CQ200" s="697">
        <f>[52]ACCOUNTALLOC!CQ200</f>
        <v>0</v>
      </c>
      <c r="CR200" s="697">
        <f>[52]ACCOUNTALLOC!CR200</f>
        <v>0</v>
      </c>
      <c r="CS200" s="697">
        <f>[52]ACCOUNTALLOC!CS200</f>
        <v>0</v>
      </c>
      <c r="CT200" s="697">
        <f>[52]ACCOUNTALLOC!CT200</f>
        <v>0</v>
      </c>
      <c r="CU200" s="697">
        <f>[52]ACCOUNTALLOC!CU200</f>
        <v>0</v>
      </c>
      <c r="CW200" s="65">
        <f>[52]ACCOUNTALLOC!CW200</f>
        <v>0</v>
      </c>
      <c r="CX200" s="65">
        <f>[52]ACCOUNTALLOC!CX200</f>
        <v>0</v>
      </c>
      <c r="CY200" s="65">
        <f>[52]ACCOUNTALLOC!CY200</f>
        <v>0</v>
      </c>
      <c r="CZ200" s="65">
        <f>[52]ACCOUNTALLOC!CZ200</f>
        <v>0</v>
      </c>
      <c r="DA200" s="65">
        <f>[52]ACCOUNTALLOC!DA200</f>
        <v>0</v>
      </c>
      <c r="DB200" s="65">
        <f>[52]ACCOUNTALLOC!DB200</f>
        <v>0</v>
      </c>
      <c r="DC200" s="65">
        <f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>[52]ACCOUNTALLOC!E201</f>
        <v>0</v>
      </c>
      <c r="F201" s="697">
        <f>[52]ACCOUNTALLOC!F201</f>
        <v>0</v>
      </c>
      <c r="G201" s="697">
        <f>[52]ACCOUNTALLOC!G201</f>
        <v>0</v>
      </c>
      <c r="H201" s="697">
        <f>[52]ACCOUNTALLOC!H201</f>
        <v>0</v>
      </c>
      <c r="I201" s="697">
        <f>[52]ACCOUNTALLOC!I201</f>
        <v>0</v>
      </c>
      <c r="J201" s="697">
        <f>[52]ACCOUNTALLOC!J201</f>
        <v>0</v>
      </c>
      <c r="K201" s="697">
        <f>[52]ACCOUNTALLOC!K201</f>
        <v>0</v>
      </c>
      <c r="L201" s="698"/>
      <c r="M201" s="697">
        <f>[52]ACCOUNTALLOC!M201</f>
        <v>0</v>
      </c>
      <c r="N201" s="697">
        <f>[52]ACCOUNTALLOC!N201</f>
        <v>0</v>
      </c>
      <c r="O201" s="697">
        <f>[52]ACCOUNTALLOC!O201</f>
        <v>0</v>
      </c>
      <c r="P201" s="697">
        <f>[52]ACCOUNTALLOC!P201</f>
        <v>0</v>
      </c>
      <c r="Q201" s="697">
        <f>[52]ACCOUNTALLOC!Q201</f>
        <v>0</v>
      </c>
      <c r="R201" s="697">
        <f>[52]ACCOUNTALLOC!R201</f>
        <v>0</v>
      </c>
      <c r="S201" s="697">
        <f>[52]ACCOUNTALLOC!S201</f>
        <v>0</v>
      </c>
      <c r="T201" s="698"/>
      <c r="U201" s="697">
        <f>[52]ACCOUNTALLOC!U201</f>
        <v>0</v>
      </c>
      <c r="V201" s="697">
        <f>[52]ACCOUNTALLOC!V201</f>
        <v>0</v>
      </c>
      <c r="W201" s="697">
        <f>[52]ACCOUNTALLOC!W201</f>
        <v>0</v>
      </c>
      <c r="X201" s="697">
        <f>[52]ACCOUNTALLOC!X201</f>
        <v>0</v>
      </c>
      <c r="Y201" s="697">
        <f>[52]ACCOUNTALLOC!Y201</f>
        <v>0</v>
      </c>
      <c r="Z201" s="697">
        <f>[52]ACCOUNTALLOC!Z201</f>
        <v>0</v>
      </c>
      <c r="AA201" s="697">
        <f>[52]ACCOUNTALLOC!AA201</f>
        <v>0</v>
      </c>
      <c r="AB201" s="698"/>
      <c r="AC201" s="697">
        <f>[52]ACCOUNTALLOC!AC201</f>
        <v>0</v>
      </c>
      <c r="AD201" s="697">
        <f>[52]ACCOUNTALLOC!AD201</f>
        <v>0</v>
      </c>
      <c r="AE201" s="697">
        <f>[52]ACCOUNTALLOC!AE201</f>
        <v>0</v>
      </c>
      <c r="AF201" s="697">
        <f>[52]ACCOUNTALLOC!AF201</f>
        <v>0</v>
      </c>
      <c r="AG201" s="697">
        <f>[52]ACCOUNTALLOC!AG201</f>
        <v>0</v>
      </c>
      <c r="AH201" s="697">
        <f>[52]ACCOUNTALLOC!AH201</f>
        <v>0</v>
      </c>
      <c r="AI201" s="697">
        <f>[52]ACCOUNTALLOC!AI201</f>
        <v>0</v>
      </c>
      <c r="AJ201" s="698"/>
      <c r="AK201" s="697">
        <f>[52]ACCOUNTALLOC!AK201</f>
        <v>0</v>
      </c>
      <c r="AL201" s="697">
        <f>[52]ACCOUNTALLOC!AL201</f>
        <v>0</v>
      </c>
      <c r="AM201" s="697">
        <f>[52]ACCOUNTALLOC!AM201</f>
        <v>0</v>
      </c>
      <c r="AN201" s="697">
        <f>[52]ACCOUNTALLOC!AN201</f>
        <v>0</v>
      </c>
      <c r="AO201" s="697">
        <f>[52]ACCOUNTALLOC!AO201</f>
        <v>0</v>
      </c>
      <c r="AP201" s="697">
        <f>[52]ACCOUNTALLOC!AP201</f>
        <v>0</v>
      </c>
      <c r="AQ201" s="697">
        <f>[52]ACCOUNTALLOC!AQ201</f>
        <v>0</v>
      </c>
      <c r="AR201" s="698"/>
      <c r="AS201" s="697">
        <f>[52]ACCOUNTALLOC!AS201</f>
        <v>0</v>
      </c>
      <c r="AT201" s="697">
        <f>[52]ACCOUNTALLOC!AT201</f>
        <v>0</v>
      </c>
      <c r="AU201" s="697">
        <f>[52]ACCOUNTALLOC!AU201</f>
        <v>0</v>
      </c>
      <c r="AV201" s="697">
        <f>[52]ACCOUNTALLOC!AV201</f>
        <v>0</v>
      </c>
      <c r="AW201" s="697">
        <f>[52]ACCOUNTALLOC!AW201</f>
        <v>0</v>
      </c>
      <c r="AX201" s="697">
        <f>[52]ACCOUNTALLOC!AX201</f>
        <v>0</v>
      </c>
      <c r="AY201" s="697">
        <f>[52]ACCOUNTALLOC!AY201</f>
        <v>0</v>
      </c>
      <c r="AZ201" s="698"/>
      <c r="BA201" s="697">
        <f>[52]ACCOUNTALLOC!BA201</f>
        <v>0</v>
      </c>
      <c r="BB201" s="697">
        <f>[52]ACCOUNTALLOC!BB201</f>
        <v>0</v>
      </c>
      <c r="BC201" s="697">
        <f>[52]ACCOUNTALLOC!BC201</f>
        <v>0</v>
      </c>
      <c r="BD201" s="697">
        <f>[52]ACCOUNTALLOC!BD201</f>
        <v>0</v>
      </c>
      <c r="BE201" s="697">
        <f>[52]ACCOUNTALLOC!BE201</f>
        <v>0</v>
      </c>
      <c r="BF201" s="697">
        <f>[52]ACCOUNTALLOC!BF201</f>
        <v>0</v>
      </c>
      <c r="BG201" s="697">
        <f>[52]ACCOUNTALLOC!BG201</f>
        <v>0</v>
      </c>
      <c r="BH201" s="698"/>
      <c r="BI201" s="697">
        <f>[52]ACCOUNTALLOC!BI201</f>
        <v>0</v>
      </c>
      <c r="BJ201" s="697">
        <f>[52]ACCOUNTALLOC!BJ201</f>
        <v>0</v>
      </c>
      <c r="BK201" s="697">
        <f>[52]ACCOUNTALLOC!BK201</f>
        <v>0</v>
      </c>
      <c r="BL201" s="697">
        <f>[52]ACCOUNTALLOC!BL201</f>
        <v>0</v>
      </c>
      <c r="BM201" s="697">
        <f>[52]ACCOUNTALLOC!BM201</f>
        <v>0</v>
      </c>
      <c r="BN201" s="697">
        <f>[52]ACCOUNTALLOC!BN201</f>
        <v>0</v>
      </c>
      <c r="BO201" s="697">
        <f>[52]ACCOUNTALLOC!BO201</f>
        <v>0</v>
      </c>
      <c r="BP201" s="698"/>
      <c r="BQ201" s="697">
        <f>[52]ACCOUNTALLOC!BQ201</f>
        <v>0</v>
      </c>
      <c r="BR201" s="697">
        <f>[52]ACCOUNTALLOC!BR201</f>
        <v>0</v>
      </c>
      <c r="BS201" s="697">
        <f>[52]ACCOUNTALLOC!BS201</f>
        <v>0</v>
      </c>
      <c r="BT201" s="697">
        <f>[52]ACCOUNTALLOC!BT201</f>
        <v>0</v>
      </c>
      <c r="BU201" s="697">
        <f>[52]ACCOUNTALLOC!BU201</f>
        <v>0</v>
      </c>
      <c r="BV201" s="697">
        <f>[52]ACCOUNTALLOC!BV201</f>
        <v>0</v>
      </c>
      <c r="BW201" s="697">
        <f>[52]ACCOUNTALLOC!BW201</f>
        <v>0</v>
      </c>
      <c r="BX201" s="698"/>
      <c r="BY201" s="697">
        <f>[52]ACCOUNTALLOC!BY201</f>
        <v>0</v>
      </c>
      <c r="BZ201" s="697">
        <f>[52]ACCOUNTALLOC!BZ201</f>
        <v>0</v>
      </c>
      <c r="CA201" s="697">
        <f>[52]ACCOUNTALLOC!CA201</f>
        <v>0</v>
      </c>
      <c r="CB201" s="697">
        <f>[52]ACCOUNTALLOC!CB201</f>
        <v>0</v>
      </c>
      <c r="CC201" s="697">
        <f>[52]ACCOUNTALLOC!CC201</f>
        <v>0</v>
      </c>
      <c r="CD201" s="697">
        <f>[52]ACCOUNTALLOC!CD201</f>
        <v>0</v>
      </c>
      <c r="CE201" s="697">
        <f>[52]ACCOUNTALLOC!CE201</f>
        <v>0</v>
      </c>
      <c r="CF201" s="698"/>
      <c r="CG201" s="697">
        <f>[52]ACCOUNTALLOC!CG201</f>
        <v>0</v>
      </c>
      <c r="CH201" s="697">
        <f>[52]ACCOUNTALLOC!CH201</f>
        <v>0</v>
      </c>
      <c r="CI201" s="697">
        <f>[52]ACCOUNTALLOC!CI201</f>
        <v>0</v>
      </c>
      <c r="CJ201" s="697">
        <f>[52]ACCOUNTALLOC!CJ201</f>
        <v>0</v>
      </c>
      <c r="CK201" s="697">
        <f>[52]ACCOUNTALLOC!CK201</f>
        <v>0</v>
      </c>
      <c r="CL201" s="697">
        <f>[52]ACCOUNTALLOC!CL201</f>
        <v>0</v>
      </c>
      <c r="CM201" s="697">
        <f>[52]ACCOUNTALLOC!CM201</f>
        <v>0</v>
      </c>
      <c r="CN201" s="698">
        <f>[52]ACCOUNTALLOC!CN201</f>
        <v>0</v>
      </c>
      <c r="CO201" s="697">
        <f>[52]ACCOUNTALLOC!CO201</f>
        <v>0</v>
      </c>
      <c r="CP201" s="697">
        <f>[52]ACCOUNTALLOC!CP201</f>
        <v>0</v>
      </c>
      <c r="CQ201" s="697">
        <f>[52]ACCOUNTALLOC!CQ201</f>
        <v>0</v>
      </c>
      <c r="CR201" s="697">
        <f>[52]ACCOUNTALLOC!CR201</f>
        <v>0</v>
      </c>
      <c r="CS201" s="697">
        <f>[52]ACCOUNTALLOC!CS201</f>
        <v>0</v>
      </c>
      <c r="CT201" s="697">
        <f>[52]ACCOUNTALLOC!CT201</f>
        <v>0</v>
      </c>
      <c r="CU201" s="697">
        <f>[52]ACCOUNTALLOC!CU201</f>
        <v>0</v>
      </c>
      <c r="CW201" s="65">
        <f>[52]ACCOUNTALLOC!CW201</f>
        <v>0</v>
      </c>
      <c r="CX201" s="65">
        <f>[52]ACCOUNTALLOC!CX201</f>
        <v>0</v>
      </c>
      <c r="CY201" s="65">
        <f>[52]ACCOUNTALLOC!CY201</f>
        <v>0</v>
      </c>
      <c r="CZ201" s="65">
        <f>[52]ACCOUNTALLOC!CZ201</f>
        <v>0</v>
      </c>
      <c r="DA201" s="65">
        <f>[52]ACCOUNTALLOC!DA201</f>
        <v>0</v>
      </c>
      <c r="DB201" s="65">
        <f>[52]ACCOUNTALLOC!DB201</f>
        <v>0</v>
      </c>
      <c r="DC201" s="65">
        <f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>[52]ACCOUNTALLOC!E202</f>
        <v>0</v>
      </c>
      <c r="F202" s="697">
        <f>[52]ACCOUNTALLOC!F202</f>
        <v>0</v>
      </c>
      <c r="G202" s="697">
        <f>[52]ACCOUNTALLOC!G202</f>
        <v>0</v>
      </c>
      <c r="H202" s="697">
        <f>[52]ACCOUNTALLOC!H202</f>
        <v>0</v>
      </c>
      <c r="I202" s="697">
        <f>[52]ACCOUNTALLOC!I202</f>
        <v>0</v>
      </c>
      <c r="J202" s="697">
        <f>[52]ACCOUNTALLOC!J202</f>
        <v>0</v>
      </c>
      <c r="K202" s="697">
        <f>[52]ACCOUNTALLOC!K202</f>
        <v>0</v>
      </c>
      <c r="L202" s="698"/>
      <c r="M202" s="697">
        <f>[52]ACCOUNTALLOC!M202</f>
        <v>0</v>
      </c>
      <c r="N202" s="697">
        <f>[52]ACCOUNTALLOC!N202</f>
        <v>0</v>
      </c>
      <c r="O202" s="697">
        <f>[52]ACCOUNTALLOC!O202</f>
        <v>0</v>
      </c>
      <c r="P202" s="697">
        <f>[52]ACCOUNTALLOC!P202</f>
        <v>0</v>
      </c>
      <c r="Q202" s="697">
        <f>[52]ACCOUNTALLOC!Q202</f>
        <v>0</v>
      </c>
      <c r="R202" s="697">
        <f>[52]ACCOUNTALLOC!R202</f>
        <v>0</v>
      </c>
      <c r="S202" s="697">
        <f>[52]ACCOUNTALLOC!S202</f>
        <v>0</v>
      </c>
      <c r="T202" s="698"/>
      <c r="U202" s="697">
        <f>[52]ACCOUNTALLOC!U202</f>
        <v>0</v>
      </c>
      <c r="V202" s="697">
        <f>[52]ACCOUNTALLOC!V202</f>
        <v>0</v>
      </c>
      <c r="W202" s="697">
        <f>[52]ACCOUNTALLOC!W202</f>
        <v>0</v>
      </c>
      <c r="X202" s="697">
        <f>[52]ACCOUNTALLOC!X202</f>
        <v>0</v>
      </c>
      <c r="Y202" s="697">
        <f>[52]ACCOUNTALLOC!Y202</f>
        <v>0</v>
      </c>
      <c r="Z202" s="697">
        <f>[52]ACCOUNTALLOC!Z202</f>
        <v>0</v>
      </c>
      <c r="AA202" s="697">
        <f>[52]ACCOUNTALLOC!AA202</f>
        <v>0</v>
      </c>
      <c r="AB202" s="698"/>
      <c r="AC202" s="697">
        <f>[52]ACCOUNTALLOC!AC202</f>
        <v>0</v>
      </c>
      <c r="AD202" s="697">
        <f>[52]ACCOUNTALLOC!AD202</f>
        <v>0</v>
      </c>
      <c r="AE202" s="697">
        <f>[52]ACCOUNTALLOC!AE202</f>
        <v>0</v>
      </c>
      <c r="AF202" s="697">
        <f>[52]ACCOUNTALLOC!AF202</f>
        <v>0</v>
      </c>
      <c r="AG202" s="697">
        <f>[52]ACCOUNTALLOC!AG202</f>
        <v>0</v>
      </c>
      <c r="AH202" s="697">
        <f>[52]ACCOUNTALLOC!AH202</f>
        <v>0</v>
      </c>
      <c r="AI202" s="697">
        <f>[52]ACCOUNTALLOC!AI202</f>
        <v>0</v>
      </c>
      <c r="AJ202" s="698"/>
      <c r="AK202" s="697">
        <f>[52]ACCOUNTALLOC!AK202</f>
        <v>0</v>
      </c>
      <c r="AL202" s="697">
        <f>[52]ACCOUNTALLOC!AL202</f>
        <v>0</v>
      </c>
      <c r="AM202" s="697">
        <f>[52]ACCOUNTALLOC!AM202</f>
        <v>0</v>
      </c>
      <c r="AN202" s="697">
        <f>[52]ACCOUNTALLOC!AN202</f>
        <v>0</v>
      </c>
      <c r="AO202" s="697">
        <f>[52]ACCOUNTALLOC!AO202</f>
        <v>0</v>
      </c>
      <c r="AP202" s="697">
        <f>[52]ACCOUNTALLOC!AP202</f>
        <v>0</v>
      </c>
      <c r="AQ202" s="697">
        <f>[52]ACCOUNTALLOC!AQ202</f>
        <v>0</v>
      </c>
      <c r="AR202" s="698"/>
      <c r="AS202" s="697">
        <f>[52]ACCOUNTALLOC!AS202</f>
        <v>0</v>
      </c>
      <c r="AT202" s="697">
        <f>[52]ACCOUNTALLOC!AT202</f>
        <v>0</v>
      </c>
      <c r="AU202" s="697">
        <f>[52]ACCOUNTALLOC!AU202</f>
        <v>0</v>
      </c>
      <c r="AV202" s="697">
        <f>[52]ACCOUNTALLOC!AV202</f>
        <v>0</v>
      </c>
      <c r="AW202" s="697">
        <f>[52]ACCOUNTALLOC!AW202</f>
        <v>0</v>
      </c>
      <c r="AX202" s="697">
        <f>[52]ACCOUNTALLOC!AX202</f>
        <v>0</v>
      </c>
      <c r="AY202" s="697">
        <f>[52]ACCOUNTALLOC!AY202</f>
        <v>0</v>
      </c>
      <c r="AZ202" s="698"/>
      <c r="BA202" s="697">
        <f>[52]ACCOUNTALLOC!BA202</f>
        <v>0</v>
      </c>
      <c r="BB202" s="697">
        <f>[52]ACCOUNTALLOC!BB202</f>
        <v>0</v>
      </c>
      <c r="BC202" s="697">
        <f>[52]ACCOUNTALLOC!BC202</f>
        <v>0</v>
      </c>
      <c r="BD202" s="697">
        <f>[52]ACCOUNTALLOC!BD202</f>
        <v>0</v>
      </c>
      <c r="BE202" s="697">
        <f>[52]ACCOUNTALLOC!BE202</f>
        <v>0</v>
      </c>
      <c r="BF202" s="697">
        <f>[52]ACCOUNTALLOC!BF202</f>
        <v>0</v>
      </c>
      <c r="BG202" s="697">
        <f>[52]ACCOUNTALLOC!BG202</f>
        <v>0</v>
      </c>
      <c r="BH202" s="698"/>
      <c r="BI202" s="697">
        <f>[52]ACCOUNTALLOC!BI202</f>
        <v>0</v>
      </c>
      <c r="BJ202" s="697">
        <f>[52]ACCOUNTALLOC!BJ202</f>
        <v>0</v>
      </c>
      <c r="BK202" s="697">
        <f>[52]ACCOUNTALLOC!BK202</f>
        <v>0</v>
      </c>
      <c r="BL202" s="697">
        <f>[52]ACCOUNTALLOC!BL202</f>
        <v>0</v>
      </c>
      <c r="BM202" s="697">
        <f>[52]ACCOUNTALLOC!BM202</f>
        <v>0</v>
      </c>
      <c r="BN202" s="697">
        <f>[52]ACCOUNTALLOC!BN202</f>
        <v>0</v>
      </c>
      <c r="BO202" s="697">
        <f>[52]ACCOUNTALLOC!BO202</f>
        <v>0</v>
      </c>
      <c r="BP202" s="698"/>
      <c r="BQ202" s="697">
        <f>[52]ACCOUNTALLOC!BQ202</f>
        <v>0</v>
      </c>
      <c r="BR202" s="697">
        <f>[52]ACCOUNTALLOC!BR202</f>
        <v>0</v>
      </c>
      <c r="BS202" s="697">
        <f>[52]ACCOUNTALLOC!BS202</f>
        <v>0</v>
      </c>
      <c r="BT202" s="697">
        <f>[52]ACCOUNTALLOC!BT202</f>
        <v>0</v>
      </c>
      <c r="BU202" s="697">
        <f>[52]ACCOUNTALLOC!BU202</f>
        <v>0</v>
      </c>
      <c r="BV202" s="697">
        <f>[52]ACCOUNTALLOC!BV202</f>
        <v>0</v>
      </c>
      <c r="BW202" s="697">
        <f>[52]ACCOUNTALLOC!BW202</f>
        <v>0</v>
      </c>
      <c r="BX202" s="698"/>
      <c r="BY202" s="697">
        <f>[52]ACCOUNTALLOC!BY202</f>
        <v>0</v>
      </c>
      <c r="BZ202" s="697">
        <f>[52]ACCOUNTALLOC!BZ202</f>
        <v>0</v>
      </c>
      <c r="CA202" s="697">
        <f>[52]ACCOUNTALLOC!CA202</f>
        <v>0</v>
      </c>
      <c r="CB202" s="697">
        <f>[52]ACCOUNTALLOC!CB202</f>
        <v>0</v>
      </c>
      <c r="CC202" s="697">
        <f>[52]ACCOUNTALLOC!CC202</f>
        <v>0</v>
      </c>
      <c r="CD202" s="697">
        <f>[52]ACCOUNTALLOC!CD202</f>
        <v>0</v>
      </c>
      <c r="CE202" s="697">
        <f>[52]ACCOUNTALLOC!CE202</f>
        <v>0</v>
      </c>
      <c r="CF202" s="698"/>
      <c r="CG202" s="697">
        <f>[52]ACCOUNTALLOC!CG202</f>
        <v>0</v>
      </c>
      <c r="CH202" s="697">
        <f>[52]ACCOUNTALLOC!CH202</f>
        <v>0</v>
      </c>
      <c r="CI202" s="697">
        <f>[52]ACCOUNTALLOC!CI202</f>
        <v>0</v>
      </c>
      <c r="CJ202" s="697">
        <f>[52]ACCOUNTALLOC!CJ202</f>
        <v>0</v>
      </c>
      <c r="CK202" s="697">
        <f>[52]ACCOUNTALLOC!CK202</f>
        <v>0</v>
      </c>
      <c r="CL202" s="697">
        <f>[52]ACCOUNTALLOC!CL202</f>
        <v>0</v>
      </c>
      <c r="CM202" s="697">
        <f>[52]ACCOUNTALLOC!CM202</f>
        <v>0</v>
      </c>
      <c r="CN202" s="698">
        <f>[52]ACCOUNTALLOC!CN202</f>
        <v>0</v>
      </c>
      <c r="CO202" s="697">
        <f>[52]ACCOUNTALLOC!CO202</f>
        <v>0</v>
      </c>
      <c r="CP202" s="697">
        <f>[52]ACCOUNTALLOC!CP202</f>
        <v>0</v>
      </c>
      <c r="CQ202" s="697">
        <f>[52]ACCOUNTALLOC!CQ202</f>
        <v>0</v>
      </c>
      <c r="CR202" s="697">
        <f>[52]ACCOUNTALLOC!CR202</f>
        <v>0</v>
      </c>
      <c r="CS202" s="697">
        <f>[52]ACCOUNTALLOC!CS202</f>
        <v>0</v>
      </c>
      <c r="CT202" s="697">
        <f>[52]ACCOUNTALLOC!CT202</f>
        <v>0</v>
      </c>
      <c r="CU202" s="697">
        <f>[52]ACCOUNTALLOC!CU202</f>
        <v>0</v>
      </c>
      <c r="CW202" s="65">
        <f>[52]ACCOUNTALLOC!CW202</f>
        <v>0</v>
      </c>
      <c r="CX202" s="65">
        <f>[52]ACCOUNTALLOC!CX202</f>
        <v>0</v>
      </c>
      <c r="CY202" s="65">
        <f>[52]ACCOUNTALLOC!CY202</f>
        <v>0</v>
      </c>
      <c r="CZ202" s="65">
        <f>[52]ACCOUNTALLOC!CZ202</f>
        <v>0</v>
      </c>
      <c r="DA202" s="65">
        <f>[52]ACCOUNTALLOC!DA202</f>
        <v>0</v>
      </c>
      <c r="DB202" s="65">
        <f>[52]ACCOUNTALLOC!DB202</f>
        <v>0</v>
      </c>
      <c r="DC202" s="65">
        <f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>[52]ACCOUNTALLOC!E203</f>
        <v>0</v>
      </c>
      <c r="F203" s="697">
        <f>[52]ACCOUNTALLOC!F203</f>
        <v>0</v>
      </c>
      <c r="G203" s="697">
        <f>[52]ACCOUNTALLOC!G203</f>
        <v>0</v>
      </c>
      <c r="H203" s="697">
        <f>[52]ACCOUNTALLOC!H203</f>
        <v>0</v>
      </c>
      <c r="I203" s="697">
        <f>[52]ACCOUNTALLOC!I203</f>
        <v>0</v>
      </c>
      <c r="J203" s="697">
        <f>[52]ACCOUNTALLOC!J203</f>
        <v>0</v>
      </c>
      <c r="K203" s="697">
        <f>[52]ACCOUNTALLOC!K203</f>
        <v>0</v>
      </c>
      <c r="L203" s="698"/>
      <c r="M203" s="697">
        <f>[52]ACCOUNTALLOC!M203</f>
        <v>0</v>
      </c>
      <c r="N203" s="697">
        <f>[52]ACCOUNTALLOC!N203</f>
        <v>0</v>
      </c>
      <c r="O203" s="697">
        <f>[52]ACCOUNTALLOC!O203</f>
        <v>0</v>
      </c>
      <c r="P203" s="697">
        <f>[52]ACCOUNTALLOC!P203</f>
        <v>0</v>
      </c>
      <c r="Q203" s="697">
        <f>[52]ACCOUNTALLOC!Q203</f>
        <v>0</v>
      </c>
      <c r="R203" s="697">
        <f>[52]ACCOUNTALLOC!R203</f>
        <v>0</v>
      </c>
      <c r="S203" s="697">
        <f>[52]ACCOUNTALLOC!S203</f>
        <v>0</v>
      </c>
      <c r="T203" s="698"/>
      <c r="U203" s="697">
        <f>[52]ACCOUNTALLOC!U203</f>
        <v>0</v>
      </c>
      <c r="V203" s="697">
        <f>[52]ACCOUNTALLOC!V203</f>
        <v>0</v>
      </c>
      <c r="W203" s="697">
        <f>[52]ACCOUNTALLOC!W203</f>
        <v>0</v>
      </c>
      <c r="X203" s="697">
        <f>[52]ACCOUNTALLOC!X203</f>
        <v>0</v>
      </c>
      <c r="Y203" s="697">
        <f>[52]ACCOUNTALLOC!Y203</f>
        <v>0</v>
      </c>
      <c r="Z203" s="697">
        <f>[52]ACCOUNTALLOC!Z203</f>
        <v>0</v>
      </c>
      <c r="AA203" s="697">
        <f>[52]ACCOUNTALLOC!AA203</f>
        <v>0</v>
      </c>
      <c r="AB203" s="698"/>
      <c r="AC203" s="697">
        <f>[52]ACCOUNTALLOC!AC203</f>
        <v>0</v>
      </c>
      <c r="AD203" s="697">
        <f>[52]ACCOUNTALLOC!AD203</f>
        <v>0</v>
      </c>
      <c r="AE203" s="697">
        <f>[52]ACCOUNTALLOC!AE203</f>
        <v>0</v>
      </c>
      <c r="AF203" s="697">
        <f>[52]ACCOUNTALLOC!AF203</f>
        <v>0</v>
      </c>
      <c r="AG203" s="697">
        <f>[52]ACCOUNTALLOC!AG203</f>
        <v>0</v>
      </c>
      <c r="AH203" s="697">
        <f>[52]ACCOUNTALLOC!AH203</f>
        <v>0</v>
      </c>
      <c r="AI203" s="697">
        <f>[52]ACCOUNTALLOC!AI203</f>
        <v>0</v>
      </c>
      <c r="AJ203" s="698"/>
      <c r="AK203" s="697">
        <f>[52]ACCOUNTALLOC!AK203</f>
        <v>0</v>
      </c>
      <c r="AL203" s="697">
        <f>[52]ACCOUNTALLOC!AL203</f>
        <v>0</v>
      </c>
      <c r="AM203" s="697">
        <f>[52]ACCOUNTALLOC!AM203</f>
        <v>0</v>
      </c>
      <c r="AN203" s="697">
        <f>[52]ACCOUNTALLOC!AN203</f>
        <v>0</v>
      </c>
      <c r="AO203" s="697">
        <f>[52]ACCOUNTALLOC!AO203</f>
        <v>0</v>
      </c>
      <c r="AP203" s="697">
        <f>[52]ACCOUNTALLOC!AP203</f>
        <v>0</v>
      </c>
      <c r="AQ203" s="697">
        <f>[52]ACCOUNTALLOC!AQ203</f>
        <v>0</v>
      </c>
      <c r="AR203" s="698"/>
      <c r="AS203" s="697">
        <f>[52]ACCOUNTALLOC!AS203</f>
        <v>0</v>
      </c>
      <c r="AT203" s="697">
        <f>[52]ACCOUNTALLOC!AT203</f>
        <v>0</v>
      </c>
      <c r="AU203" s="697">
        <f>[52]ACCOUNTALLOC!AU203</f>
        <v>0</v>
      </c>
      <c r="AV203" s="697">
        <f>[52]ACCOUNTALLOC!AV203</f>
        <v>0</v>
      </c>
      <c r="AW203" s="697">
        <f>[52]ACCOUNTALLOC!AW203</f>
        <v>0</v>
      </c>
      <c r="AX203" s="697">
        <f>[52]ACCOUNTALLOC!AX203</f>
        <v>0</v>
      </c>
      <c r="AY203" s="697">
        <f>[52]ACCOUNTALLOC!AY203</f>
        <v>0</v>
      </c>
      <c r="AZ203" s="698"/>
      <c r="BA203" s="697">
        <f>[52]ACCOUNTALLOC!BA203</f>
        <v>0</v>
      </c>
      <c r="BB203" s="697">
        <f>[52]ACCOUNTALLOC!BB203</f>
        <v>0</v>
      </c>
      <c r="BC203" s="697">
        <f>[52]ACCOUNTALLOC!BC203</f>
        <v>0</v>
      </c>
      <c r="BD203" s="697">
        <f>[52]ACCOUNTALLOC!BD203</f>
        <v>0</v>
      </c>
      <c r="BE203" s="697">
        <f>[52]ACCOUNTALLOC!BE203</f>
        <v>0</v>
      </c>
      <c r="BF203" s="697">
        <f>[52]ACCOUNTALLOC!BF203</f>
        <v>0</v>
      </c>
      <c r="BG203" s="697">
        <f>[52]ACCOUNTALLOC!BG203</f>
        <v>0</v>
      </c>
      <c r="BH203" s="698"/>
      <c r="BI203" s="697">
        <f>[52]ACCOUNTALLOC!BI203</f>
        <v>0</v>
      </c>
      <c r="BJ203" s="697">
        <f>[52]ACCOUNTALLOC!BJ203</f>
        <v>0</v>
      </c>
      <c r="BK203" s="697">
        <f>[52]ACCOUNTALLOC!BK203</f>
        <v>0</v>
      </c>
      <c r="BL203" s="697">
        <f>[52]ACCOUNTALLOC!BL203</f>
        <v>0</v>
      </c>
      <c r="BM203" s="697">
        <f>[52]ACCOUNTALLOC!BM203</f>
        <v>0</v>
      </c>
      <c r="BN203" s="697">
        <f>[52]ACCOUNTALLOC!BN203</f>
        <v>0</v>
      </c>
      <c r="BO203" s="697">
        <f>[52]ACCOUNTALLOC!BO203</f>
        <v>0</v>
      </c>
      <c r="BP203" s="698"/>
      <c r="BQ203" s="697">
        <f>[52]ACCOUNTALLOC!BQ203</f>
        <v>0</v>
      </c>
      <c r="BR203" s="697">
        <f>[52]ACCOUNTALLOC!BR203</f>
        <v>0</v>
      </c>
      <c r="BS203" s="697">
        <f>[52]ACCOUNTALLOC!BS203</f>
        <v>0</v>
      </c>
      <c r="BT203" s="697">
        <f>[52]ACCOUNTALLOC!BT203</f>
        <v>0</v>
      </c>
      <c r="BU203" s="697">
        <f>[52]ACCOUNTALLOC!BU203</f>
        <v>0</v>
      </c>
      <c r="BV203" s="697">
        <f>[52]ACCOUNTALLOC!BV203</f>
        <v>0</v>
      </c>
      <c r="BW203" s="697">
        <f>[52]ACCOUNTALLOC!BW203</f>
        <v>0</v>
      </c>
      <c r="BX203" s="698"/>
      <c r="BY203" s="697">
        <f>[52]ACCOUNTALLOC!BY203</f>
        <v>0</v>
      </c>
      <c r="BZ203" s="697">
        <f>[52]ACCOUNTALLOC!BZ203</f>
        <v>0</v>
      </c>
      <c r="CA203" s="697">
        <f>[52]ACCOUNTALLOC!CA203</f>
        <v>0</v>
      </c>
      <c r="CB203" s="697">
        <f>[52]ACCOUNTALLOC!CB203</f>
        <v>0</v>
      </c>
      <c r="CC203" s="697">
        <f>[52]ACCOUNTALLOC!CC203</f>
        <v>0</v>
      </c>
      <c r="CD203" s="697">
        <f>[52]ACCOUNTALLOC!CD203</f>
        <v>0</v>
      </c>
      <c r="CE203" s="697">
        <f>[52]ACCOUNTALLOC!CE203</f>
        <v>0</v>
      </c>
      <c r="CF203" s="698"/>
      <c r="CG203" s="697">
        <f>[52]ACCOUNTALLOC!CG203</f>
        <v>0</v>
      </c>
      <c r="CH203" s="697">
        <f>[52]ACCOUNTALLOC!CH203</f>
        <v>0</v>
      </c>
      <c r="CI203" s="697">
        <f>[52]ACCOUNTALLOC!CI203</f>
        <v>0</v>
      </c>
      <c r="CJ203" s="697">
        <f>[52]ACCOUNTALLOC!CJ203</f>
        <v>0</v>
      </c>
      <c r="CK203" s="697">
        <f>[52]ACCOUNTALLOC!CK203</f>
        <v>0</v>
      </c>
      <c r="CL203" s="697">
        <f>[52]ACCOUNTALLOC!CL203</f>
        <v>0</v>
      </c>
      <c r="CM203" s="697">
        <f>[52]ACCOUNTALLOC!CM203</f>
        <v>0</v>
      </c>
      <c r="CN203" s="698">
        <f>[52]ACCOUNTALLOC!CN203</f>
        <v>0</v>
      </c>
      <c r="CO203" s="697">
        <f>[52]ACCOUNTALLOC!CO203</f>
        <v>0</v>
      </c>
      <c r="CP203" s="697">
        <f>[52]ACCOUNTALLOC!CP203</f>
        <v>0</v>
      </c>
      <c r="CQ203" s="697">
        <f>[52]ACCOUNTALLOC!CQ203</f>
        <v>0</v>
      </c>
      <c r="CR203" s="697">
        <f>[52]ACCOUNTALLOC!CR203</f>
        <v>0</v>
      </c>
      <c r="CS203" s="697">
        <f>[52]ACCOUNTALLOC!CS203</f>
        <v>0</v>
      </c>
      <c r="CT203" s="697">
        <f>[52]ACCOUNTALLOC!CT203</f>
        <v>0</v>
      </c>
      <c r="CU203" s="697">
        <f>[52]ACCOUNTALLOC!CU203</f>
        <v>0</v>
      </c>
      <c r="CW203" s="65">
        <f>[52]ACCOUNTALLOC!CW203</f>
        <v>0</v>
      </c>
      <c r="CX203" s="65">
        <f>[52]ACCOUNTALLOC!CX203</f>
        <v>0</v>
      </c>
      <c r="CY203" s="65">
        <f>[52]ACCOUNTALLOC!CY203</f>
        <v>0</v>
      </c>
      <c r="CZ203" s="65">
        <f>[52]ACCOUNTALLOC!CZ203</f>
        <v>0</v>
      </c>
      <c r="DA203" s="65">
        <f>[52]ACCOUNTALLOC!DA203</f>
        <v>0</v>
      </c>
      <c r="DB203" s="65">
        <f>[52]ACCOUNTALLOC!DB203</f>
        <v>0</v>
      </c>
      <c r="DC203" s="65">
        <f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>[52]ACCOUNTALLOC!E204</f>
        <v>38385362.822908357</v>
      </c>
      <c r="F204" s="696">
        <f>[52]ACCOUNTALLOC!F204</f>
        <v>35959327.368866913</v>
      </c>
      <c r="G204" s="696">
        <f>[52]ACCOUNTALLOC!G204</f>
        <v>5436688.4784517912</v>
      </c>
      <c r="H204" s="696">
        <f>[52]ACCOUNTALLOC!H204</f>
        <v>0</v>
      </c>
      <c r="I204" s="696">
        <f>[52]ACCOUNTALLOC!I204</f>
        <v>0</v>
      </c>
      <c r="J204" s="696">
        <f>[52]ACCOUNTALLOC!J204</f>
        <v>0</v>
      </c>
      <c r="K204" s="696">
        <f>[52]ACCOUNTALLOC!K204</f>
        <v>79781378.670227051</v>
      </c>
      <c r="L204" s="696"/>
      <c r="M204" s="696">
        <f>[52]ACCOUNTALLOC!M204</f>
        <v>7291335.9170426708</v>
      </c>
      <c r="N204" s="696">
        <f>[52]ACCOUNTALLOC!N204</f>
        <v>9136843.1426230334</v>
      </c>
      <c r="O204" s="696">
        <f>[52]ACCOUNTALLOC!O204</f>
        <v>706424.39862425264</v>
      </c>
      <c r="P204" s="696">
        <f>[52]ACCOUNTALLOC!P204</f>
        <v>0</v>
      </c>
      <c r="Q204" s="696">
        <f>[52]ACCOUNTALLOC!Q204</f>
        <v>0</v>
      </c>
      <c r="R204" s="696">
        <f>[52]ACCOUNTALLOC!R204</f>
        <v>0</v>
      </c>
      <c r="S204" s="696">
        <f>[52]ACCOUNTALLOC!S204</f>
        <v>17134603.458289959</v>
      </c>
      <c r="T204" s="696"/>
      <c r="U204" s="696">
        <f>[52]ACCOUNTALLOC!U204</f>
        <v>6421377.2712091915</v>
      </c>
      <c r="V204" s="696">
        <f>[52]ACCOUNTALLOC!V204</f>
        <v>10160869.272510218</v>
      </c>
      <c r="W204" s="696">
        <f>[52]ACCOUNTALLOC!W204</f>
        <v>167807.86532359538</v>
      </c>
      <c r="X204" s="696">
        <f>[52]ACCOUNTALLOC!X204</f>
        <v>0</v>
      </c>
      <c r="Y204" s="696">
        <f>[52]ACCOUNTALLOC!Y204</f>
        <v>0</v>
      </c>
      <c r="Z204" s="696">
        <f>[52]ACCOUNTALLOC!Z204</f>
        <v>0</v>
      </c>
      <c r="AA204" s="696">
        <f>[52]ACCOUNTALLOC!AA204</f>
        <v>16750054.409043005</v>
      </c>
      <c r="AB204" s="696"/>
      <c r="AC204" s="696">
        <f>[52]ACCOUNTALLOC!AC204</f>
        <v>2905590.3762065917</v>
      </c>
      <c r="AD204" s="696">
        <f>[52]ACCOUNTALLOC!AD204</f>
        <v>6557477.7102560988</v>
      </c>
      <c r="AE204" s="696">
        <f>[52]ACCOUNTALLOC!AE204</f>
        <v>27655.243572005336</v>
      </c>
      <c r="AF204" s="696">
        <f>[52]ACCOUNTALLOC!AF204</f>
        <v>0</v>
      </c>
      <c r="AG204" s="696">
        <f>[52]ACCOUNTALLOC!AG204</f>
        <v>0</v>
      </c>
      <c r="AH204" s="696">
        <f>[52]ACCOUNTALLOC!AH204</f>
        <v>0</v>
      </c>
      <c r="AI204" s="696">
        <f>[52]ACCOUNTALLOC!AI204</f>
        <v>9490723.3300346974</v>
      </c>
      <c r="AJ204" s="696"/>
      <c r="AK204" s="696">
        <f>[52]ACCOUNTALLOC!AK204</f>
        <v>2255693.7232680283</v>
      </c>
      <c r="AL204" s="696">
        <f>[52]ACCOUNTALLOC!AL204</f>
        <v>4562317.8317374336</v>
      </c>
      <c r="AM204" s="696">
        <f>[52]ACCOUNTALLOC!AM204</f>
        <v>218936.90992923779</v>
      </c>
      <c r="AN204" s="696">
        <f>[52]ACCOUNTALLOC!AN204</f>
        <v>0</v>
      </c>
      <c r="AO204" s="696">
        <f>[52]ACCOUNTALLOC!AO204</f>
        <v>0</v>
      </c>
      <c r="AP204" s="696">
        <f>[52]ACCOUNTALLOC!AP204</f>
        <v>0</v>
      </c>
      <c r="AQ204" s="696">
        <f>[52]ACCOUNTALLOC!AQ204</f>
        <v>7036948.4649346992</v>
      </c>
      <c r="AR204" s="696"/>
      <c r="AS204" s="696">
        <f>[52]ACCOUNTALLOC!AS204</f>
        <v>22267.200756683844</v>
      </c>
      <c r="AT204" s="696">
        <f>[52]ACCOUNTALLOC!AT204</f>
        <v>14406.012941381194</v>
      </c>
      <c r="AU204" s="696">
        <f>[52]ACCOUNTALLOC!AU204</f>
        <v>675.30528293091368</v>
      </c>
      <c r="AV204" s="696">
        <f>[52]ACCOUNTALLOC!AV204</f>
        <v>0</v>
      </c>
      <c r="AW204" s="696">
        <f>[52]ACCOUNTALLOC!AW204</f>
        <v>0</v>
      </c>
      <c r="AX204" s="696">
        <f>[52]ACCOUNTALLOC!AX204</f>
        <v>0</v>
      </c>
      <c r="AY204" s="696">
        <f>[52]ACCOUNTALLOC!AY204</f>
        <v>37348.518980995956</v>
      </c>
      <c r="AZ204" s="696"/>
      <c r="BA204" s="696">
        <f>[52]ACCOUNTALLOC!BA204</f>
        <v>430130.86579024961</v>
      </c>
      <c r="BB204" s="696">
        <f>[52]ACCOUNTALLOC!BB204</f>
        <v>397598.96691132861</v>
      </c>
      <c r="BC204" s="696">
        <f>[52]ACCOUNTALLOC!BC204</f>
        <v>67521.342856268704</v>
      </c>
      <c r="BD204" s="696">
        <f>[52]ACCOUNTALLOC!BD204</f>
        <v>0</v>
      </c>
      <c r="BE204" s="696">
        <f>[52]ACCOUNTALLOC!BE204</f>
        <v>0</v>
      </c>
      <c r="BF204" s="696">
        <f>[52]ACCOUNTALLOC!BF204</f>
        <v>0</v>
      </c>
      <c r="BG204" s="696">
        <f>[52]ACCOUNTALLOC!BG204</f>
        <v>895251.17555784702</v>
      </c>
      <c r="BH204" s="696"/>
      <c r="BI204" s="696">
        <f>[52]ACCOUNTALLOC!BI204</f>
        <v>694294.47689970152</v>
      </c>
      <c r="BJ204" s="696">
        <f>[52]ACCOUNTALLOC!BJ204</f>
        <v>214630.1643695751</v>
      </c>
      <c r="BK204" s="696">
        <f>[52]ACCOUNTALLOC!BK204</f>
        <v>14845.736840301011</v>
      </c>
      <c r="BL204" s="696">
        <f>[52]ACCOUNTALLOC!BL204</f>
        <v>0</v>
      </c>
      <c r="BM204" s="696">
        <f>[52]ACCOUNTALLOC!BM204</f>
        <v>0</v>
      </c>
      <c r="BN204" s="696">
        <f>[52]ACCOUNTALLOC!BN204</f>
        <v>0</v>
      </c>
      <c r="BO204" s="696">
        <f>[52]ACCOUNTALLOC!BO204</f>
        <v>923770.37810957758</v>
      </c>
      <c r="BP204" s="696"/>
      <c r="BQ204" s="696">
        <f>[52]ACCOUNTALLOC!BQ204</f>
        <v>406356.91842547042</v>
      </c>
      <c r="BR204" s="696">
        <f>[52]ACCOUNTALLOC!BR204</f>
        <v>1974756.6551184929</v>
      </c>
      <c r="BS204" s="696">
        <f>[52]ACCOUNTALLOC!BS204</f>
        <v>10427.740240690204</v>
      </c>
      <c r="BT204" s="696">
        <f>[52]ACCOUNTALLOC!BT204</f>
        <v>0</v>
      </c>
      <c r="BU204" s="696">
        <f>[52]ACCOUNTALLOC!BU204</f>
        <v>0</v>
      </c>
      <c r="BV204" s="696">
        <f>[52]ACCOUNTALLOC!BV204</f>
        <v>0</v>
      </c>
      <c r="BW204" s="696">
        <f>[52]ACCOUNTALLOC!BW204</f>
        <v>2391541.3137846538</v>
      </c>
      <c r="BX204" s="696"/>
      <c r="BY204" s="696">
        <f>[52]ACCOUNTALLOC!BY204</f>
        <v>193615.16547709558</v>
      </c>
      <c r="BZ204" s="696">
        <f>[52]ACCOUNTALLOC!BZ204</f>
        <v>1266729.5203697605</v>
      </c>
      <c r="CA204" s="696">
        <f>[52]ACCOUNTALLOC!CA204</f>
        <v>17134.345903236201</v>
      </c>
      <c r="CB204" s="696">
        <f>[52]ACCOUNTALLOC!CB204</f>
        <v>0</v>
      </c>
      <c r="CC204" s="696">
        <f>[52]ACCOUNTALLOC!CC204</f>
        <v>0</v>
      </c>
      <c r="CD204" s="696">
        <f>[52]ACCOUNTALLOC!CD204</f>
        <v>0</v>
      </c>
      <c r="CE204" s="696">
        <f>[52]ACCOUNTALLOC!CE204</f>
        <v>1477479.0317500923</v>
      </c>
      <c r="CF204" s="696"/>
      <c r="CG204" s="696">
        <f>[52]ACCOUNTALLOC!CG204</f>
        <v>325620.07895055588</v>
      </c>
      <c r="CH204" s="696">
        <f>[52]ACCOUNTALLOC!CH204</f>
        <v>237785.18295763255</v>
      </c>
      <c r="CI204" s="696">
        <f>[52]ACCOUNTALLOC!CI204</f>
        <v>848808.09976258257</v>
      </c>
      <c r="CJ204" s="696">
        <f>[52]ACCOUNTALLOC!CJ204</f>
        <v>0</v>
      </c>
      <c r="CK204" s="696">
        <f>[52]ACCOUNTALLOC!CK204</f>
        <v>0</v>
      </c>
      <c r="CL204" s="696">
        <f>[52]ACCOUNTALLOC!CL204</f>
        <v>0</v>
      </c>
      <c r="CM204" s="696">
        <f>[52]ACCOUNTALLOC!CM204</f>
        <v>1412213.3616707711</v>
      </c>
      <c r="CN204" s="696">
        <f>[52]ACCOUNTALLOC!CN204</f>
        <v>0</v>
      </c>
      <c r="CO204" s="696">
        <f>[52]ACCOUNTALLOC!CO204</f>
        <v>20477.730475210126</v>
      </c>
      <c r="CP204" s="696">
        <f>[52]ACCOUNTALLOC!CP204</f>
        <v>23271.740508885621</v>
      </c>
      <c r="CQ204" s="696">
        <f>[52]ACCOUNTALLOC!CQ204</f>
        <v>154.37240269433062</v>
      </c>
      <c r="CR204" s="696">
        <f>[52]ACCOUNTALLOC!CR204</f>
        <v>0</v>
      </c>
      <c r="CS204" s="696">
        <f>[52]ACCOUNTALLOC!CS204</f>
        <v>0</v>
      </c>
      <c r="CT204" s="696">
        <f>[52]ACCOUNTALLOC!CT204</f>
        <v>0</v>
      </c>
      <c r="CU204" s="696">
        <f>[52]ACCOUNTALLOC!CU204</f>
        <v>43903.843386790082</v>
      </c>
      <c r="CV204" s="66"/>
      <c r="CW204" s="66">
        <f>[52]ACCOUNTALLOC!CW204</f>
        <v>0</v>
      </c>
      <c r="CX204" s="66">
        <f>[52]ACCOUNTALLOC!CX204</f>
        <v>0</v>
      </c>
      <c r="CY204" s="66">
        <f>[52]ACCOUNTALLOC!CY204</f>
        <v>0</v>
      </c>
      <c r="CZ204" s="66">
        <f>[52]ACCOUNTALLOC!CZ204</f>
        <v>0</v>
      </c>
      <c r="DA204" s="66">
        <f>[52]ACCOUNTALLOC!DA204</f>
        <v>0</v>
      </c>
      <c r="DB204" s="66">
        <f>[52]ACCOUNTALLOC!DB204</f>
        <v>0</v>
      </c>
      <c r="DC204" s="66">
        <f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>[52]ACCOUNTALLOC!E207</f>
        <v>12040394.556169249</v>
      </c>
      <c r="F207" s="697">
        <f>[52]ACCOUNTALLOC!F207</f>
        <v>87998739.571074873</v>
      </c>
      <c r="G207" s="697">
        <f>[52]ACCOUNTALLOC!G207</f>
        <v>0</v>
      </c>
      <c r="H207" s="697">
        <f>[52]ACCOUNTALLOC!H207</f>
        <v>0</v>
      </c>
      <c r="I207" s="697">
        <f>[52]ACCOUNTALLOC!I207</f>
        <v>0</v>
      </c>
      <c r="J207" s="697">
        <f>[52]ACCOUNTALLOC!J207</f>
        <v>0</v>
      </c>
      <c r="K207" s="697">
        <f>[52]ACCOUNTALLOC!K207</f>
        <v>100039134.12724411</v>
      </c>
      <c r="L207" s="698"/>
      <c r="M207" s="697">
        <f>[52]ACCOUNTALLOC!M207</f>
        <v>2775948.9954893915</v>
      </c>
      <c r="N207" s="697">
        <f>[52]ACCOUNTALLOC!N207</f>
        <v>22359447.159892209</v>
      </c>
      <c r="O207" s="697">
        <f>[52]ACCOUNTALLOC!O207</f>
        <v>0</v>
      </c>
      <c r="P207" s="697">
        <f>[52]ACCOUNTALLOC!P207</f>
        <v>0</v>
      </c>
      <c r="Q207" s="697">
        <f>[52]ACCOUNTALLOC!Q207</f>
        <v>0</v>
      </c>
      <c r="R207" s="697">
        <f>[52]ACCOUNTALLOC!R207</f>
        <v>0</v>
      </c>
      <c r="S207" s="697">
        <f>[52]ACCOUNTALLOC!S207</f>
        <v>25135396.155381601</v>
      </c>
      <c r="T207" s="698"/>
      <c r="U207" s="697">
        <f>[52]ACCOUNTALLOC!U207</f>
        <v>2971203.7187367831</v>
      </c>
      <c r="V207" s="697">
        <f>[52]ACCOUNTALLOC!V207</f>
        <v>24865417.524508558</v>
      </c>
      <c r="W207" s="697">
        <f>[52]ACCOUNTALLOC!W207</f>
        <v>0</v>
      </c>
      <c r="X207" s="697">
        <f>[52]ACCOUNTALLOC!X207</f>
        <v>0</v>
      </c>
      <c r="Y207" s="697">
        <f>[52]ACCOUNTALLOC!Y207</f>
        <v>0</v>
      </c>
      <c r="Z207" s="697">
        <f>[52]ACCOUNTALLOC!Z207</f>
        <v>0</v>
      </c>
      <c r="AA207" s="697">
        <f>[52]ACCOUNTALLOC!AA207</f>
        <v>27836621.243245341</v>
      </c>
      <c r="AB207" s="698"/>
      <c r="AC207" s="697">
        <f>[52]ACCOUNTALLOC!AC207</f>
        <v>1561123.4774622645</v>
      </c>
      <c r="AD207" s="697">
        <f>[52]ACCOUNTALLOC!AD207</f>
        <v>16047290.52211239</v>
      </c>
      <c r="AE207" s="697">
        <f>[52]ACCOUNTALLOC!AE207</f>
        <v>0</v>
      </c>
      <c r="AF207" s="697">
        <f>[52]ACCOUNTALLOC!AF207</f>
        <v>0</v>
      </c>
      <c r="AG207" s="697">
        <f>[52]ACCOUNTALLOC!AG207</f>
        <v>0</v>
      </c>
      <c r="AH207" s="697">
        <f>[52]ACCOUNTALLOC!AH207</f>
        <v>0</v>
      </c>
      <c r="AI207" s="697">
        <f>[52]ACCOUNTALLOC!AI207</f>
        <v>17608413.999574654</v>
      </c>
      <c r="AJ207" s="698"/>
      <c r="AK207" s="697">
        <f>[52]ACCOUNTALLOC!AK207</f>
        <v>1102812.9459494837</v>
      </c>
      <c r="AL207" s="697">
        <f>[52]ACCOUNTALLOC!AL207</f>
        <v>11164786.665701864</v>
      </c>
      <c r="AM207" s="697">
        <f>[52]ACCOUNTALLOC!AM207</f>
        <v>0</v>
      </c>
      <c r="AN207" s="697">
        <f>[52]ACCOUNTALLOC!AN207</f>
        <v>0</v>
      </c>
      <c r="AO207" s="697">
        <f>[52]ACCOUNTALLOC!AO207</f>
        <v>0</v>
      </c>
      <c r="AP207" s="697">
        <f>[52]ACCOUNTALLOC!AP207</f>
        <v>0</v>
      </c>
      <c r="AQ207" s="697">
        <f>[52]ACCOUNTALLOC!AQ207</f>
        <v>12267599.611651348</v>
      </c>
      <c r="AR207" s="698"/>
      <c r="AS207" s="697">
        <f>[52]ACCOUNTALLOC!AS207</f>
        <v>37.687865623825054</v>
      </c>
      <c r="AT207" s="697">
        <f>[52]ACCOUNTALLOC!AT207</f>
        <v>35254.023749724096</v>
      </c>
      <c r="AU207" s="697">
        <f>[52]ACCOUNTALLOC!AU207</f>
        <v>0</v>
      </c>
      <c r="AV207" s="697">
        <f>[52]ACCOUNTALLOC!AV207</f>
        <v>0</v>
      </c>
      <c r="AW207" s="697">
        <f>[52]ACCOUNTALLOC!AW207</f>
        <v>0</v>
      </c>
      <c r="AX207" s="697">
        <f>[52]ACCOUNTALLOC!AX207</f>
        <v>0</v>
      </c>
      <c r="AY207" s="697">
        <f>[52]ACCOUNTALLOC!AY207</f>
        <v>35291.711615347922</v>
      </c>
      <c r="AZ207" s="698"/>
      <c r="BA207" s="697">
        <f>[52]ACCOUNTALLOC!BA207</f>
        <v>0</v>
      </c>
      <c r="BB207" s="697">
        <f>[52]ACCOUNTALLOC!BB207</f>
        <v>972993.94908178167</v>
      </c>
      <c r="BC207" s="697">
        <f>[52]ACCOUNTALLOC!BC207</f>
        <v>0</v>
      </c>
      <c r="BD207" s="697">
        <f>[52]ACCOUNTALLOC!BD207</f>
        <v>0</v>
      </c>
      <c r="BE207" s="697">
        <f>[52]ACCOUNTALLOC!BE207</f>
        <v>0</v>
      </c>
      <c r="BF207" s="697">
        <f>[52]ACCOUNTALLOC!BF207</f>
        <v>0</v>
      </c>
      <c r="BG207" s="697">
        <f>[52]ACCOUNTALLOC!BG207</f>
        <v>972993.94908178167</v>
      </c>
      <c r="BH207" s="698"/>
      <c r="BI207" s="697">
        <f>[52]ACCOUNTALLOC!BI207</f>
        <v>0</v>
      </c>
      <c r="BJ207" s="697">
        <f>[52]ACCOUNTALLOC!BJ207</f>
        <v>0</v>
      </c>
      <c r="BK207" s="697">
        <f>[52]ACCOUNTALLOC!BK207</f>
        <v>0</v>
      </c>
      <c r="BL207" s="697">
        <f>[52]ACCOUNTALLOC!BL207</f>
        <v>0</v>
      </c>
      <c r="BM207" s="697">
        <f>[52]ACCOUNTALLOC!BM207</f>
        <v>0</v>
      </c>
      <c r="BN207" s="697">
        <f>[52]ACCOUNTALLOC!BN207</f>
        <v>0</v>
      </c>
      <c r="BO207" s="697">
        <f>[52]ACCOUNTALLOC!BO207</f>
        <v>0</v>
      </c>
      <c r="BP207" s="698"/>
      <c r="BQ207" s="697">
        <f>[52]ACCOUNTALLOC!BQ207</f>
        <v>374578.92100567691</v>
      </c>
      <c r="BR207" s="697">
        <f>[52]ACCOUNTALLOC!BR207</f>
        <v>4832573.613723156</v>
      </c>
      <c r="BS207" s="697">
        <f>[52]ACCOUNTALLOC!BS207</f>
        <v>0</v>
      </c>
      <c r="BT207" s="697">
        <f>[52]ACCOUNTALLOC!BT207</f>
        <v>0</v>
      </c>
      <c r="BU207" s="697">
        <f>[52]ACCOUNTALLOC!BU207</f>
        <v>0</v>
      </c>
      <c r="BV207" s="697">
        <f>[52]ACCOUNTALLOC!BV207</f>
        <v>0</v>
      </c>
      <c r="BW207" s="697">
        <f>[52]ACCOUNTALLOC!BW207</f>
        <v>5207152.5347288325</v>
      </c>
      <c r="BX207" s="698"/>
      <c r="BY207" s="697">
        <f>[52]ACCOUNTALLOC!BY207</f>
        <v>0</v>
      </c>
      <c r="BZ207" s="697">
        <f>[52]ACCOUNTALLOC!BZ207</f>
        <v>0</v>
      </c>
      <c r="CA207" s="697">
        <f>[52]ACCOUNTALLOC!CA207</f>
        <v>0</v>
      </c>
      <c r="CB207" s="697">
        <f>[52]ACCOUNTALLOC!CB207</f>
        <v>0</v>
      </c>
      <c r="CC207" s="697">
        <f>[52]ACCOUNTALLOC!CC207</f>
        <v>0</v>
      </c>
      <c r="CD207" s="697">
        <f>[52]ACCOUNTALLOC!CD207</f>
        <v>0</v>
      </c>
      <c r="CE207" s="697">
        <f>[52]ACCOUNTALLOC!CE207</f>
        <v>0</v>
      </c>
      <c r="CF207" s="698"/>
      <c r="CG207" s="697">
        <f>[52]ACCOUNTALLOC!CG207</f>
        <v>43388.300183817992</v>
      </c>
      <c r="CH207" s="697">
        <f>[52]ACCOUNTALLOC!CH207</f>
        <v>581901.77403222211</v>
      </c>
      <c r="CI207" s="697">
        <f>[52]ACCOUNTALLOC!CI207</f>
        <v>0</v>
      </c>
      <c r="CJ207" s="697">
        <f>[52]ACCOUNTALLOC!CJ207</f>
        <v>0</v>
      </c>
      <c r="CK207" s="697">
        <f>[52]ACCOUNTALLOC!CK207</f>
        <v>0</v>
      </c>
      <c r="CL207" s="697">
        <f>[52]ACCOUNTALLOC!CL207</f>
        <v>0</v>
      </c>
      <c r="CM207" s="697">
        <f>[52]ACCOUNTALLOC!CM207</f>
        <v>625290.07421604008</v>
      </c>
      <c r="CN207" s="698">
        <f>[52]ACCOUNTALLOC!CN207</f>
        <v>0</v>
      </c>
      <c r="CO207" s="697">
        <f>[52]ACCOUNTALLOC!CO207</f>
        <v>7690.0812398221851</v>
      </c>
      <c r="CP207" s="697">
        <f>[52]ACCOUNTALLOC!CP207</f>
        <v>56950.003858528464</v>
      </c>
      <c r="CQ207" s="697">
        <f>[52]ACCOUNTALLOC!CQ207</f>
        <v>0</v>
      </c>
      <c r="CR207" s="697">
        <f>[52]ACCOUNTALLOC!CR207</f>
        <v>0</v>
      </c>
      <c r="CS207" s="697">
        <f>[52]ACCOUNTALLOC!CS207</f>
        <v>0</v>
      </c>
      <c r="CT207" s="697">
        <f>[52]ACCOUNTALLOC!CT207</f>
        <v>0</v>
      </c>
      <c r="CU207" s="697">
        <f>[52]ACCOUNTALLOC!CU207</f>
        <v>64640.085098350646</v>
      </c>
      <c r="CW207" s="65">
        <f>[52]ACCOUNTALLOC!CW207</f>
        <v>0</v>
      </c>
      <c r="CX207" s="65">
        <f>[52]ACCOUNTALLOC!CX207</f>
        <v>0</v>
      </c>
      <c r="CY207" s="65">
        <f>[52]ACCOUNTALLOC!CY207</f>
        <v>0</v>
      </c>
      <c r="CZ207" s="65">
        <f>[52]ACCOUNTALLOC!CZ207</f>
        <v>0</v>
      </c>
      <c r="DA207" s="65">
        <f>[52]ACCOUNTALLOC!DA207</f>
        <v>0</v>
      </c>
      <c r="DB207" s="65">
        <f>[52]ACCOUNTALLOC!DB207</f>
        <v>0</v>
      </c>
      <c r="DC207" s="65">
        <f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>[52]ACCOUNTALLOC!E208</f>
        <v>17949.013952772155</v>
      </c>
      <c r="F208" s="697">
        <f>[52]ACCOUNTALLOC!F208</f>
        <v>131182.62836148404</v>
      </c>
      <c r="G208" s="697">
        <f>[52]ACCOUNTALLOC!G208</f>
        <v>0</v>
      </c>
      <c r="H208" s="697">
        <f>[52]ACCOUNTALLOC!H208</f>
        <v>0</v>
      </c>
      <c r="I208" s="697">
        <f>[52]ACCOUNTALLOC!I208</f>
        <v>0</v>
      </c>
      <c r="J208" s="697">
        <f>[52]ACCOUNTALLOC!J208</f>
        <v>0</v>
      </c>
      <c r="K208" s="697">
        <f>[52]ACCOUNTALLOC!K208</f>
        <v>149131.6423142562</v>
      </c>
      <c r="L208" s="698"/>
      <c r="M208" s="697">
        <f>[52]ACCOUNTALLOC!M208</f>
        <v>4138.1988787645969</v>
      </c>
      <c r="N208" s="697">
        <f>[52]ACCOUNTALLOC!N208</f>
        <v>33331.966587718161</v>
      </c>
      <c r="O208" s="697">
        <f>[52]ACCOUNTALLOC!O208</f>
        <v>0</v>
      </c>
      <c r="P208" s="697">
        <f>[52]ACCOUNTALLOC!P208</f>
        <v>0</v>
      </c>
      <c r="Q208" s="697">
        <f>[52]ACCOUNTALLOC!Q208</f>
        <v>0</v>
      </c>
      <c r="R208" s="697">
        <f>[52]ACCOUNTALLOC!R208</f>
        <v>0</v>
      </c>
      <c r="S208" s="697">
        <f>[52]ACCOUNTALLOC!S208</f>
        <v>37470.165466482758</v>
      </c>
      <c r="T208" s="698"/>
      <c r="U208" s="697">
        <f>[52]ACCOUNTALLOC!U208</f>
        <v>4429.2715454918171</v>
      </c>
      <c r="V208" s="697">
        <f>[52]ACCOUNTALLOC!V208</f>
        <v>37067.699401946054</v>
      </c>
      <c r="W208" s="697">
        <f>[52]ACCOUNTALLOC!W208</f>
        <v>0</v>
      </c>
      <c r="X208" s="697">
        <f>[52]ACCOUNTALLOC!X208</f>
        <v>0</v>
      </c>
      <c r="Y208" s="697">
        <f>[52]ACCOUNTALLOC!Y208</f>
        <v>0</v>
      </c>
      <c r="Z208" s="697">
        <f>[52]ACCOUNTALLOC!Z208</f>
        <v>0</v>
      </c>
      <c r="AA208" s="697">
        <f>[52]ACCOUNTALLOC!AA208</f>
        <v>41496.970947437869</v>
      </c>
      <c r="AB208" s="698"/>
      <c r="AC208" s="697">
        <f>[52]ACCOUNTALLOC!AC208</f>
        <v>2327.2183439049495</v>
      </c>
      <c r="AD208" s="697">
        <f>[52]ACCOUNTALLOC!AD208</f>
        <v>23922.226148145743</v>
      </c>
      <c r="AE208" s="697">
        <f>[52]ACCOUNTALLOC!AE208</f>
        <v>0</v>
      </c>
      <c r="AF208" s="697">
        <f>[52]ACCOUNTALLOC!AF208</f>
        <v>0</v>
      </c>
      <c r="AG208" s="697">
        <f>[52]ACCOUNTALLOC!AG208</f>
        <v>0</v>
      </c>
      <c r="AH208" s="697">
        <f>[52]ACCOUNTALLOC!AH208</f>
        <v>0</v>
      </c>
      <c r="AI208" s="697">
        <f>[52]ACCOUNTALLOC!AI208</f>
        <v>26249.444492050694</v>
      </c>
      <c r="AJ208" s="698"/>
      <c r="AK208" s="697">
        <f>[52]ACCOUNTALLOC!AK208</f>
        <v>1643.9996930169373</v>
      </c>
      <c r="AL208" s="697">
        <f>[52]ACCOUNTALLOC!AL208</f>
        <v>16643.716342312724</v>
      </c>
      <c r="AM208" s="697">
        <f>[52]ACCOUNTALLOC!AM208</f>
        <v>0</v>
      </c>
      <c r="AN208" s="697">
        <f>[52]ACCOUNTALLOC!AN208</f>
        <v>0</v>
      </c>
      <c r="AO208" s="697">
        <f>[52]ACCOUNTALLOC!AO208</f>
        <v>0</v>
      </c>
      <c r="AP208" s="697">
        <f>[52]ACCOUNTALLOC!AP208</f>
        <v>0</v>
      </c>
      <c r="AQ208" s="697">
        <f>[52]ACCOUNTALLOC!AQ208</f>
        <v>18287.71603532966</v>
      </c>
      <c r="AR208" s="698"/>
      <c r="AS208" s="697">
        <f>[52]ACCOUNTALLOC!AS208</f>
        <v>5.6182546408799688E-2</v>
      </c>
      <c r="AT208" s="697">
        <f>[52]ACCOUNTALLOC!AT208</f>
        <v>52.554337918348196</v>
      </c>
      <c r="AU208" s="697">
        <f>[52]ACCOUNTALLOC!AU208</f>
        <v>0</v>
      </c>
      <c r="AV208" s="697">
        <f>[52]ACCOUNTALLOC!AV208</f>
        <v>0</v>
      </c>
      <c r="AW208" s="697">
        <f>[52]ACCOUNTALLOC!AW208</f>
        <v>0</v>
      </c>
      <c r="AX208" s="697">
        <f>[52]ACCOUNTALLOC!AX208</f>
        <v>0</v>
      </c>
      <c r="AY208" s="697">
        <f>[52]ACCOUNTALLOC!AY208</f>
        <v>52.610520464756995</v>
      </c>
      <c r="AZ208" s="698"/>
      <c r="BA208" s="697">
        <f>[52]ACCOUNTALLOC!BA208</f>
        <v>0</v>
      </c>
      <c r="BB208" s="697">
        <f>[52]ACCOUNTALLOC!BB208</f>
        <v>1450.4742254549658</v>
      </c>
      <c r="BC208" s="697">
        <f>[52]ACCOUNTALLOC!BC208</f>
        <v>0</v>
      </c>
      <c r="BD208" s="697">
        <f>[52]ACCOUNTALLOC!BD208</f>
        <v>0</v>
      </c>
      <c r="BE208" s="697">
        <f>[52]ACCOUNTALLOC!BE208</f>
        <v>0</v>
      </c>
      <c r="BF208" s="697">
        <f>[52]ACCOUNTALLOC!BF208</f>
        <v>0</v>
      </c>
      <c r="BG208" s="697">
        <f>[52]ACCOUNTALLOC!BG208</f>
        <v>1450.4742254549658</v>
      </c>
      <c r="BH208" s="698"/>
      <c r="BI208" s="697">
        <f>[52]ACCOUNTALLOC!BI208</f>
        <v>0</v>
      </c>
      <c r="BJ208" s="697">
        <f>[52]ACCOUNTALLOC!BJ208</f>
        <v>0</v>
      </c>
      <c r="BK208" s="697">
        <f>[52]ACCOUNTALLOC!BK208</f>
        <v>0</v>
      </c>
      <c r="BL208" s="697">
        <f>[52]ACCOUNTALLOC!BL208</f>
        <v>0</v>
      </c>
      <c r="BM208" s="697">
        <f>[52]ACCOUNTALLOC!BM208</f>
        <v>0</v>
      </c>
      <c r="BN208" s="697">
        <f>[52]ACCOUNTALLOC!BN208</f>
        <v>0</v>
      </c>
      <c r="BO208" s="697">
        <f>[52]ACCOUNTALLOC!BO208</f>
        <v>0</v>
      </c>
      <c r="BP208" s="698"/>
      <c r="BQ208" s="697">
        <f>[52]ACCOUNTALLOC!BQ208</f>
        <v>558.39717279865567</v>
      </c>
      <c r="BR208" s="697">
        <f>[52]ACCOUNTALLOC!BR208</f>
        <v>7204.0771434746493</v>
      </c>
      <c r="BS208" s="697">
        <f>[52]ACCOUNTALLOC!BS208</f>
        <v>0</v>
      </c>
      <c r="BT208" s="697">
        <f>[52]ACCOUNTALLOC!BT208</f>
        <v>0</v>
      </c>
      <c r="BU208" s="697">
        <f>[52]ACCOUNTALLOC!BU208</f>
        <v>0</v>
      </c>
      <c r="BV208" s="697">
        <f>[52]ACCOUNTALLOC!BV208</f>
        <v>0</v>
      </c>
      <c r="BW208" s="697">
        <f>[52]ACCOUNTALLOC!BW208</f>
        <v>7762.4743162733048</v>
      </c>
      <c r="BX208" s="698"/>
      <c r="BY208" s="697">
        <f>[52]ACCOUNTALLOC!BY208</f>
        <v>0</v>
      </c>
      <c r="BZ208" s="697">
        <f>[52]ACCOUNTALLOC!BZ208</f>
        <v>0</v>
      </c>
      <c r="CA208" s="697">
        <f>[52]ACCOUNTALLOC!CA208</f>
        <v>0</v>
      </c>
      <c r="CB208" s="697">
        <f>[52]ACCOUNTALLOC!CB208</f>
        <v>0</v>
      </c>
      <c r="CC208" s="697">
        <f>[52]ACCOUNTALLOC!CC208</f>
        <v>0</v>
      </c>
      <c r="CD208" s="697">
        <f>[52]ACCOUNTALLOC!CD208</f>
        <v>0</v>
      </c>
      <c r="CE208" s="697">
        <f>[52]ACCOUNTALLOC!CE208</f>
        <v>0</v>
      </c>
      <c r="CF208" s="698"/>
      <c r="CG208" s="697">
        <f>[52]ACCOUNTALLOC!CG208</f>
        <v>64.680372537076579</v>
      </c>
      <c r="CH208" s="697">
        <f>[52]ACCOUNTALLOC!CH208</f>
        <v>867.46019929186184</v>
      </c>
      <c r="CI208" s="697">
        <f>[52]ACCOUNTALLOC!CI208</f>
        <v>0</v>
      </c>
      <c r="CJ208" s="697">
        <f>[52]ACCOUNTALLOC!CJ208</f>
        <v>0</v>
      </c>
      <c r="CK208" s="697">
        <f>[52]ACCOUNTALLOC!CK208</f>
        <v>0</v>
      </c>
      <c r="CL208" s="697">
        <f>[52]ACCOUNTALLOC!CL208</f>
        <v>0</v>
      </c>
      <c r="CM208" s="697">
        <f>[52]ACCOUNTALLOC!CM208</f>
        <v>932.14057182893839</v>
      </c>
      <c r="CN208" s="698">
        <f>[52]ACCOUNTALLOC!CN208</f>
        <v>0</v>
      </c>
      <c r="CO208" s="697">
        <f>[52]ACCOUNTALLOC!CO208</f>
        <v>11.463858167405022</v>
      </c>
      <c r="CP208" s="697">
        <f>[52]ACCOUNTALLOC!CP208</f>
        <v>84.897252253532102</v>
      </c>
      <c r="CQ208" s="697">
        <f>[52]ACCOUNTALLOC!CQ208</f>
        <v>0</v>
      </c>
      <c r="CR208" s="697">
        <f>[52]ACCOUNTALLOC!CR208</f>
        <v>0</v>
      </c>
      <c r="CS208" s="697">
        <f>[52]ACCOUNTALLOC!CS208</f>
        <v>0</v>
      </c>
      <c r="CT208" s="697">
        <f>[52]ACCOUNTALLOC!CT208</f>
        <v>0</v>
      </c>
      <c r="CU208" s="697">
        <f>[52]ACCOUNTALLOC!CU208</f>
        <v>96.361110420937123</v>
      </c>
      <c r="CW208" s="65">
        <f>[52]ACCOUNTALLOC!CW208</f>
        <v>0</v>
      </c>
      <c r="CX208" s="65">
        <f>[52]ACCOUNTALLOC!CX208</f>
        <v>0</v>
      </c>
      <c r="CY208" s="65">
        <f>[52]ACCOUNTALLOC!CY208</f>
        <v>0</v>
      </c>
      <c r="CZ208" s="65">
        <f>[52]ACCOUNTALLOC!CZ208</f>
        <v>0</v>
      </c>
      <c r="DA208" s="65">
        <f>[52]ACCOUNTALLOC!DA208</f>
        <v>0</v>
      </c>
      <c r="DB208" s="65">
        <f>[52]ACCOUNTALLOC!DB208</f>
        <v>0</v>
      </c>
      <c r="DC208" s="65">
        <f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>[52]ACCOUNTALLOC!E209</f>
        <v>-2161253.8502813485</v>
      </c>
      <c r="F209" s="697">
        <f>[52]ACCOUNTALLOC!F209</f>
        <v>0</v>
      </c>
      <c r="G209" s="697">
        <f>[52]ACCOUNTALLOC!G209</f>
        <v>-285402.75721942738</v>
      </c>
      <c r="H209" s="697">
        <f>[52]ACCOUNTALLOC!H209</f>
        <v>0</v>
      </c>
      <c r="I209" s="697">
        <f>[52]ACCOUNTALLOC!I209</f>
        <v>0</v>
      </c>
      <c r="J209" s="697">
        <f>[52]ACCOUNTALLOC!J209</f>
        <v>0</v>
      </c>
      <c r="K209" s="697">
        <f>[52]ACCOUNTALLOC!K209</f>
        <v>-2446656.6075007757</v>
      </c>
      <c r="L209" s="698"/>
      <c r="M209" s="697">
        <f>[52]ACCOUNTALLOC!M209</f>
        <v>-397547.21213235887</v>
      </c>
      <c r="N209" s="697">
        <f>[52]ACCOUNTALLOC!N209</f>
        <v>0</v>
      </c>
      <c r="O209" s="697">
        <f>[52]ACCOUNTALLOC!O209</f>
        <v>-38631.151496005288</v>
      </c>
      <c r="P209" s="697">
        <f>[52]ACCOUNTALLOC!P209</f>
        <v>0</v>
      </c>
      <c r="Q209" s="697">
        <f>[52]ACCOUNTALLOC!Q209</f>
        <v>0</v>
      </c>
      <c r="R209" s="697">
        <f>[52]ACCOUNTALLOC!R209</f>
        <v>0</v>
      </c>
      <c r="S209" s="697">
        <f>[52]ACCOUNTALLOC!S209</f>
        <v>-436178.36362836417</v>
      </c>
      <c r="T209" s="698"/>
      <c r="U209" s="697">
        <f>[52]ACCOUNTALLOC!U209</f>
        <v>-336130.55015916942</v>
      </c>
      <c r="V209" s="697">
        <f>[52]ACCOUNTALLOC!V209</f>
        <v>0</v>
      </c>
      <c r="W209" s="697">
        <f>[52]ACCOUNTALLOC!W209</f>
        <v>-10168.989762086585</v>
      </c>
      <c r="X209" s="697">
        <f>[52]ACCOUNTALLOC!X209</f>
        <v>0</v>
      </c>
      <c r="Y209" s="697">
        <f>[52]ACCOUNTALLOC!Y209</f>
        <v>0</v>
      </c>
      <c r="Z209" s="697">
        <f>[52]ACCOUNTALLOC!Z209</f>
        <v>0</v>
      </c>
      <c r="AA209" s="697">
        <f>[52]ACCOUNTALLOC!AA209</f>
        <v>-346299.53992125602</v>
      </c>
      <c r="AB209" s="698"/>
      <c r="AC209" s="697">
        <f>[52]ACCOUNTALLOC!AC209</f>
        <v>-146339.06161751092</v>
      </c>
      <c r="AD209" s="697">
        <f>[52]ACCOUNTALLOC!AD209</f>
        <v>0</v>
      </c>
      <c r="AE209" s="697">
        <f>[52]ACCOUNTALLOC!AE209</f>
        <v>-1126.0431824239072</v>
      </c>
      <c r="AF209" s="697">
        <f>[52]ACCOUNTALLOC!AF209</f>
        <v>0</v>
      </c>
      <c r="AG209" s="697">
        <f>[52]ACCOUNTALLOC!AG209</f>
        <v>0</v>
      </c>
      <c r="AH209" s="697">
        <f>[52]ACCOUNTALLOC!AH209</f>
        <v>0</v>
      </c>
      <c r="AI209" s="697">
        <f>[52]ACCOUNTALLOC!AI209</f>
        <v>-147465.10479993484</v>
      </c>
      <c r="AJ209" s="698"/>
      <c r="AK209" s="697">
        <f>[52]ACCOUNTALLOC!AK209</f>
        <v>-116505.96143660579</v>
      </c>
      <c r="AL209" s="697">
        <f>[52]ACCOUNTALLOC!AL209</f>
        <v>0</v>
      </c>
      <c r="AM209" s="697">
        <f>[52]ACCOUNTALLOC!AM209</f>
        <v>-13439.28372042201</v>
      </c>
      <c r="AN209" s="697">
        <f>[52]ACCOUNTALLOC!AN209</f>
        <v>0</v>
      </c>
      <c r="AO209" s="697">
        <f>[52]ACCOUNTALLOC!AO209</f>
        <v>0</v>
      </c>
      <c r="AP209" s="697">
        <f>[52]ACCOUNTALLOC!AP209</f>
        <v>0</v>
      </c>
      <c r="AQ209" s="697">
        <f>[52]ACCOUNTALLOC!AQ209</f>
        <v>-129945.24515702781</v>
      </c>
      <c r="AR209" s="698"/>
      <c r="AS209" s="697">
        <f>[52]ACCOUNTALLOC!AS209</f>
        <v>-1438.255321491305</v>
      </c>
      <c r="AT209" s="697">
        <f>[52]ACCOUNTALLOC!AT209</f>
        <v>0</v>
      </c>
      <c r="AU209" s="697">
        <f>[52]ACCOUNTALLOC!AU209</f>
        <v>-43.574392290943173</v>
      </c>
      <c r="AV209" s="697">
        <f>[52]ACCOUNTALLOC!AV209</f>
        <v>0</v>
      </c>
      <c r="AW209" s="697">
        <f>[52]ACCOUNTALLOC!AW209</f>
        <v>0</v>
      </c>
      <c r="AX209" s="697">
        <f>[52]ACCOUNTALLOC!AX209</f>
        <v>0</v>
      </c>
      <c r="AY209" s="697">
        <f>[52]ACCOUNTALLOC!AY209</f>
        <v>-1481.8297137822483</v>
      </c>
      <c r="AZ209" s="698"/>
      <c r="BA209" s="697">
        <f>[52]ACCOUNTALLOC!BA209</f>
        <v>-27801.814647737425</v>
      </c>
      <c r="BB209" s="697">
        <f>[52]ACCOUNTALLOC!BB209</f>
        <v>0</v>
      </c>
      <c r="BC209" s="697">
        <f>[52]ACCOUNTALLOC!BC209</f>
        <v>-4343.3303954422345</v>
      </c>
      <c r="BD209" s="697">
        <f>[52]ACCOUNTALLOC!BD209</f>
        <v>0</v>
      </c>
      <c r="BE209" s="697">
        <f>[52]ACCOUNTALLOC!BE209</f>
        <v>0</v>
      </c>
      <c r="BF209" s="697">
        <f>[52]ACCOUNTALLOC!BF209</f>
        <v>0</v>
      </c>
      <c r="BG209" s="697">
        <f>[52]ACCOUNTALLOC!BG209</f>
        <v>-32145.145043179658</v>
      </c>
      <c r="BH209" s="698"/>
      <c r="BI209" s="697">
        <f>[52]ACCOUNTALLOC!BI209</f>
        <v>-43364.919634804712</v>
      </c>
      <c r="BJ209" s="697">
        <f>[52]ACCOUNTALLOC!BJ209</f>
        <v>0</v>
      </c>
      <c r="BK209" s="697">
        <f>[52]ACCOUNTALLOC!BK209</f>
        <v>-878.44488508577069</v>
      </c>
      <c r="BL209" s="697">
        <f>[52]ACCOUNTALLOC!BL209</f>
        <v>0</v>
      </c>
      <c r="BM209" s="697">
        <f>[52]ACCOUNTALLOC!BM209</f>
        <v>0</v>
      </c>
      <c r="BN209" s="697">
        <f>[52]ACCOUNTALLOC!BN209</f>
        <v>0</v>
      </c>
      <c r="BO209" s="697">
        <f>[52]ACCOUNTALLOC!BO209</f>
        <v>-44243.364519890485</v>
      </c>
      <c r="BP209" s="698"/>
      <c r="BQ209" s="697">
        <f>[52]ACCOUNTALLOC!BQ209</f>
        <v>-16315.776448270932</v>
      </c>
      <c r="BR209" s="697">
        <f>[52]ACCOUNTALLOC!BR209</f>
        <v>0</v>
      </c>
      <c r="BS209" s="697">
        <f>[52]ACCOUNTALLOC!BS209</f>
        <v>-545.51218103663348</v>
      </c>
      <c r="BT209" s="697">
        <f>[52]ACCOUNTALLOC!BT209</f>
        <v>0</v>
      </c>
      <c r="BU209" s="697">
        <f>[52]ACCOUNTALLOC!BU209</f>
        <v>0</v>
      </c>
      <c r="BV209" s="697">
        <f>[52]ACCOUNTALLOC!BV209</f>
        <v>0</v>
      </c>
      <c r="BW209" s="697">
        <f>[52]ACCOUNTALLOC!BW209</f>
        <v>-16861.288629307564</v>
      </c>
      <c r="BX209" s="698"/>
      <c r="BY209" s="697">
        <f>[52]ACCOUNTALLOC!BY209</f>
        <v>-4947.3785103848249</v>
      </c>
      <c r="BZ209" s="697">
        <f>[52]ACCOUNTALLOC!BZ209</f>
        <v>0</v>
      </c>
      <c r="CA209" s="697">
        <f>[52]ACCOUNTALLOC!CA209</f>
        <v>-878.26990957395935</v>
      </c>
      <c r="CB209" s="697">
        <f>[52]ACCOUNTALLOC!CB209</f>
        <v>0</v>
      </c>
      <c r="CC209" s="697">
        <f>[52]ACCOUNTALLOC!CC209</f>
        <v>0</v>
      </c>
      <c r="CD209" s="697">
        <f>[52]ACCOUNTALLOC!CD209</f>
        <v>0</v>
      </c>
      <c r="CE209" s="697">
        <f>[52]ACCOUNTALLOC!CE209</f>
        <v>-5825.648419958784</v>
      </c>
      <c r="CF209" s="698"/>
      <c r="CG209" s="697">
        <f>[52]ACCOUNTALLOC!CG209</f>
        <v>-19894.225578905327</v>
      </c>
      <c r="CH209" s="697">
        <f>[52]ACCOUNTALLOC!CH209</f>
        <v>0</v>
      </c>
      <c r="CI209" s="697">
        <f>[52]ACCOUNTALLOC!CI209</f>
        <v>-51541.842386723933</v>
      </c>
      <c r="CJ209" s="697">
        <f>[52]ACCOUNTALLOC!CJ209</f>
        <v>0</v>
      </c>
      <c r="CK209" s="697">
        <f>[52]ACCOUNTALLOC!CK209</f>
        <v>0</v>
      </c>
      <c r="CL209" s="697">
        <f>[52]ACCOUNTALLOC!CL209</f>
        <v>0</v>
      </c>
      <c r="CM209" s="697">
        <f>[52]ACCOUNTALLOC!CM209</f>
        <v>-71436.067965629263</v>
      </c>
      <c r="CN209" s="698">
        <f>[52]ACCOUNTALLOC!CN209</f>
        <v>0</v>
      </c>
      <c r="CO209" s="697">
        <f>[52]ACCOUNTALLOC!CO209</f>
        <v>-1119.3322999183026</v>
      </c>
      <c r="CP209" s="697">
        <f>[52]ACCOUNTALLOC!CP209</f>
        <v>0</v>
      </c>
      <c r="CQ209" s="697">
        <f>[52]ACCOUNTALLOC!CQ209</f>
        <v>-9.7926061048614024</v>
      </c>
      <c r="CR209" s="697">
        <f>[52]ACCOUNTALLOC!CR209</f>
        <v>0</v>
      </c>
      <c r="CS209" s="697">
        <f>[52]ACCOUNTALLOC!CS209</f>
        <v>0</v>
      </c>
      <c r="CT209" s="697">
        <f>[52]ACCOUNTALLOC!CT209</f>
        <v>0</v>
      </c>
      <c r="CU209" s="697">
        <f>[52]ACCOUNTALLOC!CU209</f>
        <v>-1129.1249060231639</v>
      </c>
      <c r="CW209" s="65">
        <f>[52]ACCOUNTALLOC!CW209</f>
        <v>0</v>
      </c>
      <c r="CX209" s="65">
        <f>[52]ACCOUNTALLOC!CX209</f>
        <v>0</v>
      </c>
      <c r="CY209" s="65">
        <f>[52]ACCOUNTALLOC!CY209</f>
        <v>0</v>
      </c>
      <c r="CZ209" s="65">
        <f>[52]ACCOUNTALLOC!CZ209</f>
        <v>0</v>
      </c>
      <c r="DA209" s="65">
        <f>[52]ACCOUNTALLOC!DA209</f>
        <v>0</v>
      </c>
      <c r="DB209" s="65">
        <f>[52]ACCOUNTALLOC!DB209</f>
        <v>0</v>
      </c>
      <c r="DC209" s="65">
        <f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>[52]ACCOUNTALLOC!E210</f>
        <v>17344765.550497055</v>
      </c>
      <c r="F210" s="697">
        <f>[52]ACCOUNTALLOC!F210</f>
        <v>15890539.930132084</v>
      </c>
      <c r="G210" s="697">
        <f>[52]ACCOUNTALLOC!G210</f>
        <v>8473963.239221124</v>
      </c>
      <c r="H210" s="697">
        <f>[52]ACCOUNTALLOC!H210</f>
        <v>0</v>
      </c>
      <c r="I210" s="697">
        <f>[52]ACCOUNTALLOC!I210</f>
        <v>0</v>
      </c>
      <c r="J210" s="697">
        <f>[52]ACCOUNTALLOC!J210</f>
        <v>0</v>
      </c>
      <c r="K210" s="697">
        <f>[52]ACCOUNTALLOC!K210</f>
        <v>41709268.719850264</v>
      </c>
      <c r="L210" s="698"/>
      <c r="M210" s="697">
        <f>[52]ACCOUNTALLOC!M210</f>
        <v>3292325.6248523532</v>
      </c>
      <c r="N210" s="697">
        <f>[52]ACCOUNTALLOC!N210</f>
        <v>4037599.7388345967</v>
      </c>
      <c r="O210" s="697">
        <f>[52]ACCOUNTALLOC!O210</f>
        <v>960236.15131656395</v>
      </c>
      <c r="P210" s="697">
        <f>[52]ACCOUNTALLOC!P210</f>
        <v>0</v>
      </c>
      <c r="Q210" s="697">
        <f>[52]ACCOUNTALLOC!Q210</f>
        <v>0</v>
      </c>
      <c r="R210" s="697">
        <f>[52]ACCOUNTALLOC!R210</f>
        <v>0</v>
      </c>
      <c r="S210" s="697">
        <f>[52]ACCOUNTALLOC!S210</f>
        <v>8290161.5150035135</v>
      </c>
      <c r="T210" s="698"/>
      <c r="U210" s="697">
        <f>[52]ACCOUNTALLOC!U210</f>
        <v>2896996.9011825738</v>
      </c>
      <c r="V210" s="697">
        <f>[52]ACCOUNTALLOC!V210</f>
        <v>4490120.1082939906</v>
      </c>
      <c r="W210" s="697">
        <f>[52]ACCOUNTALLOC!W210</f>
        <v>137750.52120205783</v>
      </c>
      <c r="X210" s="697">
        <f>[52]ACCOUNTALLOC!X210</f>
        <v>0</v>
      </c>
      <c r="Y210" s="697">
        <f>[52]ACCOUNTALLOC!Y210</f>
        <v>0</v>
      </c>
      <c r="Z210" s="697">
        <f>[52]ACCOUNTALLOC!Z210</f>
        <v>0</v>
      </c>
      <c r="AA210" s="697">
        <f>[52]ACCOUNTALLOC!AA210</f>
        <v>7524867.5306786224</v>
      </c>
      <c r="AB210" s="698"/>
      <c r="AC210" s="697">
        <f>[52]ACCOUNTALLOC!AC210</f>
        <v>1309821.3951392395</v>
      </c>
      <c r="AD210" s="697">
        <f>[52]ACCOUNTALLOC!AD210</f>
        <v>2897770.0368776126</v>
      </c>
      <c r="AE210" s="697">
        <f>[52]ACCOUNTALLOC!AE210</f>
        <v>72762.611865425511</v>
      </c>
      <c r="AF210" s="697">
        <f>[52]ACCOUNTALLOC!AF210</f>
        <v>0</v>
      </c>
      <c r="AG210" s="697">
        <f>[52]ACCOUNTALLOC!AG210</f>
        <v>0</v>
      </c>
      <c r="AH210" s="697">
        <f>[52]ACCOUNTALLOC!AH210</f>
        <v>0</v>
      </c>
      <c r="AI210" s="697">
        <f>[52]ACCOUNTALLOC!AI210</f>
        <v>4280354.0438822778</v>
      </c>
      <c r="AJ210" s="698"/>
      <c r="AK210" s="697">
        <f>[52]ACCOUNTALLOC!AK210</f>
        <v>1017372.087639919</v>
      </c>
      <c r="AL210" s="697">
        <f>[52]ACCOUNTALLOC!AL210</f>
        <v>2016102.6076907329</v>
      </c>
      <c r="AM210" s="697">
        <f>[52]ACCOUNTALLOC!AM210</f>
        <v>164068.25861879106</v>
      </c>
      <c r="AN210" s="697">
        <f>[52]ACCOUNTALLOC!AN210</f>
        <v>0</v>
      </c>
      <c r="AO210" s="697">
        <f>[52]ACCOUNTALLOC!AO210</f>
        <v>0</v>
      </c>
      <c r="AP210" s="697">
        <f>[52]ACCOUNTALLOC!AP210</f>
        <v>0</v>
      </c>
      <c r="AQ210" s="697">
        <f>[52]ACCOUNTALLOC!AQ210</f>
        <v>3197542.9539494431</v>
      </c>
      <c r="AR210" s="698"/>
      <c r="AS210" s="697">
        <f>[52]ACCOUNTALLOC!AS210</f>
        <v>10094.726824224006</v>
      </c>
      <c r="AT210" s="697">
        <f>[52]ACCOUNTALLOC!AT210</f>
        <v>6366.0624552508334</v>
      </c>
      <c r="AU210" s="697">
        <f>[52]ACCOUNTALLOC!AU210</f>
        <v>312.92980785262881</v>
      </c>
      <c r="AV210" s="697">
        <f>[52]ACCOUNTALLOC!AV210</f>
        <v>0</v>
      </c>
      <c r="AW210" s="697">
        <f>[52]ACCOUNTALLOC!AW210</f>
        <v>0</v>
      </c>
      <c r="AX210" s="697">
        <f>[52]ACCOUNTALLOC!AX210</f>
        <v>0</v>
      </c>
      <c r="AY210" s="697">
        <f>[52]ACCOUNTALLOC!AY210</f>
        <v>16773.71908732747</v>
      </c>
      <c r="AZ210" s="698"/>
      <c r="BA210" s="697">
        <f>[52]ACCOUNTALLOC!BA210</f>
        <v>195001.1977147666</v>
      </c>
      <c r="BB210" s="697">
        <f>[52]ACCOUNTALLOC!BB210</f>
        <v>175700.23474226109</v>
      </c>
      <c r="BC210" s="697">
        <f>[52]ACCOUNTALLOC!BC210</f>
        <v>32519.32562686424</v>
      </c>
      <c r="BD210" s="697">
        <f>[52]ACCOUNTALLOC!BD210</f>
        <v>0</v>
      </c>
      <c r="BE210" s="697">
        <f>[52]ACCOUNTALLOC!BE210</f>
        <v>0</v>
      </c>
      <c r="BF210" s="697">
        <f>[52]ACCOUNTALLOC!BF210</f>
        <v>0</v>
      </c>
      <c r="BG210" s="697">
        <f>[52]ACCOUNTALLOC!BG210</f>
        <v>403220.75808389194</v>
      </c>
      <c r="BH210" s="698"/>
      <c r="BI210" s="697">
        <f>[52]ACCOUNTALLOC!BI210</f>
        <v>313897.72879759554</v>
      </c>
      <c r="BJ210" s="697">
        <f>[52]ACCOUNTALLOC!BJ210</f>
        <v>89382.538677027289</v>
      </c>
      <c r="BK210" s="697">
        <f>[52]ACCOUNTALLOC!BK210</f>
        <v>14116.06818859245</v>
      </c>
      <c r="BL210" s="697">
        <f>[52]ACCOUNTALLOC!BL210</f>
        <v>0</v>
      </c>
      <c r="BM210" s="697">
        <f>[52]ACCOUNTALLOC!BM210</f>
        <v>0</v>
      </c>
      <c r="BN210" s="697">
        <f>[52]ACCOUNTALLOC!BN210</f>
        <v>0</v>
      </c>
      <c r="BO210" s="697">
        <f>[52]ACCOUNTALLOC!BO210</f>
        <v>417396.33566321526</v>
      </c>
      <c r="BP210" s="698"/>
      <c r="BQ210" s="697">
        <f>[52]ACCOUNTALLOC!BQ210</f>
        <v>182438.69406003229</v>
      </c>
      <c r="BR210" s="697">
        <f>[52]ACCOUNTALLOC!BR210</f>
        <v>872651.18055636401</v>
      </c>
      <c r="BS210" s="697">
        <f>[52]ACCOUNTALLOC!BS210</f>
        <v>16426.256456433788</v>
      </c>
      <c r="BT210" s="697">
        <f>[52]ACCOUNTALLOC!BT210</f>
        <v>0</v>
      </c>
      <c r="BU210" s="697">
        <f>[52]ACCOUNTALLOC!BU210</f>
        <v>0</v>
      </c>
      <c r="BV210" s="697">
        <f>[52]ACCOUNTALLOC!BV210</f>
        <v>0</v>
      </c>
      <c r="BW210" s="697">
        <f>[52]ACCOUNTALLOC!BW210</f>
        <v>1071516.1310728302</v>
      </c>
      <c r="BX210" s="698"/>
      <c r="BY210" s="697">
        <f>[52]ACCOUNTALLOC!BY210</f>
        <v>83455.591971170463</v>
      </c>
      <c r="BZ210" s="697">
        <f>[52]ACCOUNTALLOC!BZ210</f>
        <v>527528.36806675978</v>
      </c>
      <c r="CA210" s="697">
        <f>[52]ACCOUNTALLOC!CA210</f>
        <v>28637.725824019351</v>
      </c>
      <c r="CB210" s="697">
        <f>[52]ACCOUNTALLOC!CB210</f>
        <v>0</v>
      </c>
      <c r="CC210" s="697">
        <f>[52]ACCOUNTALLOC!CC210</f>
        <v>0</v>
      </c>
      <c r="CD210" s="697">
        <f>[52]ACCOUNTALLOC!CD210</f>
        <v>0</v>
      </c>
      <c r="CE210" s="697">
        <f>[52]ACCOUNTALLOC!CE210</f>
        <v>639621.68586194969</v>
      </c>
      <c r="CF210" s="698"/>
      <c r="CG210" s="697">
        <f>[52]ACCOUNTALLOC!CG210</f>
        <v>147414.19610521302</v>
      </c>
      <c r="CH210" s="697">
        <f>[52]ACCOUNTALLOC!CH210</f>
        <v>105078.02067102696</v>
      </c>
      <c r="CI210" s="697">
        <f>[52]ACCOUNTALLOC!CI210</f>
        <v>687219.38609667774</v>
      </c>
      <c r="CJ210" s="697">
        <f>[52]ACCOUNTALLOC!CJ210</f>
        <v>0</v>
      </c>
      <c r="CK210" s="697">
        <f>[52]ACCOUNTALLOC!CK210</f>
        <v>0</v>
      </c>
      <c r="CL210" s="697">
        <f>[52]ACCOUNTALLOC!CL210</f>
        <v>0</v>
      </c>
      <c r="CM210" s="697">
        <f>[52]ACCOUNTALLOC!CM210</f>
        <v>939711.60287291766</v>
      </c>
      <c r="CN210" s="698">
        <f>[52]ACCOUNTALLOC!CN210</f>
        <v>0</v>
      </c>
      <c r="CO210" s="697">
        <f>[52]ACCOUNTALLOC!CO210</f>
        <v>9247.0084666539042</v>
      </c>
      <c r="CP210" s="697">
        <f>[52]ACCOUNTALLOC!CP210</f>
        <v>10283.855368226032</v>
      </c>
      <c r="CQ210" s="697">
        <f>[52]ACCOUNTALLOC!CQ210</f>
        <v>86.862021802270121</v>
      </c>
      <c r="CR210" s="697">
        <f>[52]ACCOUNTALLOC!CR210</f>
        <v>0</v>
      </c>
      <c r="CS210" s="697">
        <f>[52]ACCOUNTALLOC!CS210</f>
        <v>0</v>
      </c>
      <c r="CT210" s="697">
        <f>[52]ACCOUNTALLOC!CT210</f>
        <v>0</v>
      </c>
      <c r="CU210" s="697">
        <f>[52]ACCOUNTALLOC!CU210</f>
        <v>19617.725856682206</v>
      </c>
      <c r="CW210" s="65">
        <f>[52]ACCOUNTALLOC!CW210</f>
        <v>0</v>
      </c>
      <c r="CX210" s="65">
        <f>[52]ACCOUNTALLOC!CX210</f>
        <v>0</v>
      </c>
      <c r="CY210" s="65">
        <f>[52]ACCOUNTALLOC!CY210</f>
        <v>0</v>
      </c>
      <c r="CZ210" s="65">
        <f>[52]ACCOUNTALLOC!CZ210</f>
        <v>0</v>
      </c>
      <c r="DA210" s="65">
        <f>[52]ACCOUNTALLOC!DA210</f>
        <v>0</v>
      </c>
      <c r="DB210" s="65">
        <f>[52]ACCOUNTALLOC!DB210</f>
        <v>0</v>
      </c>
      <c r="DC210" s="65">
        <f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>[52]ACCOUNTALLOC!E211</f>
        <v>-923647.8151687379</v>
      </c>
      <c r="F211" s="697">
        <f>[52]ACCOUNTALLOC!F211</f>
        <v>-6750596.349916121</v>
      </c>
      <c r="G211" s="697">
        <f>[52]ACCOUNTALLOC!G211</f>
        <v>0</v>
      </c>
      <c r="H211" s="697">
        <f>[52]ACCOUNTALLOC!H211</f>
        <v>0</v>
      </c>
      <c r="I211" s="697">
        <f>[52]ACCOUNTALLOC!I211</f>
        <v>0</v>
      </c>
      <c r="J211" s="697">
        <f>[52]ACCOUNTALLOC!J211</f>
        <v>0</v>
      </c>
      <c r="K211" s="697">
        <f>[52]ACCOUNTALLOC!K211</f>
        <v>-7674244.1650848594</v>
      </c>
      <c r="L211" s="698"/>
      <c r="M211" s="697">
        <f>[52]ACCOUNTALLOC!M211</f>
        <v>-212949.76777898771</v>
      </c>
      <c r="N211" s="697">
        <f>[52]ACCOUNTALLOC!N211</f>
        <v>-1715247.3219437394</v>
      </c>
      <c r="O211" s="697">
        <f>[52]ACCOUNTALLOC!O211</f>
        <v>0</v>
      </c>
      <c r="P211" s="697">
        <f>[52]ACCOUNTALLOC!P211</f>
        <v>0</v>
      </c>
      <c r="Q211" s="697">
        <f>[52]ACCOUNTALLOC!Q211</f>
        <v>0</v>
      </c>
      <c r="R211" s="697">
        <f>[52]ACCOUNTALLOC!R211</f>
        <v>0</v>
      </c>
      <c r="S211" s="697">
        <f>[52]ACCOUNTALLOC!S211</f>
        <v>-1928197.0897227272</v>
      </c>
      <c r="T211" s="698"/>
      <c r="U211" s="697">
        <f>[52]ACCOUNTALLOC!U211</f>
        <v>-227928.23029427326</v>
      </c>
      <c r="V211" s="697">
        <f>[52]ACCOUNTALLOC!V211</f>
        <v>-1907486.3753532912</v>
      </c>
      <c r="W211" s="697">
        <f>[52]ACCOUNTALLOC!W211</f>
        <v>0</v>
      </c>
      <c r="X211" s="697">
        <f>[52]ACCOUNTALLOC!X211</f>
        <v>0</v>
      </c>
      <c r="Y211" s="697">
        <f>[52]ACCOUNTALLOC!Y211</f>
        <v>0</v>
      </c>
      <c r="Z211" s="697">
        <f>[52]ACCOUNTALLOC!Z211</f>
        <v>0</v>
      </c>
      <c r="AA211" s="697">
        <f>[52]ACCOUNTALLOC!AA211</f>
        <v>-2135414.6056475644</v>
      </c>
      <c r="AB211" s="698"/>
      <c r="AC211" s="697">
        <f>[52]ACCOUNTALLOC!AC211</f>
        <v>-119757.56130249309</v>
      </c>
      <c r="AD211" s="697">
        <f>[52]ACCOUNTALLOC!AD211</f>
        <v>-1231026.5050685233</v>
      </c>
      <c r="AE211" s="697">
        <f>[52]ACCOUNTALLOC!AE211</f>
        <v>0</v>
      </c>
      <c r="AF211" s="697">
        <f>[52]ACCOUNTALLOC!AF211</f>
        <v>0</v>
      </c>
      <c r="AG211" s="697">
        <f>[52]ACCOUNTALLOC!AG211</f>
        <v>0</v>
      </c>
      <c r="AH211" s="697">
        <f>[52]ACCOUNTALLOC!AH211</f>
        <v>0</v>
      </c>
      <c r="AI211" s="697">
        <f>[52]ACCOUNTALLOC!AI211</f>
        <v>-1350784.0663710164</v>
      </c>
      <c r="AJ211" s="698"/>
      <c r="AK211" s="697">
        <f>[52]ACCOUNTALLOC!AK211</f>
        <v>-84599.450899565825</v>
      </c>
      <c r="AL211" s="697">
        <f>[52]ACCOUNTALLOC!AL211</f>
        <v>-856477.81411920267</v>
      </c>
      <c r="AM211" s="697">
        <f>[52]ACCOUNTALLOC!AM211</f>
        <v>0</v>
      </c>
      <c r="AN211" s="697">
        <f>[52]ACCOUNTALLOC!AN211</f>
        <v>0</v>
      </c>
      <c r="AO211" s="697">
        <f>[52]ACCOUNTALLOC!AO211</f>
        <v>0</v>
      </c>
      <c r="AP211" s="697">
        <f>[52]ACCOUNTALLOC!AP211</f>
        <v>0</v>
      </c>
      <c r="AQ211" s="697">
        <f>[52]ACCOUNTALLOC!AQ211</f>
        <v>-941077.26501876849</v>
      </c>
      <c r="AR211" s="698"/>
      <c r="AS211" s="697">
        <f>[52]ACCOUNTALLOC!AS211</f>
        <v>-2.8911274111015666</v>
      </c>
      <c r="AT211" s="697">
        <f>[52]ACCOUNTALLOC!AT211</f>
        <v>-2704.4215088163546</v>
      </c>
      <c r="AU211" s="697">
        <f>[52]ACCOUNTALLOC!AU211</f>
        <v>0</v>
      </c>
      <c r="AV211" s="697">
        <f>[52]ACCOUNTALLOC!AV211</f>
        <v>0</v>
      </c>
      <c r="AW211" s="697">
        <f>[52]ACCOUNTALLOC!AW211</f>
        <v>0</v>
      </c>
      <c r="AX211" s="697">
        <f>[52]ACCOUNTALLOC!AX211</f>
        <v>0</v>
      </c>
      <c r="AY211" s="697">
        <f>[52]ACCOUNTALLOC!AY211</f>
        <v>-2707.3126362274561</v>
      </c>
      <c r="AZ211" s="698"/>
      <c r="BA211" s="697">
        <f>[52]ACCOUNTALLOC!BA211</f>
        <v>0</v>
      </c>
      <c r="BB211" s="697">
        <f>[52]ACCOUNTALLOC!BB211</f>
        <v>-74640.721369160834</v>
      </c>
      <c r="BC211" s="697">
        <f>[52]ACCOUNTALLOC!BC211</f>
        <v>0</v>
      </c>
      <c r="BD211" s="697">
        <f>[52]ACCOUNTALLOC!BD211</f>
        <v>0</v>
      </c>
      <c r="BE211" s="697">
        <f>[52]ACCOUNTALLOC!BE211</f>
        <v>0</v>
      </c>
      <c r="BF211" s="697">
        <f>[52]ACCOUNTALLOC!BF211</f>
        <v>0</v>
      </c>
      <c r="BG211" s="697">
        <f>[52]ACCOUNTALLOC!BG211</f>
        <v>-74640.721369160834</v>
      </c>
      <c r="BH211" s="698"/>
      <c r="BI211" s="697">
        <f>[52]ACCOUNTALLOC!BI211</f>
        <v>0</v>
      </c>
      <c r="BJ211" s="697">
        <f>[52]ACCOUNTALLOC!BJ211</f>
        <v>0</v>
      </c>
      <c r="BK211" s="697">
        <f>[52]ACCOUNTALLOC!BK211</f>
        <v>0</v>
      </c>
      <c r="BL211" s="697">
        <f>[52]ACCOUNTALLOC!BL211</f>
        <v>0</v>
      </c>
      <c r="BM211" s="697">
        <f>[52]ACCOUNTALLOC!BM211</f>
        <v>0</v>
      </c>
      <c r="BN211" s="697">
        <f>[52]ACCOUNTALLOC!BN211</f>
        <v>0</v>
      </c>
      <c r="BO211" s="697">
        <f>[52]ACCOUNTALLOC!BO211</f>
        <v>0</v>
      </c>
      <c r="BP211" s="698"/>
      <c r="BQ211" s="697">
        <f>[52]ACCOUNTALLOC!BQ211</f>
        <v>-28734.855853862715</v>
      </c>
      <c r="BR211" s="697">
        <f>[52]ACCOUNTALLOC!BR211</f>
        <v>-370718.42115592724</v>
      </c>
      <c r="BS211" s="697">
        <f>[52]ACCOUNTALLOC!BS211</f>
        <v>0</v>
      </c>
      <c r="BT211" s="697">
        <f>[52]ACCOUNTALLOC!BT211</f>
        <v>0</v>
      </c>
      <c r="BU211" s="697">
        <f>[52]ACCOUNTALLOC!BU211</f>
        <v>0</v>
      </c>
      <c r="BV211" s="697">
        <f>[52]ACCOUNTALLOC!BV211</f>
        <v>0</v>
      </c>
      <c r="BW211" s="697">
        <f>[52]ACCOUNTALLOC!BW211</f>
        <v>-399453.27700978995</v>
      </c>
      <c r="BX211" s="698"/>
      <c r="BY211" s="697">
        <f>[52]ACCOUNTALLOC!BY211</f>
        <v>0</v>
      </c>
      <c r="BZ211" s="697">
        <f>[52]ACCOUNTALLOC!BZ211</f>
        <v>0</v>
      </c>
      <c r="CA211" s="697">
        <f>[52]ACCOUNTALLOC!CA211</f>
        <v>0</v>
      </c>
      <c r="CB211" s="697">
        <f>[52]ACCOUNTALLOC!CB211</f>
        <v>0</v>
      </c>
      <c r="CC211" s="697">
        <f>[52]ACCOUNTALLOC!CC211</f>
        <v>0</v>
      </c>
      <c r="CD211" s="697">
        <f>[52]ACCOUNTALLOC!CD211</f>
        <v>0</v>
      </c>
      <c r="CE211" s="697">
        <f>[52]ACCOUNTALLOC!CE211</f>
        <v>0</v>
      </c>
      <c r="CF211" s="698"/>
      <c r="CG211" s="697">
        <f>[52]ACCOUNTALLOC!CG211</f>
        <v>-3328.4215464629419</v>
      </c>
      <c r="CH211" s="697">
        <f>[52]ACCOUNTALLOC!CH211</f>
        <v>-44639.093820416783</v>
      </c>
      <c r="CI211" s="697">
        <f>[52]ACCOUNTALLOC!CI211</f>
        <v>0</v>
      </c>
      <c r="CJ211" s="697">
        <f>[52]ACCOUNTALLOC!CJ211</f>
        <v>0</v>
      </c>
      <c r="CK211" s="697">
        <f>[52]ACCOUNTALLOC!CK211</f>
        <v>0</v>
      </c>
      <c r="CL211" s="697">
        <f>[52]ACCOUNTALLOC!CL211</f>
        <v>0</v>
      </c>
      <c r="CM211" s="697">
        <f>[52]ACCOUNTALLOC!CM211</f>
        <v>-47967.515366879728</v>
      </c>
      <c r="CN211" s="698">
        <f>[52]ACCOUNTALLOC!CN211</f>
        <v>0</v>
      </c>
      <c r="CO211" s="697">
        <f>[52]ACCOUNTALLOC!CO211</f>
        <v>-589.92474893544647</v>
      </c>
      <c r="CP211" s="697">
        <f>[52]ACCOUNTALLOC!CP211</f>
        <v>-4368.772667074184</v>
      </c>
      <c r="CQ211" s="697">
        <f>[52]ACCOUNTALLOC!CQ211</f>
        <v>0</v>
      </c>
      <c r="CR211" s="697">
        <f>[52]ACCOUNTALLOC!CR211</f>
        <v>0</v>
      </c>
      <c r="CS211" s="697">
        <f>[52]ACCOUNTALLOC!CS211</f>
        <v>0</v>
      </c>
      <c r="CT211" s="697">
        <f>[52]ACCOUNTALLOC!CT211</f>
        <v>0</v>
      </c>
      <c r="CU211" s="697">
        <f>[52]ACCOUNTALLOC!CU211</f>
        <v>-4958.6974160096306</v>
      </c>
      <c r="CW211" s="65">
        <f>[52]ACCOUNTALLOC!CW211</f>
        <v>0</v>
      </c>
      <c r="CX211" s="65">
        <f>[52]ACCOUNTALLOC!CX211</f>
        <v>0</v>
      </c>
      <c r="CY211" s="65">
        <f>[52]ACCOUNTALLOC!CY211</f>
        <v>0</v>
      </c>
      <c r="CZ211" s="65">
        <f>[52]ACCOUNTALLOC!CZ211</f>
        <v>0</v>
      </c>
      <c r="DA211" s="65">
        <f>[52]ACCOUNTALLOC!DA211</f>
        <v>0</v>
      </c>
      <c r="DB211" s="65">
        <f>[52]ACCOUNTALLOC!DB211</f>
        <v>0</v>
      </c>
      <c r="DC211" s="65">
        <f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>[52]ACCOUNTALLOC!E212</f>
        <v>647096.85203302652</v>
      </c>
      <c r="F212" s="697">
        <f>[52]ACCOUNTALLOC!F212</f>
        <v>4729388.8164271079</v>
      </c>
      <c r="G212" s="697">
        <f>[52]ACCOUNTALLOC!G212</f>
        <v>0</v>
      </c>
      <c r="H212" s="697">
        <f>[52]ACCOUNTALLOC!H212</f>
        <v>0</v>
      </c>
      <c r="I212" s="697">
        <f>[52]ACCOUNTALLOC!I212</f>
        <v>0</v>
      </c>
      <c r="J212" s="697">
        <f>[52]ACCOUNTALLOC!J212</f>
        <v>0</v>
      </c>
      <c r="K212" s="697">
        <f>[52]ACCOUNTALLOC!K212</f>
        <v>5376485.6684601344</v>
      </c>
      <c r="L212" s="698"/>
      <c r="M212" s="697">
        <f>[52]ACCOUNTALLOC!M212</f>
        <v>149190.11565655351</v>
      </c>
      <c r="N212" s="697">
        <f>[52]ACCOUNTALLOC!N212</f>
        <v>1201682.2042556377</v>
      </c>
      <c r="O212" s="697">
        <f>[52]ACCOUNTALLOC!O212</f>
        <v>0</v>
      </c>
      <c r="P212" s="697">
        <f>[52]ACCOUNTALLOC!P212</f>
        <v>0</v>
      </c>
      <c r="Q212" s="697">
        <f>[52]ACCOUNTALLOC!Q212</f>
        <v>0</v>
      </c>
      <c r="R212" s="697">
        <f>[52]ACCOUNTALLOC!R212</f>
        <v>0</v>
      </c>
      <c r="S212" s="697">
        <f>[52]ACCOUNTALLOC!S212</f>
        <v>1350872.3199121912</v>
      </c>
      <c r="T212" s="698"/>
      <c r="U212" s="697">
        <f>[52]ACCOUNTALLOC!U212</f>
        <v>159683.85123710622</v>
      </c>
      <c r="V212" s="697">
        <f>[52]ACCOUNTALLOC!V212</f>
        <v>1336362.6357536586</v>
      </c>
      <c r="W212" s="697">
        <f>[52]ACCOUNTALLOC!W212</f>
        <v>0</v>
      </c>
      <c r="X212" s="697">
        <f>[52]ACCOUNTALLOC!X212</f>
        <v>0</v>
      </c>
      <c r="Y212" s="697">
        <f>[52]ACCOUNTALLOC!Y212</f>
        <v>0</v>
      </c>
      <c r="Z212" s="697">
        <f>[52]ACCOUNTALLOC!Z212</f>
        <v>0</v>
      </c>
      <c r="AA212" s="697">
        <f>[52]ACCOUNTALLOC!AA212</f>
        <v>1496046.4869907647</v>
      </c>
      <c r="AB212" s="698"/>
      <c r="AC212" s="697">
        <f>[52]ACCOUNTALLOC!AC212</f>
        <v>83900.746207945325</v>
      </c>
      <c r="AD212" s="697">
        <f>[52]ACCOUNTALLOC!AD212</f>
        <v>862442.76564821764</v>
      </c>
      <c r="AE212" s="697">
        <f>[52]ACCOUNTALLOC!AE212</f>
        <v>0</v>
      </c>
      <c r="AF212" s="697">
        <f>[52]ACCOUNTALLOC!AF212</f>
        <v>0</v>
      </c>
      <c r="AG212" s="697">
        <f>[52]ACCOUNTALLOC!AG212</f>
        <v>0</v>
      </c>
      <c r="AH212" s="697">
        <f>[52]ACCOUNTALLOC!AH212</f>
        <v>0</v>
      </c>
      <c r="AI212" s="697">
        <f>[52]ACCOUNTALLOC!AI212</f>
        <v>946343.51185616292</v>
      </c>
      <c r="AJ212" s="698"/>
      <c r="AK212" s="697">
        <f>[52]ACCOUNTALLOC!AK212</f>
        <v>59269.385432185154</v>
      </c>
      <c r="AL212" s="697">
        <f>[52]ACCOUNTALLOC!AL212</f>
        <v>600038.33522998635</v>
      </c>
      <c r="AM212" s="697">
        <f>[52]ACCOUNTALLOC!AM212</f>
        <v>0</v>
      </c>
      <c r="AN212" s="697">
        <f>[52]ACCOUNTALLOC!AN212</f>
        <v>0</v>
      </c>
      <c r="AO212" s="697">
        <f>[52]ACCOUNTALLOC!AO212</f>
        <v>0</v>
      </c>
      <c r="AP212" s="697">
        <f>[52]ACCOUNTALLOC!AP212</f>
        <v>0</v>
      </c>
      <c r="AQ212" s="697">
        <f>[52]ACCOUNTALLOC!AQ212</f>
        <v>659307.72066217149</v>
      </c>
      <c r="AR212" s="698"/>
      <c r="AS212" s="697">
        <f>[52]ACCOUNTALLOC!AS212</f>
        <v>2.0254900361653974</v>
      </c>
      <c r="AT212" s="697">
        <f>[52]ACCOUNTALLOC!AT212</f>
        <v>1894.6860656036581</v>
      </c>
      <c r="AU212" s="697">
        <f>[52]ACCOUNTALLOC!AU212</f>
        <v>0</v>
      </c>
      <c r="AV212" s="697">
        <f>[52]ACCOUNTALLOC!AV212</f>
        <v>0</v>
      </c>
      <c r="AW212" s="697">
        <f>[52]ACCOUNTALLOC!AW212</f>
        <v>0</v>
      </c>
      <c r="AX212" s="697">
        <f>[52]ACCOUNTALLOC!AX212</f>
        <v>0</v>
      </c>
      <c r="AY212" s="697">
        <f>[52]ACCOUNTALLOC!AY212</f>
        <v>1896.7115556398235</v>
      </c>
      <c r="AZ212" s="698"/>
      <c r="BA212" s="697">
        <f>[52]ACCOUNTALLOC!BA212</f>
        <v>0</v>
      </c>
      <c r="BB212" s="697">
        <f>[52]ACCOUNTALLOC!BB212</f>
        <v>52292.416046731531</v>
      </c>
      <c r="BC212" s="697">
        <f>[52]ACCOUNTALLOC!BC212</f>
        <v>0</v>
      </c>
      <c r="BD212" s="697">
        <f>[52]ACCOUNTALLOC!BD212</f>
        <v>0</v>
      </c>
      <c r="BE212" s="697">
        <f>[52]ACCOUNTALLOC!BE212</f>
        <v>0</v>
      </c>
      <c r="BF212" s="697">
        <f>[52]ACCOUNTALLOC!BF212</f>
        <v>0</v>
      </c>
      <c r="BG212" s="697">
        <f>[52]ACCOUNTALLOC!BG212</f>
        <v>52292.416046731531</v>
      </c>
      <c r="BH212" s="698"/>
      <c r="BI212" s="697">
        <f>[52]ACCOUNTALLOC!BI212</f>
        <v>0</v>
      </c>
      <c r="BJ212" s="697">
        <f>[52]ACCOUNTALLOC!BJ212</f>
        <v>0</v>
      </c>
      <c r="BK212" s="697">
        <f>[52]ACCOUNTALLOC!BK212</f>
        <v>0</v>
      </c>
      <c r="BL212" s="697">
        <f>[52]ACCOUNTALLOC!BL212</f>
        <v>0</v>
      </c>
      <c r="BM212" s="697">
        <f>[52]ACCOUNTALLOC!BM212</f>
        <v>0</v>
      </c>
      <c r="BN212" s="697">
        <f>[52]ACCOUNTALLOC!BN212</f>
        <v>0</v>
      </c>
      <c r="BO212" s="697">
        <f>[52]ACCOUNTALLOC!BO212</f>
        <v>0</v>
      </c>
      <c r="BP212" s="698"/>
      <c r="BQ212" s="697">
        <f>[52]ACCOUNTALLOC!BQ212</f>
        <v>20131.303794899828</v>
      </c>
      <c r="BR212" s="697">
        <f>[52]ACCOUNTALLOC!BR212</f>
        <v>259720.98821760269</v>
      </c>
      <c r="BS212" s="697">
        <f>[52]ACCOUNTALLOC!BS212</f>
        <v>0</v>
      </c>
      <c r="BT212" s="697">
        <f>[52]ACCOUNTALLOC!BT212</f>
        <v>0</v>
      </c>
      <c r="BU212" s="697">
        <f>[52]ACCOUNTALLOC!BU212</f>
        <v>0</v>
      </c>
      <c r="BV212" s="697">
        <f>[52]ACCOUNTALLOC!BV212</f>
        <v>0</v>
      </c>
      <c r="BW212" s="697">
        <f>[52]ACCOUNTALLOC!BW212</f>
        <v>279852.2920125025</v>
      </c>
      <c r="BX212" s="698"/>
      <c r="BY212" s="697">
        <f>[52]ACCOUNTALLOC!BY212</f>
        <v>0</v>
      </c>
      <c r="BZ212" s="697">
        <f>[52]ACCOUNTALLOC!BZ212</f>
        <v>0</v>
      </c>
      <c r="CA212" s="697">
        <f>[52]ACCOUNTALLOC!CA212</f>
        <v>0</v>
      </c>
      <c r="CB212" s="697">
        <f>[52]ACCOUNTALLOC!CB212</f>
        <v>0</v>
      </c>
      <c r="CC212" s="697">
        <f>[52]ACCOUNTALLOC!CC212</f>
        <v>0</v>
      </c>
      <c r="CD212" s="697">
        <f>[52]ACCOUNTALLOC!CD212</f>
        <v>0</v>
      </c>
      <c r="CE212" s="697">
        <f>[52]ACCOUNTALLOC!CE212</f>
        <v>0</v>
      </c>
      <c r="CF212" s="698"/>
      <c r="CG212" s="697">
        <f>[52]ACCOUNTALLOC!CG212</f>
        <v>2331.8531907766119</v>
      </c>
      <c r="CH212" s="697">
        <f>[52]ACCOUNTALLOC!CH212</f>
        <v>31273.62682444237</v>
      </c>
      <c r="CI212" s="697">
        <f>[52]ACCOUNTALLOC!CI212</f>
        <v>0</v>
      </c>
      <c r="CJ212" s="697">
        <f>[52]ACCOUNTALLOC!CJ212</f>
        <v>0</v>
      </c>
      <c r="CK212" s="697">
        <f>[52]ACCOUNTALLOC!CK212</f>
        <v>0</v>
      </c>
      <c r="CL212" s="697">
        <f>[52]ACCOUNTALLOC!CL212</f>
        <v>0</v>
      </c>
      <c r="CM212" s="697">
        <f>[52]ACCOUNTALLOC!CM212</f>
        <v>33605.480015218985</v>
      </c>
      <c r="CN212" s="698">
        <f>[52]ACCOUNTALLOC!CN212</f>
        <v>0</v>
      </c>
      <c r="CO212" s="697">
        <f>[52]ACCOUNTALLOC!CO212</f>
        <v>413.29437660474787</v>
      </c>
      <c r="CP212" s="697">
        <f>[52]ACCOUNTALLOC!CP212</f>
        <v>3060.7110130988353</v>
      </c>
      <c r="CQ212" s="697">
        <f>[52]ACCOUNTALLOC!CQ212</f>
        <v>0</v>
      </c>
      <c r="CR212" s="697">
        <f>[52]ACCOUNTALLOC!CR212</f>
        <v>0</v>
      </c>
      <c r="CS212" s="697">
        <f>[52]ACCOUNTALLOC!CS212</f>
        <v>0</v>
      </c>
      <c r="CT212" s="697">
        <f>[52]ACCOUNTALLOC!CT212</f>
        <v>0</v>
      </c>
      <c r="CU212" s="697">
        <f>[52]ACCOUNTALLOC!CU212</f>
        <v>3474.0053897035832</v>
      </c>
      <c r="CW212" s="65">
        <f>[52]ACCOUNTALLOC!CW212</f>
        <v>0</v>
      </c>
      <c r="CX212" s="65">
        <f>[52]ACCOUNTALLOC!CX212</f>
        <v>0</v>
      </c>
      <c r="CY212" s="65">
        <f>[52]ACCOUNTALLOC!CY212</f>
        <v>0</v>
      </c>
      <c r="CZ212" s="65">
        <f>[52]ACCOUNTALLOC!CZ212</f>
        <v>0</v>
      </c>
      <c r="DA212" s="65">
        <f>[52]ACCOUNTALLOC!DA212</f>
        <v>0</v>
      </c>
      <c r="DB212" s="65">
        <f>[52]ACCOUNTALLOC!DB212</f>
        <v>0</v>
      </c>
      <c r="DC212" s="65">
        <f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>[52]ACCOUNTALLOC!E213</f>
        <v>-390928122.43390554</v>
      </c>
      <c r="F213" s="697">
        <f>[52]ACCOUNTALLOC!F213</f>
        <v>-366189181.94207138</v>
      </c>
      <c r="G213" s="697">
        <f>[52]ACCOUNTALLOC!G213</f>
        <v>-44969266.085173965</v>
      </c>
      <c r="H213" s="697">
        <f>[52]ACCOUNTALLOC!H213</f>
        <v>0</v>
      </c>
      <c r="I213" s="697">
        <f>[52]ACCOUNTALLOC!I213</f>
        <v>0</v>
      </c>
      <c r="J213" s="697">
        <f>[52]ACCOUNTALLOC!J213</f>
        <v>0</v>
      </c>
      <c r="K213" s="697">
        <f>[52]ACCOUNTALLOC!K213</f>
        <v>-802086570.46115088</v>
      </c>
      <c r="L213" s="698"/>
      <c r="M213" s="697">
        <f>[52]ACCOUNTALLOC!M213</f>
        <v>-74257205.971263543</v>
      </c>
      <c r="N213" s="697">
        <f>[52]ACCOUNTALLOC!N213</f>
        <v>-93044374.317938775</v>
      </c>
      <c r="O213" s="697">
        <f>[52]ACCOUNTALLOC!O213</f>
        <v>-6086887.6941679223</v>
      </c>
      <c r="P213" s="697">
        <f>[52]ACCOUNTALLOC!P213</f>
        <v>0</v>
      </c>
      <c r="Q213" s="697">
        <f>[52]ACCOUNTALLOC!Q213</f>
        <v>0</v>
      </c>
      <c r="R213" s="697">
        <f>[52]ACCOUNTALLOC!R213</f>
        <v>0</v>
      </c>
      <c r="S213" s="697">
        <f>[52]ACCOUNTALLOC!S213</f>
        <v>-173388467.98337024</v>
      </c>
      <c r="T213" s="698"/>
      <c r="U213" s="697">
        <f>[52]ACCOUNTALLOC!U213</f>
        <v>-65397322.758538619</v>
      </c>
      <c r="V213" s="697">
        <f>[52]ACCOUNTALLOC!V213</f>
        <v>-103472469.56410713</v>
      </c>
      <c r="W213" s="697">
        <f>[52]ACCOUNTALLOC!W213</f>
        <v>-1602269.0561363415</v>
      </c>
      <c r="X213" s="697">
        <f>[52]ACCOUNTALLOC!X213</f>
        <v>0</v>
      </c>
      <c r="Y213" s="697">
        <f>[52]ACCOUNTALLOC!Y213</f>
        <v>0</v>
      </c>
      <c r="Z213" s="697">
        <f>[52]ACCOUNTALLOC!Z213</f>
        <v>0</v>
      </c>
      <c r="AA213" s="697">
        <f>[52]ACCOUNTALLOC!AA213</f>
        <v>-170472061.37878209</v>
      </c>
      <c r="AB213" s="698"/>
      <c r="AC213" s="697">
        <f>[52]ACCOUNTALLOC!AC213</f>
        <v>-29591462.595943704</v>
      </c>
      <c r="AD213" s="697">
        <f>[52]ACCOUNTALLOC!AD213</f>
        <v>-66777594.966947034</v>
      </c>
      <c r="AE213" s="697">
        <f>[52]ACCOUNTALLOC!AE213</f>
        <v>-177424.1285794063</v>
      </c>
      <c r="AF213" s="697">
        <f>[52]ACCOUNTALLOC!AF213</f>
        <v>0</v>
      </c>
      <c r="AG213" s="697">
        <f>[52]ACCOUNTALLOC!AG213</f>
        <v>0</v>
      </c>
      <c r="AH213" s="697">
        <f>[52]ACCOUNTALLOC!AH213</f>
        <v>0</v>
      </c>
      <c r="AI213" s="697">
        <f>[52]ACCOUNTALLOC!AI213</f>
        <v>-96546481.691470146</v>
      </c>
      <c r="AJ213" s="698"/>
      <c r="AK213" s="697">
        <f>[52]ACCOUNTALLOC!AK213</f>
        <v>-22972698.105128583</v>
      </c>
      <c r="AL213" s="697">
        <f>[52]ACCOUNTALLOC!AL213</f>
        <v>-46460030.17314779</v>
      </c>
      <c r="AM213" s="697">
        <f>[52]ACCOUNTALLOC!AM213</f>
        <v>-2117550.4101845641</v>
      </c>
      <c r="AN213" s="697">
        <f>[52]ACCOUNTALLOC!AN213</f>
        <v>0</v>
      </c>
      <c r="AO213" s="697">
        <f>[52]ACCOUNTALLOC!AO213</f>
        <v>0</v>
      </c>
      <c r="AP213" s="697">
        <f>[52]ACCOUNTALLOC!AP213</f>
        <v>0</v>
      </c>
      <c r="AQ213" s="697">
        <f>[52]ACCOUNTALLOC!AQ213</f>
        <v>-71550278.688460931</v>
      </c>
      <c r="AR213" s="698"/>
      <c r="AS213" s="697">
        <f>[52]ACCOUNTALLOC!AS213</f>
        <v>-226775.32669637859</v>
      </c>
      <c r="AT213" s="697">
        <f>[52]ACCOUNTALLOC!AT213</f>
        <v>-146702.57983241859</v>
      </c>
      <c r="AU213" s="697">
        <f>[52]ACCOUNTALLOC!AU213</f>
        <v>-6865.7656307245807</v>
      </c>
      <c r="AV213" s="697">
        <f>[52]ACCOUNTALLOC!AV213</f>
        <v>0</v>
      </c>
      <c r="AW213" s="697">
        <f>[52]ACCOUNTALLOC!AW213</f>
        <v>0</v>
      </c>
      <c r="AX213" s="697">
        <f>[52]ACCOUNTALLOC!AX213</f>
        <v>0</v>
      </c>
      <c r="AY213" s="697">
        <f>[52]ACCOUNTALLOC!AY213</f>
        <v>-380343.67215952178</v>
      </c>
      <c r="AZ213" s="698"/>
      <c r="BA213" s="697">
        <f>[52]ACCOUNTALLOC!BA213</f>
        <v>-4380571.5569298929</v>
      </c>
      <c r="BB213" s="697">
        <f>[52]ACCOUNTALLOC!BB213</f>
        <v>-4048920.0184630672</v>
      </c>
      <c r="BC213" s="697">
        <f>[52]ACCOUNTALLOC!BC213</f>
        <v>-684353.51554189704</v>
      </c>
      <c r="BD213" s="697">
        <f>[52]ACCOUNTALLOC!BD213</f>
        <v>0</v>
      </c>
      <c r="BE213" s="697">
        <f>[52]ACCOUNTALLOC!BE213</f>
        <v>0</v>
      </c>
      <c r="BF213" s="697">
        <f>[52]ACCOUNTALLOC!BF213</f>
        <v>0</v>
      </c>
      <c r="BG213" s="697">
        <f>[52]ACCOUNTALLOC!BG213</f>
        <v>-9113845.0909348559</v>
      </c>
      <c r="BH213" s="698"/>
      <c r="BI213" s="697">
        <f>[52]ACCOUNTALLOC!BI213</f>
        <v>-7075231.4014176931</v>
      </c>
      <c r="BJ213" s="697">
        <f>[52]ACCOUNTALLOC!BJ213</f>
        <v>-2225734.1177125014</v>
      </c>
      <c r="BK213" s="697">
        <f>[52]ACCOUNTALLOC!BK213</f>
        <v>-138411.49315951005</v>
      </c>
      <c r="BL213" s="697">
        <f>[52]ACCOUNTALLOC!BL213</f>
        <v>0</v>
      </c>
      <c r="BM213" s="697">
        <f>[52]ACCOUNTALLOC!BM213</f>
        <v>0</v>
      </c>
      <c r="BN213" s="697">
        <f>[52]ACCOUNTALLOC!BN213</f>
        <v>0</v>
      </c>
      <c r="BO213" s="697">
        <f>[52]ACCOUNTALLOC!BO213</f>
        <v>-9439377.0122897048</v>
      </c>
      <c r="BP213" s="698"/>
      <c r="BQ213" s="697">
        <f>[52]ACCOUNTALLOC!BQ213</f>
        <v>-4138481.7170652417</v>
      </c>
      <c r="BR213" s="697">
        <f>[52]ACCOUNTALLOC!BR213</f>
        <v>-20109790.059604451</v>
      </c>
      <c r="BS213" s="697">
        <f>[52]ACCOUNTALLOC!BS213</f>
        <v>-85953.207532888235</v>
      </c>
      <c r="BT213" s="697">
        <f>[52]ACCOUNTALLOC!BT213</f>
        <v>0</v>
      </c>
      <c r="BU213" s="697">
        <f>[52]ACCOUNTALLOC!BU213</f>
        <v>0</v>
      </c>
      <c r="BV213" s="697">
        <f>[52]ACCOUNTALLOC!BV213</f>
        <v>0</v>
      </c>
      <c r="BW213" s="697">
        <f>[52]ACCOUNTALLOC!BW213</f>
        <v>-24334224.984202579</v>
      </c>
      <c r="BX213" s="698"/>
      <c r="BY213" s="697">
        <f>[52]ACCOUNTALLOC!BY213</f>
        <v>-1993584.0410938875</v>
      </c>
      <c r="BZ213" s="697">
        <f>[52]ACCOUNTALLOC!BZ213</f>
        <v>-13136099.111147275</v>
      </c>
      <c r="CA213" s="697">
        <f>[52]ACCOUNTALLOC!CA213</f>
        <v>-138383.92327747494</v>
      </c>
      <c r="CB213" s="697">
        <f>[52]ACCOUNTALLOC!CB213</f>
        <v>0</v>
      </c>
      <c r="CC213" s="697">
        <f>[52]ACCOUNTALLOC!CC213</f>
        <v>0</v>
      </c>
      <c r="CD213" s="697">
        <f>[52]ACCOUNTALLOC!CD213</f>
        <v>0</v>
      </c>
      <c r="CE213" s="697">
        <f>[52]ACCOUNTALLOC!CE213</f>
        <v>-15268067.075518638</v>
      </c>
      <c r="CF213" s="698"/>
      <c r="CG213" s="697">
        <f>[52]ACCOUNTALLOC!CG213</f>
        <v>-3316208.3789307931</v>
      </c>
      <c r="CH213" s="697">
        <f>[52]ACCOUNTALLOC!CH213</f>
        <v>-2421468.0305891652</v>
      </c>
      <c r="CI213" s="697">
        <f>[52]ACCOUNTALLOC!CI213</f>
        <v>-8121150.7814084757</v>
      </c>
      <c r="CJ213" s="697">
        <f>[52]ACCOUNTALLOC!CJ213</f>
        <v>0</v>
      </c>
      <c r="CK213" s="697">
        <f>[52]ACCOUNTALLOC!CK213</f>
        <v>0</v>
      </c>
      <c r="CL213" s="697">
        <f>[52]ACCOUNTALLOC!CL213</f>
        <v>0</v>
      </c>
      <c r="CM213" s="697">
        <f>[52]ACCOUNTALLOC!CM213</f>
        <v>-13858827.190928433</v>
      </c>
      <c r="CN213" s="698">
        <f>[52]ACCOUNTALLOC!CN213</f>
        <v>0</v>
      </c>
      <c r="CO213" s="697">
        <f>[52]ACCOUNTALLOC!CO213</f>
        <v>-208551.49231415745</v>
      </c>
      <c r="CP213" s="697">
        <f>[52]ACCOUNTALLOC!CP213</f>
        <v>-236986.06850736303</v>
      </c>
      <c r="CQ213" s="697">
        <f>[52]ACCOUNTALLOC!CQ213</f>
        <v>-1542.9644544682608</v>
      </c>
      <c r="CR213" s="697">
        <f>[52]ACCOUNTALLOC!CR213</f>
        <v>0</v>
      </c>
      <c r="CS213" s="697">
        <f>[52]ACCOUNTALLOC!CS213</f>
        <v>0</v>
      </c>
      <c r="CT213" s="697">
        <f>[52]ACCOUNTALLOC!CT213</f>
        <v>0</v>
      </c>
      <c r="CU213" s="697">
        <f>[52]ACCOUNTALLOC!CU213</f>
        <v>-447080.5252759888</v>
      </c>
      <c r="CW213" s="65">
        <f>[52]ACCOUNTALLOC!CW213</f>
        <v>0</v>
      </c>
      <c r="CX213" s="65">
        <f>[52]ACCOUNTALLOC!CX213</f>
        <v>0</v>
      </c>
      <c r="CY213" s="65">
        <f>[52]ACCOUNTALLOC!CY213</f>
        <v>0</v>
      </c>
      <c r="CZ213" s="65">
        <f>[52]ACCOUNTALLOC!CZ213</f>
        <v>0</v>
      </c>
      <c r="DA213" s="65">
        <f>[52]ACCOUNTALLOC!DA213</f>
        <v>0</v>
      </c>
      <c r="DB213" s="65">
        <f>[52]ACCOUNTALLOC!DB213</f>
        <v>0</v>
      </c>
      <c r="DC213" s="65">
        <f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>[52]ACCOUNTALLOC!E214</f>
        <v>0</v>
      </c>
      <c r="F214" s="697">
        <f>[52]ACCOUNTALLOC!F214</f>
        <v>0</v>
      </c>
      <c r="G214" s="697">
        <f>[52]ACCOUNTALLOC!G214</f>
        <v>-23095250.799047243</v>
      </c>
      <c r="H214" s="697">
        <f>[52]ACCOUNTALLOC!H214</f>
        <v>0</v>
      </c>
      <c r="I214" s="697">
        <f>[52]ACCOUNTALLOC!I214</f>
        <v>0</v>
      </c>
      <c r="J214" s="697">
        <f>[52]ACCOUNTALLOC!J214</f>
        <v>0</v>
      </c>
      <c r="K214" s="697">
        <f>[52]ACCOUNTALLOC!K214</f>
        <v>-23095250.799047243</v>
      </c>
      <c r="L214" s="698"/>
      <c r="M214" s="697">
        <f>[52]ACCOUNTALLOC!M214</f>
        <v>0</v>
      </c>
      <c r="N214" s="697">
        <f>[52]ACCOUNTALLOC!N214</f>
        <v>0</v>
      </c>
      <c r="O214" s="697">
        <f>[52]ACCOUNTALLOC!O214</f>
        <v>-1864887.860734801</v>
      </c>
      <c r="P214" s="697">
        <f>[52]ACCOUNTALLOC!P214</f>
        <v>0</v>
      </c>
      <c r="Q214" s="697">
        <f>[52]ACCOUNTALLOC!Q214</f>
        <v>0</v>
      </c>
      <c r="R214" s="697">
        <f>[52]ACCOUNTALLOC!R214</f>
        <v>0</v>
      </c>
      <c r="S214" s="697">
        <f>[52]ACCOUNTALLOC!S214</f>
        <v>-1864887.860734801</v>
      </c>
      <c r="T214" s="698"/>
      <c r="U214" s="697">
        <f>[52]ACCOUNTALLOC!U214</f>
        <v>0</v>
      </c>
      <c r="V214" s="697">
        <f>[52]ACCOUNTALLOC!V214</f>
        <v>0</v>
      </c>
      <c r="W214" s="697">
        <f>[52]ACCOUNTALLOC!W214</f>
        <v>-638245.470833336</v>
      </c>
      <c r="X214" s="697">
        <f>[52]ACCOUNTALLOC!X214</f>
        <v>0</v>
      </c>
      <c r="Y214" s="697">
        <f>[52]ACCOUNTALLOC!Y214</f>
        <v>0</v>
      </c>
      <c r="Z214" s="697">
        <f>[52]ACCOUNTALLOC!Z214</f>
        <v>0</v>
      </c>
      <c r="AA214" s="697">
        <f>[52]ACCOUNTALLOC!AA214</f>
        <v>-638245.470833336</v>
      </c>
      <c r="AB214" s="698"/>
      <c r="AC214" s="697">
        <f>[52]ACCOUNTALLOC!AC214</f>
        <v>0</v>
      </c>
      <c r="AD214" s="697">
        <f>[52]ACCOUNTALLOC!AD214</f>
        <v>0</v>
      </c>
      <c r="AE214" s="697">
        <f>[52]ACCOUNTALLOC!AE214</f>
        <v>-169525.96587746224</v>
      </c>
      <c r="AF214" s="697">
        <f>[52]ACCOUNTALLOC!AF214</f>
        <v>0</v>
      </c>
      <c r="AG214" s="697">
        <f>[52]ACCOUNTALLOC!AG214</f>
        <v>0</v>
      </c>
      <c r="AH214" s="697">
        <f>[52]ACCOUNTALLOC!AH214</f>
        <v>0</v>
      </c>
      <c r="AI214" s="697">
        <f>[52]ACCOUNTALLOC!AI214</f>
        <v>-169525.96587746224</v>
      </c>
      <c r="AJ214" s="698"/>
      <c r="AK214" s="697">
        <f>[52]ACCOUNTALLOC!AK214</f>
        <v>0</v>
      </c>
      <c r="AL214" s="697">
        <f>[52]ACCOUNTALLOC!AL214</f>
        <v>0</v>
      </c>
      <c r="AM214" s="697">
        <f>[52]ACCOUNTALLOC!AM214</f>
        <v>-57586.220566097596</v>
      </c>
      <c r="AN214" s="697">
        <f>[52]ACCOUNTALLOC!AN214</f>
        <v>0</v>
      </c>
      <c r="AO214" s="697">
        <f>[52]ACCOUNTALLOC!AO214</f>
        <v>0</v>
      </c>
      <c r="AP214" s="697">
        <f>[52]ACCOUNTALLOC!AP214</f>
        <v>0</v>
      </c>
      <c r="AQ214" s="697">
        <f>[52]ACCOUNTALLOC!AQ214</f>
        <v>-57586.220566097596</v>
      </c>
      <c r="AR214" s="698"/>
      <c r="AS214" s="697">
        <f>[52]ACCOUNTALLOC!AS214</f>
        <v>0</v>
      </c>
      <c r="AT214" s="697">
        <f>[52]ACCOUNTALLOC!AT214</f>
        <v>0</v>
      </c>
      <c r="AU214" s="697">
        <f>[52]ACCOUNTALLOC!AU214</f>
        <v>0</v>
      </c>
      <c r="AV214" s="697">
        <f>[52]ACCOUNTALLOC!AV214</f>
        <v>0</v>
      </c>
      <c r="AW214" s="697">
        <f>[52]ACCOUNTALLOC!AW214</f>
        <v>0</v>
      </c>
      <c r="AX214" s="697">
        <f>[52]ACCOUNTALLOC!AX214</f>
        <v>0</v>
      </c>
      <c r="AY214" s="697">
        <f>[52]ACCOUNTALLOC!AY214</f>
        <v>0</v>
      </c>
      <c r="AZ214" s="698"/>
      <c r="BA214" s="697">
        <f>[52]ACCOUNTALLOC!BA214</f>
        <v>0</v>
      </c>
      <c r="BB214" s="697">
        <f>[52]ACCOUNTALLOC!BB214</f>
        <v>0</v>
      </c>
      <c r="BC214" s="697">
        <f>[52]ACCOUNTALLOC!BC214</f>
        <v>0</v>
      </c>
      <c r="BD214" s="697">
        <f>[52]ACCOUNTALLOC!BD214</f>
        <v>0</v>
      </c>
      <c r="BE214" s="697">
        <f>[52]ACCOUNTALLOC!BE214</f>
        <v>0</v>
      </c>
      <c r="BF214" s="697">
        <f>[52]ACCOUNTALLOC!BF214</f>
        <v>0</v>
      </c>
      <c r="BG214" s="697">
        <f>[52]ACCOUNTALLOC!BG214</f>
        <v>0</v>
      </c>
      <c r="BH214" s="698"/>
      <c r="BI214" s="697">
        <f>[52]ACCOUNTALLOC!BI214</f>
        <v>0</v>
      </c>
      <c r="BJ214" s="697">
        <f>[52]ACCOUNTALLOC!BJ214</f>
        <v>0</v>
      </c>
      <c r="BK214" s="697">
        <f>[52]ACCOUNTALLOC!BK214</f>
        <v>0</v>
      </c>
      <c r="BL214" s="697">
        <f>[52]ACCOUNTALLOC!BL214</f>
        <v>0</v>
      </c>
      <c r="BM214" s="697">
        <f>[52]ACCOUNTALLOC!BM214</f>
        <v>0</v>
      </c>
      <c r="BN214" s="697">
        <f>[52]ACCOUNTALLOC!BN214</f>
        <v>0</v>
      </c>
      <c r="BO214" s="697">
        <f>[52]ACCOUNTALLOC!BO214</f>
        <v>0</v>
      </c>
      <c r="BP214" s="698"/>
      <c r="BQ214" s="697">
        <f>[52]ACCOUNTALLOC!BQ214</f>
        <v>0</v>
      </c>
      <c r="BR214" s="697">
        <f>[52]ACCOUNTALLOC!BR214</f>
        <v>0</v>
      </c>
      <c r="BS214" s="697">
        <f>[52]ACCOUNTALLOC!BS214</f>
        <v>0</v>
      </c>
      <c r="BT214" s="697">
        <f>[52]ACCOUNTALLOC!BT214</f>
        <v>0</v>
      </c>
      <c r="BU214" s="697">
        <f>[52]ACCOUNTALLOC!BU214</f>
        <v>0</v>
      </c>
      <c r="BV214" s="697">
        <f>[52]ACCOUNTALLOC!BV214</f>
        <v>0</v>
      </c>
      <c r="BW214" s="697">
        <f>[52]ACCOUNTALLOC!BW214</f>
        <v>0</v>
      </c>
      <c r="BX214" s="698"/>
      <c r="BY214" s="697">
        <f>[52]ACCOUNTALLOC!BY214</f>
        <v>0</v>
      </c>
      <c r="BZ214" s="697">
        <f>[52]ACCOUNTALLOC!BZ214</f>
        <v>0</v>
      </c>
      <c r="CA214" s="697">
        <f>[52]ACCOUNTALLOC!CA214</f>
        <v>0</v>
      </c>
      <c r="CB214" s="697">
        <f>[52]ACCOUNTALLOC!CB214</f>
        <v>0</v>
      </c>
      <c r="CC214" s="697">
        <f>[52]ACCOUNTALLOC!CC214</f>
        <v>0</v>
      </c>
      <c r="CD214" s="697">
        <f>[52]ACCOUNTALLOC!CD214</f>
        <v>0</v>
      </c>
      <c r="CE214" s="697">
        <f>[52]ACCOUNTALLOC!CE214</f>
        <v>0</v>
      </c>
      <c r="CF214" s="698"/>
      <c r="CG214" s="697">
        <f>[52]ACCOUNTALLOC!CG214</f>
        <v>0</v>
      </c>
      <c r="CH214" s="697">
        <f>[52]ACCOUNTALLOC!CH214</f>
        <v>0</v>
      </c>
      <c r="CI214" s="697">
        <f>[52]ACCOUNTALLOC!CI214</f>
        <v>-11115.0674160617</v>
      </c>
      <c r="CJ214" s="697">
        <f>[52]ACCOUNTALLOC!CJ214</f>
        <v>0</v>
      </c>
      <c r="CK214" s="697">
        <f>[52]ACCOUNTALLOC!CK214</f>
        <v>0</v>
      </c>
      <c r="CL214" s="697">
        <f>[52]ACCOUNTALLOC!CL214</f>
        <v>0</v>
      </c>
      <c r="CM214" s="697">
        <f>[52]ACCOUNTALLOC!CM214</f>
        <v>-11115.0674160617</v>
      </c>
      <c r="CN214" s="698">
        <f>[52]ACCOUNTALLOC!CN214</f>
        <v>0</v>
      </c>
      <c r="CO214" s="697">
        <f>[52]ACCOUNTALLOC!CO214</f>
        <v>0</v>
      </c>
      <c r="CP214" s="697">
        <f>[52]ACCOUNTALLOC!CP214</f>
        <v>0</v>
      </c>
      <c r="CQ214" s="697">
        <f>[52]ACCOUNTALLOC!CQ214</f>
        <v>0</v>
      </c>
      <c r="CR214" s="697">
        <f>[52]ACCOUNTALLOC!CR214</f>
        <v>0</v>
      </c>
      <c r="CS214" s="697">
        <f>[52]ACCOUNTALLOC!CS214</f>
        <v>0</v>
      </c>
      <c r="CT214" s="697">
        <f>[52]ACCOUNTALLOC!CT214</f>
        <v>0</v>
      </c>
      <c r="CU214" s="697">
        <f>[52]ACCOUNTALLOC!CU214</f>
        <v>0</v>
      </c>
      <c r="CW214" s="65">
        <f>[52]ACCOUNTALLOC!CW214</f>
        <v>0</v>
      </c>
      <c r="CX214" s="65">
        <f>[52]ACCOUNTALLOC!CX214</f>
        <v>0</v>
      </c>
      <c r="CY214" s="65">
        <f>[52]ACCOUNTALLOC!CY214</f>
        <v>0</v>
      </c>
      <c r="CZ214" s="65">
        <f>[52]ACCOUNTALLOC!CZ214</f>
        <v>0</v>
      </c>
      <c r="DA214" s="65">
        <f>[52]ACCOUNTALLOC!DA214</f>
        <v>0</v>
      </c>
      <c r="DB214" s="65">
        <f>[52]ACCOUNTALLOC!DB214</f>
        <v>0</v>
      </c>
      <c r="DC214" s="65">
        <f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>[52]ACCOUNTALLOC!E215</f>
        <v>-190042.93026922084</v>
      </c>
      <c r="F215" s="697">
        <f>[52]ACCOUNTALLOC!F215</f>
        <v>-1388952.6834082287</v>
      </c>
      <c r="G215" s="697">
        <f>[52]ACCOUNTALLOC!G215</f>
        <v>0</v>
      </c>
      <c r="H215" s="697">
        <f>[52]ACCOUNTALLOC!H215</f>
        <v>0</v>
      </c>
      <c r="I215" s="697">
        <f>[52]ACCOUNTALLOC!I215</f>
        <v>0</v>
      </c>
      <c r="J215" s="697">
        <f>[52]ACCOUNTALLOC!J215</f>
        <v>0</v>
      </c>
      <c r="K215" s="697">
        <f>[52]ACCOUNTALLOC!K215</f>
        <v>-1578995.6136774495</v>
      </c>
      <c r="L215" s="698"/>
      <c r="M215" s="697">
        <f>[52]ACCOUNTALLOC!M215</f>
        <v>-43814.966272047845</v>
      </c>
      <c r="N215" s="697">
        <f>[52]ACCOUNTALLOC!N215</f>
        <v>-352916.57907410461</v>
      </c>
      <c r="O215" s="697">
        <f>[52]ACCOUNTALLOC!O215</f>
        <v>0</v>
      </c>
      <c r="P215" s="697">
        <f>[52]ACCOUNTALLOC!P215</f>
        <v>0</v>
      </c>
      <c r="Q215" s="697">
        <f>[52]ACCOUNTALLOC!Q215</f>
        <v>0</v>
      </c>
      <c r="R215" s="697">
        <f>[52]ACCOUNTALLOC!R215</f>
        <v>0</v>
      </c>
      <c r="S215" s="697">
        <f>[52]ACCOUNTALLOC!S215</f>
        <v>-396731.54534615244</v>
      </c>
      <c r="T215" s="698"/>
      <c r="U215" s="697">
        <f>[52]ACCOUNTALLOC!U215</f>
        <v>-46896.823729603275</v>
      </c>
      <c r="V215" s="697">
        <f>[52]ACCOUNTALLOC!V215</f>
        <v>-392470.26222276036</v>
      </c>
      <c r="W215" s="697">
        <f>[52]ACCOUNTALLOC!W215</f>
        <v>0</v>
      </c>
      <c r="X215" s="697">
        <f>[52]ACCOUNTALLOC!X215</f>
        <v>0</v>
      </c>
      <c r="Y215" s="697">
        <f>[52]ACCOUNTALLOC!Y215</f>
        <v>0</v>
      </c>
      <c r="Z215" s="697">
        <f>[52]ACCOUNTALLOC!Z215</f>
        <v>0</v>
      </c>
      <c r="AA215" s="697">
        <f>[52]ACCOUNTALLOC!AA215</f>
        <v>-439367.08595236362</v>
      </c>
      <c r="AB215" s="698"/>
      <c r="AC215" s="697">
        <f>[52]ACCOUNTALLOC!AC215</f>
        <v>-24640.428416607971</v>
      </c>
      <c r="AD215" s="697">
        <f>[52]ACCOUNTALLOC!AD215</f>
        <v>-253286.89184368492</v>
      </c>
      <c r="AE215" s="697">
        <f>[52]ACCOUNTALLOC!AE215</f>
        <v>0</v>
      </c>
      <c r="AF215" s="697">
        <f>[52]ACCOUNTALLOC!AF215</f>
        <v>0</v>
      </c>
      <c r="AG215" s="697">
        <f>[52]ACCOUNTALLOC!AG215</f>
        <v>0</v>
      </c>
      <c r="AH215" s="697">
        <f>[52]ACCOUNTALLOC!AH215</f>
        <v>0</v>
      </c>
      <c r="AI215" s="697">
        <f>[52]ACCOUNTALLOC!AI215</f>
        <v>-277927.32026029291</v>
      </c>
      <c r="AJ215" s="698"/>
      <c r="AK215" s="697">
        <f>[52]ACCOUNTALLOC!AK215</f>
        <v>-17406.556139780849</v>
      </c>
      <c r="AL215" s="697">
        <f>[52]ACCOUNTALLOC!AL215</f>
        <v>-176222.52857931016</v>
      </c>
      <c r="AM215" s="697">
        <f>[52]ACCOUNTALLOC!AM215</f>
        <v>0</v>
      </c>
      <c r="AN215" s="697">
        <f>[52]ACCOUNTALLOC!AN215</f>
        <v>0</v>
      </c>
      <c r="AO215" s="697">
        <f>[52]ACCOUNTALLOC!AO215</f>
        <v>0</v>
      </c>
      <c r="AP215" s="697">
        <f>[52]ACCOUNTALLOC!AP215</f>
        <v>0</v>
      </c>
      <c r="AQ215" s="697">
        <f>[52]ACCOUNTALLOC!AQ215</f>
        <v>-193629.08471909101</v>
      </c>
      <c r="AR215" s="698"/>
      <c r="AS215" s="697">
        <f>[52]ACCOUNTALLOC!AS215</f>
        <v>-0.59485695301193686</v>
      </c>
      <c r="AT215" s="697">
        <f>[52]ACCOUNTALLOC!AT215</f>
        <v>-556.44173003827723</v>
      </c>
      <c r="AU215" s="697">
        <f>[52]ACCOUNTALLOC!AU215</f>
        <v>0</v>
      </c>
      <c r="AV215" s="697">
        <f>[52]ACCOUNTALLOC!AV215</f>
        <v>0</v>
      </c>
      <c r="AW215" s="697">
        <f>[52]ACCOUNTALLOC!AW215</f>
        <v>0</v>
      </c>
      <c r="AX215" s="697">
        <f>[52]ACCOUNTALLOC!AX215</f>
        <v>0</v>
      </c>
      <c r="AY215" s="697">
        <f>[52]ACCOUNTALLOC!AY215</f>
        <v>-557.03658699128914</v>
      </c>
      <c r="AZ215" s="698"/>
      <c r="BA215" s="697">
        <f>[52]ACCOUNTALLOC!BA215</f>
        <v>0</v>
      </c>
      <c r="BB215" s="697">
        <f>[52]ACCOUNTALLOC!BB215</f>
        <v>-15357.521745246999</v>
      </c>
      <c r="BC215" s="697">
        <f>[52]ACCOUNTALLOC!BC215</f>
        <v>0</v>
      </c>
      <c r="BD215" s="697">
        <f>[52]ACCOUNTALLOC!BD215</f>
        <v>0</v>
      </c>
      <c r="BE215" s="697">
        <f>[52]ACCOUNTALLOC!BE215</f>
        <v>0</v>
      </c>
      <c r="BF215" s="697">
        <f>[52]ACCOUNTALLOC!BF215</f>
        <v>0</v>
      </c>
      <c r="BG215" s="697">
        <f>[52]ACCOUNTALLOC!BG215</f>
        <v>-15357.521745246999</v>
      </c>
      <c r="BH215" s="698"/>
      <c r="BI215" s="697">
        <f>[52]ACCOUNTALLOC!BI215</f>
        <v>0</v>
      </c>
      <c r="BJ215" s="697">
        <f>[52]ACCOUNTALLOC!BJ215</f>
        <v>0</v>
      </c>
      <c r="BK215" s="697">
        <f>[52]ACCOUNTALLOC!BK215</f>
        <v>0</v>
      </c>
      <c r="BL215" s="697">
        <f>[52]ACCOUNTALLOC!BL215</f>
        <v>0</v>
      </c>
      <c r="BM215" s="697">
        <f>[52]ACCOUNTALLOC!BM215</f>
        <v>0</v>
      </c>
      <c r="BN215" s="697">
        <f>[52]ACCOUNTALLOC!BN215</f>
        <v>0</v>
      </c>
      <c r="BO215" s="697">
        <f>[52]ACCOUNTALLOC!BO215</f>
        <v>0</v>
      </c>
      <c r="BP215" s="698"/>
      <c r="BQ215" s="697">
        <f>[52]ACCOUNTALLOC!BQ215</f>
        <v>-5912.2710167772339</v>
      </c>
      <c r="BR215" s="697">
        <f>[52]ACCOUNTALLOC!BR215</f>
        <v>-76276.275333776241</v>
      </c>
      <c r="BS215" s="697">
        <f>[52]ACCOUNTALLOC!BS215</f>
        <v>0</v>
      </c>
      <c r="BT215" s="697">
        <f>[52]ACCOUNTALLOC!BT215</f>
        <v>0</v>
      </c>
      <c r="BU215" s="697">
        <f>[52]ACCOUNTALLOC!BU215</f>
        <v>0</v>
      </c>
      <c r="BV215" s="697">
        <f>[52]ACCOUNTALLOC!BV215</f>
        <v>0</v>
      </c>
      <c r="BW215" s="697">
        <f>[52]ACCOUNTALLOC!BW215</f>
        <v>-82188.546350553472</v>
      </c>
      <c r="BX215" s="698"/>
      <c r="BY215" s="697">
        <f>[52]ACCOUNTALLOC!BY215</f>
        <v>0</v>
      </c>
      <c r="BZ215" s="697">
        <f>[52]ACCOUNTALLOC!BZ215</f>
        <v>0</v>
      </c>
      <c r="CA215" s="697">
        <f>[52]ACCOUNTALLOC!CA215</f>
        <v>0</v>
      </c>
      <c r="CB215" s="697">
        <f>[52]ACCOUNTALLOC!CB215</f>
        <v>0</v>
      </c>
      <c r="CC215" s="697">
        <f>[52]ACCOUNTALLOC!CC215</f>
        <v>0</v>
      </c>
      <c r="CD215" s="697">
        <f>[52]ACCOUNTALLOC!CD215</f>
        <v>0</v>
      </c>
      <c r="CE215" s="697">
        <f>[52]ACCOUNTALLOC!CE215</f>
        <v>0</v>
      </c>
      <c r="CF215" s="698"/>
      <c r="CG215" s="697">
        <f>[52]ACCOUNTALLOC!CG215</f>
        <v>-684.83135397821741</v>
      </c>
      <c r="CH215" s="697">
        <f>[52]ACCOUNTALLOC!CH215</f>
        <v>-9184.609171240103</v>
      </c>
      <c r="CI215" s="697">
        <f>[52]ACCOUNTALLOC!CI215</f>
        <v>0</v>
      </c>
      <c r="CJ215" s="697">
        <f>[52]ACCOUNTALLOC!CJ215</f>
        <v>0</v>
      </c>
      <c r="CK215" s="697">
        <f>[52]ACCOUNTALLOC!CK215</f>
        <v>0</v>
      </c>
      <c r="CL215" s="697">
        <f>[52]ACCOUNTALLOC!CL215</f>
        <v>0</v>
      </c>
      <c r="CM215" s="697">
        <f>[52]ACCOUNTALLOC!CM215</f>
        <v>-9869.4405252183205</v>
      </c>
      <c r="CN215" s="698">
        <f>[52]ACCOUNTALLOC!CN215</f>
        <v>0</v>
      </c>
      <c r="CO215" s="697">
        <f>[52]ACCOUNTALLOC!CO215</f>
        <v>-121.37854503076534</v>
      </c>
      <c r="CP215" s="697">
        <f>[52]ACCOUNTALLOC!CP215</f>
        <v>-898.88629161016399</v>
      </c>
      <c r="CQ215" s="697">
        <f>[52]ACCOUNTALLOC!CQ215</f>
        <v>0</v>
      </c>
      <c r="CR215" s="697">
        <f>[52]ACCOUNTALLOC!CR215</f>
        <v>0</v>
      </c>
      <c r="CS215" s="697">
        <f>[52]ACCOUNTALLOC!CS215</f>
        <v>0</v>
      </c>
      <c r="CT215" s="697">
        <f>[52]ACCOUNTALLOC!CT215</f>
        <v>0</v>
      </c>
      <c r="CU215" s="697">
        <f>[52]ACCOUNTALLOC!CU215</f>
        <v>-1020.2648366409294</v>
      </c>
      <c r="CW215" s="65">
        <f>[52]ACCOUNTALLOC!CW215</f>
        <v>0</v>
      </c>
      <c r="CX215" s="65">
        <f>[52]ACCOUNTALLOC!CX215</f>
        <v>0</v>
      </c>
      <c r="CY215" s="65">
        <f>[52]ACCOUNTALLOC!CY215</f>
        <v>0</v>
      </c>
      <c r="CZ215" s="65">
        <f>[52]ACCOUNTALLOC!CZ215</f>
        <v>0</v>
      </c>
      <c r="DA215" s="65">
        <f>[52]ACCOUNTALLOC!DA215</f>
        <v>0</v>
      </c>
      <c r="DB215" s="65">
        <f>[52]ACCOUNTALLOC!DB215</f>
        <v>0</v>
      </c>
      <c r="DC215" s="65">
        <f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>[52]ACCOUNTALLOC!E216</f>
        <v>0</v>
      </c>
      <c r="F216" s="697">
        <f>[52]ACCOUNTALLOC!F216</f>
        <v>0</v>
      </c>
      <c r="G216" s="697">
        <f>[52]ACCOUNTALLOC!G216</f>
        <v>-33974849.983845964</v>
      </c>
      <c r="H216" s="697">
        <f>[52]ACCOUNTALLOC!H216</f>
        <v>0</v>
      </c>
      <c r="I216" s="697">
        <f>[52]ACCOUNTALLOC!I216</f>
        <v>0</v>
      </c>
      <c r="J216" s="697">
        <f>[52]ACCOUNTALLOC!J216</f>
        <v>0</v>
      </c>
      <c r="K216" s="697">
        <f>[52]ACCOUNTALLOC!K216</f>
        <v>-33974849.983845964</v>
      </c>
      <c r="L216" s="698"/>
      <c r="M216" s="697">
        <f>[52]ACCOUNTALLOC!M216</f>
        <v>0</v>
      </c>
      <c r="N216" s="697">
        <f>[52]ACCOUNTALLOC!N216</f>
        <v>0</v>
      </c>
      <c r="O216" s="697">
        <f>[52]ACCOUNTALLOC!O216</f>
        <v>-42161069.125409625</v>
      </c>
      <c r="P216" s="697">
        <f>[52]ACCOUNTALLOC!P216</f>
        <v>0</v>
      </c>
      <c r="Q216" s="697">
        <f>[52]ACCOUNTALLOC!Q216</f>
        <v>0</v>
      </c>
      <c r="R216" s="697">
        <f>[52]ACCOUNTALLOC!R216</f>
        <v>0</v>
      </c>
      <c r="S216" s="697">
        <f>[52]ACCOUNTALLOC!S216</f>
        <v>-42161069.125409625</v>
      </c>
      <c r="T216" s="698"/>
      <c r="U216" s="697">
        <f>[52]ACCOUNTALLOC!U216</f>
        <v>0</v>
      </c>
      <c r="V216" s="697">
        <f>[52]ACCOUNTALLOC!V216</f>
        <v>0</v>
      </c>
      <c r="W216" s="697">
        <f>[52]ACCOUNTALLOC!W216</f>
        <v>-2830663.0729111028</v>
      </c>
      <c r="X216" s="697">
        <f>[52]ACCOUNTALLOC!X216</f>
        <v>0</v>
      </c>
      <c r="Y216" s="697">
        <f>[52]ACCOUNTALLOC!Y216</f>
        <v>0</v>
      </c>
      <c r="Z216" s="697">
        <f>[52]ACCOUNTALLOC!Z216</f>
        <v>0</v>
      </c>
      <c r="AA216" s="697">
        <f>[52]ACCOUNTALLOC!AA216</f>
        <v>-2830663.0729111028</v>
      </c>
      <c r="AB216" s="698"/>
      <c r="AC216" s="697">
        <f>[52]ACCOUNTALLOC!AC216</f>
        <v>0</v>
      </c>
      <c r="AD216" s="697">
        <f>[52]ACCOUNTALLOC!AD216</f>
        <v>0</v>
      </c>
      <c r="AE216" s="697">
        <f>[52]ACCOUNTALLOC!AE216</f>
        <v>-291942.46783331066</v>
      </c>
      <c r="AF216" s="697">
        <f>[52]ACCOUNTALLOC!AF216</f>
        <v>0</v>
      </c>
      <c r="AG216" s="697">
        <f>[52]ACCOUNTALLOC!AG216</f>
        <v>0</v>
      </c>
      <c r="AH216" s="697">
        <f>[52]ACCOUNTALLOC!AH216</f>
        <v>0</v>
      </c>
      <c r="AI216" s="697">
        <f>[52]ACCOUNTALLOC!AI216</f>
        <v>-291942.46783331066</v>
      </c>
      <c r="AJ216" s="698"/>
      <c r="AK216" s="697">
        <f>[52]ACCOUNTALLOC!AK216</f>
        <v>0</v>
      </c>
      <c r="AL216" s="697">
        <f>[52]ACCOUNTALLOC!AL216</f>
        <v>0</v>
      </c>
      <c r="AM216" s="697">
        <f>[52]ACCOUNTALLOC!AM216</f>
        <v>0</v>
      </c>
      <c r="AN216" s="697">
        <f>[52]ACCOUNTALLOC!AN216</f>
        <v>0</v>
      </c>
      <c r="AO216" s="697">
        <f>[52]ACCOUNTALLOC!AO216</f>
        <v>0</v>
      </c>
      <c r="AP216" s="697">
        <f>[52]ACCOUNTALLOC!AP216</f>
        <v>0</v>
      </c>
      <c r="AQ216" s="697">
        <f>[52]ACCOUNTALLOC!AQ216</f>
        <v>0</v>
      </c>
      <c r="AR216" s="698"/>
      <c r="AS216" s="697">
        <f>[52]ACCOUNTALLOC!AS216</f>
        <v>0</v>
      </c>
      <c r="AT216" s="697">
        <f>[52]ACCOUNTALLOC!AT216</f>
        <v>0</v>
      </c>
      <c r="AU216" s="697">
        <f>[52]ACCOUNTALLOC!AU216</f>
        <v>0</v>
      </c>
      <c r="AV216" s="697">
        <f>[52]ACCOUNTALLOC!AV216</f>
        <v>0</v>
      </c>
      <c r="AW216" s="697">
        <f>[52]ACCOUNTALLOC!AW216</f>
        <v>0</v>
      </c>
      <c r="AX216" s="697">
        <f>[52]ACCOUNTALLOC!AX216</f>
        <v>0</v>
      </c>
      <c r="AY216" s="697">
        <f>[52]ACCOUNTALLOC!AY216</f>
        <v>0</v>
      </c>
      <c r="AZ216" s="698"/>
      <c r="BA216" s="697">
        <f>[52]ACCOUNTALLOC!BA216</f>
        <v>0</v>
      </c>
      <c r="BB216" s="697">
        <f>[52]ACCOUNTALLOC!BB216</f>
        <v>0</v>
      </c>
      <c r="BC216" s="697">
        <f>[52]ACCOUNTALLOC!BC216</f>
        <v>0</v>
      </c>
      <c r="BD216" s="697">
        <f>[52]ACCOUNTALLOC!BD216</f>
        <v>0</v>
      </c>
      <c r="BE216" s="697">
        <f>[52]ACCOUNTALLOC!BE216</f>
        <v>0</v>
      </c>
      <c r="BF216" s="697">
        <f>[52]ACCOUNTALLOC!BF216</f>
        <v>0</v>
      </c>
      <c r="BG216" s="697">
        <f>[52]ACCOUNTALLOC!BG216</f>
        <v>0</v>
      </c>
      <c r="BH216" s="698"/>
      <c r="BI216" s="697">
        <f>[52]ACCOUNTALLOC!BI216</f>
        <v>0</v>
      </c>
      <c r="BJ216" s="697">
        <f>[52]ACCOUNTALLOC!BJ216</f>
        <v>0</v>
      </c>
      <c r="BK216" s="697">
        <f>[52]ACCOUNTALLOC!BK216</f>
        <v>0</v>
      </c>
      <c r="BL216" s="697">
        <f>[52]ACCOUNTALLOC!BL216</f>
        <v>0</v>
      </c>
      <c r="BM216" s="697">
        <f>[52]ACCOUNTALLOC!BM216</f>
        <v>0</v>
      </c>
      <c r="BN216" s="697">
        <f>[52]ACCOUNTALLOC!BN216</f>
        <v>0</v>
      </c>
      <c r="BO216" s="697">
        <f>[52]ACCOUNTALLOC!BO216</f>
        <v>0</v>
      </c>
      <c r="BP216" s="698"/>
      <c r="BQ216" s="697">
        <f>[52]ACCOUNTALLOC!BQ216</f>
        <v>0</v>
      </c>
      <c r="BR216" s="697">
        <f>[52]ACCOUNTALLOC!BR216</f>
        <v>0</v>
      </c>
      <c r="BS216" s="697">
        <f>[52]ACCOUNTALLOC!BS216</f>
        <v>0</v>
      </c>
      <c r="BT216" s="697">
        <f>[52]ACCOUNTALLOC!BT216</f>
        <v>0</v>
      </c>
      <c r="BU216" s="697">
        <f>[52]ACCOUNTALLOC!BU216</f>
        <v>0</v>
      </c>
      <c r="BV216" s="697">
        <f>[52]ACCOUNTALLOC!BV216</f>
        <v>0</v>
      </c>
      <c r="BW216" s="697">
        <f>[52]ACCOUNTALLOC!BW216</f>
        <v>0</v>
      </c>
      <c r="BX216" s="698"/>
      <c r="BY216" s="697">
        <f>[52]ACCOUNTALLOC!BY216</f>
        <v>0</v>
      </c>
      <c r="BZ216" s="697">
        <f>[52]ACCOUNTALLOC!BZ216</f>
        <v>0</v>
      </c>
      <c r="CA216" s="697">
        <f>[52]ACCOUNTALLOC!CA216</f>
        <v>0</v>
      </c>
      <c r="CB216" s="697">
        <f>[52]ACCOUNTALLOC!CB216</f>
        <v>0</v>
      </c>
      <c r="CC216" s="697">
        <f>[52]ACCOUNTALLOC!CC216</f>
        <v>0</v>
      </c>
      <c r="CD216" s="697">
        <f>[52]ACCOUNTALLOC!CD216</f>
        <v>0</v>
      </c>
      <c r="CE216" s="697">
        <f>[52]ACCOUNTALLOC!CE216</f>
        <v>0</v>
      </c>
      <c r="CF216" s="698"/>
      <c r="CG216" s="697">
        <f>[52]ACCOUNTALLOC!CG216</f>
        <v>0</v>
      </c>
      <c r="CH216" s="697">
        <f>[52]ACCOUNTALLOC!CH216</f>
        <v>0</v>
      </c>
      <c r="CI216" s="697">
        <f>[52]ACCOUNTALLOC!CI216</f>
        <v>0</v>
      </c>
      <c r="CJ216" s="697">
        <f>[52]ACCOUNTALLOC!CJ216</f>
        <v>0</v>
      </c>
      <c r="CK216" s="697">
        <f>[52]ACCOUNTALLOC!CK216</f>
        <v>0</v>
      </c>
      <c r="CL216" s="697">
        <f>[52]ACCOUNTALLOC!CL216</f>
        <v>0</v>
      </c>
      <c r="CM216" s="697">
        <f>[52]ACCOUNTALLOC!CM216</f>
        <v>0</v>
      </c>
      <c r="CN216" s="698">
        <f>[52]ACCOUNTALLOC!CN216</f>
        <v>0</v>
      </c>
      <c r="CO216" s="697">
        <f>[52]ACCOUNTALLOC!CO216</f>
        <v>0</v>
      </c>
      <c r="CP216" s="697">
        <f>[52]ACCOUNTALLOC!CP216</f>
        <v>0</v>
      </c>
      <c r="CQ216" s="697">
        <f>[52]ACCOUNTALLOC!CQ216</f>
        <v>0</v>
      </c>
      <c r="CR216" s="697">
        <f>[52]ACCOUNTALLOC!CR216</f>
        <v>0</v>
      </c>
      <c r="CS216" s="697">
        <f>[52]ACCOUNTALLOC!CS216</f>
        <v>0</v>
      </c>
      <c r="CT216" s="697">
        <f>[52]ACCOUNTALLOC!CT216</f>
        <v>0</v>
      </c>
      <c r="CU216" s="697">
        <f>[52]ACCOUNTALLOC!CU216</f>
        <v>0</v>
      </c>
      <c r="CW216" s="65">
        <f>[52]ACCOUNTALLOC!CW216</f>
        <v>0</v>
      </c>
      <c r="CX216" s="65">
        <f>[52]ACCOUNTALLOC!CX216</f>
        <v>0</v>
      </c>
      <c r="CY216" s="65">
        <f>[52]ACCOUNTALLOC!CY216</f>
        <v>0</v>
      </c>
      <c r="CZ216" s="65">
        <f>[52]ACCOUNTALLOC!CZ216</f>
        <v>0</v>
      </c>
      <c r="DA216" s="65">
        <f>[52]ACCOUNTALLOC!DA216</f>
        <v>0</v>
      </c>
      <c r="DB216" s="65">
        <f>[52]ACCOUNTALLOC!DB216</f>
        <v>0</v>
      </c>
      <c r="DC216" s="65">
        <f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>[52]ACCOUNTALLOC!E217</f>
        <v>-536020.10072776943</v>
      </c>
      <c r="F217" s="697">
        <f>[52]ACCOUNTALLOC!F217</f>
        <v>-491341.52069273428</v>
      </c>
      <c r="G217" s="697">
        <f>[52]ACCOUNTALLOC!G217</f>
        <v>-274159.14435016207</v>
      </c>
      <c r="H217" s="697">
        <f>[52]ACCOUNTALLOC!H217</f>
        <v>0</v>
      </c>
      <c r="I217" s="697">
        <f>[52]ACCOUNTALLOC!I217</f>
        <v>0</v>
      </c>
      <c r="J217" s="697">
        <f>[52]ACCOUNTALLOC!J217</f>
        <v>0</v>
      </c>
      <c r="K217" s="697">
        <f>[52]ACCOUNTALLOC!K217</f>
        <v>-1301520.7657706658</v>
      </c>
      <c r="L217" s="698"/>
      <c r="M217" s="697">
        <f>[52]ACCOUNTALLOC!M217</f>
        <v>-101747.26645690814</v>
      </c>
      <c r="N217" s="697">
        <f>[52]ACCOUNTALLOC!N217</f>
        <v>-124844.11507413691</v>
      </c>
      <c r="O217" s="697">
        <f>[52]ACCOUNTALLOC!O217</f>
        <v>-30982.774300871752</v>
      </c>
      <c r="P217" s="697">
        <f>[52]ACCOUNTALLOC!P217</f>
        <v>0</v>
      </c>
      <c r="Q217" s="697">
        <f>[52]ACCOUNTALLOC!Q217</f>
        <v>0</v>
      </c>
      <c r="R217" s="697">
        <f>[52]ACCOUNTALLOC!R217</f>
        <v>0</v>
      </c>
      <c r="S217" s="697">
        <f>[52]ACCOUNTALLOC!S217</f>
        <v>-257574.15583191678</v>
      </c>
      <c r="T217" s="698"/>
      <c r="U217" s="697">
        <f>[52]ACCOUNTALLOC!U217</f>
        <v>-89531.728870804189</v>
      </c>
      <c r="V217" s="697">
        <f>[52]ACCOUNTALLOC!V217</f>
        <v>-138836.21650380609</v>
      </c>
      <c r="W217" s="697">
        <f>[52]ACCOUNTALLOC!W217</f>
        <v>-4382.942104267172</v>
      </c>
      <c r="X217" s="697">
        <f>[52]ACCOUNTALLOC!X217</f>
        <v>0</v>
      </c>
      <c r="Y217" s="697">
        <f>[52]ACCOUNTALLOC!Y217</f>
        <v>0</v>
      </c>
      <c r="Z217" s="697">
        <f>[52]ACCOUNTALLOC!Z217</f>
        <v>0</v>
      </c>
      <c r="AA217" s="697">
        <f>[52]ACCOUNTALLOC!AA217</f>
        <v>-232750.88747887744</v>
      </c>
      <c r="AB217" s="698"/>
      <c r="AC217" s="697">
        <f>[52]ACCOUNTALLOC!AC217</f>
        <v>-40480.810101915617</v>
      </c>
      <c r="AD217" s="697">
        <f>[52]ACCOUNTALLOC!AD217</f>
        <v>-89600.148440359015</v>
      </c>
      <c r="AE217" s="697">
        <f>[52]ACCOUNTALLOC!AE217</f>
        <v>-2371.7562754589685</v>
      </c>
      <c r="AF217" s="697">
        <f>[52]ACCOUNTALLOC!AF217</f>
        <v>0</v>
      </c>
      <c r="AG217" s="697">
        <f>[52]ACCOUNTALLOC!AG217</f>
        <v>0</v>
      </c>
      <c r="AH217" s="697">
        <f>[52]ACCOUNTALLOC!AH217</f>
        <v>0</v>
      </c>
      <c r="AI217" s="697">
        <f>[52]ACCOUNTALLOC!AI217</f>
        <v>-132452.71481773359</v>
      </c>
      <c r="AJ217" s="698"/>
      <c r="AK217" s="697">
        <f>[52]ACCOUNTALLOC!AK217</f>
        <v>-31442.106076928307</v>
      </c>
      <c r="AL217" s="697">
        <f>[52]ACCOUNTALLOC!AL217</f>
        <v>-62338.657181620249</v>
      </c>
      <c r="AM217" s="697">
        <f>[52]ACCOUNTALLOC!AM217</f>
        <v>-5202.6220085435325</v>
      </c>
      <c r="AN217" s="697">
        <f>[52]ACCOUNTALLOC!AN217</f>
        <v>0</v>
      </c>
      <c r="AO217" s="697">
        <f>[52]ACCOUNTALLOC!AO217</f>
        <v>0</v>
      </c>
      <c r="AP217" s="697">
        <f>[52]ACCOUNTALLOC!AP217</f>
        <v>0</v>
      </c>
      <c r="AQ217" s="697">
        <f>[52]ACCOUNTALLOC!AQ217</f>
        <v>-98983.38526709209</v>
      </c>
      <c r="AR217" s="698"/>
      <c r="AS217" s="697">
        <f>[52]ACCOUNTALLOC!AS217</f>
        <v>-311.94157380610415</v>
      </c>
      <c r="AT217" s="697">
        <f>[52]ACCOUNTALLOC!AT217</f>
        <v>-196.84106527158556</v>
      </c>
      <c r="AU217" s="697">
        <f>[52]ACCOUNTALLOC!AU217</f>
        <v>-9.6838523285518363</v>
      </c>
      <c r="AV217" s="697">
        <f>[52]ACCOUNTALLOC!AV217</f>
        <v>0</v>
      </c>
      <c r="AW217" s="697">
        <f>[52]ACCOUNTALLOC!AW217</f>
        <v>0</v>
      </c>
      <c r="AX217" s="697">
        <f>[52]ACCOUNTALLOC!AX217</f>
        <v>0</v>
      </c>
      <c r="AY217" s="697">
        <f>[52]ACCOUNTALLOC!AY217</f>
        <v>-518.46649140624163</v>
      </c>
      <c r="AZ217" s="698"/>
      <c r="BA217" s="697">
        <f>[52]ACCOUNTALLOC!BA217</f>
        <v>-6025.8148488679099</v>
      </c>
      <c r="BB217" s="697">
        <f>[52]ACCOUNTALLOC!BB217</f>
        <v>-5432.7178877436281</v>
      </c>
      <c r="BC217" s="697">
        <f>[52]ACCOUNTALLOC!BC217</f>
        <v>-1008.8000366537839</v>
      </c>
      <c r="BD217" s="697">
        <f>[52]ACCOUNTALLOC!BD217</f>
        <v>0</v>
      </c>
      <c r="BE217" s="697">
        <f>[52]ACCOUNTALLOC!BE217</f>
        <v>0</v>
      </c>
      <c r="BF217" s="697">
        <f>[52]ACCOUNTALLOC!BF217</f>
        <v>0</v>
      </c>
      <c r="BG217" s="697">
        <f>[52]ACCOUNTALLOC!BG217</f>
        <v>-12467.332773265322</v>
      </c>
      <c r="BH217" s="698"/>
      <c r="BI217" s="697">
        <f>[52]ACCOUNTALLOC!BI217</f>
        <v>-9700.6623258937107</v>
      </c>
      <c r="BJ217" s="697">
        <f>[52]ACCOUNTALLOC!BJ217</f>
        <v>-2769.1642171673388</v>
      </c>
      <c r="BK217" s="697">
        <f>[52]ACCOUNTALLOC!BK217</f>
        <v>-451.32605316096146</v>
      </c>
      <c r="BL217" s="697">
        <f>[52]ACCOUNTALLOC!BL217</f>
        <v>0</v>
      </c>
      <c r="BM217" s="697">
        <f>[52]ACCOUNTALLOC!BM217</f>
        <v>0</v>
      </c>
      <c r="BN217" s="697">
        <f>[52]ACCOUNTALLOC!BN217</f>
        <v>0</v>
      </c>
      <c r="BO217" s="697">
        <f>[52]ACCOUNTALLOC!BO217</f>
        <v>-12921.152596222011</v>
      </c>
      <c r="BP217" s="698"/>
      <c r="BQ217" s="697">
        <f>[52]ACCOUNTALLOC!BQ217</f>
        <v>-5638.926328538204</v>
      </c>
      <c r="BR217" s="697">
        <f>[52]ACCOUNTALLOC!BR217</f>
        <v>-26982.705431917297</v>
      </c>
      <c r="BS217" s="697">
        <f>[52]ACCOUNTALLOC!BS217</f>
        <v>-531.54360165480875</v>
      </c>
      <c r="BT217" s="697">
        <f>[52]ACCOUNTALLOC!BT217</f>
        <v>0</v>
      </c>
      <c r="BU217" s="697">
        <f>[52]ACCOUNTALLOC!BU217</f>
        <v>0</v>
      </c>
      <c r="BV217" s="697">
        <f>[52]ACCOUNTALLOC!BV217</f>
        <v>0</v>
      </c>
      <c r="BW217" s="697">
        <f>[52]ACCOUNTALLOC!BW217</f>
        <v>-33153.175362110313</v>
      </c>
      <c r="BX217" s="698"/>
      <c r="BY217" s="697">
        <f>[52]ACCOUNTALLOC!BY217</f>
        <v>-2582.7784387795782</v>
      </c>
      <c r="BZ217" s="697">
        <f>[52]ACCOUNTALLOC!BZ217</f>
        <v>-16343.378718181388</v>
      </c>
      <c r="CA217" s="697">
        <f>[52]ACCOUNTALLOC!CA217</f>
        <v>-927.6695670561262</v>
      </c>
      <c r="CB217" s="697">
        <f>[52]ACCOUNTALLOC!CB217</f>
        <v>0</v>
      </c>
      <c r="CC217" s="697">
        <f>[52]ACCOUNTALLOC!CC217</f>
        <v>0</v>
      </c>
      <c r="CD217" s="697">
        <f>[52]ACCOUNTALLOC!CD217</f>
        <v>0</v>
      </c>
      <c r="CE217" s="697">
        <f>[52]ACCOUNTALLOC!CE217</f>
        <v>-19853.826724017094</v>
      </c>
      <c r="CF217" s="698"/>
      <c r="CG217" s="697">
        <f>[52]ACCOUNTALLOC!CG217</f>
        <v>-4555.4605228415203</v>
      </c>
      <c r="CH217" s="697">
        <f>[52]ACCOUNTALLOC!CH217</f>
        <v>-3249.0522471161748</v>
      </c>
      <c r="CI217" s="697">
        <f>[52]ACCOUNTALLOC!CI217</f>
        <v>-21855.12706150458</v>
      </c>
      <c r="CJ217" s="697">
        <f>[52]ACCOUNTALLOC!CJ217</f>
        <v>0</v>
      </c>
      <c r="CK217" s="697">
        <f>[52]ACCOUNTALLOC!CK217</f>
        <v>0</v>
      </c>
      <c r="CL217" s="697">
        <f>[52]ACCOUNTALLOC!CL217</f>
        <v>0</v>
      </c>
      <c r="CM217" s="697">
        <f>[52]ACCOUNTALLOC!CM217</f>
        <v>-29659.639831462275</v>
      </c>
      <c r="CN217" s="698">
        <f>[52]ACCOUNTALLOC!CN217</f>
        <v>0</v>
      </c>
      <c r="CO217" s="697">
        <f>[52]ACCOUNTALLOC!CO217</f>
        <v>-285.77264628599585</v>
      </c>
      <c r="CP217" s="697">
        <f>[52]ACCOUNTALLOC!CP217</f>
        <v>-317.98070785668494</v>
      </c>
      <c r="CQ217" s="697">
        <f>[52]ACCOUNTALLOC!CQ217</f>
        <v>-2.7187090886540237</v>
      </c>
      <c r="CR217" s="697">
        <f>[52]ACCOUNTALLOC!CR217</f>
        <v>0</v>
      </c>
      <c r="CS217" s="697">
        <f>[52]ACCOUNTALLOC!CS217</f>
        <v>0</v>
      </c>
      <c r="CT217" s="697">
        <f>[52]ACCOUNTALLOC!CT217</f>
        <v>0</v>
      </c>
      <c r="CU217" s="697">
        <f>[52]ACCOUNTALLOC!CU217</f>
        <v>-606.4720632313348</v>
      </c>
      <c r="CW217" s="65">
        <f>[52]ACCOUNTALLOC!CW217</f>
        <v>0</v>
      </c>
      <c r="CX217" s="65">
        <f>[52]ACCOUNTALLOC!CX217</f>
        <v>0</v>
      </c>
      <c r="CY217" s="65">
        <f>[52]ACCOUNTALLOC!CY217</f>
        <v>0</v>
      </c>
      <c r="CZ217" s="65">
        <f>[52]ACCOUNTALLOC!CZ217</f>
        <v>0</v>
      </c>
      <c r="DA217" s="65">
        <f>[52]ACCOUNTALLOC!DA217</f>
        <v>0</v>
      </c>
      <c r="DB217" s="65">
        <f>[52]ACCOUNTALLOC!DB217</f>
        <v>0</v>
      </c>
      <c r="DC217" s="65">
        <f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>[52]ACCOUNTALLOC!E218</f>
        <v>24166869.891800005</v>
      </c>
      <c r="F218" s="697">
        <f>[52]ACCOUNTALLOC!F218</f>
        <v>176626611.35692644</v>
      </c>
      <c r="G218" s="697">
        <f>[52]ACCOUNTALLOC!G218</f>
        <v>0</v>
      </c>
      <c r="H218" s="697">
        <f>[52]ACCOUNTALLOC!H218</f>
        <v>0</v>
      </c>
      <c r="I218" s="697">
        <f>[52]ACCOUNTALLOC!I218</f>
        <v>0</v>
      </c>
      <c r="J218" s="697">
        <f>[52]ACCOUNTALLOC!J218</f>
        <v>0</v>
      </c>
      <c r="K218" s="697">
        <f>[52]ACCOUNTALLOC!K218</f>
        <v>200793481.24872646</v>
      </c>
      <c r="L218" s="698"/>
      <c r="M218" s="697">
        <f>[52]ACCOUNTALLOC!M218</f>
        <v>5571744.1722781062</v>
      </c>
      <c r="N218" s="697">
        <f>[52]ACCOUNTALLOC!N218</f>
        <v>44878749.433408223</v>
      </c>
      <c r="O218" s="697">
        <f>[52]ACCOUNTALLOC!O218</f>
        <v>0</v>
      </c>
      <c r="P218" s="697">
        <f>[52]ACCOUNTALLOC!P218</f>
        <v>0</v>
      </c>
      <c r="Q218" s="697">
        <f>[52]ACCOUNTALLOC!Q218</f>
        <v>0</v>
      </c>
      <c r="R218" s="697">
        <f>[52]ACCOUNTALLOC!R218</f>
        <v>0</v>
      </c>
      <c r="S218" s="697">
        <f>[52]ACCOUNTALLOC!S218</f>
        <v>50450493.605686329</v>
      </c>
      <c r="T218" s="698"/>
      <c r="U218" s="697">
        <f>[52]ACCOUNTALLOC!U218</f>
        <v>5963649.559636144</v>
      </c>
      <c r="V218" s="697">
        <f>[52]ACCOUNTALLOC!V218</f>
        <v>49908606.177044541</v>
      </c>
      <c r="W218" s="697">
        <f>[52]ACCOUNTALLOC!W218</f>
        <v>0</v>
      </c>
      <c r="X218" s="697">
        <f>[52]ACCOUNTALLOC!X218</f>
        <v>0</v>
      </c>
      <c r="Y218" s="697">
        <f>[52]ACCOUNTALLOC!Y218</f>
        <v>0</v>
      </c>
      <c r="Z218" s="697">
        <f>[52]ACCOUNTALLOC!Z218</f>
        <v>0</v>
      </c>
      <c r="AA218" s="697">
        <f>[52]ACCOUNTALLOC!AA218</f>
        <v>55872255.736680686</v>
      </c>
      <c r="AB218" s="698"/>
      <c r="AC218" s="697">
        <f>[52]ACCOUNTALLOC!AC218</f>
        <v>3133407.9451353317</v>
      </c>
      <c r="AD218" s="697">
        <f>[52]ACCOUNTALLOC!AD218</f>
        <v>32209308.45369168</v>
      </c>
      <c r="AE218" s="697">
        <f>[52]ACCOUNTALLOC!AE218</f>
        <v>0</v>
      </c>
      <c r="AF218" s="697">
        <f>[52]ACCOUNTALLOC!AF218</f>
        <v>0</v>
      </c>
      <c r="AG218" s="697">
        <f>[52]ACCOUNTALLOC!AG218</f>
        <v>0</v>
      </c>
      <c r="AH218" s="697">
        <f>[52]ACCOUNTALLOC!AH218</f>
        <v>0</v>
      </c>
      <c r="AI218" s="697">
        <f>[52]ACCOUNTALLOC!AI218</f>
        <v>35342716.398827009</v>
      </c>
      <c r="AJ218" s="698"/>
      <c r="AK218" s="697">
        <f>[52]ACCOUNTALLOC!AK218</f>
        <v>2213510.2679087995</v>
      </c>
      <c r="AL218" s="697">
        <f>[52]ACCOUNTALLOC!AL218</f>
        <v>22409394.099254943</v>
      </c>
      <c r="AM218" s="697">
        <f>[52]ACCOUNTALLOC!AM218</f>
        <v>0</v>
      </c>
      <c r="AN218" s="697">
        <f>[52]ACCOUNTALLOC!AN218</f>
        <v>0</v>
      </c>
      <c r="AO218" s="697">
        <f>[52]ACCOUNTALLOC!AO218</f>
        <v>0</v>
      </c>
      <c r="AP218" s="697">
        <f>[52]ACCOUNTALLOC!AP218</f>
        <v>0</v>
      </c>
      <c r="AQ218" s="697">
        <f>[52]ACCOUNTALLOC!AQ218</f>
        <v>24622904.367163744</v>
      </c>
      <c r="AR218" s="698"/>
      <c r="AS218" s="697">
        <f>[52]ACCOUNTALLOC!AS218</f>
        <v>75.645174315649669</v>
      </c>
      <c r="AT218" s="697">
        <f>[52]ACCOUNTALLOC!AT218</f>
        <v>70760.090223577674</v>
      </c>
      <c r="AU218" s="697">
        <f>[52]ACCOUNTALLOC!AU218</f>
        <v>0</v>
      </c>
      <c r="AV218" s="697">
        <f>[52]ACCOUNTALLOC!AV218</f>
        <v>0</v>
      </c>
      <c r="AW218" s="697">
        <f>[52]ACCOUNTALLOC!AW218</f>
        <v>0</v>
      </c>
      <c r="AX218" s="697">
        <f>[52]ACCOUNTALLOC!AX218</f>
        <v>0</v>
      </c>
      <c r="AY218" s="697">
        <f>[52]ACCOUNTALLOC!AY218</f>
        <v>70835.735397893324</v>
      </c>
      <c r="AZ218" s="698"/>
      <c r="BA218" s="697">
        <f>[52]ACCOUNTALLOC!BA218</f>
        <v>0</v>
      </c>
      <c r="BB218" s="697">
        <f>[52]ACCOUNTALLOC!BB218</f>
        <v>1952944.1550501261</v>
      </c>
      <c r="BC218" s="697">
        <f>[52]ACCOUNTALLOC!BC218</f>
        <v>0</v>
      </c>
      <c r="BD218" s="697">
        <f>[52]ACCOUNTALLOC!BD218</f>
        <v>0</v>
      </c>
      <c r="BE218" s="697">
        <f>[52]ACCOUNTALLOC!BE218</f>
        <v>0</v>
      </c>
      <c r="BF218" s="697">
        <f>[52]ACCOUNTALLOC!BF218</f>
        <v>0</v>
      </c>
      <c r="BG218" s="697">
        <f>[52]ACCOUNTALLOC!BG218</f>
        <v>1952944.1550501261</v>
      </c>
      <c r="BH218" s="698"/>
      <c r="BI218" s="697">
        <f>[52]ACCOUNTALLOC!BI218</f>
        <v>0</v>
      </c>
      <c r="BJ218" s="697">
        <f>[52]ACCOUNTALLOC!BJ218</f>
        <v>0</v>
      </c>
      <c r="BK218" s="697">
        <f>[52]ACCOUNTALLOC!BK218</f>
        <v>0</v>
      </c>
      <c r="BL218" s="697">
        <f>[52]ACCOUNTALLOC!BL218</f>
        <v>0</v>
      </c>
      <c r="BM218" s="697">
        <f>[52]ACCOUNTALLOC!BM218</f>
        <v>0</v>
      </c>
      <c r="BN218" s="697">
        <f>[52]ACCOUNTALLOC!BN218</f>
        <v>0</v>
      </c>
      <c r="BO218" s="697">
        <f>[52]ACCOUNTALLOC!BO218</f>
        <v>0</v>
      </c>
      <c r="BP218" s="698"/>
      <c r="BQ218" s="697">
        <f>[52]ACCOUNTALLOC!BQ218</f>
        <v>751835.83112039813</v>
      </c>
      <c r="BR218" s="697">
        <f>[52]ACCOUNTALLOC!BR218</f>
        <v>9699696.9011745062</v>
      </c>
      <c r="BS218" s="697">
        <f>[52]ACCOUNTALLOC!BS218</f>
        <v>0</v>
      </c>
      <c r="BT218" s="697">
        <f>[52]ACCOUNTALLOC!BT218</f>
        <v>0</v>
      </c>
      <c r="BU218" s="697">
        <f>[52]ACCOUNTALLOC!BU218</f>
        <v>0</v>
      </c>
      <c r="BV218" s="697">
        <f>[52]ACCOUNTALLOC!BV218</f>
        <v>0</v>
      </c>
      <c r="BW218" s="697">
        <f>[52]ACCOUNTALLOC!BW218</f>
        <v>10451532.732294904</v>
      </c>
      <c r="BX218" s="698"/>
      <c r="BY218" s="697">
        <f>[52]ACCOUNTALLOC!BY218</f>
        <v>0</v>
      </c>
      <c r="BZ218" s="697">
        <f>[52]ACCOUNTALLOC!BZ218</f>
        <v>0</v>
      </c>
      <c r="CA218" s="697">
        <f>[52]ACCOUNTALLOC!CA218</f>
        <v>0</v>
      </c>
      <c r="CB218" s="697">
        <f>[52]ACCOUNTALLOC!CB218</f>
        <v>0</v>
      </c>
      <c r="CC218" s="697">
        <f>[52]ACCOUNTALLOC!CC218</f>
        <v>0</v>
      </c>
      <c r="CD218" s="697">
        <f>[52]ACCOUNTALLOC!CD218</f>
        <v>0</v>
      </c>
      <c r="CE218" s="697">
        <f>[52]ACCOUNTALLOC!CE218</f>
        <v>0</v>
      </c>
      <c r="CF218" s="698"/>
      <c r="CG218" s="697">
        <f>[52]ACCOUNTALLOC!CG218</f>
        <v>87086.797735497094</v>
      </c>
      <c r="CH218" s="697">
        <f>[52]ACCOUNTALLOC!CH218</f>
        <v>1167963.757104526</v>
      </c>
      <c r="CI218" s="697">
        <f>[52]ACCOUNTALLOC!CI218</f>
        <v>0</v>
      </c>
      <c r="CJ218" s="697">
        <f>[52]ACCOUNTALLOC!CJ218</f>
        <v>0</v>
      </c>
      <c r="CK218" s="697">
        <f>[52]ACCOUNTALLOC!CK218</f>
        <v>0</v>
      </c>
      <c r="CL218" s="697">
        <f>[52]ACCOUNTALLOC!CL218</f>
        <v>0</v>
      </c>
      <c r="CM218" s="697">
        <f>[52]ACCOUNTALLOC!CM218</f>
        <v>1255050.5548400232</v>
      </c>
      <c r="CN218" s="698">
        <f>[52]ACCOUNTALLOC!CN218</f>
        <v>0</v>
      </c>
      <c r="CO218" s="697">
        <f>[52]ACCOUNTALLOC!CO218</f>
        <v>15435.141424408854</v>
      </c>
      <c r="CP218" s="697">
        <f>[52]ACCOUNTALLOC!CP218</f>
        <v>114307.16220851551</v>
      </c>
      <c r="CQ218" s="697">
        <f>[52]ACCOUNTALLOC!CQ218</f>
        <v>0</v>
      </c>
      <c r="CR218" s="697">
        <f>[52]ACCOUNTALLOC!CR218</f>
        <v>0</v>
      </c>
      <c r="CS218" s="697">
        <f>[52]ACCOUNTALLOC!CS218</f>
        <v>0</v>
      </c>
      <c r="CT218" s="697">
        <f>[52]ACCOUNTALLOC!CT218</f>
        <v>0</v>
      </c>
      <c r="CU218" s="697">
        <f>[52]ACCOUNTALLOC!CU218</f>
        <v>129742.30363292436</v>
      </c>
      <c r="CW218" s="65">
        <f>[52]ACCOUNTALLOC!CW218</f>
        <v>0</v>
      </c>
      <c r="CX218" s="65">
        <f>[52]ACCOUNTALLOC!CX218</f>
        <v>0</v>
      </c>
      <c r="CY218" s="65">
        <f>[52]ACCOUNTALLOC!CY218</f>
        <v>0</v>
      </c>
      <c r="CZ218" s="65">
        <f>[52]ACCOUNTALLOC!CZ218</f>
        <v>0</v>
      </c>
      <c r="DA218" s="65">
        <f>[52]ACCOUNTALLOC!DA218</f>
        <v>0</v>
      </c>
      <c r="DB218" s="65">
        <f>[52]ACCOUNTALLOC!DB218</f>
        <v>0</v>
      </c>
      <c r="DC218" s="65">
        <f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>[52]ACCOUNTALLOC!E219</f>
        <v>60024.949340740903</v>
      </c>
      <c r="F219" s="697">
        <f>[52]ACCOUNTALLOC!F219</f>
        <v>438699.89975506009</v>
      </c>
      <c r="G219" s="697">
        <f>[52]ACCOUNTALLOC!G219</f>
        <v>0</v>
      </c>
      <c r="H219" s="697">
        <f>[52]ACCOUNTALLOC!H219</f>
        <v>0</v>
      </c>
      <c r="I219" s="697">
        <f>[52]ACCOUNTALLOC!I219</f>
        <v>0</v>
      </c>
      <c r="J219" s="697">
        <f>[52]ACCOUNTALLOC!J219</f>
        <v>0</v>
      </c>
      <c r="K219" s="697">
        <f>[52]ACCOUNTALLOC!K219</f>
        <v>498724.84909580101</v>
      </c>
      <c r="L219" s="698"/>
      <c r="M219" s="697">
        <f>[52]ACCOUNTALLOC!M219</f>
        <v>13838.931693592674</v>
      </c>
      <c r="N219" s="697">
        <f>[52]ACCOUNTALLOC!N219</f>
        <v>111468.49688342032</v>
      </c>
      <c r="O219" s="697">
        <f>[52]ACCOUNTALLOC!O219</f>
        <v>0</v>
      </c>
      <c r="P219" s="697">
        <f>[52]ACCOUNTALLOC!P219</f>
        <v>0</v>
      </c>
      <c r="Q219" s="697">
        <f>[52]ACCOUNTALLOC!Q219</f>
        <v>0</v>
      </c>
      <c r="R219" s="697">
        <f>[52]ACCOUNTALLOC!R219</f>
        <v>0</v>
      </c>
      <c r="S219" s="697">
        <f>[52]ACCOUNTALLOC!S219</f>
        <v>125307.42857701299</v>
      </c>
      <c r="T219" s="698"/>
      <c r="U219" s="697">
        <f>[52]ACCOUNTALLOC!U219</f>
        <v>14812.334584734634</v>
      </c>
      <c r="V219" s="697">
        <f>[52]ACCOUNTALLOC!V219</f>
        <v>123961.50477313453</v>
      </c>
      <c r="W219" s="697">
        <f>[52]ACCOUNTALLOC!W219</f>
        <v>0</v>
      </c>
      <c r="X219" s="697">
        <f>[52]ACCOUNTALLOC!X219</f>
        <v>0</v>
      </c>
      <c r="Y219" s="697">
        <f>[52]ACCOUNTALLOC!Y219</f>
        <v>0</v>
      </c>
      <c r="Z219" s="697">
        <f>[52]ACCOUNTALLOC!Z219</f>
        <v>0</v>
      </c>
      <c r="AA219" s="697">
        <f>[52]ACCOUNTALLOC!AA219</f>
        <v>138773.83935786915</v>
      </c>
      <c r="AB219" s="698"/>
      <c r="AC219" s="697">
        <f>[52]ACCOUNTALLOC!AC219</f>
        <v>7782.6650291373135</v>
      </c>
      <c r="AD219" s="697">
        <f>[52]ACCOUNTALLOC!AD219</f>
        <v>80000.517935884811</v>
      </c>
      <c r="AE219" s="697">
        <f>[52]ACCOUNTALLOC!AE219</f>
        <v>0</v>
      </c>
      <c r="AF219" s="697">
        <f>[52]ACCOUNTALLOC!AF219</f>
        <v>0</v>
      </c>
      <c r="AG219" s="697">
        <f>[52]ACCOUNTALLOC!AG219</f>
        <v>0</v>
      </c>
      <c r="AH219" s="697">
        <f>[52]ACCOUNTALLOC!AH219</f>
        <v>0</v>
      </c>
      <c r="AI219" s="697">
        <f>[52]ACCOUNTALLOC!AI219</f>
        <v>87783.182965022119</v>
      </c>
      <c r="AJ219" s="698"/>
      <c r="AK219" s="697">
        <f>[52]ACCOUNTALLOC!AK219</f>
        <v>5497.8506646207361</v>
      </c>
      <c r="AL219" s="697">
        <f>[52]ACCOUNTALLOC!AL219</f>
        <v>55659.783479898906</v>
      </c>
      <c r="AM219" s="697">
        <f>[52]ACCOUNTALLOC!AM219</f>
        <v>0</v>
      </c>
      <c r="AN219" s="697">
        <f>[52]ACCOUNTALLOC!AN219</f>
        <v>0</v>
      </c>
      <c r="AO219" s="697">
        <f>[52]ACCOUNTALLOC!AO219</f>
        <v>0</v>
      </c>
      <c r="AP219" s="697">
        <f>[52]ACCOUNTALLOC!AP219</f>
        <v>0</v>
      </c>
      <c r="AQ219" s="697">
        <f>[52]ACCOUNTALLOC!AQ219</f>
        <v>61157.634144519645</v>
      </c>
      <c r="AR219" s="698"/>
      <c r="AS219" s="697">
        <f>[52]ACCOUNTALLOC!AS219</f>
        <v>0.18788522371732733</v>
      </c>
      <c r="AT219" s="697">
        <f>[52]ACCOUNTALLOC!AT219</f>
        <v>175.75179781381905</v>
      </c>
      <c r="AU219" s="697">
        <f>[52]ACCOUNTALLOC!AU219</f>
        <v>0</v>
      </c>
      <c r="AV219" s="697">
        <f>[52]ACCOUNTALLOC!AV219</f>
        <v>0</v>
      </c>
      <c r="AW219" s="697">
        <f>[52]ACCOUNTALLOC!AW219</f>
        <v>0</v>
      </c>
      <c r="AX219" s="697">
        <f>[52]ACCOUNTALLOC!AX219</f>
        <v>0</v>
      </c>
      <c r="AY219" s="697">
        <f>[52]ACCOUNTALLOC!AY219</f>
        <v>175.93968303753638</v>
      </c>
      <c r="AZ219" s="698"/>
      <c r="BA219" s="697">
        <f>[52]ACCOUNTALLOC!BA219</f>
        <v>0</v>
      </c>
      <c r="BB219" s="697">
        <f>[52]ACCOUNTALLOC!BB219</f>
        <v>4850.6643391147363</v>
      </c>
      <c r="BC219" s="697">
        <f>[52]ACCOUNTALLOC!BC219</f>
        <v>0</v>
      </c>
      <c r="BD219" s="697">
        <f>[52]ACCOUNTALLOC!BD219</f>
        <v>0</v>
      </c>
      <c r="BE219" s="697">
        <f>[52]ACCOUNTALLOC!BE219</f>
        <v>0</v>
      </c>
      <c r="BF219" s="697">
        <f>[52]ACCOUNTALLOC!BF219</f>
        <v>0</v>
      </c>
      <c r="BG219" s="697">
        <f>[52]ACCOUNTALLOC!BG219</f>
        <v>4850.6643391147363</v>
      </c>
      <c r="BH219" s="698"/>
      <c r="BI219" s="697">
        <f>[52]ACCOUNTALLOC!BI219</f>
        <v>0</v>
      </c>
      <c r="BJ219" s="697">
        <f>[52]ACCOUNTALLOC!BJ219</f>
        <v>0</v>
      </c>
      <c r="BK219" s="697">
        <f>[52]ACCOUNTALLOC!BK219</f>
        <v>0</v>
      </c>
      <c r="BL219" s="697">
        <f>[52]ACCOUNTALLOC!BL219</f>
        <v>0</v>
      </c>
      <c r="BM219" s="697">
        <f>[52]ACCOUNTALLOC!BM219</f>
        <v>0</v>
      </c>
      <c r="BN219" s="697">
        <f>[52]ACCOUNTALLOC!BN219</f>
        <v>0</v>
      </c>
      <c r="BO219" s="697">
        <f>[52]ACCOUNTALLOC!BO219</f>
        <v>0</v>
      </c>
      <c r="BP219" s="698"/>
      <c r="BQ219" s="697">
        <f>[52]ACCOUNTALLOC!BQ219</f>
        <v>1867.3873727796374</v>
      </c>
      <c r="BR219" s="697">
        <f>[52]ACCOUNTALLOC!BR219</f>
        <v>24091.817340031037</v>
      </c>
      <c r="BS219" s="697">
        <f>[52]ACCOUNTALLOC!BS219</f>
        <v>0</v>
      </c>
      <c r="BT219" s="697">
        <f>[52]ACCOUNTALLOC!BT219</f>
        <v>0</v>
      </c>
      <c r="BU219" s="697">
        <f>[52]ACCOUNTALLOC!BU219</f>
        <v>0</v>
      </c>
      <c r="BV219" s="697">
        <f>[52]ACCOUNTALLOC!BV219</f>
        <v>0</v>
      </c>
      <c r="BW219" s="697">
        <f>[52]ACCOUNTALLOC!BW219</f>
        <v>25959.204712810675</v>
      </c>
      <c r="BX219" s="698"/>
      <c r="BY219" s="697">
        <f>[52]ACCOUNTALLOC!BY219</f>
        <v>0</v>
      </c>
      <c r="BZ219" s="697">
        <f>[52]ACCOUNTALLOC!BZ219</f>
        <v>0</v>
      </c>
      <c r="CA219" s="697">
        <f>[52]ACCOUNTALLOC!CA219</f>
        <v>0</v>
      </c>
      <c r="CB219" s="697">
        <f>[52]ACCOUNTALLOC!CB219</f>
        <v>0</v>
      </c>
      <c r="CC219" s="697">
        <f>[52]ACCOUNTALLOC!CC219</f>
        <v>0</v>
      </c>
      <c r="CD219" s="697">
        <f>[52]ACCOUNTALLOC!CD219</f>
        <v>0</v>
      </c>
      <c r="CE219" s="697">
        <f>[52]ACCOUNTALLOC!CE219</f>
        <v>0</v>
      </c>
      <c r="CF219" s="698"/>
      <c r="CG219" s="697">
        <f>[52]ACCOUNTALLOC!CG219</f>
        <v>216.30358609636289</v>
      </c>
      <c r="CH219" s="697">
        <f>[52]ACCOUNTALLOC!CH219</f>
        <v>2900.9534816012065</v>
      </c>
      <c r="CI219" s="697">
        <f>[52]ACCOUNTALLOC!CI219</f>
        <v>0</v>
      </c>
      <c r="CJ219" s="697">
        <f>[52]ACCOUNTALLOC!CJ219</f>
        <v>0</v>
      </c>
      <c r="CK219" s="697">
        <f>[52]ACCOUNTALLOC!CK219</f>
        <v>0</v>
      </c>
      <c r="CL219" s="697">
        <f>[52]ACCOUNTALLOC!CL219</f>
        <v>0</v>
      </c>
      <c r="CM219" s="697">
        <f>[52]ACCOUNTALLOC!CM219</f>
        <v>3117.2570676975693</v>
      </c>
      <c r="CN219" s="698">
        <f>[52]ACCOUNTALLOC!CN219</f>
        <v>0</v>
      </c>
      <c r="CO219" s="697">
        <f>[52]ACCOUNTALLOC!CO219</f>
        <v>38.337343074027096</v>
      </c>
      <c r="CP219" s="697">
        <f>[52]ACCOUNTALLOC!CP219</f>
        <v>283.91271404072398</v>
      </c>
      <c r="CQ219" s="697">
        <f>[52]ACCOUNTALLOC!CQ219</f>
        <v>0</v>
      </c>
      <c r="CR219" s="697">
        <f>[52]ACCOUNTALLOC!CR219</f>
        <v>0</v>
      </c>
      <c r="CS219" s="697">
        <f>[52]ACCOUNTALLOC!CS219</f>
        <v>0</v>
      </c>
      <c r="CT219" s="697">
        <f>[52]ACCOUNTALLOC!CT219</f>
        <v>0</v>
      </c>
      <c r="CU219" s="697">
        <f>[52]ACCOUNTALLOC!CU219</f>
        <v>322.25005711475109</v>
      </c>
      <c r="CW219" s="65">
        <f>[52]ACCOUNTALLOC!CW219</f>
        <v>0</v>
      </c>
      <c r="CX219" s="65">
        <f>[52]ACCOUNTALLOC!CX219</f>
        <v>0</v>
      </c>
      <c r="CY219" s="65">
        <f>[52]ACCOUNTALLOC!CY219</f>
        <v>0</v>
      </c>
      <c r="CZ219" s="65">
        <f>[52]ACCOUNTALLOC!CZ219</f>
        <v>0</v>
      </c>
      <c r="DA219" s="65">
        <f>[52]ACCOUNTALLOC!DA219</f>
        <v>0</v>
      </c>
      <c r="DB219" s="65">
        <f>[52]ACCOUNTALLOC!DB219</f>
        <v>0</v>
      </c>
      <c r="DC219" s="65">
        <f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>[52]ACCOUNTALLOC!E220</f>
        <v>177590.07938347437</v>
      </c>
      <c r="F220" s="697">
        <f>[52]ACCOUNTALLOC!F220</f>
        <v>0</v>
      </c>
      <c r="G220" s="697">
        <f>[52]ACCOUNTALLOC!G220</f>
        <v>23451.524819383216</v>
      </c>
      <c r="H220" s="697">
        <f>[52]ACCOUNTALLOC!H220</f>
        <v>0</v>
      </c>
      <c r="I220" s="697">
        <f>[52]ACCOUNTALLOC!I220</f>
        <v>0</v>
      </c>
      <c r="J220" s="697">
        <f>[52]ACCOUNTALLOC!J220</f>
        <v>0</v>
      </c>
      <c r="K220" s="697">
        <f>[52]ACCOUNTALLOC!K220</f>
        <v>201041.60420285759</v>
      </c>
      <c r="L220" s="698"/>
      <c r="M220" s="697">
        <f>[52]ACCOUNTALLOC!M220</f>
        <v>32666.426922535677</v>
      </c>
      <c r="N220" s="697">
        <f>[52]ACCOUNTALLOC!N220</f>
        <v>0</v>
      </c>
      <c r="O220" s="697">
        <f>[52]ACCOUNTALLOC!O220</f>
        <v>3174.3190463061587</v>
      </c>
      <c r="P220" s="697">
        <f>[52]ACCOUNTALLOC!P220</f>
        <v>0</v>
      </c>
      <c r="Q220" s="697">
        <f>[52]ACCOUNTALLOC!Q220</f>
        <v>0</v>
      </c>
      <c r="R220" s="697">
        <f>[52]ACCOUNTALLOC!R220</f>
        <v>0</v>
      </c>
      <c r="S220" s="697">
        <f>[52]ACCOUNTALLOC!S220</f>
        <v>35840.745968841838</v>
      </c>
      <c r="T220" s="698"/>
      <c r="U220" s="697">
        <f>[52]ACCOUNTALLOC!U220</f>
        <v>27619.824056395322</v>
      </c>
      <c r="V220" s="697">
        <f>[52]ACCOUNTALLOC!V220</f>
        <v>0</v>
      </c>
      <c r="W220" s="697">
        <f>[52]ACCOUNTALLOC!W220</f>
        <v>835.58518536062013</v>
      </c>
      <c r="X220" s="697">
        <f>[52]ACCOUNTALLOC!X220</f>
        <v>0</v>
      </c>
      <c r="Y220" s="697">
        <f>[52]ACCOUNTALLOC!Y220</f>
        <v>0</v>
      </c>
      <c r="Z220" s="697">
        <f>[52]ACCOUNTALLOC!Z220</f>
        <v>0</v>
      </c>
      <c r="AA220" s="697">
        <f>[52]ACCOUNTALLOC!AA220</f>
        <v>28455.409241755944</v>
      </c>
      <c r="AB220" s="698"/>
      <c r="AC220" s="697">
        <f>[52]ACCOUNTALLOC!AC220</f>
        <v>12024.670570823408</v>
      </c>
      <c r="AD220" s="697">
        <f>[52]ACCOUNTALLOC!AD220</f>
        <v>0</v>
      </c>
      <c r="AE220" s="697">
        <f>[52]ACCOUNTALLOC!AE220</f>
        <v>92.52689041125339</v>
      </c>
      <c r="AF220" s="697">
        <f>[52]ACCOUNTALLOC!AF220</f>
        <v>0</v>
      </c>
      <c r="AG220" s="697">
        <f>[52]ACCOUNTALLOC!AG220</f>
        <v>0</v>
      </c>
      <c r="AH220" s="697">
        <f>[52]ACCOUNTALLOC!AH220</f>
        <v>0</v>
      </c>
      <c r="AI220" s="697">
        <f>[52]ACCOUNTALLOC!AI220</f>
        <v>12117.19746123466</v>
      </c>
      <c r="AJ220" s="698"/>
      <c r="AK220" s="697">
        <f>[52]ACCOUNTALLOC!AK220</f>
        <v>9573.2867925169448</v>
      </c>
      <c r="AL220" s="697">
        <f>[52]ACCOUNTALLOC!AL220</f>
        <v>0</v>
      </c>
      <c r="AM220" s="697">
        <f>[52]ACCOUNTALLOC!AM220</f>
        <v>1104.3050137104835</v>
      </c>
      <c r="AN220" s="697">
        <f>[52]ACCOUNTALLOC!AN220</f>
        <v>0</v>
      </c>
      <c r="AO220" s="697">
        <f>[52]ACCOUNTALLOC!AO220</f>
        <v>0</v>
      </c>
      <c r="AP220" s="697">
        <f>[52]ACCOUNTALLOC!AP220</f>
        <v>0</v>
      </c>
      <c r="AQ220" s="697">
        <f>[52]ACCOUNTALLOC!AQ220</f>
        <v>10677.591806227429</v>
      </c>
      <c r="AR220" s="698"/>
      <c r="AS220" s="697">
        <f>[52]ACCOUNTALLOC!AS220</f>
        <v>118.18134028267673</v>
      </c>
      <c r="AT220" s="697">
        <f>[52]ACCOUNTALLOC!AT220</f>
        <v>0</v>
      </c>
      <c r="AU220" s="697">
        <f>[52]ACCOUNTALLOC!AU220</f>
        <v>3.5805048005017466</v>
      </c>
      <c r="AV220" s="697">
        <f>[52]ACCOUNTALLOC!AV220</f>
        <v>0</v>
      </c>
      <c r="AW220" s="697">
        <f>[52]ACCOUNTALLOC!AW220</f>
        <v>0</v>
      </c>
      <c r="AX220" s="697">
        <f>[52]ACCOUNTALLOC!AX220</f>
        <v>0</v>
      </c>
      <c r="AY220" s="697">
        <f>[52]ACCOUNTALLOC!AY220</f>
        <v>121.76184508317847</v>
      </c>
      <c r="AZ220" s="698"/>
      <c r="BA220" s="697">
        <f>[52]ACCOUNTALLOC!BA220</f>
        <v>2284.4731865502963</v>
      </c>
      <c r="BB220" s="697">
        <f>[52]ACCOUNTALLOC!BB220</f>
        <v>0</v>
      </c>
      <c r="BC220" s="697">
        <f>[52]ACCOUNTALLOC!BC220</f>
        <v>356.89115816489249</v>
      </c>
      <c r="BD220" s="697">
        <f>[52]ACCOUNTALLOC!BD220</f>
        <v>0</v>
      </c>
      <c r="BE220" s="697">
        <f>[52]ACCOUNTALLOC!BE220</f>
        <v>0</v>
      </c>
      <c r="BF220" s="697">
        <f>[52]ACCOUNTALLOC!BF220</f>
        <v>0</v>
      </c>
      <c r="BG220" s="697">
        <f>[52]ACCOUNTALLOC!BG220</f>
        <v>2641.364344715189</v>
      </c>
      <c r="BH220" s="698"/>
      <c r="BI220" s="697">
        <f>[52]ACCOUNTALLOC!BI220</f>
        <v>3563.2924468360943</v>
      </c>
      <c r="BJ220" s="697">
        <f>[52]ACCOUNTALLOC!BJ220</f>
        <v>0</v>
      </c>
      <c r="BK220" s="697">
        <f>[52]ACCOUNTALLOC!BK220</f>
        <v>72.181755445377604</v>
      </c>
      <c r="BL220" s="697">
        <f>[52]ACCOUNTALLOC!BL220</f>
        <v>0</v>
      </c>
      <c r="BM220" s="697">
        <f>[52]ACCOUNTALLOC!BM220</f>
        <v>0</v>
      </c>
      <c r="BN220" s="697">
        <f>[52]ACCOUNTALLOC!BN220</f>
        <v>0</v>
      </c>
      <c r="BO220" s="697">
        <f>[52]ACCOUNTALLOC!BO220</f>
        <v>3635.4742022814721</v>
      </c>
      <c r="BP220" s="698"/>
      <c r="BQ220" s="697">
        <f>[52]ACCOUNTALLOC!BQ220</f>
        <v>1340.666222190541</v>
      </c>
      <c r="BR220" s="697">
        <f>[52]ACCOUNTALLOC!BR220</f>
        <v>0</v>
      </c>
      <c r="BS220" s="697">
        <f>[52]ACCOUNTALLOC!BS220</f>
        <v>44.824698182648298</v>
      </c>
      <c r="BT220" s="697">
        <f>[52]ACCOUNTALLOC!BT220</f>
        <v>0</v>
      </c>
      <c r="BU220" s="697">
        <f>[52]ACCOUNTALLOC!BU220</f>
        <v>0</v>
      </c>
      <c r="BV220" s="697">
        <f>[52]ACCOUNTALLOC!BV220</f>
        <v>0</v>
      </c>
      <c r="BW220" s="697">
        <f>[52]ACCOUNTALLOC!BW220</f>
        <v>1385.4909203731893</v>
      </c>
      <c r="BX220" s="698"/>
      <c r="BY220" s="697">
        <f>[52]ACCOUNTALLOC!BY220</f>
        <v>406.52574998765687</v>
      </c>
      <c r="BZ220" s="697">
        <f>[52]ACCOUNTALLOC!BZ220</f>
        <v>0</v>
      </c>
      <c r="CA220" s="697">
        <f>[52]ACCOUNTALLOC!CA220</f>
        <v>72.167377719675144</v>
      </c>
      <c r="CB220" s="697">
        <f>[52]ACCOUNTALLOC!CB220</f>
        <v>0</v>
      </c>
      <c r="CC220" s="697">
        <f>[52]ACCOUNTALLOC!CC220</f>
        <v>0</v>
      </c>
      <c r="CD220" s="697">
        <f>[52]ACCOUNTALLOC!CD220</f>
        <v>0</v>
      </c>
      <c r="CE220" s="697">
        <f>[52]ACCOUNTALLOC!CE220</f>
        <v>478.693127707332</v>
      </c>
      <c r="CF220" s="698"/>
      <c r="CG220" s="697">
        <f>[52]ACCOUNTALLOC!CG220</f>
        <v>1634.7071397330869</v>
      </c>
      <c r="CH220" s="697">
        <f>[52]ACCOUNTALLOC!CH220</f>
        <v>0</v>
      </c>
      <c r="CI220" s="697">
        <f>[52]ACCOUNTALLOC!CI220</f>
        <v>4235.1896237627361</v>
      </c>
      <c r="CJ220" s="697">
        <f>[52]ACCOUNTALLOC!CJ220</f>
        <v>0</v>
      </c>
      <c r="CK220" s="697">
        <f>[52]ACCOUNTALLOC!CK220</f>
        <v>0</v>
      </c>
      <c r="CL220" s="697">
        <f>[52]ACCOUNTALLOC!CL220</f>
        <v>0</v>
      </c>
      <c r="CM220" s="697">
        <f>[52]ACCOUNTALLOC!CM220</f>
        <v>5869.8967634958226</v>
      </c>
      <c r="CN220" s="698">
        <f>[52]ACCOUNTALLOC!CN220</f>
        <v>0</v>
      </c>
      <c r="CO220" s="697">
        <f>[52]ACCOUNTALLOC!CO220</f>
        <v>91.975457659960298</v>
      </c>
      <c r="CP220" s="697">
        <f>[52]ACCOUNTALLOC!CP220</f>
        <v>0</v>
      </c>
      <c r="CQ220" s="697">
        <f>[52]ACCOUNTALLOC!CQ220</f>
        <v>0.804657766280922</v>
      </c>
      <c r="CR220" s="697">
        <f>[52]ACCOUNTALLOC!CR220</f>
        <v>0</v>
      </c>
      <c r="CS220" s="697">
        <f>[52]ACCOUNTALLOC!CS220</f>
        <v>0</v>
      </c>
      <c r="CT220" s="697">
        <f>[52]ACCOUNTALLOC!CT220</f>
        <v>0</v>
      </c>
      <c r="CU220" s="697">
        <f>[52]ACCOUNTALLOC!CU220</f>
        <v>92.780115426241224</v>
      </c>
      <c r="CW220" s="65">
        <f>[52]ACCOUNTALLOC!CW220</f>
        <v>0</v>
      </c>
      <c r="CX220" s="65">
        <f>[52]ACCOUNTALLOC!CX220</f>
        <v>0</v>
      </c>
      <c r="CY220" s="65">
        <f>[52]ACCOUNTALLOC!CY220</f>
        <v>0</v>
      </c>
      <c r="CZ220" s="65">
        <f>[52]ACCOUNTALLOC!CZ220</f>
        <v>0</v>
      </c>
      <c r="DA220" s="65">
        <f>[52]ACCOUNTALLOC!DA220</f>
        <v>0</v>
      </c>
      <c r="DB220" s="65">
        <f>[52]ACCOUNTALLOC!DB220</f>
        <v>0</v>
      </c>
      <c r="DC220" s="65">
        <f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>[52]ACCOUNTALLOC!E221</f>
        <v>-8680614.0869790819</v>
      </c>
      <c r="F221" s="697">
        <f>[52]ACCOUNTALLOC!F221</f>
        <v>-63443360.995647624</v>
      </c>
      <c r="G221" s="697">
        <f>[52]ACCOUNTALLOC!G221</f>
        <v>0</v>
      </c>
      <c r="H221" s="697">
        <f>[52]ACCOUNTALLOC!H221</f>
        <v>0</v>
      </c>
      <c r="I221" s="697">
        <f>[52]ACCOUNTALLOC!I221</f>
        <v>0</v>
      </c>
      <c r="J221" s="697">
        <f>[52]ACCOUNTALLOC!J221</f>
        <v>0</v>
      </c>
      <c r="K221" s="697">
        <f>[52]ACCOUNTALLOC!K221</f>
        <v>-72123975.0826267</v>
      </c>
      <c r="L221" s="698"/>
      <c r="M221" s="697">
        <f>[52]ACCOUNTALLOC!M221</f>
        <v>-2001341.5542627606</v>
      </c>
      <c r="N221" s="697">
        <f>[52]ACCOUNTALLOC!N221</f>
        <v>-16120213.593314111</v>
      </c>
      <c r="O221" s="697">
        <f>[52]ACCOUNTALLOC!O221</f>
        <v>0</v>
      </c>
      <c r="P221" s="697">
        <f>[52]ACCOUNTALLOC!P221</f>
        <v>0</v>
      </c>
      <c r="Q221" s="697">
        <f>[52]ACCOUNTALLOC!Q221</f>
        <v>0</v>
      </c>
      <c r="R221" s="697">
        <f>[52]ACCOUNTALLOC!R221</f>
        <v>0</v>
      </c>
      <c r="S221" s="697">
        <f>[52]ACCOUNTALLOC!S221</f>
        <v>-18121555.147576872</v>
      </c>
      <c r="T221" s="698"/>
      <c r="U221" s="697">
        <f>[52]ACCOUNTALLOC!U221</f>
        <v>-2142111.9329462447</v>
      </c>
      <c r="V221" s="697">
        <f>[52]ACCOUNTALLOC!V221</f>
        <v>-17926911.999015011</v>
      </c>
      <c r="W221" s="697">
        <f>[52]ACCOUNTALLOC!W221</f>
        <v>0</v>
      </c>
      <c r="X221" s="697">
        <f>[52]ACCOUNTALLOC!X221</f>
        <v>0</v>
      </c>
      <c r="Y221" s="697">
        <f>[52]ACCOUNTALLOC!Y221</f>
        <v>0</v>
      </c>
      <c r="Z221" s="697">
        <f>[52]ACCOUNTALLOC!Z221</f>
        <v>0</v>
      </c>
      <c r="AA221" s="697">
        <f>[52]ACCOUNTALLOC!AA221</f>
        <v>-20069023.931961257</v>
      </c>
      <c r="AB221" s="698"/>
      <c r="AC221" s="697">
        <f>[52]ACCOUNTALLOC!AC221</f>
        <v>-1125503.8517844244</v>
      </c>
      <c r="AD221" s="697">
        <f>[52]ACCOUNTALLOC!AD221</f>
        <v>-11569416.227537172</v>
      </c>
      <c r="AE221" s="697">
        <f>[52]ACCOUNTALLOC!AE221</f>
        <v>0</v>
      </c>
      <c r="AF221" s="697">
        <f>[52]ACCOUNTALLOC!AF221</f>
        <v>0</v>
      </c>
      <c r="AG221" s="697">
        <f>[52]ACCOUNTALLOC!AG221</f>
        <v>0</v>
      </c>
      <c r="AH221" s="697">
        <f>[52]ACCOUNTALLOC!AH221</f>
        <v>0</v>
      </c>
      <c r="AI221" s="697">
        <f>[52]ACCOUNTALLOC!AI221</f>
        <v>-12694920.079321597</v>
      </c>
      <c r="AJ221" s="698"/>
      <c r="AK221" s="697">
        <f>[52]ACCOUNTALLOC!AK221</f>
        <v>-795081.38618322392</v>
      </c>
      <c r="AL221" s="697">
        <f>[52]ACCOUNTALLOC!AL221</f>
        <v>-8049337.9146574102</v>
      </c>
      <c r="AM221" s="697">
        <f>[52]ACCOUNTALLOC!AM221</f>
        <v>0</v>
      </c>
      <c r="AN221" s="697">
        <f>[52]ACCOUNTALLOC!AN221</f>
        <v>0</v>
      </c>
      <c r="AO221" s="697">
        <f>[52]ACCOUNTALLOC!AO221</f>
        <v>0</v>
      </c>
      <c r="AP221" s="697">
        <f>[52]ACCOUNTALLOC!AP221</f>
        <v>0</v>
      </c>
      <c r="AQ221" s="697">
        <f>[52]ACCOUNTALLOC!AQ221</f>
        <v>-8844419.3008406349</v>
      </c>
      <c r="AR221" s="698"/>
      <c r="AS221" s="697">
        <f>[52]ACCOUNTALLOC!AS221</f>
        <v>-27.171353539633269</v>
      </c>
      <c r="AT221" s="697">
        <f>[52]ACCOUNTALLOC!AT221</f>
        <v>-25416.656718093051</v>
      </c>
      <c r="AU221" s="697">
        <f>[52]ACCOUNTALLOC!AU221</f>
        <v>0</v>
      </c>
      <c r="AV221" s="697">
        <f>[52]ACCOUNTALLOC!AV221</f>
        <v>0</v>
      </c>
      <c r="AW221" s="697">
        <f>[52]ACCOUNTALLOC!AW221</f>
        <v>0</v>
      </c>
      <c r="AX221" s="697">
        <f>[52]ACCOUNTALLOC!AX221</f>
        <v>0</v>
      </c>
      <c r="AY221" s="697">
        <f>[52]ACCOUNTALLOC!AY221</f>
        <v>-25443.828071632684</v>
      </c>
      <c r="AZ221" s="698"/>
      <c r="BA221" s="697">
        <f>[52]ACCOUNTALLOC!BA221</f>
        <v>0</v>
      </c>
      <c r="BB221" s="697">
        <f>[52]ACCOUNTALLOC!BB221</f>
        <v>-701487.39242245769</v>
      </c>
      <c r="BC221" s="697">
        <f>[52]ACCOUNTALLOC!BC221</f>
        <v>0</v>
      </c>
      <c r="BD221" s="697">
        <f>[52]ACCOUNTALLOC!BD221</f>
        <v>0</v>
      </c>
      <c r="BE221" s="697">
        <f>[52]ACCOUNTALLOC!BE221</f>
        <v>0</v>
      </c>
      <c r="BF221" s="697">
        <f>[52]ACCOUNTALLOC!BF221</f>
        <v>0</v>
      </c>
      <c r="BG221" s="697">
        <f>[52]ACCOUNTALLOC!BG221</f>
        <v>-701487.39242245769</v>
      </c>
      <c r="BH221" s="698"/>
      <c r="BI221" s="697">
        <f>[52]ACCOUNTALLOC!BI221</f>
        <v>0</v>
      </c>
      <c r="BJ221" s="697">
        <f>[52]ACCOUNTALLOC!BJ221</f>
        <v>0</v>
      </c>
      <c r="BK221" s="697">
        <f>[52]ACCOUNTALLOC!BK221</f>
        <v>0</v>
      </c>
      <c r="BL221" s="697">
        <f>[52]ACCOUNTALLOC!BL221</f>
        <v>0</v>
      </c>
      <c r="BM221" s="697">
        <f>[52]ACCOUNTALLOC!BM221</f>
        <v>0</v>
      </c>
      <c r="BN221" s="697">
        <f>[52]ACCOUNTALLOC!BN221</f>
        <v>0</v>
      </c>
      <c r="BO221" s="697">
        <f>[52]ACCOUNTALLOC!BO221</f>
        <v>0</v>
      </c>
      <c r="BP221" s="698"/>
      <c r="BQ221" s="697">
        <f>[52]ACCOUNTALLOC!BQ221</f>
        <v>-270055.52377860108</v>
      </c>
      <c r="BR221" s="697">
        <f>[52]ACCOUNTALLOC!BR221</f>
        <v>-3484080.7244272968</v>
      </c>
      <c r="BS221" s="697">
        <f>[52]ACCOUNTALLOC!BS221</f>
        <v>0</v>
      </c>
      <c r="BT221" s="697">
        <f>[52]ACCOUNTALLOC!BT221</f>
        <v>0</v>
      </c>
      <c r="BU221" s="697">
        <f>[52]ACCOUNTALLOC!BU221</f>
        <v>0</v>
      </c>
      <c r="BV221" s="697">
        <f>[52]ACCOUNTALLOC!BV221</f>
        <v>0</v>
      </c>
      <c r="BW221" s="697">
        <f>[52]ACCOUNTALLOC!BW221</f>
        <v>-3754136.2482058979</v>
      </c>
      <c r="BX221" s="698"/>
      <c r="BY221" s="697">
        <f>[52]ACCOUNTALLOC!BY221</f>
        <v>0</v>
      </c>
      <c r="BZ221" s="697">
        <f>[52]ACCOUNTALLOC!BZ221</f>
        <v>0</v>
      </c>
      <c r="CA221" s="697">
        <f>[52]ACCOUNTALLOC!CA221</f>
        <v>0</v>
      </c>
      <c r="CB221" s="697">
        <f>[52]ACCOUNTALLOC!CB221</f>
        <v>0</v>
      </c>
      <c r="CC221" s="697">
        <f>[52]ACCOUNTALLOC!CC221</f>
        <v>0</v>
      </c>
      <c r="CD221" s="697">
        <f>[52]ACCOUNTALLOC!CD221</f>
        <v>0</v>
      </c>
      <c r="CE221" s="697">
        <f>[52]ACCOUNTALLOC!CE221</f>
        <v>0</v>
      </c>
      <c r="CF221" s="698"/>
      <c r="CG221" s="697">
        <f>[52]ACCOUNTALLOC!CG221</f>
        <v>-31281.125218005964</v>
      </c>
      <c r="CH221" s="697">
        <f>[52]ACCOUNTALLOC!CH221</f>
        <v>-419526.51246915018</v>
      </c>
      <c r="CI221" s="697">
        <f>[52]ACCOUNTALLOC!CI221</f>
        <v>0</v>
      </c>
      <c r="CJ221" s="697">
        <f>[52]ACCOUNTALLOC!CJ221</f>
        <v>0</v>
      </c>
      <c r="CK221" s="697">
        <f>[52]ACCOUNTALLOC!CK221</f>
        <v>0</v>
      </c>
      <c r="CL221" s="697">
        <f>[52]ACCOUNTALLOC!CL221</f>
        <v>0</v>
      </c>
      <c r="CM221" s="697">
        <f>[52]ACCOUNTALLOC!CM221</f>
        <v>-450807.63768715615</v>
      </c>
      <c r="CN221" s="698">
        <f>[52]ACCOUNTALLOC!CN221</f>
        <v>0</v>
      </c>
      <c r="CO221" s="697">
        <f>[52]ACCOUNTALLOC!CO221</f>
        <v>-5544.2225941184251</v>
      </c>
      <c r="CP221" s="697">
        <f>[52]ACCOUNTALLOC!CP221</f>
        <v>-41058.538691703834</v>
      </c>
      <c r="CQ221" s="697">
        <f>[52]ACCOUNTALLOC!CQ221</f>
        <v>0</v>
      </c>
      <c r="CR221" s="697">
        <f>[52]ACCOUNTALLOC!CR221</f>
        <v>0</v>
      </c>
      <c r="CS221" s="697">
        <f>[52]ACCOUNTALLOC!CS221</f>
        <v>0</v>
      </c>
      <c r="CT221" s="697">
        <f>[52]ACCOUNTALLOC!CT221</f>
        <v>0</v>
      </c>
      <c r="CU221" s="697">
        <f>[52]ACCOUNTALLOC!CU221</f>
        <v>-46602.761285822256</v>
      </c>
      <c r="CW221" s="65">
        <f>[52]ACCOUNTALLOC!CW221</f>
        <v>0</v>
      </c>
      <c r="CX221" s="65">
        <f>[52]ACCOUNTALLOC!CX221</f>
        <v>0</v>
      </c>
      <c r="CY221" s="65">
        <f>[52]ACCOUNTALLOC!CY221</f>
        <v>0</v>
      </c>
      <c r="CZ221" s="65">
        <f>[52]ACCOUNTALLOC!CZ221</f>
        <v>0</v>
      </c>
      <c r="DA221" s="65">
        <f>[52]ACCOUNTALLOC!DA221</f>
        <v>0</v>
      </c>
      <c r="DB221" s="65">
        <f>[52]ACCOUNTALLOC!DB221</f>
        <v>0</v>
      </c>
      <c r="DC221" s="65">
        <f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>[52]ACCOUNTALLOC!E222</f>
        <v>-60343.210803815055</v>
      </c>
      <c r="F222" s="697">
        <f>[52]ACCOUNTALLOC!F222</f>
        <v>-441025.9537289493</v>
      </c>
      <c r="G222" s="697">
        <f>[52]ACCOUNTALLOC!G222</f>
        <v>0</v>
      </c>
      <c r="H222" s="697">
        <f>[52]ACCOUNTALLOC!H222</f>
        <v>0</v>
      </c>
      <c r="I222" s="697">
        <f>[52]ACCOUNTALLOC!I222</f>
        <v>0</v>
      </c>
      <c r="J222" s="697">
        <f>[52]ACCOUNTALLOC!J222</f>
        <v>0</v>
      </c>
      <c r="K222" s="697">
        <f>[52]ACCOUNTALLOC!K222</f>
        <v>-501369.16453276435</v>
      </c>
      <c r="L222" s="698"/>
      <c r="M222" s="697">
        <f>[52]ACCOUNTALLOC!M222</f>
        <v>-13912.307826293492</v>
      </c>
      <c r="N222" s="697">
        <f>[52]ACCOUNTALLOC!N222</f>
        <v>-112059.51990458787</v>
      </c>
      <c r="O222" s="697">
        <f>[52]ACCOUNTALLOC!O222</f>
        <v>0</v>
      </c>
      <c r="P222" s="697">
        <f>[52]ACCOUNTALLOC!P222</f>
        <v>0</v>
      </c>
      <c r="Q222" s="697">
        <f>[52]ACCOUNTALLOC!Q222</f>
        <v>0</v>
      </c>
      <c r="R222" s="697">
        <f>[52]ACCOUNTALLOC!R222</f>
        <v>0</v>
      </c>
      <c r="S222" s="697">
        <f>[52]ACCOUNTALLOC!S222</f>
        <v>-125971.82773088136</v>
      </c>
      <c r="T222" s="698"/>
      <c r="U222" s="697">
        <f>[52]ACCOUNTALLOC!U222</f>
        <v>-14890.871848460099</v>
      </c>
      <c r="V222" s="697">
        <f>[52]ACCOUNTALLOC!V222</f>
        <v>-124618.76763311654</v>
      </c>
      <c r="W222" s="697">
        <f>[52]ACCOUNTALLOC!W222</f>
        <v>0</v>
      </c>
      <c r="X222" s="697">
        <f>[52]ACCOUNTALLOC!X222</f>
        <v>0</v>
      </c>
      <c r="Y222" s="697">
        <f>[52]ACCOUNTALLOC!Y222</f>
        <v>0</v>
      </c>
      <c r="Z222" s="697">
        <f>[52]ACCOUNTALLOC!Z222</f>
        <v>0</v>
      </c>
      <c r="AA222" s="697">
        <f>[52]ACCOUNTALLOC!AA222</f>
        <v>-139509.63948157665</v>
      </c>
      <c r="AB222" s="698"/>
      <c r="AC222" s="697">
        <f>[52]ACCOUNTALLOC!AC222</f>
        <v>-7823.9299095910828</v>
      </c>
      <c r="AD222" s="697">
        <f>[52]ACCOUNTALLOC!AD222</f>
        <v>-80424.692919197681</v>
      </c>
      <c r="AE222" s="697">
        <f>[52]ACCOUNTALLOC!AE222</f>
        <v>0</v>
      </c>
      <c r="AF222" s="697">
        <f>[52]ACCOUNTALLOC!AF222</f>
        <v>0</v>
      </c>
      <c r="AG222" s="697">
        <f>[52]ACCOUNTALLOC!AG222</f>
        <v>0</v>
      </c>
      <c r="AH222" s="697">
        <f>[52]ACCOUNTALLOC!AH222</f>
        <v>0</v>
      </c>
      <c r="AI222" s="697">
        <f>[52]ACCOUNTALLOC!AI222</f>
        <v>-88248.622828788764</v>
      </c>
      <c r="AJ222" s="698"/>
      <c r="AK222" s="697">
        <f>[52]ACCOUNTALLOC!AK222</f>
        <v>-5527.0011098189925</v>
      </c>
      <c r="AL222" s="697">
        <f>[52]ACCOUNTALLOC!AL222</f>
        <v>-55954.900165864681</v>
      </c>
      <c r="AM222" s="697">
        <f>[52]ACCOUNTALLOC!AM222</f>
        <v>0</v>
      </c>
      <c r="AN222" s="697">
        <f>[52]ACCOUNTALLOC!AN222</f>
        <v>0</v>
      </c>
      <c r="AO222" s="697">
        <f>[52]ACCOUNTALLOC!AO222</f>
        <v>0</v>
      </c>
      <c r="AP222" s="697">
        <f>[52]ACCOUNTALLOC!AP222</f>
        <v>0</v>
      </c>
      <c r="AQ222" s="697">
        <f>[52]ACCOUNTALLOC!AQ222</f>
        <v>-61481.901275683675</v>
      </c>
      <c r="AR222" s="698"/>
      <c r="AS222" s="697">
        <f>[52]ACCOUNTALLOC!AS222</f>
        <v>-0.18888141991319327</v>
      </c>
      <c r="AT222" s="697">
        <f>[52]ACCOUNTALLOC!AT222</f>
        <v>-176.68366072956454</v>
      </c>
      <c r="AU222" s="697">
        <f>[52]ACCOUNTALLOC!AU222</f>
        <v>0</v>
      </c>
      <c r="AV222" s="697">
        <f>[52]ACCOUNTALLOC!AV222</f>
        <v>0</v>
      </c>
      <c r="AW222" s="697">
        <f>[52]ACCOUNTALLOC!AW222</f>
        <v>0</v>
      </c>
      <c r="AX222" s="697">
        <f>[52]ACCOUNTALLOC!AX222</f>
        <v>0</v>
      </c>
      <c r="AY222" s="697">
        <f>[52]ACCOUNTALLOC!AY222</f>
        <v>-176.87254214947774</v>
      </c>
      <c r="AZ222" s="698"/>
      <c r="BA222" s="697">
        <f>[52]ACCOUNTALLOC!BA222</f>
        <v>0</v>
      </c>
      <c r="BB222" s="697">
        <f>[52]ACCOUNTALLOC!BB222</f>
        <v>-4876.3833034188083</v>
      </c>
      <c r="BC222" s="697">
        <f>[52]ACCOUNTALLOC!BC222</f>
        <v>0</v>
      </c>
      <c r="BD222" s="697">
        <f>[52]ACCOUNTALLOC!BD222</f>
        <v>0</v>
      </c>
      <c r="BE222" s="697">
        <f>[52]ACCOUNTALLOC!BE222</f>
        <v>0</v>
      </c>
      <c r="BF222" s="697">
        <f>[52]ACCOUNTALLOC!BF222</f>
        <v>0</v>
      </c>
      <c r="BG222" s="697">
        <f>[52]ACCOUNTALLOC!BG222</f>
        <v>-4876.3833034188083</v>
      </c>
      <c r="BH222" s="698"/>
      <c r="BI222" s="697">
        <f>[52]ACCOUNTALLOC!BI222</f>
        <v>0</v>
      </c>
      <c r="BJ222" s="697">
        <f>[52]ACCOUNTALLOC!BJ222</f>
        <v>0</v>
      </c>
      <c r="BK222" s="697">
        <f>[52]ACCOUNTALLOC!BK222</f>
        <v>0</v>
      </c>
      <c r="BL222" s="697">
        <f>[52]ACCOUNTALLOC!BL222</f>
        <v>0</v>
      </c>
      <c r="BM222" s="697">
        <f>[52]ACCOUNTALLOC!BM222</f>
        <v>0</v>
      </c>
      <c r="BN222" s="697">
        <f>[52]ACCOUNTALLOC!BN222</f>
        <v>0</v>
      </c>
      <c r="BO222" s="697">
        <f>[52]ACCOUNTALLOC!BO222</f>
        <v>0</v>
      </c>
      <c r="BP222" s="698"/>
      <c r="BQ222" s="697">
        <f>[52]ACCOUNTALLOC!BQ222</f>
        <v>-1877.2885462735676</v>
      </c>
      <c r="BR222" s="697">
        <f>[52]ACCOUNTALLOC!BR222</f>
        <v>-24219.555840753925</v>
      </c>
      <c r="BS222" s="697">
        <f>[52]ACCOUNTALLOC!BS222</f>
        <v>0</v>
      </c>
      <c r="BT222" s="697">
        <f>[52]ACCOUNTALLOC!BT222</f>
        <v>0</v>
      </c>
      <c r="BU222" s="697">
        <f>[52]ACCOUNTALLOC!BU222</f>
        <v>0</v>
      </c>
      <c r="BV222" s="697">
        <f>[52]ACCOUNTALLOC!BV222</f>
        <v>0</v>
      </c>
      <c r="BW222" s="697">
        <f>[52]ACCOUNTALLOC!BW222</f>
        <v>-26096.844387027493</v>
      </c>
      <c r="BX222" s="698"/>
      <c r="BY222" s="697">
        <f>[52]ACCOUNTALLOC!BY222</f>
        <v>0</v>
      </c>
      <c r="BZ222" s="697">
        <f>[52]ACCOUNTALLOC!BZ222</f>
        <v>0</v>
      </c>
      <c r="CA222" s="697">
        <f>[52]ACCOUNTALLOC!CA222</f>
        <v>0</v>
      </c>
      <c r="CB222" s="697">
        <f>[52]ACCOUNTALLOC!CB222</f>
        <v>0</v>
      </c>
      <c r="CC222" s="697">
        <f>[52]ACCOUNTALLOC!CC222</f>
        <v>0</v>
      </c>
      <c r="CD222" s="697">
        <f>[52]ACCOUNTALLOC!CD222</f>
        <v>0</v>
      </c>
      <c r="CE222" s="697">
        <f>[52]ACCOUNTALLOC!CE222</f>
        <v>0</v>
      </c>
      <c r="CF222" s="698"/>
      <c r="CG222" s="697">
        <f>[52]ACCOUNTALLOC!CG222</f>
        <v>-217.45046079655509</v>
      </c>
      <c r="CH222" s="697">
        <f>[52]ACCOUNTALLOC!CH222</f>
        <v>-2916.3347807027417</v>
      </c>
      <c r="CI222" s="697">
        <f>[52]ACCOUNTALLOC!CI222</f>
        <v>0</v>
      </c>
      <c r="CJ222" s="697">
        <f>[52]ACCOUNTALLOC!CJ222</f>
        <v>0</v>
      </c>
      <c r="CK222" s="697">
        <f>[52]ACCOUNTALLOC!CK222</f>
        <v>0</v>
      </c>
      <c r="CL222" s="697">
        <f>[52]ACCOUNTALLOC!CL222</f>
        <v>0</v>
      </c>
      <c r="CM222" s="697">
        <f>[52]ACCOUNTALLOC!CM222</f>
        <v>-3133.7852414992967</v>
      </c>
      <c r="CN222" s="698">
        <f>[52]ACCOUNTALLOC!CN222</f>
        <v>0</v>
      </c>
      <c r="CO222" s="697">
        <f>[52]ACCOUNTALLOC!CO222</f>
        <v>-38.540613531247359</v>
      </c>
      <c r="CP222" s="697">
        <f>[52]ACCOUNTALLOC!CP222</f>
        <v>-285.41806267905469</v>
      </c>
      <c r="CQ222" s="697">
        <f>[52]ACCOUNTALLOC!CQ222</f>
        <v>0</v>
      </c>
      <c r="CR222" s="697">
        <f>[52]ACCOUNTALLOC!CR222</f>
        <v>0</v>
      </c>
      <c r="CS222" s="697">
        <f>[52]ACCOUNTALLOC!CS222</f>
        <v>0</v>
      </c>
      <c r="CT222" s="697">
        <f>[52]ACCOUNTALLOC!CT222</f>
        <v>0</v>
      </c>
      <c r="CU222" s="697">
        <f>[52]ACCOUNTALLOC!CU222</f>
        <v>-323.95867621030203</v>
      </c>
      <c r="CW222" s="65">
        <f>[52]ACCOUNTALLOC!CW222</f>
        <v>0</v>
      </c>
      <c r="CX222" s="65">
        <f>[52]ACCOUNTALLOC!CX222</f>
        <v>0</v>
      </c>
      <c r="CY222" s="65">
        <f>[52]ACCOUNTALLOC!CY222</f>
        <v>0</v>
      </c>
      <c r="CZ222" s="65">
        <f>[52]ACCOUNTALLOC!CZ222</f>
        <v>0</v>
      </c>
      <c r="DA222" s="65">
        <f>[52]ACCOUNTALLOC!DA222</f>
        <v>0</v>
      </c>
      <c r="DB222" s="65">
        <f>[52]ACCOUNTALLOC!DB222</f>
        <v>0</v>
      </c>
      <c r="DC222" s="65">
        <f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>[52]ACCOUNTALLOC!E223</f>
        <v>-177590.07938347437</v>
      </c>
      <c r="F223" s="697">
        <f>[52]ACCOUNTALLOC!F223</f>
        <v>0</v>
      </c>
      <c r="G223" s="697">
        <f>[52]ACCOUNTALLOC!G223</f>
        <v>-23451.524819383216</v>
      </c>
      <c r="H223" s="697">
        <f>[52]ACCOUNTALLOC!H223</f>
        <v>0</v>
      </c>
      <c r="I223" s="697">
        <f>[52]ACCOUNTALLOC!I223</f>
        <v>0</v>
      </c>
      <c r="J223" s="697">
        <f>[52]ACCOUNTALLOC!J223</f>
        <v>0</v>
      </c>
      <c r="K223" s="697">
        <f>[52]ACCOUNTALLOC!K223</f>
        <v>-201041.60420285759</v>
      </c>
      <c r="L223" s="698"/>
      <c r="M223" s="697">
        <f>[52]ACCOUNTALLOC!M223</f>
        <v>-32666.426922535677</v>
      </c>
      <c r="N223" s="697">
        <f>[52]ACCOUNTALLOC!N223</f>
        <v>0</v>
      </c>
      <c r="O223" s="697">
        <f>[52]ACCOUNTALLOC!O223</f>
        <v>-3174.3190463061587</v>
      </c>
      <c r="P223" s="697">
        <f>[52]ACCOUNTALLOC!P223</f>
        <v>0</v>
      </c>
      <c r="Q223" s="697">
        <f>[52]ACCOUNTALLOC!Q223</f>
        <v>0</v>
      </c>
      <c r="R223" s="697">
        <f>[52]ACCOUNTALLOC!R223</f>
        <v>0</v>
      </c>
      <c r="S223" s="697">
        <f>[52]ACCOUNTALLOC!S223</f>
        <v>-35840.745968841838</v>
      </c>
      <c r="T223" s="698"/>
      <c r="U223" s="697">
        <f>[52]ACCOUNTALLOC!U223</f>
        <v>-27619.824056395322</v>
      </c>
      <c r="V223" s="697">
        <f>[52]ACCOUNTALLOC!V223</f>
        <v>0</v>
      </c>
      <c r="W223" s="697">
        <f>[52]ACCOUNTALLOC!W223</f>
        <v>-835.58518536062013</v>
      </c>
      <c r="X223" s="697">
        <f>[52]ACCOUNTALLOC!X223</f>
        <v>0</v>
      </c>
      <c r="Y223" s="697">
        <f>[52]ACCOUNTALLOC!Y223</f>
        <v>0</v>
      </c>
      <c r="Z223" s="697">
        <f>[52]ACCOUNTALLOC!Z223</f>
        <v>0</v>
      </c>
      <c r="AA223" s="697">
        <f>[52]ACCOUNTALLOC!AA223</f>
        <v>-28455.409241755944</v>
      </c>
      <c r="AB223" s="698"/>
      <c r="AC223" s="697">
        <f>[52]ACCOUNTALLOC!AC223</f>
        <v>-12024.670570823408</v>
      </c>
      <c r="AD223" s="697">
        <f>[52]ACCOUNTALLOC!AD223</f>
        <v>0</v>
      </c>
      <c r="AE223" s="697">
        <f>[52]ACCOUNTALLOC!AE223</f>
        <v>-92.52689041125339</v>
      </c>
      <c r="AF223" s="697">
        <f>[52]ACCOUNTALLOC!AF223</f>
        <v>0</v>
      </c>
      <c r="AG223" s="697">
        <f>[52]ACCOUNTALLOC!AG223</f>
        <v>0</v>
      </c>
      <c r="AH223" s="697">
        <f>[52]ACCOUNTALLOC!AH223</f>
        <v>0</v>
      </c>
      <c r="AI223" s="697">
        <f>[52]ACCOUNTALLOC!AI223</f>
        <v>-12117.19746123466</v>
      </c>
      <c r="AJ223" s="698"/>
      <c r="AK223" s="697">
        <f>[52]ACCOUNTALLOC!AK223</f>
        <v>-9573.2867925169448</v>
      </c>
      <c r="AL223" s="697">
        <f>[52]ACCOUNTALLOC!AL223</f>
        <v>0</v>
      </c>
      <c r="AM223" s="697">
        <f>[52]ACCOUNTALLOC!AM223</f>
        <v>-1104.3050137104835</v>
      </c>
      <c r="AN223" s="697">
        <f>[52]ACCOUNTALLOC!AN223</f>
        <v>0</v>
      </c>
      <c r="AO223" s="697">
        <f>[52]ACCOUNTALLOC!AO223</f>
        <v>0</v>
      </c>
      <c r="AP223" s="697">
        <f>[52]ACCOUNTALLOC!AP223</f>
        <v>0</v>
      </c>
      <c r="AQ223" s="697">
        <f>[52]ACCOUNTALLOC!AQ223</f>
        <v>-10677.591806227429</v>
      </c>
      <c r="AR223" s="698"/>
      <c r="AS223" s="697">
        <f>[52]ACCOUNTALLOC!AS223</f>
        <v>-118.18134028267673</v>
      </c>
      <c r="AT223" s="697">
        <f>[52]ACCOUNTALLOC!AT223</f>
        <v>0</v>
      </c>
      <c r="AU223" s="697">
        <f>[52]ACCOUNTALLOC!AU223</f>
        <v>-3.5805048005017466</v>
      </c>
      <c r="AV223" s="697">
        <f>[52]ACCOUNTALLOC!AV223</f>
        <v>0</v>
      </c>
      <c r="AW223" s="697">
        <f>[52]ACCOUNTALLOC!AW223</f>
        <v>0</v>
      </c>
      <c r="AX223" s="697">
        <f>[52]ACCOUNTALLOC!AX223</f>
        <v>0</v>
      </c>
      <c r="AY223" s="697">
        <f>[52]ACCOUNTALLOC!AY223</f>
        <v>-121.76184508317847</v>
      </c>
      <c r="AZ223" s="698"/>
      <c r="BA223" s="697">
        <f>[52]ACCOUNTALLOC!BA223</f>
        <v>-2284.4731865502963</v>
      </c>
      <c r="BB223" s="697">
        <f>[52]ACCOUNTALLOC!BB223</f>
        <v>0</v>
      </c>
      <c r="BC223" s="697">
        <f>[52]ACCOUNTALLOC!BC223</f>
        <v>-356.89115816489249</v>
      </c>
      <c r="BD223" s="697">
        <f>[52]ACCOUNTALLOC!BD223</f>
        <v>0</v>
      </c>
      <c r="BE223" s="697">
        <f>[52]ACCOUNTALLOC!BE223</f>
        <v>0</v>
      </c>
      <c r="BF223" s="697">
        <f>[52]ACCOUNTALLOC!BF223</f>
        <v>0</v>
      </c>
      <c r="BG223" s="697">
        <f>[52]ACCOUNTALLOC!BG223</f>
        <v>-2641.364344715189</v>
      </c>
      <c r="BH223" s="698"/>
      <c r="BI223" s="697">
        <f>[52]ACCOUNTALLOC!BI223</f>
        <v>-3563.2924468360943</v>
      </c>
      <c r="BJ223" s="697">
        <f>[52]ACCOUNTALLOC!BJ223</f>
        <v>0</v>
      </c>
      <c r="BK223" s="697">
        <f>[52]ACCOUNTALLOC!BK223</f>
        <v>-72.181755445377604</v>
      </c>
      <c r="BL223" s="697">
        <f>[52]ACCOUNTALLOC!BL223</f>
        <v>0</v>
      </c>
      <c r="BM223" s="697">
        <f>[52]ACCOUNTALLOC!BM223</f>
        <v>0</v>
      </c>
      <c r="BN223" s="697">
        <f>[52]ACCOUNTALLOC!BN223</f>
        <v>0</v>
      </c>
      <c r="BO223" s="697">
        <f>[52]ACCOUNTALLOC!BO223</f>
        <v>-3635.4742022814721</v>
      </c>
      <c r="BP223" s="698"/>
      <c r="BQ223" s="697">
        <f>[52]ACCOUNTALLOC!BQ223</f>
        <v>-1340.666222190541</v>
      </c>
      <c r="BR223" s="697">
        <f>[52]ACCOUNTALLOC!BR223</f>
        <v>0</v>
      </c>
      <c r="BS223" s="697">
        <f>[52]ACCOUNTALLOC!BS223</f>
        <v>-44.824698182648298</v>
      </c>
      <c r="BT223" s="697">
        <f>[52]ACCOUNTALLOC!BT223</f>
        <v>0</v>
      </c>
      <c r="BU223" s="697">
        <f>[52]ACCOUNTALLOC!BU223</f>
        <v>0</v>
      </c>
      <c r="BV223" s="697">
        <f>[52]ACCOUNTALLOC!BV223</f>
        <v>0</v>
      </c>
      <c r="BW223" s="697">
        <f>[52]ACCOUNTALLOC!BW223</f>
        <v>-1385.4909203731893</v>
      </c>
      <c r="BX223" s="698"/>
      <c r="BY223" s="697">
        <f>[52]ACCOUNTALLOC!BY223</f>
        <v>-406.52574998765687</v>
      </c>
      <c r="BZ223" s="697">
        <f>[52]ACCOUNTALLOC!BZ223</f>
        <v>0</v>
      </c>
      <c r="CA223" s="697">
        <f>[52]ACCOUNTALLOC!CA223</f>
        <v>-72.167377719675144</v>
      </c>
      <c r="CB223" s="697">
        <f>[52]ACCOUNTALLOC!CB223</f>
        <v>0</v>
      </c>
      <c r="CC223" s="697">
        <f>[52]ACCOUNTALLOC!CC223</f>
        <v>0</v>
      </c>
      <c r="CD223" s="697">
        <f>[52]ACCOUNTALLOC!CD223</f>
        <v>0</v>
      </c>
      <c r="CE223" s="697">
        <f>[52]ACCOUNTALLOC!CE223</f>
        <v>-478.693127707332</v>
      </c>
      <c r="CF223" s="698"/>
      <c r="CG223" s="697">
        <f>[52]ACCOUNTALLOC!CG223</f>
        <v>-1634.7071397330869</v>
      </c>
      <c r="CH223" s="697">
        <f>[52]ACCOUNTALLOC!CH223</f>
        <v>0</v>
      </c>
      <c r="CI223" s="697">
        <f>[52]ACCOUNTALLOC!CI223</f>
        <v>-4235.1896237627361</v>
      </c>
      <c r="CJ223" s="697">
        <f>[52]ACCOUNTALLOC!CJ223</f>
        <v>0</v>
      </c>
      <c r="CK223" s="697">
        <f>[52]ACCOUNTALLOC!CK223</f>
        <v>0</v>
      </c>
      <c r="CL223" s="697">
        <f>[52]ACCOUNTALLOC!CL223</f>
        <v>0</v>
      </c>
      <c r="CM223" s="697">
        <f>[52]ACCOUNTALLOC!CM223</f>
        <v>-5869.8967634958226</v>
      </c>
      <c r="CN223" s="698">
        <f>[52]ACCOUNTALLOC!CN223</f>
        <v>0</v>
      </c>
      <c r="CO223" s="697">
        <f>[52]ACCOUNTALLOC!CO223</f>
        <v>-91.975457659960298</v>
      </c>
      <c r="CP223" s="697">
        <f>[52]ACCOUNTALLOC!CP223</f>
        <v>0</v>
      </c>
      <c r="CQ223" s="697">
        <f>[52]ACCOUNTALLOC!CQ223</f>
        <v>-0.804657766280922</v>
      </c>
      <c r="CR223" s="697">
        <f>[52]ACCOUNTALLOC!CR223</f>
        <v>0</v>
      </c>
      <c r="CS223" s="697">
        <f>[52]ACCOUNTALLOC!CS223</f>
        <v>0</v>
      </c>
      <c r="CT223" s="697">
        <f>[52]ACCOUNTALLOC!CT223</f>
        <v>0</v>
      </c>
      <c r="CU223" s="697">
        <f>[52]ACCOUNTALLOC!CU223</f>
        <v>-92.780115426241224</v>
      </c>
      <c r="CW223" s="65">
        <f>[52]ACCOUNTALLOC!CW223</f>
        <v>0</v>
      </c>
      <c r="CX223" s="65">
        <f>[52]ACCOUNTALLOC!CX223</f>
        <v>0</v>
      </c>
      <c r="CY223" s="65">
        <f>[52]ACCOUNTALLOC!CY223</f>
        <v>0</v>
      </c>
      <c r="CZ223" s="65">
        <f>[52]ACCOUNTALLOC!CZ223</f>
        <v>0</v>
      </c>
      <c r="DA223" s="65">
        <f>[52]ACCOUNTALLOC!DA223</f>
        <v>0</v>
      </c>
      <c r="DB223" s="65">
        <f>[52]ACCOUNTALLOC!DB223</f>
        <v>0</v>
      </c>
      <c r="DC223" s="65">
        <f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>[52]ACCOUNTALLOC!E224</f>
        <v>-9817493.5750990584</v>
      </c>
      <c r="F224" s="697">
        <f>[52]ACCOUNTALLOC!F224</f>
        <v>-71752387.874464169</v>
      </c>
      <c r="G224" s="697">
        <f>[52]ACCOUNTALLOC!G224</f>
        <v>0</v>
      </c>
      <c r="H224" s="697">
        <f>[52]ACCOUNTALLOC!H224</f>
        <v>0</v>
      </c>
      <c r="I224" s="697">
        <f>[52]ACCOUNTALLOC!I224</f>
        <v>0</v>
      </c>
      <c r="J224" s="697">
        <f>[52]ACCOUNTALLOC!J224</f>
        <v>0</v>
      </c>
      <c r="K224" s="697">
        <f>[52]ACCOUNTALLOC!K224</f>
        <v>-81569881.449563235</v>
      </c>
      <c r="L224" s="698"/>
      <c r="M224" s="697">
        <f>[52]ACCOUNTALLOC!M224</f>
        <v>-2263452.5223308387</v>
      </c>
      <c r="N224" s="697">
        <f>[52]ACCOUNTALLOC!N224</f>
        <v>-18231439.826241773</v>
      </c>
      <c r="O224" s="697">
        <f>[52]ACCOUNTALLOC!O224</f>
        <v>0</v>
      </c>
      <c r="P224" s="697">
        <f>[52]ACCOUNTALLOC!P224</f>
        <v>0</v>
      </c>
      <c r="Q224" s="697">
        <f>[52]ACCOUNTALLOC!Q224</f>
        <v>0</v>
      </c>
      <c r="R224" s="697">
        <f>[52]ACCOUNTALLOC!R224</f>
        <v>0</v>
      </c>
      <c r="S224" s="697">
        <f>[52]ACCOUNTALLOC!S224</f>
        <v>-20494892.348572612</v>
      </c>
      <c r="T224" s="698"/>
      <c r="U224" s="697">
        <f>[52]ACCOUNTALLOC!U224</f>
        <v>-2422659.2644393709</v>
      </c>
      <c r="V224" s="697">
        <f>[52]ACCOUNTALLOC!V224</f>
        <v>-20274757.247380927</v>
      </c>
      <c r="W224" s="697">
        <f>[52]ACCOUNTALLOC!W224</f>
        <v>0</v>
      </c>
      <c r="X224" s="697">
        <f>[52]ACCOUNTALLOC!X224</f>
        <v>0</v>
      </c>
      <c r="Y224" s="697">
        <f>[52]ACCOUNTALLOC!Y224</f>
        <v>0</v>
      </c>
      <c r="Z224" s="697">
        <f>[52]ACCOUNTALLOC!Z224</f>
        <v>0</v>
      </c>
      <c r="AA224" s="697">
        <f>[52]ACCOUNTALLOC!AA224</f>
        <v>-22697416.511820298</v>
      </c>
      <c r="AB224" s="698"/>
      <c r="AC224" s="697">
        <f>[52]ACCOUNTALLOC!AC224</f>
        <v>-1272908.4282432583</v>
      </c>
      <c r="AD224" s="697">
        <f>[52]ACCOUNTALLOC!AD224</f>
        <v>-13084635.296927545</v>
      </c>
      <c r="AE224" s="697">
        <f>[52]ACCOUNTALLOC!AE224</f>
        <v>0</v>
      </c>
      <c r="AF224" s="697">
        <f>[52]ACCOUNTALLOC!AF224</f>
        <v>0</v>
      </c>
      <c r="AG224" s="697">
        <f>[52]ACCOUNTALLOC!AG224</f>
        <v>0</v>
      </c>
      <c r="AH224" s="697">
        <f>[52]ACCOUNTALLOC!AH224</f>
        <v>0</v>
      </c>
      <c r="AI224" s="697">
        <f>[52]ACCOUNTALLOC!AI224</f>
        <v>-14357543.725170804</v>
      </c>
      <c r="AJ224" s="698"/>
      <c r="AK224" s="697">
        <f>[52]ACCOUNTALLOC!AK224</f>
        <v>-899211.31412156788</v>
      </c>
      <c r="AL224" s="697">
        <f>[52]ACCOUNTALLOC!AL224</f>
        <v>-9103540.656125566</v>
      </c>
      <c r="AM224" s="697">
        <f>[52]ACCOUNTALLOC!AM224</f>
        <v>0</v>
      </c>
      <c r="AN224" s="697">
        <f>[52]ACCOUNTALLOC!AN224</f>
        <v>0</v>
      </c>
      <c r="AO224" s="697">
        <f>[52]ACCOUNTALLOC!AO224</f>
        <v>0</v>
      </c>
      <c r="AP224" s="697">
        <f>[52]ACCOUNTALLOC!AP224</f>
        <v>0</v>
      </c>
      <c r="AQ224" s="697">
        <f>[52]ACCOUNTALLOC!AQ224</f>
        <v>-10002751.970247135</v>
      </c>
      <c r="AR224" s="698"/>
      <c r="AS224" s="697">
        <f>[52]ACCOUNTALLOC!AS224</f>
        <v>-30.729921423672835</v>
      </c>
      <c r="AT224" s="697">
        <f>[52]ACCOUNTALLOC!AT224</f>
        <v>-28745.416111133032</v>
      </c>
      <c r="AU224" s="697">
        <f>[52]ACCOUNTALLOC!AU224</f>
        <v>0</v>
      </c>
      <c r="AV224" s="697">
        <f>[52]ACCOUNTALLOC!AV224</f>
        <v>0</v>
      </c>
      <c r="AW224" s="697">
        <f>[52]ACCOUNTALLOC!AW224</f>
        <v>0</v>
      </c>
      <c r="AX224" s="697">
        <f>[52]ACCOUNTALLOC!AX224</f>
        <v>0</v>
      </c>
      <c r="AY224" s="697">
        <f>[52]ACCOUNTALLOC!AY224</f>
        <v>-28776.146032556706</v>
      </c>
      <c r="AZ224" s="698"/>
      <c r="BA224" s="697">
        <f>[52]ACCOUNTALLOC!BA224</f>
        <v>0</v>
      </c>
      <c r="BB224" s="697">
        <f>[52]ACCOUNTALLOC!BB224</f>
        <v>-793359.53644693643</v>
      </c>
      <c r="BC224" s="697">
        <f>[52]ACCOUNTALLOC!BC224</f>
        <v>0</v>
      </c>
      <c r="BD224" s="697">
        <f>[52]ACCOUNTALLOC!BD224</f>
        <v>0</v>
      </c>
      <c r="BE224" s="697">
        <f>[52]ACCOUNTALLOC!BE224</f>
        <v>0</v>
      </c>
      <c r="BF224" s="697">
        <f>[52]ACCOUNTALLOC!BF224</f>
        <v>0</v>
      </c>
      <c r="BG224" s="697">
        <f>[52]ACCOUNTALLOC!BG224</f>
        <v>-793359.53644693643</v>
      </c>
      <c r="BH224" s="698"/>
      <c r="BI224" s="697">
        <f>[52]ACCOUNTALLOC!BI224</f>
        <v>0</v>
      </c>
      <c r="BJ224" s="697">
        <f>[52]ACCOUNTALLOC!BJ224</f>
        <v>0</v>
      </c>
      <c r="BK224" s="697">
        <f>[52]ACCOUNTALLOC!BK224</f>
        <v>0</v>
      </c>
      <c r="BL224" s="697">
        <f>[52]ACCOUNTALLOC!BL224</f>
        <v>0</v>
      </c>
      <c r="BM224" s="697">
        <f>[52]ACCOUNTALLOC!BM224</f>
        <v>0</v>
      </c>
      <c r="BN224" s="697">
        <f>[52]ACCOUNTALLOC!BN224</f>
        <v>0</v>
      </c>
      <c r="BO224" s="697">
        <f>[52]ACCOUNTALLOC!BO224</f>
        <v>0</v>
      </c>
      <c r="BP224" s="698"/>
      <c r="BQ224" s="697">
        <f>[52]ACCOUNTALLOC!BQ224</f>
        <v>-305424.05676037696</v>
      </c>
      <c r="BR224" s="697">
        <f>[52]ACCOUNTALLOC!BR224</f>
        <v>-3940382.5333623411</v>
      </c>
      <c r="BS224" s="697">
        <f>[52]ACCOUNTALLOC!BS224</f>
        <v>0</v>
      </c>
      <c r="BT224" s="697">
        <f>[52]ACCOUNTALLOC!BT224</f>
        <v>0</v>
      </c>
      <c r="BU224" s="697">
        <f>[52]ACCOUNTALLOC!BU224</f>
        <v>0</v>
      </c>
      <c r="BV224" s="697">
        <f>[52]ACCOUNTALLOC!BV224</f>
        <v>0</v>
      </c>
      <c r="BW224" s="697">
        <f>[52]ACCOUNTALLOC!BW224</f>
        <v>-4245806.5901227184</v>
      </c>
      <c r="BX224" s="698"/>
      <c r="BY224" s="697">
        <f>[52]ACCOUNTALLOC!BY224</f>
        <v>0</v>
      </c>
      <c r="BZ224" s="697">
        <f>[52]ACCOUNTALLOC!BZ224</f>
        <v>0</v>
      </c>
      <c r="CA224" s="697">
        <f>[52]ACCOUNTALLOC!CA224</f>
        <v>0</v>
      </c>
      <c r="CB224" s="697">
        <f>[52]ACCOUNTALLOC!CB224</f>
        <v>0</v>
      </c>
      <c r="CC224" s="697">
        <f>[52]ACCOUNTALLOC!CC224</f>
        <v>0</v>
      </c>
      <c r="CD224" s="697">
        <f>[52]ACCOUNTALLOC!CD224</f>
        <v>0</v>
      </c>
      <c r="CE224" s="697">
        <f>[52]ACCOUNTALLOC!CE224</f>
        <v>0</v>
      </c>
      <c r="CF224" s="698"/>
      <c r="CG224" s="697">
        <f>[52]ACCOUNTALLOC!CG224</f>
        <v>-35377.940174796611</v>
      </c>
      <c r="CH224" s="697">
        <f>[52]ACCOUNTALLOC!CH224</f>
        <v>-474470.90718243585</v>
      </c>
      <c r="CI224" s="697">
        <f>[52]ACCOUNTALLOC!CI224</f>
        <v>0</v>
      </c>
      <c r="CJ224" s="697">
        <f>[52]ACCOUNTALLOC!CJ224</f>
        <v>0</v>
      </c>
      <c r="CK224" s="697">
        <f>[52]ACCOUNTALLOC!CK224</f>
        <v>0</v>
      </c>
      <c r="CL224" s="697">
        <f>[52]ACCOUNTALLOC!CL224</f>
        <v>0</v>
      </c>
      <c r="CM224" s="697">
        <f>[52]ACCOUNTALLOC!CM224</f>
        <v>-509848.84735723247</v>
      </c>
      <c r="CN224" s="698">
        <f>[52]ACCOUNTALLOC!CN224</f>
        <v>0</v>
      </c>
      <c r="CO224" s="697">
        <f>[52]ACCOUNTALLOC!CO224</f>
        <v>-6270.3363093081398</v>
      </c>
      <c r="CP224" s="697">
        <f>[52]ACCOUNTALLOC!CP224</f>
        <v>-46435.878357200127</v>
      </c>
      <c r="CQ224" s="697">
        <f>[52]ACCOUNTALLOC!CQ224</f>
        <v>0</v>
      </c>
      <c r="CR224" s="697">
        <f>[52]ACCOUNTALLOC!CR224</f>
        <v>0</v>
      </c>
      <c r="CS224" s="697">
        <f>[52]ACCOUNTALLOC!CS224</f>
        <v>0</v>
      </c>
      <c r="CT224" s="697">
        <f>[52]ACCOUNTALLOC!CT224</f>
        <v>0</v>
      </c>
      <c r="CU224" s="697">
        <f>[52]ACCOUNTALLOC!CU224</f>
        <v>-52706.214666508269</v>
      </c>
      <c r="CW224" s="65">
        <f>[52]ACCOUNTALLOC!CW224</f>
        <v>0</v>
      </c>
      <c r="CX224" s="65">
        <f>[52]ACCOUNTALLOC!CX224</f>
        <v>0</v>
      </c>
      <c r="CY224" s="65">
        <f>[52]ACCOUNTALLOC!CY224</f>
        <v>0</v>
      </c>
      <c r="CZ224" s="65">
        <f>[52]ACCOUNTALLOC!CZ224</f>
        <v>0</v>
      </c>
      <c r="DA224" s="65">
        <f>[52]ACCOUNTALLOC!DA224</f>
        <v>0</v>
      </c>
      <c r="DB224" s="65">
        <f>[52]ACCOUNTALLOC!DB224</f>
        <v>0</v>
      </c>
      <c r="DC224" s="65">
        <f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>[52]ACCOUNTALLOC!E225</f>
        <v>-287515.91363781254</v>
      </c>
      <c r="F225" s="697">
        <f>[52]ACCOUNTALLOC!F225</f>
        <v>-2101346.2547861268</v>
      </c>
      <c r="G225" s="697">
        <f>[52]ACCOUNTALLOC!G225</f>
        <v>0</v>
      </c>
      <c r="H225" s="697">
        <f>[52]ACCOUNTALLOC!H225</f>
        <v>0</v>
      </c>
      <c r="I225" s="697">
        <f>[52]ACCOUNTALLOC!I225</f>
        <v>0</v>
      </c>
      <c r="J225" s="697">
        <f>[52]ACCOUNTALLOC!J225</f>
        <v>0</v>
      </c>
      <c r="K225" s="697">
        <f>[52]ACCOUNTALLOC!K225</f>
        <v>-2388862.1684239395</v>
      </c>
      <c r="L225" s="698"/>
      <c r="M225" s="697">
        <f>[52]ACCOUNTALLOC!M225</f>
        <v>-66287.654273020089</v>
      </c>
      <c r="N225" s="697">
        <f>[52]ACCOUNTALLOC!N225</f>
        <v>-533927.42643295438</v>
      </c>
      <c r="O225" s="697">
        <f>[52]ACCOUNTALLOC!O225</f>
        <v>0</v>
      </c>
      <c r="P225" s="697">
        <f>[52]ACCOUNTALLOC!P225</f>
        <v>0</v>
      </c>
      <c r="Q225" s="697">
        <f>[52]ACCOUNTALLOC!Q225</f>
        <v>0</v>
      </c>
      <c r="R225" s="697">
        <f>[52]ACCOUNTALLOC!R225</f>
        <v>0</v>
      </c>
      <c r="S225" s="697">
        <f>[52]ACCOUNTALLOC!S225</f>
        <v>-600215.08070597448</v>
      </c>
      <c r="T225" s="698"/>
      <c r="U225" s="697">
        <f>[52]ACCOUNTALLOC!U225</f>
        <v>-70950.195843786772</v>
      </c>
      <c r="V225" s="697">
        <f>[52]ACCOUNTALLOC!V225</f>
        <v>-593768.18626609282</v>
      </c>
      <c r="W225" s="697">
        <f>[52]ACCOUNTALLOC!W225</f>
        <v>0</v>
      </c>
      <c r="X225" s="697">
        <f>[52]ACCOUNTALLOC!X225</f>
        <v>0</v>
      </c>
      <c r="Y225" s="697">
        <f>[52]ACCOUNTALLOC!Y225</f>
        <v>0</v>
      </c>
      <c r="Z225" s="697">
        <f>[52]ACCOUNTALLOC!Z225</f>
        <v>0</v>
      </c>
      <c r="AA225" s="697">
        <f>[52]ACCOUNTALLOC!AA225</f>
        <v>-664718.38210987963</v>
      </c>
      <c r="AB225" s="698"/>
      <c r="AC225" s="697">
        <f>[52]ACCOUNTALLOC!AC225</f>
        <v>-37278.499540035562</v>
      </c>
      <c r="AD225" s="697">
        <f>[52]ACCOUNTALLOC!AD225</f>
        <v>-383197.69126772607</v>
      </c>
      <c r="AE225" s="697">
        <f>[52]ACCOUNTALLOC!AE225</f>
        <v>0</v>
      </c>
      <c r="AF225" s="697">
        <f>[52]ACCOUNTALLOC!AF225</f>
        <v>0</v>
      </c>
      <c r="AG225" s="697">
        <f>[52]ACCOUNTALLOC!AG225</f>
        <v>0</v>
      </c>
      <c r="AH225" s="697">
        <f>[52]ACCOUNTALLOC!AH225</f>
        <v>0</v>
      </c>
      <c r="AI225" s="697">
        <f>[52]ACCOUNTALLOC!AI225</f>
        <v>-420476.19080776162</v>
      </c>
      <c r="AJ225" s="698"/>
      <c r="AK225" s="697">
        <f>[52]ACCOUNTALLOC!AK225</f>
        <v>-26334.37552624138</v>
      </c>
      <c r="AL225" s="697">
        <f>[52]ACCOUNTALLOC!AL225</f>
        <v>-266607.03050763172</v>
      </c>
      <c r="AM225" s="697">
        <f>[52]ACCOUNTALLOC!AM225</f>
        <v>0</v>
      </c>
      <c r="AN225" s="697">
        <f>[52]ACCOUNTALLOC!AN225</f>
        <v>0</v>
      </c>
      <c r="AO225" s="697">
        <f>[52]ACCOUNTALLOC!AO225</f>
        <v>0</v>
      </c>
      <c r="AP225" s="697">
        <f>[52]ACCOUNTALLOC!AP225</f>
        <v>0</v>
      </c>
      <c r="AQ225" s="697">
        <f>[52]ACCOUNTALLOC!AQ225</f>
        <v>-292941.40603387309</v>
      </c>
      <c r="AR225" s="698"/>
      <c r="AS225" s="697">
        <f>[52]ACCOUNTALLOC!AS225</f>
        <v>-0.89995897288441418</v>
      </c>
      <c r="AT225" s="697">
        <f>[52]ACCOUNTALLOC!AT225</f>
        <v>-841.84058923696489</v>
      </c>
      <c r="AU225" s="697">
        <f>[52]ACCOUNTALLOC!AU225</f>
        <v>0</v>
      </c>
      <c r="AV225" s="697">
        <f>[52]ACCOUNTALLOC!AV225</f>
        <v>0</v>
      </c>
      <c r="AW225" s="697">
        <f>[52]ACCOUNTALLOC!AW225</f>
        <v>0</v>
      </c>
      <c r="AX225" s="697">
        <f>[52]ACCOUNTALLOC!AX225</f>
        <v>0</v>
      </c>
      <c r="AY225" s="697">
        <f>[52]ACCOUNTALLOC!AY225</f>
        <v>-842.74054820984929</v>
      </c>
      <c r="AZ225" s="698"/>
      <c r="BA225" s="697">
        <f>[52]ACCOUNTALLOC!BA225</f>
        <v>0</v>
      </c>
      <c r="BB225" s="697">
        <f>[52]ACCOUNTALLOC!BB225</f>
        <v>-23234.391774227443</v>
      </c>
      <c r="BC225" s="697">
        <f>[52]ACCOUNTALLOC!BC225</f>
        <v>0</v>
      </c>
      <c r="BD225" s="697">
        <f>[52]ACCOUNTALLOC!BD225</f>
        <v>0</v>
      </c>
      <c r="BE225" s="697">
        <f>[52]ACCOUNTALLOC!BE225</f>
        <v>0</v>
      </c>
      <c r="BF225" s="697">
        <f>[52]ACCOUNTALLOC!BF225</f>
        <v>0</v>
      </c>
      <c r="BG225" s="697">
        <f>[52]ACCOUNTALLOC!BG225</f>
        <v>-23234.391774227443</v>
      </c>
      <c r="BH225" s="698"/>
      <c r="BI225" s="697">
        <f>[52]ACCOUNTALLOC!BI225</f>
        <v>0</v>
      </c>
      <c r="BJ225" s="697">
        <f>[52]ACCOUNTALLOC!BJ225</f>
        <v>0</v>
      </c>
      <c r="BK225" s="697">
        <f>[52]ACCOUNTALLOC!BK225</f>
        <v>0</v>
      </c>
      <c r="BL225" s="697">
        <f>[52]ACCOUNTALLOC!BL225</f>
        <v>0</v>
      </c>
      <c r="BM225" s="697">
        <f>[52]ACCOUNTALLOC!BM225</f>
        <v>0</v>
      </c>
      <c r="BN225" s="697">
        <f>[52]ACCOUNTALLOC!BN225</f>
        <v>0</v>
      </c>
      <c r="BO225" s="697">
        <f>[52]ACCOUNTALLOC!BO225</f>
        <v>0</v>
      </c>
      <c r="BP225" s="698"/>
      <c r="BQ225" s="697">
        <f>[52]ACCOUNTALLOC!BQ225</f>
        <v>-8944.6737148020857</v>
      </c>
      <c r="BR225" s="697">
        <f>[52]ACCOUNTALLOC!BR225</f>
        <v>-115398.36267738229</v>
      </c>
      <c r="BS225" s="697">
        <f>[52]ACCOUNTALLOC!BS225</f>
        <v>0</v>
      </c>
      <c r="BT225" s="697">
        <f>[52]ACCOUNTALLOC!BT225</f>
        <v>0</v>
      </c>
      <c r="BU225" s="697">
        <f>[52]ACCOUNTALLOC!BU225</f>
        <v>0</v>
      </c>
      <c r="BV225" s="697">
        <f>[52]ACCOUNTALLOC!BV225</f>
        <v>0</v>
      </c>
      <c r="BW225" s="697">
        <f>[52]ACCOUNTALLOC!BW225</f>
        <v>-124343.03639218438</v>
      </c>
      <c r="BX225" s="698"/>
      <c r="BY225" s="697">
        <f>[52]ACCOUNTALLOC!BY225</f>
        <v>0</v>
      </c>
      <c r="BZ225" s="697">
        <f>[52]ACCOUNTALLOC!BZ225</f>
        <v>0</v>
      </c>
      <c r="CA225" s="697">
        <f>[52]ACCOUNTALLOC!CA225</f>
        <v>0</v>
      </c>
      <c r="CB225" s="697">
        <f>[52]ACCOUNTALLOC!CB225</f>
        <v>0</v>
      </c>
      <c r="CC225" s="697">
        <f>[52]ACCOUNTALLOC!CC225</f>
        <v>0</v>
      </c>
      <c r="CD225" s="697">
        <f>[52]ACCOUNTALLOC!CD225</f>
        <v>0</v>
      </c>
      <c r="CE225" s="697">
        <f>[52]ACCOUNTALLOC!CE225</f>
        <v>0</v>
      </c>
      <c r="CF225" s="698"/>
      <c r="CG225" s="697">
        <f>[52]ACCOUNTALLOC!CG225</f>
        <v>-1036.0812272676112</v>
      </c>
      <c r="CH225" s="697">
        <f>[52]ACCOUNTALLOC!CH225</f>
        <v>-13895.39349627161</v>
      </c>
      <c r="CI225" s="697">
        <f>[52]ACCOUNTALLOC!CI225</f>
        <v>0</v>
      </c>
      <c r="CJ225" s="697">
        <f>[52]ACCOUNTALLOC!CJ225</f>
        <v>0</v>
      </c>
      <c r="CK225" s="697">
        <f>[52]ACCOUNTALLOC!CK225</f>
        <v>0</v>
      </c>
      <c r="CL225" s="697">
        <f>[52]ACCOUNTALLOC!CL225</f>
        <v>0</v>
      </c>
      <c r="CM225" s="697">
        <f>[52]ACCOUNTALLOC!CM225</f>
        <v>-14931.474723539221</v>
      </c>
      <c r="CN225" s="698">
        <f>[52]ACCOUNTALLOC!CN225</f>
        <v>0</v>
      </c>
      <c r="CO225" s="697">
        <f>[52]ACCOUNTALLOC!CO225</f>
        <v>-183.63357806107746</v>
      </c>
      <c r="CP225" s="697">
        <f>[52]ACCOUNTALLOC!CP225</f>
        <v>-1359.9249023506497</v>
      </c>
      <c r="CQ225" s="697">
        <f>[52]ACCOUNTALLOC!CQ225</f>
        <v>0</v>
      </c>
      <c r="CR225" s="697">
        <f>[52]ACCOUNTALLOC!CR225</f>
        <v>0</v>
      </c>
      <c r="CS225" s="697">
        <f>[52]ACCOUNTALLOC!CS225</f>
        <v>0</v>
      </c>
      <c r="CT225" s="697">
        <f>[52]ACCOUNTALLOC!CT225</f>
        <v>0</v>
      </c>
      <c r="CU225" s="697">
        <f>[52]ACCOUNTALLOC!CU225</f>
        <v>-1543.5584804117273</v>
      </c>
      <c r="CW225" s="65">
        <f>[52]ACCOUNTALLOC!CW225</f>
        <v>0</v>
      </c>
      <c r="CX225" s="65">
        <f>[52]ACCOUNTALLOC!CX225</f>
        <v>0</v>
      </c>
      <c r="CY225" s="65">
        <f>[52]ACCOUNTALLOC!CY225</f>
        <v>0</v>
      </c>
      <c r="CZ225" s="65">
        <f>[52]ACCOUNTALLOC!CZ225</f>
        <v>0</v>
      </c>
      <c r="DA225" s="65">
        <f>[52]ACCOUNTALLOC!DA225</f>
        <v>0</v>
      </c>
      <c r="DB225" s="65">
        <f>[52]ACCOUNTALLOC!DB225</f>
        <v>0</v>
      </c>
      <c r="DC225" s="65">
        <f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>[52]ACCOUNTALLOC!E226</f>
        <v>-5199497.3411347615</v>
      </c>
      <c r="F226" s="697">
        <f>[52]ACCOUNTALLOC!F226</f>
        <v>0</v>
      </c>
      <c r="G226" s="697">
        <f>[52]ACCOUNTALLOC!G226</f>
        <v>-686615.72407228546</v>
      </c>
      <c r="H226" s="697">
        <f>[52]ACCOUNTALLOC!H226</f>
        <v>0</v>
      </c>
      <c r="I226" s="697">
        <f>[52]ACCOUNTALLOC!I226</f>
        <v>0</v>
      </c>
      <c r="J226" s="697">
        <f>[52]ACCOUNTALLOC!J226</f>
        <v>0</v>
      </c>
      <c r="K226" s="697">
        <f>[52]ACCOUNTALLOC!K226</f>
        <v>-5886113.0652070474</v>
      </c>
      <c r="L226" s="698"/>
      <c r="M226" s="697">
        <f>[52]ACCOUNTALLOC!M226</f>
        <v>-956410.40601901186</v>
      </c>
      <c r="N226" s="697">
        <f>[52]ACCOUNTALLOC!N226</f>
        <v>0</v>
      </c>
      <c r="O226" s="697">
        <f>[52]ACCOUNTALLOC!O226</f>
        <v>-92937.981099400087</v>
      </c>
      <c r="P226" s="697">
        <f>[52]ACCOUNTALLOC!P226</f>
        <v>0</v>
      </c>
      <c r="Q226" s="697">
        <f>[52]ACCOUNTALLOC!Q226</f>
        <v>0</v>
      </c>
      <c r="R226" s="697">
        <f>[52]ACCOUNTALLOC!R226</f>
        <v>0</v>
      </c>
      <c r="S226" s="697">
        <f>[52]ACCOUNTALLOC!S226</f>
        <v>-1049348.3871184119</v>
      </c>
      <c r="T226" s="698"/>
      <c r="U226" s="697">
        <f>[52]ACCOUNTALLOC!U226</f>
        <v>-808655.54113379703</v>
      </c>
      <c r="V226" s="697">
        <f>[52]ACCOUNTALLOC!V226</f>
        <v>0</v>
      </c>
      <c r="W226" s="697">
        <f>[52]ACCOUNTALLOC!W226</f>
        <v>-24464.333619631401</v>
      </c>
      <c r="X226" s="697">
        <f>[52]ACCOUNTALLOC!X226</f>
        <v>0</v>
      </c>
      <c r="Y226" s="697">
        <f>[52]ACCOUNTALLOC!Y226</f>
        <v>0</v>
      </c>
      <c r="Z226" s="697">
        <f>[52]ACCOUNTALLOC!Z226</f>
        <v>0</v>
      </c>
      <c r="AA226" s="697">
        <f>[52]ACCOUNTALLOC!AA226</f>
        <v>-833119.87475342839</v>
      </c>
      <c r="AB226" s="698"/>
      <c r="AC226" s="697">
        <f>[52]ACCOUNTALLOC!AC226</f>
        <v>-352059.32041965023</v>
      </c>
      <c r="AD226" s="697">
        <f>[52]ACCOUNTALLOC!AD226</f>
        <v>0</v>
      </c>
      <c r="AE226" s="697">
        <f>[52]ACCOUNTALLOC!AE226</f>
        <v>-2709.0101110768892</v>
      </c>
      <c r="AF226" s="697">
        <f>[52]ACCOUNTALLOC!AF226</f>
        <v>0</v>
      </c>
      <c r="AG226" s="697">
        <f>[52]ACCOUNTALLOC!AG226</f>
        <v>0</v>
      </c>
      <c r="AH226" s="697">
        <f>[52]ACCOUNTALLOC!AH226</f>
        <v>0</v>
      </c>
      <c r="AI226" s="697">
        <f>[52]ACCOUNTALLOC!AI226</f>
        <v>-354768.33053072711</v>
      </c>
      <c r="AJ226" s="698"/>
      <c r="AK226" s="697">
        <f>[52]ACCOUNTALLOC!AK226</f>
        <v>-280287.49914644338</v>
      </c>
      <c r="AL226" s="697">
        <f>[52]ACCOUNTALLOC!AL226</f>
        <v>0</v>
      </c>
      <c r="AM226" s="697">
        <f>[52]ACCOUNTALLOC!AM226</f>
        <v>-32331.935446635936</v>
      </c>
      <c r="AN226" s="697">
        <f>[52]ACCOUNTALLOC!AN226</f>
        <v>0</v>
      </c>
      <c r="AO226" s="697">
        <f>[52]ACCOUNTALLOC!AO226</f>
        <v>0</v>
      </c>
      <c r="AP226" s="697">
        <f>[52]ACCOUNTALLOC!AP226</f>
        <v>0</v>
      </c>
      <c r="AQ226" s="697">
        <f>[52]ACCOUNTALLOC!AQ226</f>
        <v>-312619.43459307932</v>
      </c>
      <c r="AR226" s="698"/>
      <c r="AS226" s="697">
        <f>[52]ACCOUNTALLOC!AS226</f>
        <v>-3460.1232608531673</v>
      </c>
      <c r="AT226" s="697">
        <f>[52]ACCOUNTALLOC!AT226</f>
        <v>0</v>
      </c>
      <c r="AU226" s="697">
        <f>[52]ACCOUNTALLOC!AU226</f>
        <v>-104.83032191189768</v>
      </c>
      <c r="AV226" s="697">
        <f>[52]ACCOUNTALLOC!AV226</f>
        <v>0</v>
      </c>
      <c r="AW226" s="697">
        <f>[52]ACCOUNTALLOC!AW226</f>
        <v>0</v>
      </c>
      <c r="AX226" s="697">
        <f>[52]ACCOUNTALLOC!AX226</f>
        <v>0</v>
      </c>
      <c r="AY226" s="697">
        <f>[52]ACCOUNTALLOC!AY226</f>
        <v>-3564.9535827650648</v>
      </c>
      <c r="AZ226" s="698"/>
      <c r="BA226" s="697">
        <f>[52]ACCOUNTALLOC!BA226</f>
        <v>-66884.998872674885</v>
      </c>
      <c r="BB226" s="697">
        <f>[52]ACCOUNTALLOC!BB226</f>
        <v>0</v>
      </c>
      <c r="BC226" s="697">
        <f>[52]ACCOUNTALLOC!BC226</f>
        <v>-10449.089467131247</v>
      </c>
      <c r="BD226" s="697">
        <f>[52]ACCOUNTALLOC!BD226</f>
        <v>0</v>
      </c>
      <c r="BE226" s="697">
        <f>[52]ACCOUNTALLOC!BE226</f>
        <v>0</v>
      </c>
      <c r="BF226" s="697">
        <f>[52]ACCOUNTALLOC!BF226</f>
        <v>0</v>
      </c>
      <c r="BG226" s="697">
        <f>[52]ACCOUNTALLOC!BG226</f>
        <v>-77334.088339806127</v>
      </c>
      <c r="BH226" s="698"/>
      <c r="BI226" s="697">
        <f>[52]ACCOUNTALLOC!BI226</f>
        <v>-104326.37716774344</v>
      </c>
      <c r="BJ226" s="697">
        <f>[52]ACCOUNTALLOC!BJ226</f>
        <v>0</v>
      </c>
      <c r="BK226" s="697">
        <f>[52]ACCOUNTALLOC!BK226</f>
        <v>-2113.3435314608278</v>
      </c>
      <c r="BL226" s="697">
        <f>[52]ACCOUNTALLOC!BL226</f>
        <v>0</v>
      </c>
      <c r="BM226" s="697">
        <f>[52]ACCOUNTALLOC!BM226</f>
        <v>0</v>
      </c>
      <c r="BN226" s="697">
        <f>[52]ACCOUNTALLOC!BN226</f>
        <v>0</v>
      </c>
      <c r="BO226" s="697">
        <f>[52]ACCOUNTALLOC!BO226</f>
        <v>-106439.72069920426</v>
      </c>
      <c r="BP226" s="698"/>
      <c r="BQ226" s="697">
        <f>[52]ACCOUNTALLOC!BQ226</f>
        <v>-39252.138868504662</v>
      </c>
      <c r="BR226" s="697">
        <f>[52]ACCOUNTALLOC!BR226</f>
        <v>0</v>
      </c>
      <c r="BS226" s="697">
        <f>[52]ACCOUNTALLOC!BS226</f>
        <v>-1312.3812987018457</v>
      </c>
      <c r="BT226" s="697">
        <f>[52]ACCOUNTALLOC!BT226</f>
        <v>0</v>
      </c>
      <c r="BU226" s="697">
        <f>[52]ACCOUNTALLOC!BU226</f>
        <v>0</v>
      </c>
      <c r="BV226" s="697">
        <f>[52]ACCOUNTALLOC!BV226</f>
        <v>0</v>
      </c>
      <c r="BW226" s="697">
        <f>[52]ACCOUNTALLOC!BW226</f>
        <v>-40564.520167206509</v>
      </c>
      <c r="BX226" s="698"/>
      <c r="BY226" s="697">
        <f>[52]ACCOUNTALLOC!BY226</f>
        <v>-11902.29523800939</v>
      </c>
      <c r="BZ226" s="697">
        <f>[52]ACCOUNTALLOC!BZ226</f>
        <v>0</v>
      </c>
      <c r="CA226" s="697">
        <f>[52]ACCOUNTALLOC!CA226</f>
        <v>-2112.9225791935555</v>
      </c>
      <c r="CB226" s="697">
        <f>[52]ACCOUNTALLOC!CB226</f>
        <v>0</v>
      </c>
      <c r="CC226" s="697">
        <f>[52]ACCOUNTALLOC!CC226</f>
        <v>0</v>
      </c>
      <c r="CD226" s="697">
        <f>[52]ACCOUNTALLOC!CD226</f>
        <v>0</v>
      </c>
      <c r="CE226" s="697">
        <f>[52]ACCOUNTALLOC!CE226</f>
        <v>-14015.217817202945</v>
      </c>
      <c r="CF226" s="698"/>
      <c r="CG226" s="697">
        <f>[52]ACCOUNTALLOC!CG226</f>
        <v>-47861.093683182015</v>
      </c>
      <c r="CH226" s="697">
        <f>[52]ACCOUNTALLOC!CH226</f>
        <v>0</v>
      </c>
      <c r="CI226" s="697">
        <f>[52]ACCOUNTALLOC!CI226</f>
        <v>-123998.23945348732</v>
      </c>
      <c r="CJ226" s="697">
        <f>[52]ACCOUNTALLOC!CJ226</f>
        <v>0</v>
      </c>
      <c r="CK226" s="697">
        <f>[52]ACCOUNTALLOC!CK226</f>
        <v>0</v>
      </c>
      <c r="CL226" s="697">
        <f>[52]ACCOUNTALLOC!CL226</f>
        <v>0</v>
      </c>
      <c r="CM226" s="697">
        <f>[52]ACCOUNTALLOC!CM226</f>
        <v>-171859.33313666933</v>
      </c>
      <c r="CN226" s="698">
        <f>[52]ACCOUNTALLOC!CN226</f>
        <v>0</v>
      </c>
      <c r="CO226" s="697">
        <f>[52]ACCOUNTALLOC!CO226</f>
        <v>-2692.865216417701</v>
      </c>
      <c r="CP226" s="697">
        <f>[52]ACCOUNTALLOC!CP226</f>
        <v>0</v>
      </c>
      <c r="CQ226" s="697">
        <f>[52]ACCOUNTALLOC!CQ226</f>
        <v>-23.558838032088943</v>
      </c>
      <c r="CR226" s="697">
        <f>[52]ACCOUNTALLOC!CR226</f>
        <v>0</v>
      </c>
      <c r="CS226" s="697">
        <f>[52]ACCOUNTALLOC!CS226</f>
        <v>0</v>
      </c>
      <c r="CT226" s="697">
        <f>[52]ACCOUNTALLOC!CT226</f>
        <v>0</v>
      </c>
      <c r="CU226" s="697">
        <f>[52]ACCOUNTALLOC!CU226</f>
        <v>-2716.4240544497898</v>
      </c>
      <c r="CW226" s="65">
        <f>[52]ACCOUNTALLOC!CW226</f>
        <v>0</v>
      </c>
      <c r="CX226" s="65">
        <f>[52]ACCOUNTALLOC!CX226</f>
        <v>0</v>
      </c>
      <c r="CY226" s="65">
        <f>[52]ACCOUNTALLOC!CY226</f>
        <v>0</v>
      </c>
      <c r="CZ226" s="65">
        <f>[52]ACCOUNTALLOC!CZ226</f>
        <v>0</v>
      </c>
      <c r="DA226" s="65">
        <f>[52]ACCOUNTALLOC!DA226</f>
        <v>0</v>
      </c>
      <c r="DB226" s="65">
        <f>[52]ACCOUNTALLOC!DB226</f>
        <v>0</v>
      </c>
      <c r="DC226" s="65">
        <f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>[52]ACCOUNTALLOC!E227</f>
        <v>-115406.13903353194</v>
      </c>
      <c r="F227" s="697">
        <f>[52]ACCOUNTALLOC!F227</f>
        <v>-105730.2190194298</v>
      </c>
      <c r="G227" s="697">
        <f>[52]ACCOUNTALLOC!G227</f>
        <v>-56382.85377242048</v>
      </c>
      <c r="H227" s="697">
        <f>[52]ACCOUNTALLOC!H227</f>
        <v>0</v>
      </c>
      <c r="I227" s="697">
        <f>[52]ACCOUNTALLOC!I227</f>
        <v>0</v>
      </c>
      <c r="J227" s="697">
        <f>[52]ACCOUNTALLOC!J227</f>
        <v>0</v>
      </c>
      <c r="K227" s="697">
        <f>[52]ACCOUNTALLOC!K227</f>
        <v>-277519.21182538226</v>
      </c>
      <c r="L227" s="698"/>
      <c r="M227" s="697">
        <f>[52]ACCOUNTALLOC!M227</f>
        <v>-21906.008916591101</v>
      </c>
      <c r="N227" s="697">
        <f>[52]ACCOUNTALLOC!N227</f>
        <v>-26864.808028975891</v>
      </c>
      <c r="O227" s="697">
        <f>[52]ACCOUNTALLOC!O227</f>
        <v>-6389.0830038165195</v>
      </c>
      <c r="P227" s="697">
        <f>[52]ACCOUNTALLOC!P227</f>
        <v>0</v>
      </c>
      <c r="Q227" s="697">
        <f>[52]ACCOUNTALLOC!Q227</f>
        <v>0</v>
      </c>
      <c r="R227" s="697">
        <f>[52]ACCOUNTALLOC!R227</f>
        <v>0</v>
      </c>
      <c r="S227" s="697">
        <f>[52]ACCOUNTALLOC!S227</f>
        <v>-55159.899949383514</v>
      </c>
      <c r="T227" s="698"/>
      <c r="U227" s="697">
        <f>[52]ACCOUNTALLOC!U227</f>
        <v>-19275.626769599447</v>
      </c>
      <c r="V227" s="697">
        <f>[52]ACCOUNTALLOC!V227</f>
        <v>-29875.723830708328</v>
      </c>
      <c r="W227" s="697">
        <f>[52]ACCOUNTALLOC!W227</f>
        <v>-916.54486510661445</v>
      </c>
      <c r="X227" s="697">
        <f>[52]ACCOUNTALLOC!X227</f>
        <v>0</v>
      </c>
      <c r="Y227" s="697">
        <f>[52]ACCOUNTALLOC!Y227</f>
        <v>0</v>
      </c>
      <c r="Z227" s="697">
        <f>[52]ACCOUNTALLOC!Z227</f>
        <v>0</v>
      </c>
      <c r="AA227" s="697">
        <f>[52]ACCOUNTALLOC!AA227</f>
        <v>-50067.895465414389</v>
      </c>
      <c r="AB227" s="698"/>
      <c r="AC227" s="697">
        <f>[52]ACCOUNTALLOC!AC227</f>
        <v>-8715.1036776165583</v>
      </c>
      <c r="AD227" s="697">
        <f>[52]ACCOUNTALLOC!AD227</f>
        <v>-19280.770950145081</v>
      </c>
      <c r="AE227" s="697">
        <f>[52]ACCOUNTALLOC!AE227</f>
        <v>-484.13753860994547</v>
      </c>
      <c r="AF227" s="697">
        <f>[52]ACCOUNTALLOC!AF227</f>
        <v>0</v>
      </c>
      <c r="AG227" s="697">
        <f>[52]ACCOUNTALLOC!AG227</f>
        <v>0</v>
      </c>
      <c r="AH227" s="697">
        <f>[52]ACCOUNTALLOC!AH227</f>
        <v>0</v>
      </c>
      <c r="AI227" s="697">
        <f>[52]ACCOUNTALLOC!AI227</f>
        <v>-28480.012166371584</v>
      </c>
      <c r="AJ227" s="698"/>
      <c r="AK227" s="697">
        <f>[52]ACCOUNTALLOC!AK227</f>
        <v>-6769.2459868183378</v>
      </c>
      <c r="AL227" s="697">
        <f>[52]ACCOUNTALLOC!AL227</f>
        <v>-13414.457357271991</v>
      </c>
      <c r="AM227" s="697">
        <f>[52]ACCOUNTALLOC!AM227</f>
        <v>-1091.6540906836913</v>
      </c>
      <c r="AN227" s="697">
        <f>[52]ACCOUNTALLOC!AN227</f>
        <v>0</v>
      </c>
      <c r="AO227" s="697">
        <f>[52]ACCOUNTALLOC!AO227</f>
        <v>0</v>
      </c>
      <c r="AP227" s="697">
        <f>[52]ACCOUNTALLOC!AP227</f>
        <v>0</v>
      </c>
      <c r="AQ227" s="697">
        <f>[52]ACCOUNTALLOC!AQ227</f>
        <v>-21275.357434774021</v>
      </c>
      <c r="AR227" s="698"/>
      <c r="AS227" s="697">
        <f>[52]ACCOUNTALLOC!AS227</f>
        <v>-67.166860456556279</v>
      </c>
      <c r="AT227" s="697">
        <f>[52]ACCOUNTALLOC!AT227</f>
        <v>-42.357602740025001</v>
      </c>
      <c r="AU227" s="697">
        <f>[52]ACCOUNTALLOC!AU227</f>
        <v>-2.0821279369637824</v>
      </c>
      <c r="AV227" s="697">
        <f>[52]ACCOUNTALLOC!AV227</f>
        <v>0</v>
      </c>
      <c r="AW227" s="697">
        <f>[52]ACCOUNTALLOC!AW227</f>
        <v>0</v>
      </c>
      <c r="AX227" s="697">
        <f>[52]ACCOUNTALLOC!AX227</f>
        <v>0</v>
      </c>
      <c r="AY227" s="697">
        <f>[52]ACCOUNTALLOC!AY227</f>
        <v>-111.60659113354507</v>
      </c>
      <c r="AZ227" s="698"/>
      <c r="BA227" s="697">
        <f>[52]ACCOUNTALLOC!BA227</f>
        <v>-1297.4712900936672</v>
      </c>
      <c r="BB227" s="697">
        <f>[52]ACCOUNTALLOC!BB227</f>
        <v>-1169.0492823241707</v>
      </c>
      <c r="BC227" s="697">
        <f>[52]ACCOUNTALLOC!BC227</f>
        <v>-216.372472931065</v>
      </c>
      <c r="BD227" s="697">
        <f>[52]ACCOUNTALLOC!BD227</f>
        <v>0</v>
      </c>
      <c r="BE227" s="697">
        <f>[52]ACCOUNTALLOC!BE227</f>
        <v>0</v>
      </c>
      <c r="BF227" s="697">
        <f>[52]ACCOUNTALLOC!BF227</f>
        <v>0</v>
      </c>
      <c r="BG227" s="697">
        <f>[52]ACCOUNTALLOC!BG227</f>
        <v>-2682.8930453489029</v>
      </c>
      <c r="BH227" s="698"/>
      <c r="BI227" s="697">
        <f>[52]ACCOUNTALLOC!BI227</f>
        <v>-2088.5681519567779</v>
      </c>
      <c r="BJ227" s="697">
        <f>[52]ACCOUNTALLOC!BJ227</f>
        <v>-594.72084852916623</v>
      </c>
      <c r="BK227" s="697">
        <f>[52]ACCOUNTALLOC!BK227</f>
        <v>-93.923490821288866</v>
      </c>
      <c r="BL227" s="697">
        <f>[52]ACCOUNTALLOC!BL227</f>
        <v>0</v>
      </c>
      <c r="BM227" s="697">
        <f>[52]ACCOUNTALLOC!BM227</f>
        <v>0</v>
      </c>
      <c r="BN227" s="697">
        <f>[52]ACCOUNTALLOC!BN227</f>
        <v>0</v>
      </c>
      <c r="BO227" s="697">
        <f>[52]ACCOUNTALLOC!BO227</f>
        <v>-2777.212491307233</v>
      </c>
      <c r="BP227" s="698"/>
      <c r="BQ227" s="697">
        <f>[52]ACCOUNTALLOC!BQ227</f>
        <v>-1213.8846864485131</v>
      </c>
      <c r="BR227" s="697">
        <f>[52]ACCOUNTALLOC!BR227</f>
        <v>-5806.3225575382567</v>
      </c>
      <c r="BS227" s="697">
        <f>[52]ACCOUNTALLOC!BS227</f>
        <v>-109.29469360035966</v>
      </c>
      <c r="BT227" s="697">
        <f>[52]ACCOUNTALLOC!BT227</f>
        <v>0</v>
      </c>
      <c r="BU227" s="697">
        <f>[52]ACCOUNTALLOC!BU227</f>
        <v>0</v>
      </c>
      <c r="BV227" s="697">
        <f>[52]ACCOUNTALLOC!BV227</f>
        <v>0</v>
      </c>
      <c r="BW227" s="697">
        <f>[52]ACCOUNTALLOC!BW227</f>
        <v>-7129.5019375871298</v>
      </c>
      <c r="BX227" s="698"/>
      <c r="BY227" s="697">
        <f>[52]ACCOUNTALLOC!BY227</f>
        <v>-555.28497183258867</v>
      </c>
      <c r="BZ227" s="697">
        <f>[52]ACCOUNTALLOC!BZ227</f>
        <v>-3509.9933759266087</v>
      </c>
      <c r="CA227" s="697">
        <f>[52]ACCOUNTALLOC!CA227</f>
        <v>-190.54563513291387</v>
      </c>
      <c r="CB227" s="697">
        <f>[52]ACCOUNTALLOC!CB227</f>
        <v>0</v>
      </c>
      <c r="CC227" s="697">
        <f>[52]ACCOUNTALLOC!CC227</f>
        <v>0</v>
      </c>
      <c r="CD227" s="697">
        <f>[52]ACCOUNTALLOC!CD227</f>
        <v>0</v>
      </c>
      <c r="CE227" s="697">
        <f>[52]ACCOUNTALLOC!CE227</f>
        <v>-4255.8239828921114</v>
      </c>
      <c r="CF227" s="698"/>
      <c r="CG227" s="697">
        <f>[52]ACCOUNTALLOC!CG227</f>
        <v>-980.84365347602113</v>
      </c>
      <c r="CH227" s="697">
        <f>[52]ACCOUNTALLOC!CH227</f>
        <v>-699.15321874047254</v>
      </c>
      <c r="CI227" s="697">
        <f>[52]ACCOUNTALLOC!CI227</f>
        <v>-4572.5228045033382</v>
      </c>
      <c r="CJ227" s="697">
        <f>[52]ACCOUNTALLOC!CJ227</f>
        <v>0</v>
      </c>
      <c r="CK227" s="697">
        <f>[52]ACCOUNTALLOC!CK227</f>
        <v>0</v>
      </c>
      <c r="CL227" s="697">
        <f>[52]ACCOUNTALLOC!CL227</f>
        <v>0</v>
      </c>
      <c r="CM227" s="697">
        <f>[52]ACCOUNTALLOC!CM227</f>
        <v>-6252.5196767198322</v>
      </c>
      <c r="CN227" s="698">
        <f>[52]ACCOUNTALLOC!CN227</f>
        <v>0</v>
      </c>
      <c r="CO227" s="697">
        <f>[52]ACCOUNTALLOC!CO227</f>
        <v>-61.526432377537986</v>
      </c>
      <c r="CP227" s="697">
        <f>[52]ACCOUNTALLOC!CP227</f>
        <v>-68.425257116964374</v>
      </c>
      <c r="CQ227" s="697">
        <f>[52]ACCOUNTALLOC!CQ227</f>
        <v>-0.57795019112029422</v>
      </c>
      <c r="CR227" s="697">
        <f>[52]ACCOUNTALLOC!CR227</f>
        <v>0</v>
      </c>
      <c r="CS227" s="697">
        <f>[52]ACCOUNTALLOC!CS227</f>
        <v>0</v>
      </c>
      <c r="CT227" s="697">
        <f>[52]ACCOUNTALLOC!CT227</f>
        <v>0</v>
      </c>
      <c r="CU227" s="697">
        <f>[52]ACCOUNTALLOC!CU227</f>
        <v>-130.52963968562267</v>
      </c>
      <c r="CW227" s="65">
        <f>[52]ACCOUNTALLOC!CW227</f>
        <v>0</v>
      </c>
      <c r="CX227" s="65">
        <f>[52]ACCOUNTALLOC!CX227</f>
        <v>0</v>
      </c>
      <c r="CY227" s="65">
        <f>[52]ACCOUNTALLOC!CY227</f>
        <v>0</v>
      </c>
      <c r="CZ227" s="65">
        <f>[52]ACCOUNTALLOC!CZ227</f>
        <v>0</v>
      </c>
      <c r="DA227" s="65">
        <f>[52]ACCOUNTALLOC!DA227</f>
        <v>0</v>
      </c>
      <c r="DB227" s="65">
        <f>[52]ACCOUNTALLOC!DB227</f>
        <v>0</v>
      </c>
      <c r="DC227" s="65">
        <f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>[52]ACCOUNTALLOC!E228</f>
        <v>0</v>
      </c>
      <c r="F228" s="697">
        <f>[52]ACCOUNTALLOC!F228</f>
        <v>0</v>
      </c>
      <c r="G228" s="697">
        <f>[52]ACCOUNTALLOC!G228</f>
        <v>0</v>
      </c>
      <c r="H228" s="697">
        <f>[52]ACCOUNTALLOC!H228</f>
        <v>0</v>
      </c>
      <c r="I228" s="697">
        <f>[52]ACCOUNTALLOC!I228</f>
        <v>0</v>
      </c>
      <c r="J228" s="697">
        <f>[52]ACCOUNTALLOC!J228</f>
        <v>0</v>
      </c>
      <c r="K228" s="697">
        <f>[52]ACCOUNTALLOC!K228</f>
        <v>0</v>
      </c>
      <c r="L228" s="698"/>
      <c r="M228" s="697">
        <f>[52]ACCOUNTALLOC!M228</f>
        <v>0</v>
      </c>
      <c r="N228" s="697">
        <f>[52]ACCOUNTALLOC!N228</f>
        <v>0</v>
      </c>
      <c r="O228" s="697">
        <f>[52]ACCOUNTALLOC!O228</f>
        <v>0</v>
      </c>
      <c r="P228" s="697">
        <f>[52]ACCOUNTALLOC!P228</f>
        <v>0</v>
      </c>
      <c r="Q228" s="697">
        <f>[52]ACCOUNTALLOC!Q228</f>
        <v>0</v>
      </c>
      <c r="R228" s="697">
        <f>[52]ACCOUNTALLOC!R228</f>
        <v>0</v>
      </c>
      <c r="S228" s="697">
        <f>[52]ACCOUNTALLOC!S228</f>
        <v>0</v>
      </c>
      <c r="T228" s="698"/>
      <c r="U228" s="697">
        <f>[52]ACCOUNTALLOC!U228</f>
        <v>0</v>
      </c>
      <c r="V228" s="697">
        <f>[52]ACCOUNTALLOC!V228</f>
        <v>0</v>
      </c>
      <c r="W228" s="697">
        <f>[52]ACCOUNTALLOC!W228</f>
        <v>0</v>
      </c>
      <c r="X228" s="697">
        <f>[52]ACCOUNTALLOC!X228</f>
        <v>0</v>
      </c>
      <c r="Y228" s="697">
        <f>[52]ACCOUNTALLOC!Y228</f>
        <v>0</v>
      </c>
      <c r="Z228" s="697">
        <f>[52]ACCOUNTALLOC!Z228</f>
        <v>0</v>
      </c>
      <c r="AA228" s="697">
        <f>[52]ACCOUNTALLOC!AA228</f>
        <v>0</v>
      </c>
      <c r="AB228" s="698"/>
      <c r="AC228" s="697">
        <f>[52]ACCOUNTALLOC!AC228</f>
        <v>0</v>
      </c>
      <c r="AD228" s="697">
        <f>[52]ACCOUNTALLOC!AD228</f>
        <v>0</v>
      </c>
      <c r="AE228" s="697">
        <f>[52]ACCOUNTALLOC!AE228</f>
        <v>0</v>
      </c>
      <c r="AF228" s="697">
        <f>[52]ACCOUNTALLOC!AF228</f>
        <v>0</v>
      </c>
      <c r="AG228" s="697">
        <f>[52]ACCOUNTALLOC!AG228</f>
        <v>0</v>
      </c>
      <c r="AH228" s="697">
        <f>[52]ACCOUNTALLOC!AH228</f>
        <v>0</v>
      </c>
      <c r="AI228" s="697">
        <f>[52]ACCOUNTALLOC!AI228</f>
        <v>0</v>
      </c>
      <c r="AJ228" s="698"/>
      <c r="AK228" s="697">
        <f>[52]ACCOUNTALLOC!AK228</f>
        <v>0</v>
      </c>
      <c r="AL228" s="697">
        <f>[52]ACCOUNTALLOC!AL228</f>
        <v>0</v>
      </c>
      <c r="AM228" s="697">
        <f>[52]ACCOUNTALLOC!AM228</f>
        <v>0</v>
      </c>
      <c r="AN228" s="697">
        <f>[52]ACCOUNTALLOC!AN228</f>
        <v>0</v>
      </c>
      <c r="AO228" s="697">
        <f>[52]ACCOUNTALLOC!AO228</f>
        <v>0</v>
      </c>
      <c r="AP228" s="697">
        <f>[52]ACCOUNTALLOC!AP228</f>
        <v>0</v>
      </c>
      <c r="AQ228" s="697">
        <f>[52]ACCOUNTALLOC!AQ228</f>
        <v>0</v>
      </c>
      <c r="AR228" s="698"/>
      <c r="AS228" s="697">
        <f>[52]ACCOUNTALLOC!AS228</f>
        <v>0</v>
      </c>
      <c r="AT228" s="697">
        <f>[52]ACCOUNTALLOC!AT228</f>
        <v>0</v>
      </c>
      <c r="AU228" s="697">
        <f>[52]ACCOUNTALLOC!AU228</f>
        <v>0</v>
      </c>
      <c r="AV228" s="697">
        <f>[52]ACCOUNTALLOC!AV228</f>
        <v>0</v>
      </c>
      <c r="AW228" s="697">
        <f>[52]ACCOUNTALLOC!AW228</f>
        <v>0</v>
      </c>
      <c r="AX228" s="697">
        <f>[52]ACCOUNTALLOC!AX228</f>
        <v>0</v>
      </c>
      <c r="AY228" s="697">
        <f>[52]ACCOUNTALLOC!AY228</f>
        <v>0</v>
      </c>
      <c r="AZ228" s="698"/>
      <c r="BA228" s="697">
        <f>[52]ACCOUNTALLOC!BA228</f>
        <v>0</v>
      </c>
      <c r="BB228" s="697">
        <f>[52]ACCOUNTALLOC!BB228</f>
        <v>0</v>
      </c>
      <c r="BC228" s="697">
        <f>[52]ACCOUNTALLOC!BC228</f>
        <v>0</v>
      </c>
      <c r="BD228" s="697">
        <f>[52]ACCOUNTALLOC!BD228</f>
        <v>0</v>
      </c>
      <c r="BE228" s="697">
        <f>[52]ACCOUNTALLOC!BE228</f>
        <v>0</v>
      </c>
      <c r="BF228" s="697">
        <f>[52]ACCOUNTALLOC!BF228</f>
        <v>0</v>
      </c>
      <c r="BG228" s="697">
        <f>[52]ACCOUNTALLOC!BG228</f>
        <v>0</v>
      </c>
      <c r="BH228" s="698"/>
      <c r="BI228" s="697">
        <f>[52]ACCOUNTALLOC!BI228</f>
        <v>0</v>
      </c>
      <c r="BJ228" s="697">
        <f>[52]ACCOUNTALLOC!BJ228</f>
        <v>0</v>
      </c>
      <c r="BK228" s="697">
        <f>[52]ACCOUNTALLOC!BK228</f>
        <v>0</v>
      </c>
      <c r="BL228" s="697">
        <f>[52]ACCOUNTALLOC!BL228</f>
        <v>0</v>
      </c>
      <c r="BM228" s="697">
        <f>[52]ACCOUNTALLOC!BM228</f>
        <v>0</v>
      </c>
      <c r="BN228" s="697">
        <f>[52]ACCOUNTALLOC!BN228</f>
        <v>0</v>
      </c>
      <c r="BO228" s="697">
        <f>[52]ACCOUNTALLOC!BO228</f>
        <v>0</v>
      </c>
      <c r="BP228" s="698"/>
      <c r="BQ228" s="697">
        <f>[52]ACCOUNTALLOC!BQ228</f>
        <v>0</v>
      </c>
      <c r="BR228" s="697">
        <f>[52]ACCOUNTALLOC!BR228</f>
        <v>0</v>
      </c>
      <c r="BS228" s="697">
        <f>[52]ACCOUNTALLOC!BS228</f>
        <v>0</v>
      </c>
      <c r="BT228" s="697">
        <f>[52]ACCOUNTALLOC!BT228</f>
        <v>0</v>
      </c>
      <c r="BU228" s="697">
        <f>[52]ACCOUNTALLOC!BU228</f>
        <v>0</v>
      </c>
      <c r="BV228" s="697">
        <f>[52]ACCOUNTALLOC!BV228</f>
        <v>0</v>
      </c>
      <c r="BW228" s="697">
        <f>[52]ACCOUNTALLOC!BW228</f>
        <v>0</v>
      </c>
      <c r="BX228" s="698"/>
      <c r="BY228" s="697">
        <f>[52]ACCOUNTALLOC!BY228</f>
        <v>0</v>
      </c>
      <c r="BZ228" s="697">
        <f>[52]ACCOUNTALLOC!BZ228</f>
        <v>0</v>
      </c>
      <c r="CA228" s="697">
        <f>[52]ACCOUNTALLOC!CA228</f>
        <v>0</v>
      </c>
      <c r="CB228" s="697">
        <f>[52]ACCOUNTALLOC!CB228</f>
        <v>0</v>
      </c>
      <c r="CC228" s="697">
        <f>[52]ACCOUNTALLOC!CC228</f>
        <v>0</v>
      </c>
      <c r="CD228" s="697">
        <f>[52]ACCOUNTALLOC!CD228</f>
        <v>0</v>
      </c>
      <c r="CE228" s="697">
        <f>[52]ACCOUNTALLOC!CE228</f>
        <v>0</v>
      </c>
      <c r="CF228" s="698"/>
      <c r="CG228" s="697">
        <f>[52]ACCOUNTALLOC!CG228</f>
        <v>0</v>
      </c>
      <c r="CH228" s="697">
        <f>[52]ACCOUNTALLOC!CH228</f>
        <v>0</v>
      </c>
      <c r="CI228" s="697">
        <f>[52]ACCOUNTALLOC!CI228</f>
        <v>0</v>
      </c>
      <c r="CJ228" s="697">
        <f>[52]ACCOUNTALLOC!CJ228</f>
        <v>0</v>
      </c>
      <c r="CK228" s="697">
        <f>[52]ACCOUNTALLOC!CK228</f>
        <v>0</v>
      </c>
      <c r="CL228" s="697">
        <f>[52]ACCOUNTALLOC!CL228</f>
        <v>0</v>
      </c>
      <c r="CM228" s="697">
        <f>[52]ACCOUNTALLOC!CM228</f>
        <v>0</v>
      </c>
      <c r="CN228" s="698">
        <f>[52]ACCOUNTALLOC!CN228</f>
        <v>0</v>
      </c>
      <c r="CO228" s="697">
        <f>[52]ACCOUNTALLOC!CO228</f>
        <v>0</v>
      </c>
      <c r="CP228" s="697">
        <f>[52]ACCOUNTALLOC!CP228</f>
        <v>0</v>
      </c>
      <c r="CQ228" s="697">
        <f>[52]ACCOUNTALLOC!CQ228</f>
        <v>0</v>
      </c>
      <c r="CR228" s="697">
        <f>[52]ACCOUNTALLOC!CR228</f>
        <v>0</v>
      </c>
      <c r="CS228" s="697">
        <f>[52]ACCOUNTALLOC!CS228</f>
        <v>0</v>
      </c>
      <c r="CT228" s="697">
        <f>[52]ACCOUNTALLOC!CT228</f>
        <v>0</v>
      </c>
      <c r="CU228" s="697">
        <f>[52]ACCOUNTALLOC!CU228</f>
        <v>0</v>
      </c>
      <c r="CW228" s="65">
        <f>[52]ACCOUNTALLOC!CW228</f>
        <v>0</v>
      </c>
      <c r="CX228" s="65">
        <f>[52]ACCOUNTALLOC!CX228</f>
        <v>0</v>
      </c>
      <c r="CY228" s="65">
        <f>[52]ACCOUNTALLOC!CY228</f>
        <v>0</v>
      </c>
      <c r="CZ228" s="65">
        <f>[52]ACCOUNTALLOC!CZ228</f>
        <v>0</v>
      </c>
      <c r="DA228" s="65">
        <f>[52]ACCOUNTALLOC!DA228</f>
        <v>0</v>
      </c>
      <c r="DB228" s="65">
        <f>[52]ACCOUNTALLOC!DB228</f>
        <v>0</v>
      </c>
      <c r="DC228" s="65">
        <f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>[52]ACCOUNTALLOC!E229</f>
        <v>0</v>
      </c>
      <c r="F229" s="697">
        <f>[52]ACCOUNTALLOC!F229</f>
        <v>0</v>
      </c>
      <c r="G229" s="697">
        <f>[52]ACCOUNTALLOC!G229</f>
        <v>0</v>
      </c>
      <c r="H229" s="697">
        <f>[52]ACCOUNTALLOC!H229</f>
        <v>0</v>
      </c>
      <c r="I229" s="697">
        <f>[52]ACCOUNTALLOC!I229</f>
        <v>0</v>
      </c>
      <c r="J229" s="697">
        <f>[52]ACCOUNTALLOC!J229</f>
        <v>0</v>
      </c>
      <c r="K229" s="697">
        <f>[52]ACCOUNTALLOC!K229</f>
        <v>0</v>
      </c>
      <c r="L229" s="698"/>
      <c r="M229" s="697">
        <f>[52]ACCOUNTALLOC!M229</f>
        <v>0</v>
      </c>
      <c r="N229" s="697">
        <f>[52]ACCOUNTALLOC!N229</f>
        <v>0</v>
      </c>
      <c r="O229" s="697">
        <f>[52]ACCOUNTALLOC!O229</f>
        <v>0</v>
      </c>
      <c r="P229" s="697">
        <f>[52]ACCOUNTALLOC!P229</f>
        <v>0</v>
      </c>
      <c r="Q229" s="697">
        <f>[52]ACCOUNTALLOC!Q229</f>
        <v>0</v>
      </c>
      <c r="R229" s="697">
        <f>[52]ACCOUNTALLOC!R229</f>
        <v>0</v>
      </c>
      <c r="S229" s="697">
        <f>[52]ACCOUNTALLOC!S229</f>
        <v>0</v>
      </c>
      <c r="T229" s="698"/>
      <c r="U229" s="697">
        <f>[52]ACCOUNTALLOC!U229</f>
        <v>0</v>
      </c>
      <c r="V229" s="697">
        <f>[52]ACCOUNTALLOC!V229</f>
        <v>0</v>
      </c>
      <c r="W229" s="697">
        <f>[52]ACCOUNTALLOC!W229</f>
        <v>0</v>
      </c>
      <c r="X229" s="697">
        <f>[52]ACCOUNTALLOC!X229</f>
        <v>0</v>
      </c>
      <c r="Y229" s="697">
        <f>[52]ACCOUNTALLOC!Y229</f>
        <v>0</v>
      </c>
      <c r="Z229" s="697">
        <f>[52]ACCOUNTALLOC!Z229</f>
        <v>0</v>
      </c>
      <c r="AA229" s="697">
        <f>[52]ACCOUNTALLOC!AA229</f>
        <v>0</v>
      </c>
      <c r="AB229" s="698"/>
      <c r="AC229" s="697">
        <f>[52]ACCOUNTALLOC!AC229</f>
        <v>0</v>
      </c>
      <c r="AD229" s="697">
        <f>[52]ACCOUNTALLOC!AD229</f>
        <v>0</v>
      </c>
      <c r="AE229" s="697">
        <f>[52]ACCOUNTALLOC!AE229</f>
        <v>0</v>
      </c>
      <c r="AF229" s="697">
        <f>[52]ACCOUNTALLOC!AF229</f>
        <v>0</v>
      </c>
      <c r="AG229" s="697">
        <f>[52]ACCOUNTALLOC!AG229</f>
        <v>0</v>
      </c>
      <c r="AH229" s="697">
        <f>[52]ACCOUNTALLOC!AH229</f>
        <v>0</v>
      </c>
      <c r="AI229" s="697">
        <f>[52]ACCOUNTALLOC!AI229</f>
        <v>0</v>
      </c>
      <c r="AJ229" s="698"/>
      <c r="AK229" s="697">
        <f>[52]ACCOUNTALLOC!AK229</f>
        <v>0</v>
      </c>
      <c r="AL229" s="697">
        <f>[52]ACCOUNTALLOC!AL229</f>
        <v>0</v>
      </c>
      <c r="AM229" s="697">
        <f>[52]ACCOUNTALLOC!AM229</f>
        <v>0</v>
      </c>
      <c r="AN229" s="697">
        <f>[52]ACCOUNTALLOC!AN229</f>
        <v>0</v>
      </c>
      <c r="AO229" s="697">
        <f>[52]ACCOUNTALLOC!AO229</f>
        <v>0</v>
      </c>
      <c r="AP229" s="697">
        <f>[52]ACCOUNTALLOC!AP229</f>
        <v>0</v>
      </c>
      <c r="AQ229" s="697">
        <f>[52]ACCOUNTALLOC!AQ229</f>
        <v>0</v>
      </c>
      <c r="AR229" s="698"/>
      <c r="AS229" s="697">
        <f>[52]ACCOUNTALLOC!AS229</f>
        <v>0</v>
      </c>
      <c r="AT229" s="697">
        <f>[52]ACCOUNTALLOC!AT229</f>
        <v>0</v>
      </c>
      <c r="AU229" s="697">
        <f>[52]ACCOUNTALLOC!AU229</f>
        <v>0</v>
      </c>
      <c r="AV229" s="697">
        <f>[52]ACCOUNTALLOC!AV229</f>
        <v>0</v>
      </c>
      <c r="AW229" s="697">
        <f>[52]ACCOUNTALLOC!AW229</f>
        <v>0</v>
      </c>
      <c r="AX229" s="697">
        <f>[52]ACCOUNTALLOC!AX229</f>
        <v>0</v>
      </c>
      <c r="AY229" s="697">
        <f>[52]ACCOUNTALLOC!AY229</f>
        <v>0</v>
      </c>
      <c r="AZ229" s="698"/>
      <c r="BA229" s="697">
        <f>[52]ACCOUNTALLOC!BA229</f>
        <v>0</v>
      </c>
      <c r="BB229" s="697">
        <f>[52]ACCOUNTALLOC!BB229</f>
        <v>0</v>
      </c>
      <c r="BC229" s="697">
        <f>[52]ACCOUNTALLOC!BC229</f>
        <v>0</v>
      </c>
      <c r="BD229" s="697">
        <f>[52]ACCOUNTALLOC!BD229</f>
        <v>0</v>
      </c>
      <c r="BE229" s="697">
        <f>[52]ACCOUNTALLOC!BE229</f>
        <v>0</v>
      </c>
      <c r="BF229" s="697">
        <f>[52]ACCOUNTALLOC!BF229</f>
        <v>0</v>
      </c>
      <c r="BG229" s="697">
        <f>[52]ACCOUNTALLOC!BG229</f>
        <v>0</v>
      </c>
      <c r="BH229" s="698"/>
      <c r="BI229" s="697">
        <f>[52]ACCOUNTALLOC!BI229</f>
        <v>0</v>
      </c>
      <c r="BJ229" s="697">
        <f>[52]ACCOUNTALLOC!BJ229</f>
        <v>0</v>
      </c>
      <c r="BK229" s="697">
        <f>[52]ACCOUNTALLOC!BK229</f>
        <v>0</v>
      </c>
      <c r="BL229" s="697">
        <f>[52]ACCOUNTALLOC!BL229</f>
        <v>0</v>
      </c>
      <c r="BM229" s="697">
        <f>[52]ACCOUNTALLOC!BM229</f>
        <v>0</v>
      </c>
      <c r="BN229" s="697">
        <f>[52]ACCOUNTALLOC!BN229</f>
        <v>0</v>
      </c>
      <c r="BO229" s="697">
        <f>[52]ACCOUNTALLOC!BO229</f>
        <v>0</v>
      </c>
      <c r="BP229" s="698"/>
      <c r="BQ229" s="697">
        <f>[52]ACCOUNTALLOC!BQ229</f>
        <v>0</v>
      </c>
      <c r="BR229" s="697">
        <f>[52]ACCOUNTALLOC!BR229</f>
        <v>0</v>
      </c>
      <c r="BS229" s="697">
        <f>[52]ACCOUNTALLOC!BS229</f>
        <v>0</v>
      </c>
      <c r="BT229" s="697">
        <f>[52]ACCOUNTALLOC!BT229</f>
        <v>0</v>
      </c>
      <c r="BU229" s="697">
        <f>[52]ACCOUNTALLOC!BU229</f>
        <v>0</v>
      </c>
      <c r="BV229" s="697">
        <f>[52]ACCOUNTALLOC!BV229</f>
        <v>0</v>
      </c>
      <c r="BW229" s="697">
        <f>[52]ACCOUNTALLOC!BW229</f>
        <v>0</v>
      </c>
      <c r="BX229" s="698"/>
      <c r="BY229" s="697">
        <f>[52]ACCOUNTALLOC!BY229</f>
        <v>0</v>
      </c>
      <c r="BZ229" s="697">
        <f>[52]ACCOUNTALLOC!BZ229</f>
        <v>0</v>
      </c>
      <c r="CA229" s="697">
        <f>[52]ACCOUNTALLOC!CA229</f>
        <v>0</v>
      </c>
      <c r="CB229" s="697">
        <f>[52]ACCOUNTALLOC!CB229</f>
        <v>0</v>
      </c>
      <c r="CC229" s="697">
        <f>[52]ACCOUNTALLOC!CC229</f>
        <v>0</v>
      </c>
      <c r="CD229" s="697">
        <f>[52]ACCOUNTALLOC!CD229</f>
        <v>0</v>
      </c>
      <c r="CE229" s="697">
        <f>[52]ACCOUNTALLOC!CE229</f>
        <v>0</v>
      </c>
      <c r="CF229" s="698"/>
      <c r="CG229" s="697">
        <f>[52]ACCOUNTALLOC!CG229</f>
        <v>0</v>
      </c>
      <c r="CH229" s="697">
        <f>[52]ACCOUNTALLOC!CH229</f>
        <v>0</v>
      </c>
      <c r="CI229" s="697">
        <f>[52]ACCOUNTALLOC!CI229</f>
        <v>0</v>
      </c>
      <c r="CJ229" s="697">
        <f>[52]ACCOUNTALLOC!CJ229</f>
        <v>0</v>
      </c>
      <c r="CK229" s="697">
        <f>[52]ACCOUNTALLOC!CK229</f>
        <v>0</v>
      </c>
      <c r="CL229" s="697">
        <f>[52]ACCOUNTALLOC!CL229</f>
        <v>0</v>
      </c>
      <c r="CM229" s="697">
        <f>[52]ACCOUNTALLOC!CM229</f>
        <v>0</v>
      </c>
      <c r="CN229" s="698">
        <f>[52]ACCOUNTALLOC!CN229</f>
        <v>0</v>
      </c>
      <c r="CO229" s="697">
        <f>[52]ACCOUNTALLOC!CO229</f>
        <v>0</v>
      </c>
      <c r="CP229" s="697">
        <f>[52]ACCOUNTALLOC!CP229</f>
        <v>0</v>
      </c>
      <c r="CQ229" s="697">
        <f>[52]ACCOUNTALLOC!CQ229</f>
        <v>0</v>
      </c>
      <c r="CR229" s="697">
        <f>[52]ACCOUNTALLOC!CR229</f>
        <v>0</v>
      </c>
      <c r="CS229" s="697">
        <f>[52]ACCOUNTALLOC!CS229</f>
        <v>0</v>
      </c>
      <c r="CT229" s="697">
        <f>[52]ACCOUNTALLOC!CT229</f>
        <v>0</v>
      </c>
      <c r="CU229" s="697">
        <f>[52]ACCOUNTALLOC!CU229</f>
        <v>0</v>
      </c>
      <c r="CW229" s="65">
        <f>[52]ACCOUNTALLOC!CW229</f>
        <v>0</v>
      </c>
      <c r="CX229" s="65">
        <f>[52]ACCOUNTALLOC!CX229</f>
        <v>0</v>
      </c>
      <c r="CY229" s="65">
        <f>[52]ACCOUNTALLOC!CY229</f>
        <v>0</v>
      </c>
      <c r="CZ229" s="65">
        <f>[52]ACCOUNTALLOC!CZ229</f>
        <v>0</v>
      </c>
      <c r="DA229" s="65">
        <f>[52]ACCOUNTALLOC!DA229</f>
        <v>0</v>
      </c>
      <c r="DB229" s="65">
        <f>[52]ACCOUNTALLOC!DB229</f>
        <v>0</v>
      </c>
      <c r="DC229" s="65">
        <f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>[52]ACCOUNTALLOC!E230</f>
        <v>0</v>
      </c>
      <c r="F230" s="697">
        <f>[52]ACCOUNTALLOC!F230</f>
        <v>0</v>
      </c>
      <c r="G230" s="697">
        <f>[52]ACCOUNTALLOC!G230</f>
        <v>0</v>
      </c>
      <c r="H230" s="697">
        <f>[52]ACCOUNTALLOC!H230</f>
        <v>0</v>
      </c>
      <c r="I230" s="697">
        <f>[52]ACCOUNTALLOC!I230</f>
        <v>0</v>
      </c>
      <c r="J230" s="697">
        <f>[52]ACCOUNTALLOC!J230</f>
        <v>0</v>
      </c>
      <c r="K230" s="697">
        <f>[52]ACCOUNTALLOC!K230</f>
        <v>0</v>
      </c>
      <c r="L230" s="698"/>
      <c r="M230" s="697">
        <f>[52]ACCOUNTALLOC!M230</f>
        <v>0</v>
      </c>
      <c r="N230" s="697">
        <f>[52]ACCOUNTALLOC!N230</f>
        <v>0</v>
      </c>
      <c r="O230" s="697">
        <f>[52]ACCOUNTALLOC!O230</f>
        <v>0</v>
      </c>
      <c r="P230" s="697">
        <f>[52]ACCOUNTALLOC!P230</f>
        <v>0</v>
      </c>
      <c r="Q230" s="697">
        <f>[52]ACCOUNTALLOC!Q230</f>
        <v>0</v>
      </c>
      <c r="R230" s="697">
        <f>[52]ACCOUNTALLOC!R230</f>
        <v>0</v>
      </c>
      <c r="S230" s="697">
        <f>[52]ACCOUNTALLOC!S230</f>
        <v>0</v>
      </c>
      <c r="T230" s="698"/>
      <c r="U230" s="697">
        <f>[52]ACCOUNTALLOC!U230</f>
        <v>0</v>
      </c>
      <c r="V230" s="697">
        <f>[52]ACCOUNTALLOC!V230</f>
        <v>0</v>
      </c>
      <c r="W230" s="697">
        <f>[52]ACCOUNTALLOC!W230</f>
        <v>0</v>
      </c>
      <c r="X230" s="697">
        <f>[52]ACCOUNTALLOC!X230</f>
        <v>0</v>
      </c>
      <c r="Y230" s="697">
        <f>[52]ACCOUNTALLOC!Y230</f>
        <v>0</v>
      </c>
      <c r="Z230" s="697">
        <f>[52]ACCOUNTALLOC!Z230</f>
        <v>0</v>
      </c>
      <c r="AA230" s="697">
        <f>[52]ACCOUNTALLOC!AA230</f>
        <v>0</v>
      </c>
      <c r="AB230" s="698"/>
      <c r="AC230" s="697">
        <f>[52]ACCOUNTALLOC!AC230</f>
        <v>0</v>
      </c>
      <c r="AD230" s="697">
        <f>[52]ACCOUNTALLOC!AD230</f>
        <v>0</v>
      </c>
      <c r="AE230" s="697">
        <f>[52]ACCOUNTALLOC!AE230</f>
        <v>0</v>
      </c>
      <c r="AF230" s="697">
        <f>[52]ACCOUNTALLOC!AF230</f>
        <v>0</v>
      </c>
      <c r="AG230" s="697">
        <f>[52]ACCOUNTALLOC!AG230</f>
        <v>0</v>
      </c>
      <c r="AH230" s="697">
        <f>[52]ACCOUNTALLOC!AH230</f>
        <v>0</v>
      </c>
      <c r="AI230" s="697">
        <f>[52]ACCOUNTALLOC!AI230</f>
        <v>0</v>
      </c>
      <c r="AJ230" s="698"/>
      <c r="AK230" s="697">
        <f>[52]ACCOUNTALLOC!AK230</f>
        <v>0</v>
      </c>
      <c r="AL230" s="697">
        <f>[52]ACCOUNTALLOC!AL230</f>
        <v>0</v>
      </c>
      <c r="AM230" s="697">
        <f>[52]ACCOUNTALLOC!AM230</f>
        <v>0</v>
      </c>
      <c r="AN230" s="697">
        <f>[52]ACCOUNTALLOC!AN230</f>
        <v>0</v>
      </c>
      <c r="AO230" s="697">
        <f>[52]ACCOUNTALLOC!AO230</f>
        <v>0</v>
      </c>
      <c r="AP230" s="697">
        <f>[52]ACCOUNTALLOC!AP230</f>
        <v>0</v>
      </c>
      <c r="AQ230" s="697">
        <f>[52]ACCOUNTALLOC!AQ230</f>
        <v>0</v>
      </c>
      <c r="AR230" s="698"/>
      <c r="AS230" s="697">
        <f>[52]ACCOUNTALLOC!AS230</f>
        <v>0</v>
      </c>
      <c r="AT230" s="697">
        <f>[52]ACCOUNTALLOC!AT230</f>
        <v>0</v>
      </c>
      <c r="AU230" s="697">
        <f>[52]ACCOUNTALLOC!AU230</f>
        <v>0</v>
      </c>
      <c r="AV230" s="697">
        <f>[52]ACCOUNTALLOC!AV230</f>
        <v>0</v>
      </c>
      <c r="AW230" s="697">
        <f>[52]ACCOUNTALLOC!AW230</f>
        <v>0</v>
      </c>
      <c r="AX230" s="697">
        <f>[52]ACCOUNTALLOC!AX230</f>
        <v>0</v>
      </c>
      <c r="AY230" s="697">
        <f>[52]ACCOUNTALLOC!AY230</f>
        <v>0</v>
      </c>
      <c r="AZ230" s="698"/>
      <c r="BA230" s="697">
        <f>[52]ACCOUNTALLOC!BA230</f>
        <v>0</v>
      </c>
      <c r="BB230" s="697">
        <f>[52]ACCOUNTALLOC!BB230</f>
        <v>0</v>
      </c>
      <c r="BC230" s="697">
        <f>[52]ACCOUNTALLOC!BC230</f>
        <v>0</v>
      </c>
      <c r="BD230" s="697">
        <f>[52]ACCOUNTALLOC!BD230</f>
        <v>0</v>
      </c>
      <c r="BE230" s="697">
        <f>[52]ACCOUNTALLOC!BE230</f>
        <v>0</v>
      </c>
      <c r="BF230" s="697">
        <f>[52]ACCOUNTALLOC!BF230</f>
        <v>0</v>
      </c>
      <c r="BG230" s="697">
        <f>[52]ACCOUNTALLOC!BG230</f>
        <v>0</v>
      </c>
      <c r="BH230" s="698"/>
      <c r="BI230" s="697">
        <f>[52]ACCOUNTALLOC!BI230</f>
        <v>0</v>
      </c>
      <c r="BJ230" s="697">
        <f>[52]ACCOUNTALLOC!BJ230</f>
        <v>0</v>
      </c>
      <c r="BK230" s="697">
        <f>[52]ACCOUNTALLOC!BK230</f>
        <v>0</v>
      </c>
      <c r="BL230" s="697">
        <f>[52]ACCOUNTALLOC!BL230</f>
        <v>0</v>
      </c>
      <c r="BM230" s="697">
        <f>[52]ACCOUNTALLOC!BM230</f>
        <v>0</v>
      </c>
      <c r="BN230" s="697">
        <f>[52]ACCOUNTALLOC!BN230</f>
        <v>0</v>
      </c>
      <c r="BO230" s="697">
        <f>[52]ACCOUNTALLOC!BO230</f>
        <v>0</v>
      </c>
      <c r="BP230" s="698"/>
      <c r="BQ230" s="697">
        <f>[52]ACCOUNTALLOC!BQ230</f>
        <v>0</v>
      </c>
      <c r="BR230" s="697">
        <f>[52]ACCOUNTALLOC!BR230</f>
        <v>0</v>
      </c>
      <c r="BS230" s="697">
        <f>[52]ACCOUNTALLOC!BS230</f>
        <v>0</v>
      </c>
      <c r="BT230" s="697">
        <f>[52]ACCOUNTALLOC!BT230</f>
        <v>0</v>
      </c>
      <c r="BU230" s="697">
        <f>[52]ACCOUNTALLOC!BU230</f>
        <v>0</v>
      </c>
      <c r="BV230" s="697">
        <f>[52]ACCOUNTALLOC!BV230</f>
        <v>0</v>
      </c>
      <c r="BW230" s="697">
        <f>[52]ACCOUNTALLOC!BW230</f>
        <v>0</v>
      </c>
      <c r="BX230" s="698"/>
      <c r="BY230" s="697">
        <f>[52]ACCOUNTALLOC!BY230</f>
        <v>0</v>
      </c>
      <c r="BZ230" s="697">
        <f>[52]ACCOUNTALLOC!BZ230</f>
        <v>0</v>
      </c>
      <c r="CA230" s="697">
        <f>[52]ACCOUNTALLOC!CA230</f>
        <v>0</v>
      </c>
      <c r="CB230" s="697">
        <f>[52]ACCOUNTALLOC!CB230</f>
        <v>0</v>
      </c>
      <c r="CC230" s="697">
        <f>[52]ACCOUNTALLOC!CC230</f>
        <v>0</v>
      </c>
      <c r="CD230" s="697">
        <f>[52]ACCOUNTALLOC!CD230</f>
        <v>0</v>
      </c>
      <c r="CE230" s="697">
        <f>[52]ACCOUNTALLOC!CE230</f>
        <v>0</v>
      </c>
      <c r="CF230" s="698"/>
      <c r="CG230" s="697">
        <f>[52]ACCOUNTALLOC!CG230</f>
        <v>0</v>
      </c>
      <c r="CH230" s="697">
        <f>[52]ACCOUNTALLOC!CH230</f>
        <v>0</v>
      </c>
      <c r="CI230" s="697">
        <f>[52]ACCOUNTALLOC!CI230</f>
        <v>0</v>
      </c>
      <c r="CJ230" s="697">
        <f>[52]ACCOUNTALLOC!CJ230</f>
        <v>0</v>
      </c>
      <c r="CK230" s="697">
        <f>[52]ACCOUNTALLOC!CK230</f>
        <v>0</v>
      </c>
      <c r="CL230" s="697">
        <f>[52]ACCOUNTALLOC!CL230</f>
        <v>0</v>
      </c>
      <c r="CM230" s="697">
        <f>[52]ACCOUNTALLOC!CM230</f>
        <v>0</v>
      </c>
      <c r="CN230" s="698">
        <f>[52]ACCOUNTALLOC!CN230</f>
        <v>0</v>
      </c>
      <c r="CO230" s="697">
        <f>[52]ACCOUNTALLOC!CO230</f>
        <v>0</v>
      </c>
      <c r="CP230" s="697">
        <f>[52]ACCOUNTALLOC!CP230</f>
        <v>0</v>
      </c>
      <c r="CQ230" s="697">
        <f>[52]ACCOUNTALLOC!CQ230</f>
        <v>0</v>
      </c>
      <c r="CR230" s="697">
        <f>[52]ACCOUNTALLOC!CR230</f>
        <v>0</v>
      </c>
      <c r="CS230" s="697">
        <f>[52]ACCOUNTALLOC!CS230</f>
        <v>0</v>
      </c>
      <c r="CT230" s="697">
        <f>[52]ACCOUNTALLOC!CT230</f>
        <v>0</v>
      </c>
      <c r="CU230" s="697">
        <f>[52]ACCOUNTALLOC!CU230</f>
        <v>0</v>
      </c>
      <c r="CW230" s="65">
        <f>[52]ACCOUNTALLOC!CW230</f>
        <v>0</v>
      </c>
      <c r="CX230" s="65">
        <f>[52]ACCOUNTALLOC!CX230</f>
        <v>0</v>
      </c>
      <c r="CY230" s="65">
        <f>[52]ACCOUNTALLOC!CY230</f>
        <v>0</v>
      </c>
      <c r="CZ230" s="65">
        <f>[52]ACCOUNTALLOC!CZ230</f>
        <v>0</v>
      </c>
      <c r="DA230" s="65">
        <f>[52]ACCOUNTALLOC!DA230</f>
        <v>0</v>
      </c>
      <c r="DB230" s="65">
        <f>[52]ACCOUNTALLOC!DB230</f>
        <v>0</v>
      </c>
      <c r="DC230" s="65">
        <f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>[52]ACCOUNTALLOC!E231</f>
        <v>0</v>
      </c>
      <c r="F231" s="697">
        <f>[52]ACCOUNTALLOC!F231</f>
        <v>0</v>
      </c>
      <c r="G231" s="697">
        <f>[52]ACCOUNTALLOC!G231</f>
        <v>0</v>
      </c>
      <c r="H231" s="697">
        <f>[52]ACCOUNTALLOC!H231</f>
        <v>0</v>
      </c>
      <c r="I231" s="697">
        <f>[52]ACCOUNTALLOC!I231</f>
        <v>0</v>
      </c>
      <c r="J231" s="697">
        <f>[52]ACCOUNTALLOC!J231</f>
        <v>0</v>
      </c>
      <c r="K231" s="697">
        <f>[52]ACCOUNTALLOC!K231</f>
        <v>0</v>
      </c>
      <c r="L231" s="698"/>
      <c r="M231" s="697">
        <f>[52]ACCOUNTALLOC!M231</f>
        <v>0</v>
      </c>
      <c r="N231" s="697">
        <f>[52]ACCOUNTALLOC!N231</f>
        <v>0</v>
      </c>
      <c r="O231" s="697">
        <f>[52]ACCOUNTALLOC!O231</f>
        <v>0</v>
      </c>
      <c r="P231" s="697">
        <f>[52]ACCOUNTALLOC!P231</f>
        <v>0</v>
      </c>
      <c r="Q231" s="697">
        <f>[52]ACCOUNTALLOC!Q231</f>
        <v>0</v>
      </c>
      <c r="R231" s="697">
        <f>[52]ACCOUNTALLOC!R231</f>
        <v>0</v>
      </c>
      <c r="S231" s="697">
        <f>[52]ACCOUNTALLOC!S231</f>
        <v>0</v>
      </c>
      <c r="T231" s="698"/>
      <c r="U231" s="697">
        <f>[52]ACCOUNTALLOC!U231</f>
        <v>0</v>
      </c>
      <c r="V231" s="697">
        <f>[52]ACCOUNTALLOC!V231</f>
        <v>0</v>
      </c>
      <c r="W231" s="697">
        <f>[52]ACCOUNTALLOC!W231</f>
        <v>0</v>
      </c>
      <c r="X231" s="697">
        <f>[52]ACCOUNTALLOC!X231</f>
        <v>0</v>
      </c>
      <c r="Y231" s="697">
        <f>[52]ACCOUNTALLOC!Y231</f>
        <v>0</v>
      </c>
      <c r="Z231" s="697">
        <f>[52]ACCOUNTALLOC!Z231</f>
        <v>0</v>
      </c>
      <c r="AA231" s="697">
        <f>[52]ACCOUNTALLOC!AA231</f>
        <v>0</v>
      </c>
      <c r="AB231" s="698"/>
      <c r="AC231" s="697">
        <f>[52]ACCOUNTALLOC!AC231</f>
        <v>0</v>
      </c>
      <c r="AD231" s="697">
        <f>[52]ACCOUNTALLOC!AD231</f>
        <v>0</v>
      </c>
      <c r="AE231" s="697">
        <f>[52]ACCOUNTALLOC!AE231</f>
        <v>0</v>
      </c>
      <c r="AF231" s="697">
        <f>[52]ACCOUNTALLOC!AF231</f>
        <v>0</v>
      </c>
      <c r="AG231" s="697">
        <f>[52]ACCOUNTALLOC!AG231</f>
        <v>0</v>
      </c>
      <c r="AH231" s="697">
        <f>[52]ACCOUNTALLOC!AH231</f>
        <v>0</v>
      </c>
      <c r="AI231" s="697">
        <f>[52]ACCOUNTALLOC!AI231</f>
        <v>0</v>
      </c>
      <c r="AJ231" s="698"/>
      <c r="AK231" s="697">
        <f>[52]ACCOUNTALLOC!AK231</f>
        <v>0</v>
      </c>
      <c r="AL231" s="697">
        <f>[52]ACCOUNTALLOC!AL231</f>
        <v>0</v>
      </c>
      <c r="AM231" s="697">
        <f>[52]ACCOUNTALLOC!AM231</f>
        <v>0</v>
      </c>
      <c r="AN231" s="697">
        <f>[52]ACCOUNTALLOC!AN231</f>
        <v>0</v>
      </c>
      <c r="AO231" s="697">
        <f>[52]ACCOUNTALLOC!AO231</f>
        <v>0</v>
      </c>
      <c r="AP231" s="697">
        <f>[52]ACCOUNTALLOC!AP231</f>
        <v>0</v>
      </c>
      <c r="AQ231" s="697">
        <f>[52]ACCOUNTALLOC!AQ231</f>
        <v>0</v>
      </c>
      <c r="AR231" s="698"/>
      <c r="AS231" s="697">
        <f>[52]ACCOUNTALLOC!AS231</f>
        <v>0</v>
      </c>
      <c r="AT231" s="697">
        <f>[52]ACCOUNTALLOC!AT231</f>
        <v>0</v>
      </c>
      <c r="AU231" s="697">
        <f>[52]ACCOUNTALLOC!AU231</f>
        <v>0</v>
      </c>
      <c r="AV231" s="697">
        <f>[52]ACCOUNTALLOC!AV231</f>
        <v>0</v>
      </c>
      <c r="AW231" s="697">
        <f>[52]ACCOUNTALLOC!AW231</f>
        <v>0</v>
      </c>
      <c r="AX231" s="697">
        <f>[52]ACCOUNTALLOC!AX231</f>
        <v>0</v>
      </c>
      <c r="AY231" s="697">
        <f>[52]ACCOUNTALLOC!AY231</f>
        <v>0</v>
      </c>
      <c r="AZ231" s="698"/>
      <c r="BA231" s="697">
        <f>[52]ACCOUNTALLOC!BA231</f>
        <v>0</v>
      </c>
      <c r="BB231" s="697">
        <f>[52]ACCOUNTALLOC!BB231</f>
        <v>0</v>
      </c>
      <c r="BC231" s="697">
        <f>[52]ACCOUNTALLOC!BC231</f>
        <v>0</v>
      </c>
      <c r="BD231" s="697">
        <f>[52]ACCOUNTALLOC!BD231</f>
        <v>0</v>
      </c>
      <c r="BE231" s="697">
        <f>[52]ACCOUNTALLOC!BE231</f>
        <v>0</v>
      </c>
      <c r="BF231" s="697">
        <f>[52]ACCOUNTALLOC!BF231</f>
        <v>0</v>
      </c>
      <c r="BG231" s="697">
        <f>[52]ACCOUNTALLOC!BG231</f>
        <v>0</v>
      </c>
      <c r="BH231" s="698"/>
      <c r="BI231" s="697">
        <f>[52]ACCOUNTALLOC!BI231</f>
        <v>0</v>
      </c>
      <c r="BJ231" s="697">
        <f>[52]ACCOUNTALLOC!BJ231</f>
        <v>0</v>
      </c>
      <c r="BK231" s="697">
        <f>[52]ACCOUNTALLOC!BK231</f>
        <v>0</v>
      </c>
      <c r="BL231" s="697">
        <f>[52]ACCOUNTALLOC!BL231</f>
        <v>0</v>
      </c>
      <c r="BM231" s="697">
        <f>[52]ACCOUNTALLOC!BM231</f>
        <v>0</v>
      </c>
      <c r="BN231" s="697">
        <f>[52]ACCOUNTALLOC!BN231</f>
        <v>0</v>
      </c>
      <c r="BO231" s="697">
        <f>[52]ACCOUNTALLOC!BO231</f>
        <v>0</v>
      </c>
      <c r="BP231" s="698"/>
      <c r="BQ231" s="697">
        <f>[52]ACCOUNTALLOC!BQ231</f>
        <v>0</v>
      </c>
      <c r="BR231" s="697">
        <f>[52]ACCOUNTALLOC!BR231</f>
        <v>0</v>
      </c>
      <c r="BS231" s="697">
        <f>[52]ACCOUNTALLOC!BS231</f>
        <v>0</v>
      </c>
      <c r="BT231" s="697">
        <f>[52]ACCOUNTALLOC!BT231</f>
        <v>0</v>
      </c>
      <c r="BU231" s="697">
        <f>[52]ACCOUNTALLOC!BU231</f>
        <v>0</v>
      </c>
      <c r="BV231" s="697">
        <f>[52]ACCOUNTALLOC!BV231</f>
        <v>0</v>
      </c>
      <c r="BW231" s="697">
        <f>[52]ACCOUNTALLOC!BW231</f>
        <v>0</v>
      </c>
      <c r="BX231" s="698"/>
      <c r="BY231" s="697">
        <f>[52]ACCOUNTALLOC!BY231</f>
        <v>0</v>
      </c>
      <c r="BZ231" s="697">
        <f>[52]ACCOUNTALLOC!BZ231</f>
        <v>0</v>
      </c>
      <c r="CA231" s="697">
        <f>[52]ACCOUNTALLOC!CA231</f>
        <v>0</v>
      </c>
      <c r="CB231" s="697">
        <f>[52]ACCOUNTALLOC!CB231</f>
        <v>0</v>
      </c>
      <c r="CC231" s="697">
        <f>[52]ACCOUNTALLOC!CC231</f>
        <v>0</v>
      </c>
      <c r="CD231" s="697">
        <f>[52]ACCOUNTALLOC!CD231</f>
        <v>0</v>
      </c>
      <c r="CE231" s="697">
        <f>[52]ACCOUNTALLOC!CE231</f>
        <v>0</v>
      </c>
      <c r="CF231" s="698"/>
      <c r="CG231" s="697">
        <f>[52]ACCOUNTALLOC!CG231</f>
        <v>0</v>
      </c>
      <c r="CH231" s="697">
        <f>[52]ACCOUNTALLOC!CH231</f>
        <v>0</v>
      </c>
      <c r="CI231" s="697">
        <f>[52]ACCOUNTALLOC!CI231</f>
        <v>0</v>
      </c>
      <c r="CJ231" s="697">
        <f>[52]ACCOUNTALLOC!CJ231</f>
        <v>0</v>
      </c>
      <c r="CK231" s="697">
        <f>[52]ACCOUNTALLOC!CK231</f>
        <v>0</v>
      </c>
      <c r="CL231" s="697">
        <f>[52]ACCOUNTALLOC!CL231</f>
        <v>0</v>
      </c>
      <c r="CM231" s="697">
        <f>[52]ACCOUNTALLOC!CM231</f>
        <v>0</v>
      </c>
      <c r="CN231" s="698">
        <f>[52]ACCOUNTALLOC!CN231</f>
        <v>0</v>
      </c>
      <c r="CO231" s="697">
        <f>[52]ACCOUNTALLOC!CO231</f>
        <v>0</v>
      </c>
      <c r="CP231" s="697">
        <f>[52]ACCOUNTALLOC!CP231</f>
        <v>0</v>
      </c>
      <c r="CQ231" s="697">
        <f>[52]ACCOUNTALLOC!CQ231</f>
        <v>0</v>
      </c>
      <c r="CR231" s="697">
        <f>[52]ACCOUNTALLOC!CR231</f>
        <v>0</v>
      </c>
      <c r="CS231" s="697">
        <f>[52]ACCOUNTALLOC!CS231</f>
        <v>0</v>
      </c>
      <c r="CT231" s="697">
        <f>[52]ACCOUNTALLOC!CT231</f>
        <v>0</v>
      </c>
      <c r="CU231" s="697">
        <f>[52]ACCOUNTALLOC!CU231</f>
        <v>0</v>
      </c>
      <c r="CW231" s="65">
        <f>[52]ACCOUNTALLOC!CW231</f>
        <v>0</v>
      </c>
      <c r="CX231" s="65">
        <f>[52]ACCOUNTALLOC!CX231</f>
        <v>0</v>
      </c>
      <c r="CY231" s="65">
        <f>[52]ACCOUNTALLOC!CY231</f>
        <v>0</v>
      </c>
      <c r="CZ231" s="65">
        <f>[52]ACCOUNTALLOC!CZ231</f>
        <v>0</v>
      </c>
      <c r="DA231" s="65">
        <f>[52]ACCOUNTALLOC!DA231</f>
        <v>0</v>
      </c>
      <c r="DB231" s="65">
        <f>[52]ACCOUNTALLOC!DB231</f>
        <v>0</v>
      </c>
      <c r="DC231" s="65">
        <f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>[52]ACCOUNTALLOC!E232</f>
        <v>0</v>
      </c>
      <c r="F232" s="697">
        <f>[52]ACCOUNTALLOC!F232</f>
        <v>0</v>
      </c>
      <c r="G232" s="697">
        <f>[52]ACCOUNTALLOC!G232</f>
        <v>0</v>
      </c>
      <c r="H232" s="697">
        <f>[52]ACCOUNTALLOC!H232</f>
        <v>0</v>
      </c>
      <c r="I232" s="697">
        <f>[52]ACCOUNTALLOC!I232</f>
        <v>0</v>
      </c>
      <c r="J232" s="697">
        <f>[52]ACCOUNTALLOC!J232</f>
        <v>0</v>
      </c>
      <c r="K232" s="697">
        <f>[52]ACCOUNTALLOC!K232</f>
        <v>0</v>
      </c>
      <c r="L232" s="698"/>
      <c r="M232" s="697">
        <f>[52]ACCOUNTALLOC!M232</f>
        <v>0</v>
      </c>
      <c r="N232" s="697">
        <f>[52]ACCOUNTALLOC!N232</f>
        <v>0</v>
      </c>
      <c r="O232" s="697">
        <f>[52]ACCOUNTALLOC!O232</f>
        <v>0</v>
      </c>
      <c r="P232" s="697">
        <f>[52]ACCOUNTALLOC!P232</f>
        <v>0</v>
      </c>
      <c r="Q232" s="697">
        <f>[52]ACCOUNTALLOC!Q232</f>
        <v>0</v>
      </c>
      <c r="R232" s="697">
        <f>[52]ACCOUNTALLOC!R232</f>
        <v>0</v>
      </c>
      <c r="S232" s="697">
        <f>[52]ACCOUNTALLOC!S232</f>
        <v>0</v>
      </c>
      <c r="T232" s="698"/>
      <c r="U232" s="697">
        <f>[52]ACCOUNTALLOC!U232</f>
        <v>0</v>
      </c>
      <c r="V232" s="697">
        <f>[52]ACCOUNTALLOC!V232</f>
        <v>0</v>
      </c>
      <c r="W232" s="697">
        <f>[52]ACCOUNTALLOC!W232</f>
        <v>0</v>
      </c>
      <c r="X232" s="697">
        <f>[52]ACCOUNTALLOC!X232</f>
        <v>0</v>
      </c>
      <c r="Y232" s="697">
        <f>[52]ACCOUNTALLOC!Y232</f>
        <v>0</v>
      </c>
      <c r="Z232" s="697">
        <f>[52]ACCOUNTALLOC!Z232</f>
        <v>0</v>
      </c>
      <c r="AA232" s="697">
        <f>[52]ACCOUNTALLOC!AA232</f>
        <v>0</v>
      </c>
      <c r="AB232" s="698"/>
      <c r="AC232" s="697">
        <f>[52]ACCOUNTALLOC!AC232</f>
        <v>0</v>
      </c>
      <c r="AD232" s="697">
        <f>[52]ACCOUNTALLOC!AD232</f>
        <v>0</v>
      </c>
      <c r="AE232" s="697">
        <f>[52]ACCOUNTALLOC!AE232</f>
        <v>0</v>
      </c>
      <c r="AF232" s="697">
        <f>[52]ACCOUNTALLOC!AF232</f>
        <v>0</v>
      </c>
      <c r="AG232" s="697">
        <f>[52]ACCOUNTALLOC!AG232</f>
        <v>0</v>
      </c>
      <c r="AH232" s="697">
        <f>[52]ACCOUNTALLOC!AH232</f>
        <v>0</v>
      </c>
      <c r="AI232" s="697">
        <f>[52]ACCOUNTALLOC!AI232</f>
        <v>0</v>
      </c>
      <c r="AJ232" s="698"/>
      <c r="AK232" s="697">
        <f>[52]ACCOUNTALLOC!AK232</f>
        <v>0</v>
      </c>
      <c r="AL232" s="697">
        <f>[52]ACCOUNTALLOC!AL232</f>
        <v>0</v>
      </c>
      <c r="AM232" s="697">
        <f>[52]ACCOUNTALLOC!AM232</f>
        <v>0</v>
      </c>
      <c r="AN232" s="697">
        <f>[52]ACCOUNTALLOC!AN232</f>
        <v>0</v>
      </c>
      <c r="AO232" s="697">
        <f>[52]ACCOUNTALLOC!AO232</f>
        <v>0</v>
      </c>
      <c r="AP232" s="697">
        <f>[52]ACCOUNTALLOC!AP232</f>
        <v>0</v>
      </c>
      <c r="AQ232" s="697">
        <f>[52]ACCOUNTALLOC!AQ232</f>
        <v>0</v>
      </c>
      <c r="AR232" s="698"/>
      <c r="AS232" s="697">
        <f>[52]ACCOUNTALLOC!AS232</f>
        <v>0</v>
      </c>
      <c r="AT232" s="697">
        <f>[52]ACCOUNTALLOC!AT232</f>
        <v>0</v>
      </c>
      <c r="AU232" s="697">
        <f>[52]ACCOUNTALLOC!AU232</f>
        <v>0</v>
      </c>
      <c r="AV232" s="697">
        <f>[52]ACCOUNTALLOC!AV232</f>
        <v>0</v>
      </c>
      <c r="AW232" s="697">
        <f>[52]ACCOUNTALLOC!AW232</f>
        <v>0</v>
      </c>
      <c r="AX232" s="697">
        <f>[52]ACCOUNTALLOC!AX232</f>
        <v>0</v>
      </c>
      <c r="AY232" s="697">
        <f>[52]ACCOUNTALLOC!AY232</f>
        <v>0</v>
      </c>
      <c r="AZ232" s="698"/>
      <c r="BA232" s="697">
        <f>[52]ACCOUNTALLOC!BA232</f>
        <v>0</v>
      </c>
      <c r="BB232" s="697">
        <f>[52]ACCOUNTALLOC!BB232</f>
        <v>0</v>
      </c>
      <c r="BC232" s="697">
        <f>[52]ACCOUNTALLOC!BC232</f>
        <v>0</v>
      </c>
      <c r="BD232" s="697">
        <f>[52]ACCOUNTALLOC!BD232</f>
        <v>0</v>
      </c>
      <c r="BE232" s="697">
        <f>[52]ACCOUNTALLOC!BE232</f>
        <v>0</v>
      </c>
      <c r="BF232" s="697">
        <f>[52]ACCOUNTALLOC!BF232</f>
        <v>0</v>
      </c>
      <c r="BG232" s="697">
        <f>[52]ACCOUNTALLOC!BG232</f>
        <v>0</v>
      </c>
      <c r="BH232" s="698"/>
      <c r="BI232" s="697">
        <f>[52]ACCOUNTALLOC!BI232</f>
        <v>0</v>
      </c>
      <c r="BJ232" s="697">
        <f>[52]ACCOUNTALLOC!BJ232</f>
        <v>0</v>
      </c>
      <c r="BK232" s="697">
        <f>[52]ACCOUNTALLOC!BK232</f>
        <v>0</v>
      </c>
      <c r="BL232" s="697">
        <f>[52]ACCOUNTALLOC!BL232</f>
        <v>0</v>
      </c>
      <c r="BM232" s="697">
        <f>[52]ACCOUNTALLOC!BM232</f>
        <v>0</v>
      </c>
      <c r="BN232" s="697">
        <f>[52]ACCOUNTALLOC!BN232</f>
        <v>0</v>
      </c>
      <c r="BO232" s="697">
        <f>[52]ACCOUNTALLOC!BO232</f>
        <v>0</v>
      </c>
      <c r="BP232" s="698"/>
      <c r="BQ232" s="697">
        <f>[52]ACCOUNTALLOC!BQ232</f>
        <v>0</v>
      </c>
      <c r="BR232" s="697">
        <f>[52]ACCOUNTALLOC!BR232</f>
        <v>0</v>
      </c>
      <c r="BS232" s="697">
        <f>[52]ACCOUNTALLOC!BS232</f>
        <v>0</v>
      </c>
      <c r="BT232" s="697">
        <f>[52]ACCOUNTALLOC!BT232</f>
        <v>0</v>
      </c>
      <c r="BU232" s="697">
        <f>[52]ACCOUNTALLOC!BU232</f>
        <v>0</v>
      </c>
      <c r="BV232" s="697">
        <f>[52]ACCOUNTALLOC!BV232</f>
        <v>0</v>
      </c>
      <c r="BW232" s="697">
        <f>[52]ACCOUNTALLOC!BW232</f>
        <v>0</v>
      </c>
      <c r="BX232" s="698"/>
      <c r="BY232" s="697">
        <f>[52]ACCOUNTALLOC!BY232</f>
        <v>0</v>
      </c>
      <c r="BZ232" s="697">
        <f>[52]ACCOUNTALLOC!BZ232</f>
        <v>0</v>
      </c>
      <c r="CA232" s="697">
        <f>[52]ACCOUNTALLOC!CA232</f>
        <v>0</v>
      </c>
      <c r="CB232" s="697">
        <f>[52]ACCOUNTALLOC!CB232</f>
        <v>0</v>
      </c>
      <c r="CC232" s="697">
        <f>[52]ACCOUNTALLOC!CC232</f>
        <v>0</v>
      </c>
      <c r="CD232" s="697">
        <f>[52]ACCOUNTALLOC!CD232</f>
        <v>0</v>
      </c>
      <c r="CE232" s="697">
        <f>[52]ACCOUNTALLOC!CE232</f>
        <v>0</v>
      </c>
      <c r="CF232" s="698"/>
      <c r="CG232" s="697">
        <f>[52]ACCOUNTALLOC!CG232</f>
        <v>0</v>
      </c>
      <c r="CH232" s="697">
        <f>[52]ACCOUNTALLOC!CH232</f>
        <v>0</v>
      </c>
      <c r="CI232" s="697">
        <f>[52]ACCOUNTALLOC!CI232</f>
        <v>0</v>
      </c>
      <c r="CJ232" s="697">
        <f>[52]ACCOUNTALLOC!CJ232</f>
        <v>0</v>
      </c>
      <c r="CK232" s="697">
        <f>[52]ACCOUNTALLOC!CK232</f>
        <v>0</v>
      </c>
      <c r="CL232" s="697">
        <f>[52]ACCOUNTALLOC!CL232</f>
        <v>0</v>
      </c>
      <c r="CM232" s="697">
        <f>[52]ACCOUNTALLOC!CM232</f>
        <v>0</v>
      </c>
      <c r="CN232" s="698">
        <f>[52]ACCOUNTALLOC!CN232</f>
        <v>0</v>
      </c>
      <c r="CO232" s="697">
        <f>[52]ACCOUNTALLOC!CO232</f>
        <v>0</v>
      </c>
      <c r="CP232" s="697">
        <f>[52]ACCOUNTALLOC!CP232</f>
        <v>0</v>
      </c>
      <c r="CQ232" s="697">
        <f>[52]ACCOUNTALLOC!CQ232</f>
        <v>0</v>
      </c>
      <c r="CR232" s="697">
        <f>[52]ACCOUNTALLOC!CR232</f>
        <v>0</v>
      </c>
      <c r="CS232" s="697">
        <f>[52]ACCOUNTALLOC!CS232</f>
        <v>0</v>
      </c>
      <c r="CT232" s="697">
        <f>[52]ACCOUNTALLOC!CT232</f>
        <v>0</v>
      </c>
      <c r="CU232" s="697">
        <f>[52]ACCOUNTALLOC!CU232</f>
        <v>0</v>
      </c>
      <c r="CW232" s="65">
        <f>[52]ACCOUNTALLOC!CW232</f>
        <v>0</v>
      </c>
      <c r="CX232" s="65">
        <f>[52]ACCOUNTALLOC!CX232</f>
        <v>0</v>
      </c>
      <c r="CY232" s="65">
        <f>[52]ACCOUNTALLOC!CY232</f>
        <v>0</v>
      </c>
      <c r="CZ232" s="65">
        <f>[52]ACCOUNTALLOC!CZ232</f>
        <v>0</v>
      </c>
      <c r="DA232" s="65">
        <f>[52]ACCOUNTALLOC!DA232</f>
        <v>0</v>
      </c>
      <c r="DB232" s="65">
        <f>[52]ACCOUNTALLOC!DB232</f>
        <v>0</v>
      </c>
      <c r="DC232" s="65">
        <f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>[52]ACCOUNTALLOC!E233</f>
        <v>0</v>
      </c>
      <c r="F233" s="697">
        <f>[52]ACCOUNTALLOC!F233</f>
        <v>0</v>
      </c>
      <c r="G233" s="697">
        <f>[52]ACCOUNTALLOC!G233</f>
        <v>0</v>
      </c>
      <c r="H233" s="697">
        <f>[52]ACCOUNTALLOC!H233</f>
        <v>0</v>
      </c>
      <c r="I233" s="697">
        <f>[52]ACCOUNTALLOC!I233</f>
        <v>0</v>
      </c>
      <c r="J233" s="697">
        <f>[52]ACCOUNTALLOC!J233</f>
        <v>0</v>
      </c>
      <c r="K233" s="697">
        <f>[52]ACCOUNTALLOC!K233</f>
        <v>0</v>
      </c>
      <c r="L233" s="698"/>
      <c r="M233" s="697">
        <f>[52]ACCOUNTALLOC!M233</f>
        <v>0</v>
      </c>
      <c r="N233" s="697">
        <f>[52]ACCOUNTALLOC!N233</f>
        <v>0</v>
      </c>
      <c r="O233" s="697">
        <f>[52]ACCOUNTALLOC!O233</f>
        <v>0</v>
      </c>
      <c r="P233" s="697">
        <f>[52]ACCOUNTALLOC!P233</f>
        <v>0</v>
      </c>
      <c r="Q233" s="697">
        <f>[52]ACCOUNTALLOC!Q233</f>
        <v>0</v>
      </c>
      <c r="R233" s="697">
        <f>[52]ACCOUNTALLOC!R233</f>
        <v>0</v>
      </c>
      <c r="S233" s="697">
        <f>[52]ACCOUNTALLOC!S233</f>
        <v>0</v>
      </c>
      <c r="T233" s="698"/>
      <c r="U233" s="697">
        <f>[52]ACCOUNTALLOC!U233</f>
        <v>0</v>
      </c>
      <c r="V233" s="697">
        <f>[52]ACCOUNTALLOC!V233</f>
        <v>0</v>
      </c>
      <c r="W233" s="697">
        <f>[52]ACCOUNTALLOC!W233</f>
        <v>0</v>
      </c>
      <c r="X233" s="697">
        <f>[52]ACCOUNTALLOC!X233</f>
        <v>0</v>
      </c>
      <c r="Y233" s="697">
        <f>[52]ACCOUNTALLOC!Y233</f>
        <v>0</v>
      </c>
      <c r="Z233" s="697">
        <f>[52]ACCOUNTALLOC!Z233</f>
        <v>0</v>
      </c>
      <c r="AA233" s="697">
        <f>[52]ACCOUNTALLOC!AA233</f>
        <v>0</v>
      </c>
      <c r="AB233" s="698"/>
      <c r="AC233" s="697">
        <f>[52]ACCOUNTALLOC!AC233</f>
        <v>0</v>
      </c>
      <c r="AD233" s="697">
        <f>[52]ACCOUNTALLOC!AD233</f>
        <v>0</v>
      </c>
      <c r="AE233" s="697">
        <f>[52]ACCOUNTALLOC!AE233</f>
        <v>0</v>
      </c>
      <c r="AF233" s="697">
        <f>[52]ACCOUNTALLOC!AF233</f>
        <v>0</v>
      </c>
      <c r="AG233" s="697">
        <f>[52]ACCOUNTALLOC!AG233</f>
        <v>0</v>
      </c>
      <c r="AH233" s="697">
        <f>[52]ACCOUNTALLOC!AH233</f>
        <v>0</v>
      </c>
      <c r="AI233" s="697">
        <f>[52]ACCOUNTALLOC!AI233</f>
        <v>0</v>
      </c>
      <c r="AJ233" s="698"/>
      <c r="AK233" s="697">
        <f>[52]ACCOUNTALLOC!AK233</f>
        <v>0</v>
      </c>
      <c r="AL233" s="697">
        <f>[52]ACCOUNTALLOC!AL233</f>
        <v>0</v>
      </c>
      <c r="AM233" s="697">
        <f>[52]ACCOUNTALLOC!AM233</f>
        <v>0</v>
      </c>
      <c r="AN233" s="697">
        <f>[52]ACCOUNTALLOC!AN233</f>
        <v>0</v>
      </c>
      <c r="AO233" s="697">
        <f>[52]ACCOUNTALLOC!AO233</f>
        <v>0</v>
      </c>
      <c r="AP233" s="697">
        <f>[52]ACCOUNTALLOC!AP233</f>
        <v>0</v>
      </c>
      <c r="AQ233" s="697">
        <f>[52]ACCOUNTALLOC!AQ233</f>
        <v>0</v>
      </c>
      <c r="AR233" s="698"/>
      <c r="AS233" s="697">
        <f>[52]ACCOUNTALLOC!AS233</f>
        <v>0</v>
      </c>
      <c r="AT233" s="697">
        <f>[52]ACCOUNTALLOC!AT233</f>
        <v>0</v>
      </c>
      <c r="AU233" s="697">
        <f>[52]ACCOUNTALLOC!AU233</f>
        <v>0</v>
      </c>
      <c r="AV233" s="697">
        <f>[52]ACCOUNTALLOC!AV233</f>
        <v>0</v>
      </c>
      <c r="AW233" s="697">
        <f>[52]ACCOUNTALLOC!AW233</f>
        <v>0</v>
      </c>
      <c r="AX233" s="697">
        <f>[52]ACCOUNTALLOC!AX233</f>
        <v>0</v>
      </c>
      <c r="AY233" s="697">
        <f>[52]ACCOUNTALLOC!AY233</f>
        <v>0</v>
      </c>
      <c r="AZ233" s="698"/>
      <c r="BA233" s="697">
        <f>[52]ACCOUNTALLOC!BA233</f>
        <v>0</v>
      </c>
      <c r="BB233" s="697">
        <f>[52]ACCOUNTALLOC!BB233</f>
        <v>0</v>
      </c>
      <c r="BC233" s="697">
        <f>[52]ACCOUNTALLOC!BC233</f>
        <v>0</v>
      </c>
      <c r="BD233" s="697">
        <f>[52]ACCOUNTALLOC!BD233</f>
        <v>0</v>
      </c>
      <c r="BE233" s="697">
        <f>[52]ACCOUNTALLOC!BE233</f>
        <v>0</v>
      </c>
      <c r="BF233" s="697">
        <f>[52]ACCOUNTALLOC!BF233</f>
        <v>0</v>
      </c>
      <c r="BG233" s="697">
        <f>[52]ACCOUNTALLOC!BG233</f>
        <v>0</v>
      </c>
      <c r="BH233" s="698"/>
      <c r="BI233" s="697">
        <f>[52]ACCOUNTALLOC!BI233</f>
        <v>0</v>
      </c>
      <c r="BJ233" s="697">
        <f>[52]ACCOUNTALLOC!BJ233</f>
        <v>0</v>
      </c>
      <c r="BK233" s="697">
        <f>[52]ACCOUNTALLOC!BK233</f>
        <v>0</v>
      </c>
      <c r="BL233" s="697">
        <f>[52]ACCOUNTALLOC!BL233</f>
        <v>0</v>
      </c>
      <c r="BM233" s="697">
        <f>[52]ACCOUNTALLOC!BM233</f>
        <v>0</v>
      </c>
      <c r="BN233" s="697">
        <f>[52]ACCOUNTALLOC!BN233</f>
        <v>0</v>
      </c>
      <c r="BO233" s="697">
        <f>[52]ACCOUNTALLOC!BO233</f>
        <v>0</v>
      </c>
      <c r="BP233" s="698"/>
      <c r="BQ233" s="697">
        <f>[52]ACCOUNTALLOC!BQ233</f>
        <v>0</v>
      </c>
      <c r="BR233" s="697">
        <f>[52]ACCOUNTALLOC!BR233</f>
        <v>0</v>
      </c>
      <c r="BS233" s="697">
        <f>[52]ACCOUNTALLOC!BS233</f>
        <v>0</v>
      </c>
      <c r="BT233" s="697">
        <f>[52]ACCOUNTALLOC!BT233</f>
        <v>0</v>
      </c>
      <c r="BU233" s="697">
        <f>[52]ACCOUNTALLOC!BU233</f>
        <v>0</v>
      </c>
      <c r="BV233" s="697">
        <f>[52]ACCOUNTALLOC!BV233</f>
        <v>0</v>
      </c>
      <c r="BW233" s="697">
        <f>[52]ACCOUNTALLOC!BW233</f>
        <v>0</v>
      </c>
      <c r="BX233" s="698"/>
      <c r="BY233" s="697">
        <f>[52]ACCOUNTALLOC!BY233</f>
        <v>0</v>
      </c>
      <c r="BZ233" s="697">
        <f>[52]ACCOUNTALLOC!BZ233</f>
        <v>0</v>
      </c>
      <c r="CA233" s="697">
        <f>[52]ACCOUNTALLOC!CA233</f>
        <v>0</v>
      </c>
      <c r="CB233" s="697">
        <f>[52]ACCOUNTALLOC!CB233</f>
        <v>0</v>
      </c>
      <c r="CC233" s="697">
        <f>[52]ACCOUNTALLOC!CC233</f>
        <v>0</v>
      </c>
      <c r="CD233" s="697">
        <f>[52]ACCOUNTALLOC!CD233</f>
        <v>0</v>
      </c>
      <c r="CE233" s="697">
        <f>[52]ACCOUNTALLOC!CE233</f>
        <v>0</v>
      </c>
      <c r="CF233" s="698"/>
      <c r="CG233" s="697">
        <f>[52]ACCOUNTALLOC!CG233</f>
        <v>0</v>
      </c>
      <c r="CH233" s="697">
        <f>[52]ACCOUNTALLOC!CH233</f>
        <v>0</v>
      </c>
      <c r="CI233" s="697">
        <f>[52]ACCOUNTALLOC!CI233</f>
        <v>0</v>
      </c>
      <c r="CJ233" s="697">
        <f>[52]ACCOUNTALLOC!CJ233</f>
        <v>0</v>
      </c>
      <c r="CK233" s="697">
        <f>[52]ACCOUNTALLOC!CK233</f>
        <v>0</v>
      </c>
      <c r="CL233" s="697">
        <f>[52]ACCOUNTALLOC!CL233</f>
        <v>0</v>
      </c>
      <c r="CM233" s="697">
        <f>[52]ACCOUNTALLOC!CM233</f>
        <v>0</v>
      </c>
      <c r="CN233" s="698">
        <f>[52]ACCOUNTALLOC!CN233</f>
        <v>0</v>
      </c>
      <c r="CO233" s="697">
        <f>[52]ACCOUNTALLOC!CO233</f>
        <v>0</v>
      </c>
      <c r="CP233" s="697">
        <f>[52]ACCOUNTALLOC!CP233</f>
        <v>0</v>
      </c>
      <c r="CQ233" s="697">
        <f>[52]ACCOUNTALLOC!CQ233</f>
        <v>0</v>
      </c>
      <c r="CR233" s="697">
        <f>[52]ACCOUNTALLOC!CR233</f>
        <v>0</v>
      </c>
      <c r="CS233" s="697">
        <f>[52]ACCOUNTALLOC!CS233</f>
        <v>0</v>
      </c>
      <c r="CT233" s="697">
        <f>[52]ACCOUNTALLOC!CT233</f>
        <v>0</v>
      </c>
      <c r="CU233" s="697">
        <f>[52]ACCOUNTALLOC!CU233</f>
        <v>0</v>
      </c>
      <c r="CW233" s="65">
        <f>[52]ACCOUNTALLOC!CW233</f>
        <v>0</v>
      </c>
      <c r="CX233" s="65">
        <f>[52]ACCOUNTALLOC!CX233</f>
        <v>0</v>
      </c>
      <c r="CY233" s="65">
        <f>[52]ACCOUNTALLOC!CY233</f>
        <v>0</v>
      </c>
      <c r="CZ233" s="65">
        <f>[52]ACCOUNTALLOC!CZ233</f>
        <v>0</v>
      </c>
      <c r="DA233" s="65">
        <f>[52]ACCOUNTALLOC!DA233</f>
        <v>0</v>
      </c>
      <c r="DB233" s="65">
        <f>[52]ACCOUNTALLOC!DB233</f>
        <v>0</v>
      </c>
      <c r="DC233" s="65">
        <f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>[52]ACCOUNTALLOC!E234</f>
        <v>0</v>
      </c>
      <c r="F234" s="697">
        <f>[52]ACCOUNTALLOC!F234</f>
        <v>0</v>
      </c>
      <c r="G234" s="697">
        <f>[52]ACCOUNTALLOC!G234</f>
        <v>0</v>
      </c>
      <c r="H234" s="697">
        <f>[52]ACCOUNTALLOC!H234</f>
        <v>0</v>
      </c>
      <c r="I234" s="697">
        <f>[52]ACCOUNTALLOC!I234</f>
        <v>0</v>
      </c>
      <c r="J234" s="697">
        <f>[52]ACCOUNTALLOC!J234</f>
        <v>0</v>
      </c>
      <c r="K234" s="697">
        <f>[52]ACCOUNTALLOC!K234</f>
        <v>0</v>
      </c>
      <c r="L234" s="698"/>
      <c r="M234" s="697">
        <f>[52]ACCOUNTALLOC!M234</f>
        <v>0</v>
      </c>
      <c r="N234" s="697">
        <f>[52]ACCOUNTALLOC!N234</f>
        <v>0</v>
      </c>
      <c r="O234" s="697">
        <f>[52]ACCOUNTALLOC!O234</f>
        <v>0</v>
      </c>
      <c r="P234" s="697">
        <f>[52]ACCOUNTALLOC!P234</f>
        <v>0</v>
      </c>
      <c r="Q234" s="697">
        <f>[52]ACCOUNTALLOC!Q234</f>
        <v>0</v>
      </c>
      <c r="R234" s="697">
        <f>[52]ACCOUNTALLOC!R234</f>
        <v>0</v>
      </c>
      <c r="S234" s="697">
        <f>[52]ACCOUNTALLOC!S234</f>
        <v>0</v>
      </c>
      <c r="T234" s="698"/>
      <c r="U234" s="697">
        <f>[52]ACCOUNTALLOC!U234</f>
        <v>0</v>
      </c>
      <c r="V234" s="697">
        <f>[52]ACCOUNTALLOC!V234</f>
        <v>0</v>
      </c>
      <c r="W234" s="697">
        <f>[52]ACCOUNTALLOC!W234</f>
        <v>0</v>
      </c>
      <c r="X234" s="697">
        <f>[52]ACCOUNTALLOC!X234</f>
        <v>0</v>
      </c>
      <c r="Y234" s="697">
        <f>[52]ACCOUNTALLOC!Y234</f>
        <v>0</v>
      </c>
      <c r="Z234" s="697">
        <f>[52]ACCOUNTALLOC!Z234</f>
        <v>0</v>
      </c>
      <c r="AA234" s="697">
        <f>[52]ACCOUNTALLOC!AA234</f>
        <v>0</v>
      </c>
      <c r="AB234" s="698"/>
      <c r="AC234" s="697">
        <f>[52]ACCOUNTALLOC!AC234</f>
        <v>0</v>
      </c>
      <c r="AD234" s="697">
        <f>[52]ACCOUNTALLOC!AD234</f>
        <v>0</v>
      </c>
      <c r="AE234" s="697">
        <f>[52]ACCOUNTALLOC!AE234</f>
        <v>0</v>
      </c>
      <c r="AF234" s="697">
        <f>[52]ACCOUNTALLOC!AF234</f>
        <v>0</v>
      </c>
      <c r="AG234" s="697">
        <f>[52]ACCOUNTALLOC!AG234</f>
        <v>0</v>
      </c>
      <c r="AH234" s="697">
        <f>[52]ACCOUNTALLOC!AH234</f>
        <v>0</v>
      </c>
      <c r="AI234" s="697">
        <f>[52]ACCOUNTALLOC!AI234</f>
        <v>0</v>
      </c>
      <c r="AJ234" s="698"/>
      <c r="AK234" s="697">
        <f>[52]ACCOUNTALLOC!AK234</f>
        <v>0</v>
      </c>
      <c r="AL234" s="697">
        <f>[52]ACCOUNTALLOC!AL234</f>
        <v>0</v>
      </c>
      <c r="AM234" s="697">
        <f>[52]ACCOUNTALLOC!AM234</f>
        <v>0</v>
      </c>
      <c r="AN234" s="697">
        <f>[52]ACCOUNTALLOC!AN234</f>
        <v>0</v>
      </c>
      <c r="AO234" s="697">
        <f>[52]ACCOUNTALLOC!AO234</f>
        <v>0</v>
      </c>
      <c r="AP234" s="697">
        <f>[52]ACCOUNTALLOC!AP234</f>
        <v>0</v>
      </c>
      <c r="AQ234" s="697">
        <f>[52]ACCOUNTALLOC!AQ234</f>
        <v>0</v>
      </c>
      <c r="AR234" s="698"/>
      <c r="AS234" s="697">
        <f>[52]ACCOUNTALLOC!AS234</f>
        <v>0</v>
      </c>
      <c r="AT234" s="697">
        <f>[52]ACCOUNTALLOC!AT234</f>
        <v>0</v>
      </c>
      <c r="AU234" s="697">
        <f>[52]ACCOUNTALLOC!AU234</f>
        <v>0</v>
      </c>
      <c r="AV234" s="697">
        <f>[52]ACCOUNTALLOC!AV234</f>
        <v>0</v>
      </c>
      <c r="AW234" s="697">
        <f>[52]ACCOUNTALLOC!AW234</f>
        <v>0</v>
      </c>
      <c r="AX234" s="697">
        <f>[52]ACCOUNTALLOC!AX234</f>
        <v>0</v>
      </c>
      <c r="AY234" s="697">
        <f>[52]ACCOUNTALLOC!AY234</f>
        <v>0</v>
      </c>
      <c r="AZ234" s="698"/>
      <c r="BA234" s="697">
        <f>[52]ACCOUNTALLOC!BA234</f>
        <v>0</v>
      </c>
      <c r="BB234" s="697">
        <f>[52]ACCOUNTALLOC!BB234</f>
        <v>0</v>
      </c>
      <c r="BC234" s="697">
        <f>[52]ACCOUNTALLOC!BC234</f>
        <v>0</v>
      </c>
      <c r="BD234" s="697">
        <f>[52]ACCOUNTALLOC!BD234</f>
        <v>0</v>
      </c>
      <c r="BE234" s="697">
        <f>[52]ACCOUNTALLOC!BE234</f>
        <v>0</v>
      </c>
      <c r="BF234" s="697">
        <f>[52]ACCOUNTALLOC!BF234</f>
        <v>0</v>
      </c>
      <c r="BG234" s="697">
        <f>[52]ACCOUNTALLOC!BG234</f>
        <v>0</v>
      </c>
      <c r="BH234" s="698"/>
      <c r="BI234" s="697">
        <f>[52]ACCOUNTALLOC!BI234</f>
        <v>0</v>
      </c>
      <c r="BJ234" s="697">
        <f>[52]ACCOUNTALLOC!BJ234</f>
        <v>0</v>
      </c>
      <c r="BK234" s="697">
        <f>[52]ACCOUNTALLOC!BK234</f>
        <v>0</v>
      </c>
      <c r="BL234" s="697">
        <f>[52]ACCOUNTALLOC!BL234</f>
        <v>0</v>
      </c>
      <c r="BM234" s="697">
        <f>[52]ACCOUNTALLOC!BM234</f>
        <v>0</v>
      </c>
      <c r="BN234" s="697">
        <f>[52]ACCOUNTALLOC!BN234</f>
        <v>0</v>
      </c>
      <c r="BO234" s="697">
        <f>[52]ACCOUNTALLOC!BO234</f>
        <v>0</v>
      </c>
      <c r="BP234" s="698"/>
      <c r="BQ234" s="697">
        <f>[52]ACCOUNTALLOC!BQ234</f>
        <v>0</v>
      </c>
      <c r="BR234" s="697">
        <f>[52]ACCOUNTALLOC!BR234</f>
        <v>0</v>
      </c>
      <c r="BS234" s="697">
        <f>[52]ACCOUNTALLOC!BS234</f>
        <v>0</v>
      </c>
      <c r="BT234" s="697">
        <f>[52]ACCOUNTALLOC!BT234</f>
        <v>0</v>
      </c>
      <c r="BU234" s="697">
        <f>[52]ACCOUNTALLOC!BU234</f>
        <v>0</v>
      </c>
      <c r="BV234" s="697">
        <f>[52]ACCOUNTALLOC!BV234</f>
        <v>0</v>
      </c>
      <c r="BW234" s="697">
        <f>[52]ACCOUNTALLOC!BW234</f>
        <v>0</v>
      </c>
      <c r="BX234" s="698"/>
      <c r="BY234" s="697">
        <f>[52]ACCOUNTALLOC!BY234</f>
        <v>0</v>
      </c>
      <c r="BZ234" s="697">
        <f>[52]ACCOUNTALLOC!BZ234</f>
        <v>0</v>
      </c>
      <c r="CA234" s="697">
        <f>[52]ACCOUNTALLOC!CA234</f>
        <v>0</v>
      </c>
      <c r="CB234" s="697">
        <f>[52]ACCOUNTALLOC!CB234</f>
        <v>0</v>
      </c>
      <c r="CC234" s="697">
        <f>[52]ACCOUNTALLOC!CC234</f>
        <v>0</v>
      </c>
      <c r="CD234" s="697">
        <f>[52]ACCOUNTALLOC!CD234</f>
        <v>0</v>
      </c>
      <c r="CE234" s="697">
        <f>[52]ACCOUNTALLOC!CE234</f>
        <v>0</v>
      </c>
      <c r="CF234" s="698"/>
      <c r="CG234" s="697">
        <f>[52]ACCOUNTALLOC!CG234</f>
        <v>0</v>
      </c>
      <c r="CH234" s="697">
        <f>[52]ACCOUNTALLOC!CH234</f>
        <v>0</v>
      </c>
      <c r="CI234" s="697">
        <f>[52]ACCOUNTALLOC!CI234</f>
        <v>0</v>
      </c>
      <c r="CJ234" s="697">
        <f>[52]ACCOUNTALLOC!CJ234</f>
        <v>0</v>
      </c>
      <c r="CK234" s="697">
        <f>[52]ACCOUNTALLOC!CK234</f>
        <v>0</v>
      </c>
      <c r="CL234" s="697">
        <f>[52]ACCOUNTALLOC!CL234</f>
        <v>0</v>
      </c>
      <c r="CM234" s="697">
        <f>[52]ACCOUNTALLOC!CM234</f>
        <v>0</v>
      </c>
      <c r="CN234" s="698">
        <f>[52]ACCOUNTALLOC!CN234</f>
        <v>0</v>
      </c>
      <c r="CO234" s="697">
        <f>[52]ACCOUNTALLOC!CO234</f>
        <v>0</v>
      </c>
      <c r="CP234" s="697">
        <f>[52]ACCOUNTALLOC!CP234</f>
        <v>0</v>
      </c>
      <c r="CQ234" s="697">
        <f>[52]ACCOUNTALLOC!CQ234</f>
        <v>0</v>
      </c>
      <c r="CR234" s="697">
        <f>[52]ACCOUNTALLOC!CR234</f>
        <v>0</v>
      </c>
      <c r="CS234" s="697">
        <f>[52]ACCOUNTALLOC!CS234</f>
        <v>0</v>
      </c>
      <c r="CT234" s="697">
        <f>[52]ACCOUNTALLOC!CT234</f>
        <v>0</v>
      </c>
      <c r="CU234" s="697">
        <f>[52]ACCOUNTALLOC!CU234</f>
        <v>0</v>
      </c>
      <c r="CW234" s="65">
        <f>[52]ACCOUNTALLOC!CW234</f>
        <v>0</v>
      </c>
      <c r="CX234" s="65">
        <f>[52]ACCOUNTALLOC!CX234</f>
        <v>0</v>
      </c>
      <c r="CY234" s="65">
        <f>[52]ACCOUNTALLOC!CY234</f>
        <v>0</v>
      </c>
      <c r="CZ234" s="65">
        <f>[52]ACCOUNTALLOC!CZ234</f>
        <v>0</v>
      </c>
      <c r="DA234" s="65">
        <f>[52]ACCOUNTALLOC!DA234</f>
        <v>0</v>
      </c>
      <c r="DB234" s="65">
        <f>[52]ACCOUNTALLOC!DB234</f>
        <v>0</v>
      </c>
      <c r="DC234" s="65">
        <f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>[52]ACCOUNTALLOC!E235</f>
        <v>0</v>
      </c>
      <c r="F235" s="697">
        <f>[52]ACCOUNTALLOC!F235</f>
        <v>0</v>
      </c>
      <c r="G235" s="697">
        <f>[52]ACCOUNTALLOC!G235</f>
        <v>0</v>
      </c>
      <c r="H235" s="697">
        <f>[52]ACCOUNTALLOC!H235</f>
        <v>0</v>
      </c>
      <c r="I235" s="697">
        <f>[52]ACCOUNTALLOC!I235</f>
        <v>0</v>
      </c>
      <c r="J235" s="697">
        <f>[52]ACCOUNTALLOC!J235</f>
        <v>0</v>
      </c>
      <c r="K235" s="697">
        <f>[52]ACCOUNTALLOC!K235</f>
        <v>0</v>
      </c>
      <c r="L235" s="698"/>
      <c r="M235" s="697">
        <f>[52]ACCOUNTALLOC!M235</f>
        <v>0</v>
      </c>
      <c r="N235" s="697">
        <f>[52]ACCOUNTALLOC!N235</f>
        <v>0</v>
      </c>
      <c r="O235" s="697">
        <f>[52]ACCOUNTALLOC!O235</f>
        <v>0</v>
      </c>
      <c r="P235" s="697">
        <f>[52]ACCOUNTALLOC!P235</f>
        <v>0</v>
      </c>
      <c r="Q235" s="697">
        <f>[52]ACCOUNTALLOC!Q235</f>
        <v>0</v>
      </c>
      <c r="R235" s="697">
        <f>[52]ACCOUNTALLOC!R235</f>
        <v>0</v>
      </c>
      <c r="S235" s="697">
        <f>[52]ACCOUNTALLOC!S235</f>
        <v>0</v>
      </c>
      <c r="T235" s="698"/>
      <c r="U235" s="697">
        <f>[52]ACCOUNTALLOC!U235</f>
        <v>0</v>
      </c>
      <c r="V235" s="697">
        <f>[52]ACCOUNTALLOC!V235</f>
        <v>0</v>
      </c>
      <c r="W235" s="697">
        <f>[52]ACCOUNTALLOC!W235</f>
        <v>0</v>
      </c>
      <c r="X235" s="697">
        <f>[52]ACCOUNTALLOC!X235</f>
        <v>0</v>
      </c>
      <c r="Y235" s="697">
        <f>[52]ACCOUNTALLOC!Y235</f>
        <v>0</v>
      </c>
      <c r="Z235" s="697">
        <f>[52]ACCOUNTALLOC!Z235</f>
        <v>0</v>
      </c>
      <c r="AA235" s="697">
        <f>[52]ACCOUNTALLOC!AA235</f>
        <v>0</v>
      </c>
      <c r="AB235" s="698"/>
      <c r="AC235" s="697">
        <f>[52]ACCOUNTALLOC!AC235</f>
        <v>0</v>
      </c>
      <c r="AD235" s="697">
        <f>[52]ACCOUNTALLOC!AD235</f>
        <v>0</v>
      </c>
      <c r="AE235" s="697">
        <f>[52]ACCOUNTALLOC!AE235</f>
        <v>0</v>
      </c>
      <c r="AF235" s="697">
        <f>[52]ACCOUNTALLOC!AF235</f>
        <v>0</v>
      </c>
      <c r="AG235" s="697">
        <f>[52]ACCOUNTALLOC!AG235</f>
        <v>0</v>
      </c>
      <c r="AH235" s="697">
        <f>[52]ACCOUNTALLOC!AH235</f>
        <v>0</v>
      </c>
      <c r="AI235" s="697">
        <f>[52]ACCOUNTALLOC!AI235</f>
        <v>0</v>
      </c>
      <c r="AJ235" s="698"/>
      <c r="AK235" s="697">
        <f>[52]ACCOUNTALLOC!AK235</f>
        <v>0</v>
      </c>
      <c r="AL235" s="697">
        <f>[52]ACCOUNTALLOC!AL235</f>
        <v>0</v>
      </c>
      <c r="AM235" s="697">
        <f>[52]ACCOUNTALLOC!AM235</f>
        <v>0</v>
      </c>
      <c r="AN235" s="697">
        <f>[52]ACCOUNTALLOC!AN235</f>
        <v>0</v>
      </c>
      <c r="AO235" s="697">
        <f>[52]ACCOUNTALLOC!AO235</f>
        <v>0</v>
      </c>
      <c r="AP235" s="697">
        <f>[52]ACCOUNTALLOC!AP235</f>
        <v>0</v>
      </c>
      <c r="AQ235" s="697">
        <f>[52]ACCOUNTALLOC!AQ235</f>
        <v>0</v>
      </c>
      <c r="AR235" s="698"/>
      <c r="AS235" s="697">
        <f>[52]ACCOUNTALLOC!AS235</f>
        <v>0</v>
      </c>
      <c r="AT235" s="697">
        <f>[52]ACCOUNTALLOC!AT235</f>
        <v>0</v>
      </c>
      <c r="AU235" s="697">
        <f>[52]ACCOUNTALLOC!AU235</f>
        <v>0</v>
      </c>
      <c r="AV235" s="697">
        <f>[52]ACCOUNTALLOC!AV235</f>
        <v>0</v>
      </c>
      <c r="AW235" s="697">
        <f>[52]ACCOUNTALLOC!AW235</f>
        <v>0</v>
      </c>
      <c r="AX235" s="697">
        <f>[52]ACCOUNTALLOC!AX235</f>
        <v>0</v>
      </c>
      <c r="AY235" s="697">
        <f>[52]ACCOUNTALLOC!AY235</f>
        <v>0</v>
      </c>
      <c r="AZ235" s="698"/>
      <c r="BA235" s="697">
        <f>[52]ACCOUNTALLOC!BA235</f>
        <v>0</v>
      </c>
      <c r="BB235" s="697">
        <f>[52]ACCOUNTALLOC!BB235</f>
        <v>0</v>
      </c>
      <c r="BC235" s="697">
        <f>[52]ACCOUNTALLOC!BC235</f>
        <v>0</v>
      </c>
      <c r="BD235" s="697">
        <f>[52]ACCOUNTALLOC!BD235</f>
        <v>0</v>
      </c>
      <c r="BE235" s="697">
        <f>[52]ACCOUNTALLOC!BE235</f>
        <v>0</v>
      </c>
      <c r="BF235" s="697">
        <f>[52]ACCOUNTALLOC!BF235</f>
        <v>0</v>
      </c>
      <c r="BG235" s="697">
        <f>[52]ACCOUNTALLOC!BG235</f>
        <v>0</v>
      </c>
      <c r="BH235" s="698"/>
      <c r="BI235" s="697">
        <f>[52]ACCOUNTALLOC!BI235</f>
        <v>0</v>
      </c>
      <c r="BJ235" s="697">
        <f>[52]ACCOUNTALLOC!BJ235</f>
        <v>0</v>
      </c>
      <c r="BK235" s="697">
        <f>[52]ACCOUNTALLOC!BK235</f>
        <v>0</v>
      </c>
      <c r="BL235" s="697">
        <f>[52]ACCOUNTALLOC!BL235</f>
        <v>0</v>
      </c>
      <c r="BM235" s="697">
        <f>[52]ACCOUNTALLOC!BM235</f>
        <v>0</v>
      </c>
      <c r="BN235" s="697">
        <f>[52]ACCOUNTALLOC!BN235</f>
        <v>0</v>
      </c>
      <c r="BO235" s="697">
        <f>[52]ACCOUNTALLOC!BO235</f>
        <v>0</v>
      </c>
      <c r="BP235" s="698"/>
      <c r="BQ235" s="697">
        <f>[52]ACCOUNTALLOC!BQ235</f>
        <v>0</v>
      </c>
      <c r="BR235" s="697">
        <f>[52]ACCOUNTALLOC!BR235</f>
        <v>0</v>
      </c>
      <c r="BS235" s="697">
        <f>[52]ACCOUNTALLOC!BS235</f>
        <v>0</v>
      </c>
      <c r="BT235" s="697">
        <f>[52]ACCOUNTALLOC!BT235</f>
        <v>0</v>
      </c>
      <c r="BU235" s="697">
        <f>[52]ACCOUNTALLOC!BU235</f>
        <v>0</v>
      </c>
      <c r="BV235" s="697">
        <f>[52]ACCOUNTALLOC!BV235</f>
        <v>0</v>
      </c>
      <c r="BW235" s="697">
        <f>[52]ACCOUNTALLOC!BW235</f>
        <v>0</v>
      </c>
      <c r="BX235" s="698"/>
      <c r="BY235" s="697">
        <f>[52]ACCOUNTALLOC!BY235</f>
        <v>0</v>
      </c>
      <c r="BZ235" s="697">
        <f>[52]ACCOUNTALLOC!BZ235</f>
        <v>0</v>
      </c>
      <c r="CA235" s="697">
        <f>[52]ACCOUNTALLOC!CA235</f>
        <v>0</v>
      </c>
      <c r="CB235" s="697">
        <f>[52]ACCOUNTALLOC!CB235</f>
        <v>0</v>
      </c>
      <c r="CC235" s="697">
        <f>[52]ACCOUNTALLOC!CC235</f>
        <v>0</v>
      </c>
      <c r="CD235" s="697">
        <f>[52]ACCOUNTALLOC!CD235</f>
        <v>0</v>
      </c>
      <c r="CE235" s="697">
        <f>[52]ACCOUNTALLOC!CE235</f>
        <v>0</v>
      </c>
      <c r="CF235" s="698"/>
      <c r="CG235" s="697">
        <f>[52]ACCOUNTALLOC!CG235</f>
        <v>0</v>
      </c>
      <c r="CH235" s="697">
        <f>[52]ACCOUNTALLOC!CH235</f>
        <v>0</v>
      </c>
      <c r="CI235" s="697">
        <f>[52]ACCOUNTALLOC!CI235</f>
        <v>0</v>
      </c>
      <c r="CJ235" s="697">
        <f>[52]ACCOUNTALLOC!CJ235</f>
        <v>0</v>
      </c>
      <c r="CK235" s="697">
        <f>[52]ACCOUNTALLOC!CK235</f>
        <v>0</v>
      </c>
      <c r="CL235" s="697">
        <f>[52]ACCOUNTALLOC!CL235</f>
        <v>0</v>
      </c>
      <c r="CM235" s="697">
        <f>[52]ACCOUNTALLOC!CM235</f>
        <v>0</v>
      </c>
      <c r="CN235" s="698">
        <f>[52]ACCOUNTALLOC!CN235</f>
        <v>0</v>
      </c>
      <c r="CO235" s="697">
        <f>[52]ACCOUNTALLOC!CO235</f>
        <v>0</v>
      </c>
      <c r="CP235" s="697">
        <f>[52]ACCOUNTALLOC!CP235</f>
        <v>0</v>
      </c>
      <c r="CQ235" s="697">
        <f>[52]ACCOUNTALLOC!CQ235</f>
        <v>0</v>
      </c>
      <c r="CR235" s="697">
        <f>[52]ACCOUNTALLOC!CR235</f>
        <v>0</v>
      </c>
      <c r="CS235" s="697">
        <f>[52]ACCOUNTALLOC!CS235</f>
        <v>0</v>
      </c>
      <c r="CT235" s="697">
        <f>[52]ACCOUNTALLOC!CT235</f>
        <v>0</v>
      </c>
      <c r="CU235" s="697">
        <f>[52]ACCOUNTALLOC!CU235</f>
        <v>0</v>
      </c>
      <c r="CW235" s="65">
        <f>[52]ACCOUNTALLOC!CW235</f>
        <v>0</v>
      </c>
      <c r="CX235" s="65">
        <f>[52]ACCOUNTALLOC!CX235</f>
        <v>0</v>
      </c>
      <c r="CY235" s="65">
        <f>[52]ACCOUNTALLOC!CY235</f>
        <v>0</v>
      </c>
      <c r="CZ235" s="65">
        <f>[52]ACCOUNTALLOC!CZ235</f>
        <v>0</v>
      </c>
      <c r="DA235" s="65">
        <f>[52]ACCOUNTALLOC!DA235</f>
        <v>0</v>
      </c>
      <c r="DB235" s="65">
        <f>[52]ACCOUNTALLOC!DB235</f>
        <v>0</v>
      </c>
      <c r="DC235" s="65">
        <f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>[52]ACCOUNTALLOC!E236</f>
        <v>0</v>
      </c>
      <c r="F236" s="697">
        <f>[52]ACCOUNTALLOC!F236</f>
        <v>0</v>
      </c>
      <c r="G236" s="697">
        <f>[52]ACCOUNTALLOC!G236</f>
        <v>0</v>
      </c>
      <c r="H236" s="697">
        <f>[52]ACCOUNTALLOC!H236</f>
        <v>0</v>
      </c>
      <c r="I236" s="697">
        <f>[52]ACCOUNTALLOC!I236</f>
        <v>0</v>
      </c>
      <c r="J236" s="697">
        <f>[52]ACCOUNTALLOC!J236</f>
        <v>0</v>
      </c>
      <c r="K236" s="697">
        <f>[52]ACCOUNTALLOC!K236</f>
        <v>0</v>
      </c>
      <c r="L236" s="698"/>
      <c r="M236" s="697">
        <f>[52]ACCOUNTALLOC!M236</f>
        <v>0</v>
      </c>
      <c r="N236" s="697">
        <f>[52]ACCOUNTALLOC!N236</f>
        <v>0</v>
      </c>
      <c r="O236" s="697">
        <f>[52]ACCOUNTALLOC!O236</f>
        <v>0</v>
      </c>
      <c r="P236" s="697">
        <f>[52]ACCOUNTALLOC!P236</f>
        <v>0</v>
      </c>
      <c r="Q236" s="697">
        <f>[52]ACCOUNTALLOC!Q236</f>
        <v>0</v>
      </c>
      <c r="R236" s="697">
        <f>[52]ACCOUNTALLOC!R236</f>
        <v>0</v>
      </c>
      <c r="S236" s="697">
        <f>[52]ACCOUNTALLOC!S236</f>
        <v>0</v>
      </c>
      <c r="T236" s="698"/>
      <c r="U236" s="697">
        <f>[52]ACCOUNTALLOC!U236</f>
        <v>0</v>
      </c>
      <c r="V236" s="697">
        <f>[52]ACCOUNTALLOC!V236</f>
        <v>0</v>
      </c>
      <c r="W236" s="697">
        <f>[52]ACCOUNTALLOC!W236</f>
        <v>0</v>
      </c>
      <c r="X236" s="697">
        <f>[52]ACCOUNTALLOC!X236</f>
        <v>0</v>
      </c>
      <c r="Y236" s="697">
        <f>[52]ACCOUNTALLOC!Y236</f>
        <v>0</v>
      </c>
      <c r="Z236" s="697">
        <f>[52]ACCOUNTALLOC!Z236</f>
        <v>0</v>
      </c>
      <c r="AA236" s="697">
        <f>[52]ACCOUNTALLOC!AA236</f>
        <v>0</v>
      </c>
      <c r="AB236" s="698"/>
      <c r="AC236" s="697">
        <f>[52]ACCOUNTALLOC!AC236</f>
        <v>0</v>
      </c>
      <c r="AD236" s="697">
        <f>[52]ACCOUNTALLOC!AD236</f>
        <v>0</v>
      </c>
      <c r="AE236" s="697">
        <f>[52]ACCOUNTALLOC!AE236</f>
        <v>0</v>
      </c>
      <c r="AF236" s="697">
        <f>[52]ACCOUNTALLOC!AF236</f>
        <v>0</v>
      </c>
      <c r="AG236" s="697">
        <f>[52]ACCOUNTALLOC!AG236</f>
        <v>0</v>
      </c>
      <c r="AH236" s="697">
        <f>[52]ACCOUNTALLOC!AH236</f>
        <v>0</v>
      </c>
      <c r="AI236" s="697">
        <f>[52]ACCOUNTALLOC!AI236</f>
        <v>0</v>
      </c>
      <c r="AJ236" s="698"/>
      <c r="AK236" s="697">
        <f>[52]ACCOUNTALLOC!AK236</f>
        <v>0</v>
      </c>
      <c r="AL236" s="697">
        <f>[52]ACCOUNTALLOC!AL236</f>
        <v>0</v>
      </c>
      <c r="AM236" s="697">
        <f>[52]ACCOUNTALLOC!AM236</f>
        <v>0</v>
      </c>
      <c r="AN236" s="697">
        <f>[52]ACCOUNTALLOC!AN236</f>
        <v>0</v>
      </c>
      <c r="AO236" s="697">
        <f>[52]ACCOUNTALLOC!AO236</f>
        <v>0</v>
      </c>
      <c r="AP236" s="697">
        <f>[52]ACCOUNTALLOC!AP236</f>
        <v>0</v>
      </c>
      <c r="AQ236" s="697">
        <f>[52]ACCOUNTALLOC!AQ236</f>
        <v>0</v>
      </c>
      <c r="AR236" s="698"/>
      <c r="AS236" s="697">
        <f>[52]ACCOUNTALLOC!AS236</f>
        <v>0</v>
      </c>
      <c r="AT236" s="697">
        <f>[52]ACCOUNTALLOC!AT236</f>
        <v>0</v>
      </c>
      <c r="AU236" s="697">
        <f>[52]ACCOUNTALLOC!AU236</f>
        <v>0</v>
      </c>
      <c r="AV236" s="697">
        <f>[52]ACCOUNTALLOC!AV236</f>
        <v>0</v>
      </c>
      <c r="AW236" s="697">
        <f>[52]ACCOUNTALLOC!AW236</f>
        <v>0</v>
      </c>
      <c r="AX236" s="697">
        <f>[52]ACCOUNTALLOC!AX236</f>
        <v>0</v>
      </c>
      <c r="AY236" s="697">
        <f>[52]ACCOUNTALLOC!AY236</f>
        <v>0</v>
      </c>
      <c r="AZ236" s="698"/>
      <c r="BA236" s="697">
        <f>[52]ACCOUNTALLOC!BA236</f>
        <v>0</v>
      </c>
      <c r="BB236" s="697">
        <f>[52]ACCOUNTALLOC!BB236</f>
        <v>0</v>
      </c>
      <c r="BC236" s="697">
        <f>[52]ACCOUNTALLOC!BC236</f>
        <v>0</v>
      </c>
      <c r="BD236" s="697">
        <f>[52]ACCOUNTALLOC!BD236</f>
        <v>0</v>
      </c>
      <c r="BE236" s="697">
        <f>[52]ACCOUNTALLOC!BE236</f>
        <v>0</v>
      </c>
      <c r="BF236" s="697">
        <f>[52]ACCOUNTALLOC!BF236</f>
        <v>0</v>
      </c>
      <c r="BG236" s="697">
        <f>[52]ACCOUNTALLOC!BG236</f>
        <v>0</v>
      </c>
      <c r="BH236" s="698"/>
      <c r="BI236" s="697">
        <f>[52]ACCOUNTALLOC!BI236</f>
        <v>0</v>
      </c>
      <c r="BJ236" s="697">
        <f>[52]ACCOUNTALLOC!BJ236</f>
        <v>0</v>
      </c>
      <c r="BK236" s="697">
        <f>[52]ACCOUNTALLOC!BK236</f>
        <v>0</v>
      </c>
      <c r="BL236" s="697">
        <f>[52]ACCOUNTALLOC!BL236</f>
        <v>0</v>
      </c>
      <c r="BM236" s="697">
        <f>[52]ACCOUNTALLOC!BM236</f>
        <v>0</v>
      </c>
      <c r="BN236" s="697">
        <f>[52]ACCOUNTALLOC!BN236</f>
        <v>0</v>
      </c>
      <c r="BO236" s="697">
        <f>[52]ACCOUNTALLOC!BO236</f>
        <v>0</v>
      </c>
      <c r="BP236" s="698"/>
      <c r="BQ236" s="697">
        <f>[52]ACCOUNTALLOC!BQ236</f>
        <v>0</v>
      </c>
      <c r="BR236" s="697">
        <f>[52]ACCOUNTALLOC!BR236</f>
        <v>0</v>
      </c>
      <c r="BS236" s="697">
        <f>[52]ACCOUNTALLOC!BS236</f>
        <v>0</v>
      </c>
      <c r="BT236" s="697">
        <f>[52]ACCOUNTALLOC!BT236</f>
        <v>0</v>
      </c>
      <c r="BU236" s="697">
        <f>[52]ACCOUNTALLOC!BU236</f>
        <v>0</v>
      </c>
      <c r="BV236" s="697">
        <f>[52]ACCOUNTALLOC!BV236</f>
        <v>0</v>
      </c>
      <c r="BW236" s="697">
        <f>[52]ACCOUNTALLOC!BW236</f>
        <v>0</v>
      </c>
      <c r="BX236" s="698"/>
      <c r="BY236" s="697">
        <f>[52]ACCOUNTALLOC!BY236</f>
        <v>0</v>
      </c>
      <c r="BZ236" s="697">
        <f>[52]ACCOUNTALLOC!BZ236</f>
        <v>0</v>
      </c>
      <c r="CA236" s="697">
        <f>[52]ACCOUNTALLOC!CA236</f>
        <v>0</v>
      </c>
      <c r="CB236" s="697">
        <f>[52]ACCOUNTALLOC!CB236</f>
        <v>0</v>
      </c>
      <c r="CC236" s="697">
        <f>[52]ACCOUNTALLOC!CC236</f>
        <v>0</v>
      </c>
      <c r="CD236" s="697">
        <f>[52]ACCOUNTALLOC!CD236</f>
        <v>0</v>
      </c>
      <c r="CE236" s="697">
        <f>[52]ACCOUNTALLOC!CE236</f>
        <v>0</v>
      </c>
      <c r="CF236" s="698"/>
      <c r="CG236" s="697">
        <f>[52]ACCOUNTALLOC!CG236</f>
        <v>0</v>
      </c>
      <c r="CH236" s="697">
        <f>[52]ACCOUNTALLOC!CH236</f>
        <v>0</v>
      </c>
      <c r="CI236" s="697">
        <f>[52]ACCOUNTALLOC!CI236</f>
        <v>0</v>
      </c>
      <c r="CJ236" s="697">
        <f>[52]ACCOUNTALLOC!CJ236</f>
        <v>0</v>
      </c>
      <c r="CK236" s="697">
        <f>[52]ACCOUNTALLOC!CK236</f>
        <v>0</v>
      </c>
      <c r="CL236" s="697">
        <f>[52]ACCOUNTALLOC!CL236</f>
        <v>0</v>
      </c>
      <c r="CM236" s="697">
        <f>[52]ACCOUNTALLOC!CM236</f>
        <v>0</v>
      </c>
      <c r="CN236" s="698">
        <f>[52]ACCOUNTALLOC!CN236</f>
        <v>0</v>
      </c>
      <c r="CO236" s="697">
        <f>[52]ACCOUNTALLOC!CO236</f>
        <v>0</v>
      </c>
      <c r="CP236" s="697">
        <f>[52]ACCOUNTALLOC!CP236</f>
        <v>0</v>
      </c>
      <c r="CQ236" s="697">
        <f>[52]ACCOUNTALLOC!CQ236</f>
        <v>0</v>
      </c>
      <c r="CR236" s="697">
        <f>[52]ACCOUNTALLOC!CR236</f>
        <v>0</v>
      </c>
      <c r="CS236" s="697">
        <f>[52]ACCOUNTALLOC!CS236</f>
        <v>0</v>
      </c>
      <c r="CT236" s="697">
        <f>[52]ACCOUNTALLOC!CT236</f>
        <v>0</v>
      </c>
      <c r="CU236" s="697">
        <f>[52]ACCOUNTALLOC!CU236</f>
        <v>0</v>
      </c>
      <c r="CW236" s="65">
        <f>[52]ACCOUNTALLOC!CW236</f>
        <v>0</v>
      </c>
      <c r="CX236" s="65">
        <f>[52]ACCOUNTALLOC!CX236</f>
        <v>0</v>
      </c>
      <c r="CY236" s="65">
        <f>[52]ACCOUNTALLOC!CY236</f>
        <v>0</v>
      </c>
      <c r="CZ236" s="65">
        <f>[52]ACCOUNTALLOC!CZ236</f>
        <v>0</v>
      </c>
      <c r="DA236" s="65">
        <f>[52]ACCOUNTALLOC!DA236</f>
        <v>0</v>
      </c>
      <c r="DB236" s="65">
        <f>[52]ACCOUNTALLOC!DB236</f>
        <v>0</v>
      </c>
      <c r="DC236" s="65">
        <f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>[52]ACCOUNTALLOC!E237</f>
        <v>0</v>
      </c>
      <c r="F237" s="697">
        <f>[52]ACCOUNTALLOC!F237</f>
        <v>0</v>
      </c>
      <c r="G237" s="697">
        <f>[52]ACCOUNTALLOC!G237</f>
        <v>0</v>
      </c>
      <c r="H237" s="697">
        <f>[52]ACCOUNTALLOC!H237</f>
        <v>0</v>
      </c>
      <c r="I237" s="697">
        <f>[52]ACCOUNTALLOC!I237</f>
        <v>0</v>
      </c>
      <c r="J237" s="697">
        <f>[52]ACCOUNTALLOC!J237</f>
        <v>0</v>
      </c>
      <c r="K237" s="697">
        <f>[52]ACCOUNTALLOC!K237</f>
        <v>0</v>
      </c>
      <c r="L237" s="698"/>
      <c r="M237" s="697">
        <f>[52]ACCOUNTALLOC!M237</f>
        <v>0</v>
      </c>
      <c r="N237" s="697">
        <f>[52]ACCOUNTALLOC!N237</f>
        <v>0</v>
      </c>
      <c r="O237" s="697">
        <f>[52]ACCOUNTALLOC!O237</f>
        <v>0</v>
      </c>
      <c r="P237" s="697">
        <f>[52]ACCOUNTALLOC!P237</f>
        <v>0</v>
      </c>
      <c r="Q237" s="697">
        <f>[52]ACCOUNTALLOC!Q237</f>
        <v>0</v>
      </c>
      <c r="R237" s="697">
        <f>[52]ACCOUNTALLOC!R237</f>
        <v>0</v>
      </c>
      <c r="S237" s="697">
        <f>[52]ACCOUNTALLOC!S237</f>
        <v>0</v>
      </c>
      <c r="T237" s="698"/>
      <c r="U237" s="697">
        <f>[52]ACCOUNTALLOC!U237</f>
        <v>0</v>
      </c>
      <c r="V237" s="697">
        <f>[52]ACCOUNTALLOC!V237</f>
        <v>0</v>
      </c>
      <c r="W237" s="697">
        <f>[52]ACCOUNTALLOC!W237</f>
        <v>0</v>
      </c>
      <c r="X237" s="697">
        <f>[52]ACCOUNTALLOC!X237</f>
        <v>0</v>
      </c>
      <c r="Y237" s="697">
        <f>[52]ACCOUNTALLOC!Y237</f>
        <v>0</v>
      </c>
      <c r="Z237" s="697">
        <f>[52]ACCOUNTALLOC!Z237</f>
        <v>0</v>
      </c>
      <c r="AA237" s="697">
        <f>[52]ACCOUNTALLOC!AA237</f>
        <v>0</v>
      </c>
      <c r="AB237" s="698"/>
      <c r="AC237" s="697">
        <f>[52]ACCOUNTALLOC!AC237</f>
        <v>0</v>
      </c>
      <c r="AD237" s="697">
        <f>[52]ACCOUNTALLOC!AD237</f>
        <v>0</v>
      </c>
      <c r="AE237" s="697">
        <f>[52]ACCOUNTALLOC!AE237</f>
        <v>0</v>
      </c>
      <c r="AF237" s="697">
        <f>[52]ACCOUNTALLOC!AF237</f>
        <v>0</v>
      </c>
      <c r="AG237" s="697">
        <f>[52]ACCOUNTALLOC!AG237</f>
        <v>0</v>
      </c>
      <c r="AH237" s="697">
        <f>[52]ACCOUNTALLOC!AH237</f>
        <v>0</v>
      </c>
      <c r="AI237" s="697">
        <f>[52]ACCOUNTALLOC!AI237</f>
        <v>0</v>
      </c>
      <c r="AJ237" s="698"/>
      <c r="AK237" s="697">
        <f>[52]ACCOUNTALLOC!AK237</f>
        <v>0</v>
      </c>
      <c r="AL237" s="697">
        <f>[52]ACCOUNTALLOC!AL237</f>
        <v>0</v>
      </c>
      <c r="AM237" s="697">
        <f>[52]ACCOUNTALLOC!AM237</f>
        <v>0</v>
      </c>
      <c r="AN237" s="697">
        <f>[52]ACCOUNTALLOC!AN237</f>
        <v>0</v>
      </c>
      <c r="AO237" s="697">
        <f>[52]ACCOUNTALLOC!AO237</f>
        <v>0</v>
      </c>
      <c r="AP237" s="697">
        <f>[52]ACCOUNTALLOC!AP237</f>
        <v>0</v>
      </c>
      <c r="AQ237" s="697">
        <f>[52]ACCOUNTALLOC!AQ237</f>
        <v>0</v>
      </c>
      <c r="AR237" s="698"/>
      <c r="AS237" s="697">
        <f>[52]ACCOUNTALLOC!AS237</f>
        <v>0</v>
      </c>
      <c r="AT237" s="697">
        <f>[52]ACCOUNTALLOC!AT237</f>
        <v>0</v>
      </c>
      <c r="AU237" s="697">
        <f>[52]ACCOUNTALLOC!AU237</f>
        <v>0</v>
      </c>
      <c r="AV237" s="697">
        <f>[52]ACCOUNTALLOC!AV237</f>
        <v>0</v>
      </c>
      <c r="AW237" s="697">
        <f>[52]ACCOUNTALLOC!AW237</f>
        <v>0</v>
      </c>
      <c r="AX237" s="697">
        <f>[52]ACCOUNTALLOC!AX237</f>
        <v>0</v>
      </c>
      <c r="AY237" s="697">
        <f>[52]ACCOUNTALLOC!AY237</f>
        <v>0</v>
      </c>
      <c r="AZ237" s="698"/>
      <c r="BA237" s="697">
        <f>[52]ACCOUNTALLOC!BA237</f>
        <v>0</v>
      </c>
      <c r="BB237" s="697">
        <f>[52]ACCOUNTALLOC!BB237</f>
        <v>0</v>
      </c>
      <c r="BC237" s="697">
        <f>[52]ACCOUNTALLOC!BC237</f>
        <v>0</v>
      </c>
      <c r="BD237" s="697">
        <f>[52]ACCOUNTALLOC!BD237</f>
        <v>0</v>
      </c>
      <c r="BE237" s="697">
        <f>[52]ACCOUNTALLOC!BE237</f>
        <v>0</v>
      </c>
      <c r="BF237" s="697">
        <f>[52]ACCOUNTALLOC!BF237</f>
        <v>0</v>
      </c>
      <c r="BG237" s="697">
        <f>[52]ACCOUNTALLOC!BG237</f>
        <v>0</v>
      </c>
      <c r="BH237" s="698"/>
      <c r="BI237" s="697">
        <f>[52]ACCOUNTALLOC!BI237</f>
        <v>0</v>
      </c>
      <c r="BJ237" s="697">
        <f>[52]ACCOUNTALLOC!BJ237</f>
        <v>0</v>
      </c>
      <c r="BK237" s="697">
        <f>[52]ACCOUNTALLOC!BK237</f>
        <v>0</v>
      </c>
      <c r="BL237" s="697">
        <f>[52]ACCOUNTALLOC!BL237</f>
        <v>0</v>
      </c>
      <c r="BM237" s="697">
        <f>[52]ACCOUNTALLOC!BM237</f>
        <v>0</v>
      </c>
      <c r="BN237" s="697">
        <f>[52]ACCOUNTALLOC!BN237</f>
        <v>0</v>
      </c>
      <c r="BO237" s="697">
        <f>[52]ACCOUNTALLOC!BO237</f>
        <v>0</v>
      </c>
      <c r="BP237" s="698"/>
      <c r="BQ237" s="697">
        <f>[52]ACCOUNTALLOC!BQ237</f>
        <v>0</v>
      </c>
      <c r="BR237" s="697">
        <f>[52]ACCOUNTALLOC!BR237</f>
        <v>0</v>
      </c>
      <c r="BS237" s="697">
        <f>[52]ACCOUNTALLOC!BS237</f>
        <v>0</v>
      </c>
      <c r="BT237" s="697">
        <f>[52]ACCOUNTALLOC!BT237</f>
        <v>0</v>
      </c>
      <c r="BU237" s="697">
        <f>[52]ACCOUNTALLOC!BU237</f>
        <v>0</v>
      </c>
      <c r="BV237" s="697">
        <f>[52]ACCOUNTALLOC!BV237</f>
        <v>0</v>
      </c>
      <c r="BW237" s="697">
        <f>[52]ACCOUNTALLOC!BW237</f>
        <v>0</v>
      </c>
      <c r="BX237" s="698"/>
      <c r="BY237" s="697">
        <f>[52]ACCOUNTALLOC!BY237</f>
        <v>0</v>
      </c>
      <c r="BZ237" s="697">
        <f>[52]ACCOUNTALLOC!BZ237</f>
        <v>0</v>
      </c>
      <c r="CA237" s="697">
        <f>[52]ACCOUNTALLOC!CA237</f>
        <v>0</v>
      </c>
      <c r="CB237" s="697">
        <f>[52]ACCOUNTALLOC!CB237</f>
        <v>0</v>
      </c>
      <c r="CC237" s="697">
        <f>[52]ACCOUNTALLOC!CC237</f>
        <v>0</v>
      </c>
      <c r="CD237" s="697">
        <f>[52]ACCOUNTALLOC!CD237</f>
        <v>0</v>
      </c>
      <c r="CE237" s="697">
        <f>[52]ACCOUNTALLOC!CE237</f>
        <v>0</v>
      </c>
      <c r="CF237" s="698"/>
      <c r="CG237" s="697">
        <f>[52]ACCOUNTALLOC!CG237</f>
        <v>0</v>
      </c>
      <c r="CH237" s="697">
        <f>[52]ACCOUNTALLOC!CH237</f>
        <v>0</v>
      </c>
      <c r="CI237" s="697">
        <f>[52]ACCOUNTALLOC!CI237</f>
        <v>0</v>
      </c>
      <c r="CJ237" s="697">
        <f>[52]ACCOUNTALLOC!CJ237</f>
        <v>0</v>
      </c>
      <c r="CK237" s="697">
        <f>[52]ACCOUNTALLOC!CK237</f>
        <v>0</v>
      </c>
      <c r="CL237" s="697">
        <f>[52]ACCOUNTALLOC!CL237</f>
        <v>0</v>
      </c>
      <c r="CM237" s="697">
        <f>[52]ACCOUNTALLOC!CM237</f>
        <v>0</v>
      </c>
      <c r="CN237" s="698">
        <f>[52]ACCOUNTALLOC!CN237</f>
        <v>0</v>
      </c>
      <c r="CO237" s="697">
        <f>[52]ACCOUNTALLOC!CO237</f>
        <v>0</v>
      </c>
      <c r="CP237" s="697">
        <f>[52]ACCOUNTALLOC!CP237</f>
        <v>0</v>
      </c>
      <c r="CQ237" s="697">
        <f>[52]ACCOUNTALLOC!CQ237</f>
        <v>0</v>
      </c>
      <c r="CR237" s="697">
        <f>[52]ACCOUNTALLOC!CR237</f>
        <v>0</v>
      </c>
      <c r="CS237" s="697">
        <f>[52]ACCOUNTALLOC!CS237</f>
        <v>0</v>
      </c>
      <c r="CT237" s="697">
        <f>[52]ACCOUNTALLOC!CT237</f>
        <v>0</v>
      </c>
      <c r="CU237" s="697">
        <f>[52]ACCOUNTALLOC!CU237</f>
        <v>0</v>
      </c>
      <c r="CW237" s="65">
        <f>[52]ACCOUNTALLOC!CW237</f>
        <v>0</v>
      </c>
      <c r="CX237" s="65">
        <f>[52]ACCOUNTALLOC!CX237</f>
        <v>0</v>
      </c>
      <c r="CY237" s="65">
        <f>[52]ACCOUNTALLOC!CY237</f>
        <v>0</v>
      </c>
      <c r="CZ237" s="65">
        <f>[52]ACCOUNTALLOC!CZ237</f>
        <v>0</v>
      </c>
      <c r="DA237" s="65">
        <f>[52]ACCOUNTALLOC!DA237</f>
        <v>0</v>
      </c>
      <c r="DB237" s="65">
        <f>[52]ACCOUNTALLOC!DB237</f>
        <v>0</v>
      </c>
      <c r="DC237" s="65">
        <f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>[52]ACCOUNTALLOC!E238</f>
        <v>0</v>
      </c>
      <c r="F238" s="697">
        <f>[52]ACCOUNTALLOC!F238</f>
        <v>0</v>
      </c>
      <c r="G238" s="697">
        <f>[52]ACCOUNTALLOC!G238</f>
        <v>0</v>
      </c>
      <c r="H238" s="697">
        <f>[52]ACCOUNTALLOC!H238</f>
        <v>0</v>
      </c>
      <c r="I238" s="697">
        <f>[52]ACCOUNTALLOC!I238</f>
        <v>0</v>
      </c>
      <c r="J238" s="697">
        <f>[52]ACCOUNTALLOC!J238</f>
        <v>0</v>
      </c>
      <c r="K238" s="697">
        <f>[52]ACCOUNTALLOC!K238</f>
        <v>0</v>
      </c>
      <c r="L238" s="698"/>
      <c r="M238" s="697">
        <f>[52]ACCOUNTALLOC!M238</f>
        <v>0</v>
      </c>
      <c r="N238" s="697">
        <f>[52]ACCOUNTALLOC!N238</f>
        <v>0</v>
      </c>
      <c r="O238" s="697">
        <f>[52]ACCOUNTALLOC!O238</f>
        <v>0</v>
      </c>
      <c r="P238" s="697">
        <f>[52]ACCOUNTALLOC!P238</f>
        <v>0</v>
      </c>
      <c r="Q238" s="697">
        <f>[52]ACCOUNTALLOC!Q238</f>
        <v>0</v>
      </c>
      <c r="R238" s="697">
        <f>[52]ACCOUNTALLOC!R238</f>
        <v>0</v>
      </c>
      <c r="S238" s="697">
        <f>[52]ACCOUNTALLOC!S238</f>
        <v>0</v>
      </c>
      <c r="T238" s="698"/>
      <c r="U238" s="697">
        <f>[52]ACCOUNTALLOC!U238</f>
        <v>0</v>
      </c>
      <c r="V238" s="697">
        <f>[52]ACCOUNTALLOC!V238</f>
        <v>0</v>
      </c>
      <c r="W238" s="697">
        <f>[52]ACCOUNTALLOC!W238</f>
        <v>0</v>
      </c>
      <c r="X238" s="697">
        <f>[52]ACCOUNTALLOC!X238</f>
        <v>0</v>
      </c>
      <c r="Y238" s="697">
        <f>[52]ACCOUNTALLOC!Y238</f>
        <v>0</v>
      </c>
      <c r="Z238" s="697">
        <f>[52]ACCOUNTALLOC!Z238</f>
        <v>0</v>
      </c>
      <c r="AA238" s="697">
        <f>[52]ACCOUNTALLOC!AA238</f>
        <v>0</v>
      </c>
      <c r="AB238" s="698"/>
      <c r="AC238" s="697">
        <f>[52]ACCOUNTALLOC!AC238</f>
        <v>0</v>
      </c>
      <c r="AD238" s="697">
        <f>[52]ACCOUNTALLOC!AD238</f>
        <v>0</v>
      </c>
      <c r="AE238" s="697">
        <f>[52]ACCOUNTALLOC!AE238</f>
        <v>0</v>
      </c>
      <c r="AF238" s="697">
        <f>[52]ACCOUNTALLOC!AF238</f>
        <v>0</v>
      </c>
      <c r="AG238" s="697">
        <f>[52]ACCOUNTALLOC!AG238</f>
        <v>0</v>
      </c>
      <c r="AH238" s="697">
        <f>[52]ACCOUNTALLOC!AH238</f>
        <v>0</v>
      </c>
      <c r="AI238" s="697">
        <f>[52]ACCOUNTALLOC!AI238</f>
        <v>0</v>
      </c>
      <c r="AJ238" s="698"/>
      <c r="AK238" s="697">
        <f>[52]ACCOUNTALLOC!AK238</f>
        <v>0</v>
      </c>
      <c r="AL238" s="697">
        <f>[52]ACCOUNTALLOC!AL238</f>
        <v>0</v>
      </c>
      <c r="AM238" s="697">
        <f>[52]ACCOUNTALLOC!AM238</f>
        <v>0</v>
      </c>
      <c r="AN238" s="697">
        <f>[52]ACCOUNTALLOC!AN238</f>
        <v>0</v>
      </c>
      <c r="AO238" s="697">
        <f>[52]ACCOUNTALLOC!AO238</f>
        <v>0</v>
      </c>
      <c r="AP238" s="697">
        <f>[52]ACCOUNTALLOC!AP238</f>
        <v>0</v>
      </c>
      <c r="AQ238" s="697">
        <f>[52]ACCOUNTALLOC!AQ238</f>
        <v>0</v>
      </c>
      <c r="AR238" s="698"/>
      <c r="AS238" s="697">
        <f>[52]ACCOUNTALLOC!AS238</f>
        <v>0</v>
      </c>
      <c r="AT238" s="697">
        <f>[52]ACCOUNTALLOC!AT238</f>
        <v>0</v>
      </c>
      <c r="AU238" s="697">
        <f>[52]ACCOUNTALLOC!AU238</f>
        <v>0</v>
      </c>
      <c r="AV238" s="697">
        <f>[52]ACCOUNTALLOC!AV238</f>
        <v>0</v>
      </c>
      <c r="AW238" s="697">
        <f>[52]ACCOUNTALLOC!AW238</f>
        <v>0</v>
      </c>
      <c r="AX238" s="697">
        <f>[52]ACCOUNTALLOC!AX238</f>
        <v>0</v>
      </c>
      <c r="AY238" s="697">
        <f>[52]ACCOUNTALLOC!AY238</f>
        <v>0</v>
      </c>
      <c r="AZ238" s="698"/>
      <c r="BA238" s="697">
        <f>[52]ACCOUNTALLOC!BA238</f>
        <v>0</v>
      </c>
      <c r="BB238" s="697">
        <f>[52]ACCOUNTALLOC!BB238</f>
        <v>0</v>
      </c>
      <c r="BC238" s="697">
        <f>[52]ACCOUNTALLOC!BC238</f>
        <v>0</v>
      </c>
      <c r="BD238" s="697">
        <f>[52]ACCOUNTALLOC!BD238</f>
        <v>0</v>
      </c>
      <c r="BE238" s="697">
        <f>[52]ACCOUNTALLOC!BE238</f>
        <v>0</v>
      </c>
      <c r="BF238" s="697">
        <f>[52]ACCOUNTALLOC!BF238</f>
        <v>0</v>
      </c>
      <c r="BG238" s="697">
        <f>[52]ACCOUNTALLOC!BG238</f>
        <v>0</v>
      </c>
      <c r="BH238" s="698"/>
      <c r="BI238" s="697">
        <f>[52]ACCOUNTALLOC!BI238</f>
        <v>0</v>
      </c>
      <c r="BJ238" s="697">
        <f>[52]ACCOUNTALLOC!BJ238</f>
        <v>0</v>
      </c>
      <c r="BK238" s="697">
        <f>[52]ACCOUNTALLOC!BK238</f>
        <v>0</v>
      </c>
      <c r="BL238" s="697">
        <f>[52]ACCOUNTALLOC!BL238</f>
        <v>0</v>
      </c>
      <c r="BM238" s="697">
        <f>[52]ACCOUNTALLOC!BM238</f>
        <v>0</v>
      </c>
      <c r="BN238" s="697">
        <f>[52]ACCOUNTALLOC!BN238</f>
        <v>0</v>
      </c>
      <c r="BO238" s="697">
        <f>[52]ACCOUNTALLOC!BO238</f>
        <v>0</v>
      </c>
      <c r="BP238" s="698"/>
      <c r="BQ238" s="697">
        <f>[52]ACCOUNTALLOC!BQ238</f>
        <v>0</v>
      </c>
      <c r="BR238" s="697">
        <f>[52]ACCOUNTALLOC!BR238</f>
        <v>0</v>
      </c>
      <c r="BS238" s="697">
        <f>[52]ACCOUNTALLOC!BS238</f>
        <v>0</v>
      </c>
      <c r="BT238" s="697">
        <f>[52]ACCOUNTALLOC!BT238</f>
        <v>0</v>
      </c>
      <c r="BU238" s="697">
        <f>[52]ACCOUNTALLOC!BU238</f>
        <v>0</v>
      </c>
      <c r="BV238" s="697">
        <f>[52]ACCOUNTALLOC!BV238</f>
        <v>0</v>
      </c>
      <c r="BW238" s="697">
        <f>[52]ACCOUNTALLOC!BW238</f>
        <v>0</v>
      </c>
      <c r="BX238" s="698"/>
      <c r="BY238" s="697">
        <f>[52]ACCOUNTALLOC!BY238</f>
        <v>0</v>
      </c>
      <c r="BZ238" s="697">
        <f>[52]ACCOUNTALLOC!BZ238</f>
        <v>0</v>
      </c>
      <c r="CA238" s="697">
        <f>[52]ACCOUNTALLOC!CA238</f>
        <v>0</v>
      </c>
      <c r="CB238" s="697">
        <f>[52]ACCOUNTALLOC!CB238</f>
        <v>0</v>
      </c>
      <c r="CC238" s="697">
        <f>[52]ACCOUNTALLOC!CC238</f>
        <v>0</v>
      </c>
      <c r="CD238" s="697">
        <f>[52]ACCOUNTALLOC!CD238</f>
        <v>0</v>
      </c>
      <c r="CE238" s="697">
        <f>[52]ACCOUNTALLOC!CE238</f>
        <v>0</v>
      </c>
      <c r="CF238" s="698"/>
      <c r="CG238" s="697">
        <f>[52]ACCOUNTALLOC!CG238</f>
        <v>0</v>
      </c>
      <c r="CH238" s="697">
        <f>[52]ACCOUNTALLOC!CH238</f>
        <v>0</v>
      </c>
      <c r="CI238" s="697">
        <f>[52]ACCOUNTALLOC!CI238</f>
        <v>0</v>
      </c>
      <c r="CJ238" s="697">
        <f>[52]ACCOUNTALLOC!CJ238</f>
        <v>0</v>
      </c>
      <c r="CK238" s="697">
        <f>[52]ACCOUNTALLOC!CK238</f>
        <v>0</v>
      </c>
      <c r="CL238" s="697">
        <f>[52]ACCOUNTALLOC!CL238</f>
        <v>0</v>
      </c>
      <c r="CM238" s="697">
        <f>[52]ACCOUNTALLOC!CM238</f>
        <v>0</v>
      </c>
      <c r="CN238" s="698">
        <f>[52]ACCOUNTALLOC!CN238</f>
        <v>0</v>
      </c>
      <c r="CO238" s="697">
        <f>[52]ACCOUNTALLOC!CO238</f>
        <v>0</v>
      </c>
      <c r="CP238" s="697">
        <f>[52]ACCOUNTALLOC!CP238</f>
        <v>0</v>
      </c>
      <c r="CQ238" s="697">
        <f>[52]ACCOUNTALLOC!CQ238</f>
        <v>0</v>
      </c>
      <c r="CR238" s="697">
        <f>[52]ACCOUNTALLOC!CR238</f>
        <v>0</v>
      </c>
      <c r="CS238" s="697">
        <f>[52]ACCOUNTALLOC!CS238</f>
        <v>0</v>
      </c>
      <c r="CT238" s="697">
        <f>[52]ACCOUNTALLOC!CT238</f>
        <v>0</v>
      </c>
      <c r="CU238" s="697">
        <f>[52]ACCOUNTALLOC!CU238</f>
        <v>0</v>
      </c>
      <c r="CW238" s="65">
        <f>[52]ACCOUNTALLOC!CW238</f>
        <v>0</v>
      </c>
      <c r="CX238" s="65">
        <f>[52]ACCOUNTALLOC!CX238</f>
        <v>0</v>
      </c>
      <c r="CY238" s="65">
        <f>[52]ACCOUNTALLOC!CY238</f>
        <v>0</v>
      </c>
      <c r="CZ238" s="65">
        <f>[52]ACCOUNTALLOC!CZ238</f>
        <v>0</v>
      </c>
      <c r="DA238" s="65">
        <f>[52]ACCOUNTALLOC!DA238</f>
        <v>0</v>
      </c>
      <c r="DB238" s="65">
        <f>[52]ACCOUNTALLOC!DB238</f>
        <v>0</v>
      </c>
      <c r="DC238" s="65">
        <f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>[52]ACCOUNTALLOC!E239</f>
        <v>0</v>
      </c>
      <c r="F239" s="697">
        <f>[52]ACCOUNTALLOC!F239</f>
        <v>0</v>
      </c>
      <c r="G239" s="697">
        <f>[52]ACCOUNTALLOC!G239</f>
        <v>0</v>
      </c>
      <c r="H239" s="697">
        <f>[52]ACCOUNTALLOC!H239</f>
        <v>0</v>
      </c>
      <c r="I239" s="697">
        <f>[52]ACCOUNTALLOC!I239</f>
        <v>0</v>
      </c>
      <c r="J239" s="697">
        <f>[52]ACCOUNTALLOC!J239</f>
        <v>0</v>
      </c>
      <c r="K239" s="697">
        <f>[52]ACCOUNTALLOC!K239</f>
        <v>0</v>
      </c>
      <c r="L239" s="698"/>
      <c r="M239" s="697">
        <f>[52]ACCOUNTALLOC!M239</f>
        <v>0</v>
      </c>
      <c r="N239" s="697">
        <f>[52]ACCOUNTALLOC!N239</f>
        <v>0</v>
      </c>
      <c r="O239" s="697">
        <f>[52]ACCOUNTALLOC!O239</f>
        <v>0</v>
      </c>
      <c r="P239" s="697">
        <f>[52]ACCOUNTALLOC!P239</f>
        <v>0</v>
      </c>
      <c r="Q239" s="697">
        <f>[52]ACCOUNTALLOC!Q239</f>
        <v>0</v>
      </c>
      <c r="R239" s="697">
        <f>[52]ACCOUNTALLOC!R239</f>
        <v>0</v>
      </c>
      <c r="S239" s="697">
        <f>[52]ACCOUNTALLOC!S239</f>
        <v>0</v>
      </c>
      <c r="T239" s="698"/>
      <c r="U239" s="697">
        <f>[52]ACCOUNTALLOC!U239</f>
        <v>0</v>
      </c>
      <c r="V239" s="697">
        <f>[52]ACCOUNTALLOC!V239</f>
        <v>0</v>
      </c>
      <c r="W239" s="697">
        <f>[52]ACCOUNTALLOC!W239</f>
        <v>0</v>
      </c>
      <c r="X239" s="697">
        <f>[52]ACCOUNTALLOC!X239</f>
        <v>0</v>
      </c>
      <c r="Y239" s="697">
        <f>[52]ACCOUNTALLOC!Y239</f>
        <v>0</v>
      </c>
      <c r="Z239" s="697">
        <f>[52]ACCOUNTALLOC!Z239</f>
        <v>0</v>
      </c>
      <c r="AA239" s="697">
        <f>[52]ACCOUNTALLOC!AA239</f>
        <v>0</v>
      </c>
      <c r="AB239" s="698"/>
      <c r="AC239" s="697">
        <f>[52]ACCOUNTALLOC!AC239</f>
        <v>0</v>
      </c>
      <c r="AD239" s="697">
        <f>[52]ACCOUNTALLOC!AD239</f>
        <v>0</v>
      </c>
      <c r="AE239" s="697">
        <f>[52]ACCOUNTALLOC!AE239</f>
        <v>0</v>
      </c>
      <c r="AF239" s="697">
        <f>[52]ACCOUNTALLOC!AF239</f>
        <v>0</v>
      </c>
      <c r="AG239" s="697">
        <f>[52]ACCOUNTALLOC!AG239</f>
        <v>0</v>
      </c>
      <c r="AH239" s="697">
        <f>[52]ACCOUNTALLOC!AH239</f>
        <v>0</v>
      </c>
      <c r="AI239" s="697">
        <f>[52]ACCOUNTALLOC!AI239</f>
        <v>0</v>
      </c>
      <c r="AJ239" s="698"/>
      <c r="AK239" s="697">
        <f>[52]ACCOUNTALLOC!AK239</f>
        <v>0</v>
      </c>
      <c r="AL239" s="697">
        <f>[52]ACCOUNTALLOC!AL239</f>
        <v>0</v>
      </c>
      <c r="AM239" s="697">
        <f>[52]ACCOUNTALLOC!AM239</f>
        <v>0</v>
      </c>
      <c r="AN239" s="697">
        <f>[52]ACCOUNTALLOC!AN239</f>
        <v>0</v>
      </c>
      <c r="AO239" s="697">
        <f>[52]ACCOUNTALLOC!AO239</f>
        <v>0</v>
      </c>
      <c r="AP239" s="697">
        <f>[52]ACCOUNTALLOC!AP239</f>
        <v>0</v>
      </c>
      <c r="AQ239" s="697">
        <f>[52]ACCOUNTALLOC!AQ239</f>
        <v>0</v>
      </c>
      <c r="AR239" s="698"/>
      <c r="AS239" s="697">
        <f>[52]ACCOUNTALLOC!AS239</f>
        <v>0</v>
      </c>
      <c r="AT239" s="697">
        <f>[52]ACCOUNTALLOC!AT239</f>
        <v>0</v>
      </c>
      <c r="AU239" s="697">
        <f>[52]ACCOUNTALLOC!AU239</f>
        <v>0</v>
      </c>
      <c r="AV239" s="697">
        <f>[52]ACCOUNTALLOC!AV239</f>
        <v>0</v>
      </c>
      <c r="AW239" s="697">
        <f>[52]ACCOUNTALLOC!AW239</f>
        <v>0</v>
      </c>
      <c r="AX239" s="697">
        <f>[52]ACCOUNTALLOC!AX239</f>
        <v>0</v>
      </c>
      <c r="AY239" s="697">
        <f>[52]ACCOUNTALLOC!AY239</f>
        <v>0</v>
      </c>
      <c r="AZ239" s="698"/>
      <c r="BA239" s="697">
        <f>[52]ACCOUNTALLOC!BA239</f>
        <v>0</v>
      </c>
      <c r="BB239" s="697">
        <f>[52]ACCOUNTALLOC!BB239</f>
        <v>0</v>
      </c>
      <c r="BC239" s="697">
        <f>[52]ACCOUNTALLOC!BC239</f>
        <v>0</v>
      </c>
      <c r="BD239" s="697">
        <f>[52]ACCOUNTALLOC!BD239</f>
        <v>0</v>
      </c>
      <c r="BE239" s="697">
        <f>[52]ACCOUNTALLOC!BE239</f>
        <v>0</v>
      </c>
      <c r="BF239" s="697">
        <f>[52]ACCOUNTALLOC!BF239</f>
        <v>0</v>
      </c>
      <c r="BG239" s="697">
        <f>[52]ACCOUNTALLOC!BG239</f>
        <v>0</v>
      </c>
      <c r="BH239" s="698"/>
      <c r="BI239" s="697">
        <f>[52]ACCOUNTALLOC!BI239</f>
        <v>0</v>
      </c>
      <c r="BJ239" s="697">
        <f>[52]ACCOUNTALLOC!BJ239</f>
        <v>0</v>
      </c>
      <c r="BK239" s="697">
        <f>[52]ACCOUNTALLOC!BK239</f>
        <v>0</v>
      </c>
      <c r="BL239" s="697">
        <f>[52]ACCOUNTALLOC!BL239</f>
        <v>0</v>
      </c>
      <c r="BM239" s="697">
        <f>[52]ACCOUNTALLOC!BM239</f>
        <v>0</v>
      </c>
      <c r="BN239" s="697">
        <f>[52]ACCOUNTALLOC!BN239</f>
        <v>0</v>
      </c>
      <c r="BO239" s="697">
        <f>[52]ACCOUNTALLOC!BO239</f>
        <v>0</v>
      </c>
      <c r="BP239" s="698"/>
      <c r="BQ239" s="697">
        <f>[52]ACCOUNTALLOC!BQ239</f>
        <v>0</v>
      </c>
      <c r="BR239" s="697">
        <f>[52]ACCOUNTALLOC!BR239</f>
        <v>0</v>
      </c>
      <c r="BS239" s="697">
        <f>[52]ACCOUNTALLOC!BS239</f>
        <v>0</v>
      </c>
      <c r="BT239" s="697">
        <f>[52]ACCOUNTALLOC!BT239</f>
        <v>0</v>
      </c>
      <c r="BU239" s="697">
        <f>[52]ACCOUNTALLOC!BU239</f>
        <v>0</v>
      </c>
      <c r="BV239" s="697">
        <f>[52]ACCOUNTALLOC!BV239</f>
        <v>0</v>
      </c>
      <c r="BW239" s="697">
        <f>[52]ACCOUNTALLOC!BW239</f>
        <v>0</v>
      </c>
      <c r="BX239" s="698"/>
      <c r="BY239" s="697">
        <f>[52]ACCOUNTALLOC!BY239</f>
        <v>0</v>
      </c>
      <c r="BZ239" s="697">
        <f>[52]ACCOUNTALLOC!BZ239</f>
        <v>0</v>
      </c>
      <c r="CA239" s="697">
        <f>[52]ACCOUNTALLOC!CA239</f>
        <v>0</v>
      </c>
      <c r="CB239" s="697">
        <f>[52]ACCOUNTALLOC!CB239</f>
        <v>0</v>
      </c>
      <c r="CC239" s="697">
        <f>[52]ACCOUNTALLOC!CC239</f>
        <v>0</v>
      </c>
      <c r="CD239" s="697">
        <f>[52]ACCOUNTALLOC!CD239</f>
        <v>0</v>
      </c>
      <c r="CE239" s="697">
        <f>[52]ACCOUNTALLOC!CE239</f>
        <v>0</v>
      </c>
      <c r="CF239" s="698"/>
      <c r="CG239" s="697">
        <f>[52]ACCOUNTALLOC!CG239</f>
        <v>0</v>
      </c>
      <c r="CH239" s="697">
        <f>[52]ACCOUNTALLOC!CH239</f>
        <v>0</v>
      </c>
      <c r="CI239" s="697">
        <f>[52]ACCOUNTALLOC!CI239</f>
        <v>0</v>
      </c>
      <c r="CJ239" s="697">
        <f>[52]ACCOUNTALLOC!CJ239</f>
        <v>0</v>
      </c>
      <c r="CK239" s="697">
        <f>[52]ACCOUNTALLOC!CK239</f>
        <v>0</v>
      </c>
      <c r="CL239" s="697">
        <f>[52]ACCOUNTALLOC!CL239</f>
        <v>0</v>
      </c>
      <c r="CM239" s="697">
        <f>[52]ACCOUNTALLOC!CM239</f>
        <v>0</v>
      </c>
      <c r="CN239" s="698">
        <f>[52]ACCOUNTALLOC!CN239</f>
        <v>0</v>
      </c>
      <c r="CO239" s="697">
        <f>[52]ACCOUNTALLOC!CO239</f>
        <v>0</v>
      </c>
      <c r="CP239" s="697">
        <f>[52]ACCOUNTALLOC!CP239</f>
        <v>0</v>
      </c>
      <c r="CQ239" s="697">
        <f>[52]ACCOUNTALLOC!CQ239</f>
        <v>0</v>
      </c>
      <c r="CR239" s="697">
        <f>[52]ACCOUNTALLOC!CR239</f>
        <v>0</v>
      </c>
      <c r="CS239" s="697">
        <f>[52]ACCOUNTALLOC!CS239</f>
        <v>0</v>
      </c>
      <c r="CT239" s="697">
        <f>[52]ACCOUNTALLOC!CT239</f>
        <v>0</v>
      </c>
      <c r="CU239" s="697">
        <f>[52]ACCOUNTALLOC!CU239</f>
        <v>0</v>
      </c>
      <c r="CW239" s="65">
        <f>[52]ACCOUNTALLOC!CW239</f>
        <v>0</v>
      </c>
      <c r="CX239" s="65">
        <f>[52]ACCOUNTALLOC!CX239</f>
        <v>0</v>
      </c>
      <c r="CY239" s="65">
        <f>[52]ACCOUNTALLOC!CY239</f>
        <v>0</v>
      </c>
      <c r="CZ239" s="65">
        <f>[52]ACCOUNTALLOC!CZ239</f>
        <v>0</v>
      </c>
      <c r="DA239" s="65">
        <f>[52]ACCOUNTALLOC!DA239</f>
        <v>0</v>
      </c>
      <c r="DB239" s="65">
        <f>[52]ACCOUNTALLOC!DB239</f>
        <v>0</v>
      </c>
      <c r="DC239" s="65">
        <f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>[52]ACCOUNTALLOC!E240</f>
        <v>0</v>
      </c>
      <c r="F240" s="697">
        <f>[52]ACCOUNTALLOC!F240</f>
        <v>0</v>
      </c>
      <c r="G240" s="697">
        <f>[52]ACCOUNTALLOC!G240</f>
        <v>0</v>
      </c>
      <c r="H240" s="697">
        <f>[52]ACCOUNTALLOC!H240</f>
        <v>0</v>
      </c>
      <c r="I240" s="697">
        <f>[52]ACCOUNTALLOC!I240</f>
        <v>0</v>
      </c>
      <c r="J240" s="697">
        <f>[52]ACCOUNTALLOC!J240</f>
        <v>0</v>
      </c>
      <c r="K240" s="697">
        <f>[52]ACCOUNTALLOC!K240</f>
        <v>0</v>
      </c>
      <c r="L240" s="698"/>
      <c r="M240" s="697">
        <f>[52]ACCOUNTALLOC!M240</f>
        <v>0</v>
      </c>
      <c r="N240" s="697">
        <f>[52]ACCOUNTALLOC!N240</f>
        <v>0</v>
      </c>
      <c r="O240" s="697">
        <f>[52]ACCOUNTALLOC!O240</f>
        <v>0</v>
      </c>
      <c r="P240" s="697">
        <f>[52]ACCOUNTALLOC!P240</f>
        <v>0</v>
      </c>
      <c r="Q240" s="697">
        <f>[52]ACCOUNTALLOC!Q240</f>
        <v>0</v>
      </c>
      <c r="R240" s="697">
        <f>[52]ACCOUNTALLOC!R240</f>
        <v>0</v>
      </c>
      <c r="S240" s="697">
        <f>[52]ACCOUNTALLOC!S240</f>
        <v>0</v>
      </c>
      <c r="T240" s="698"/>
      <c r="U240" s="697">
        <f>[52]ACCOUNTALLOC!U240</f>
        <v>0</v>
      </c>
      <c r="V240" s="697">
        <f>[52]ACCOUNTALLOC!V240</f>
        <v>0</v>
      </c>
      <c r="W240" s="697">
        <f>[52]ACCOUNTALLOC!W240</f>
        <v>0</v>
      </c>
      <c r="X240" s="697">
        <f>[52]ACCOUNTALLOC!X240</f>
        <v>0</v>
      </c>
      <c r="Y240" s="697">
        <f>[52]ACCOUNTALLOC!Y240</f>
        <v>0</v>
      </c>
      <c r="Z240" s="697">
        <f>[52]ACCOUNTALLOC!Z240</f>
        <v>0</v>
      </c>
      <c r="AA240" s="697">
        <f>[52]ACCOUNTALLOC!AA240</f>
        <v>0</v>
      </c>
      <c r="AB240" s="698"/>
      <c r="AC240" s="697">
        <f>[52]ACCOUNTALLOC!AC240</f>
        <v>0</v>
      </c>
      <c r="AD240" s="697">
        <f>[52]ACCOUNTALLOC!AD240</f>
        <v>0</v>
      </c>
      <c r="AE240" s="697">
        <f>[52]ACCOUNTALLOC!AE240</f>
        <v>0</v>
      </c>
      <c r="AF240" s="697">
        <f>[52]ACCOUNTALLOC!AF240</f>
        <v>0</v>
      </c>
      <c r="AG240" s="697">
        <f>[52]ACCOUNTALLOC!AG240</f>
        <v>0</v>
      </c>
      <c r="AH240" s="697">
        <f>[52]ACCOUNTALLOC!AH240</f>
        <v>0</v>
      </c>
      <c r="AI240" s="697">
        <f>[52]ACCOUNTALLOC!AI240</f>
        <v>0</v>
      </c>
      <c r="AJ240" s="698"/>
      <c r="AK240" s="697">
        <f>[52]ACCOUNTALLOC!AK240</f>
        <v>0</v>
      </c>
      <c r="AL240" s="697">
        <f>[52]ACCOUNTALLOC!AL240</f>
        <v>0</v>
      </c>
      <c r="AM240" s="697">
        <f>[52]ACCOUNTALLOC!AM240</f>
        <v>0</v>
      </c>
      <c r="AN240" s="697">
        <f>[52]ACCOUNTALLOC!AN240</f>
        <v>0</v>
      </c>
      <c r="AO240" s="697">
        <f>[52]ACCOUNTALLOC!AO240</f>
        <v>0</v>
      </c>
      <c r="AP240" s="697">
        <f>[52]ACCOUNTALLOC!AP240</f>
        <v>0</v>
      </c>
      <c r="AQ240" s="697">
        <f>[52]ACCOUNTALLOC!AQ240</f>
        <v>0</v>
      </c>
      <c r="AR240" s="698"/>
      <c r="AS240" s="697">
        <f>[52]ACCOUNTALLOC!AS240</f>
        <v>0</v>
      </c>
      <c r="AT240" s="697">
        <f>[52]ACCOUNTALLOC!AT240</f>
        <v>0</v>
      </c>
      <c r="AU240" s="697">
        <f>[52]ACCOUNTALLOC!AU240</f>
        <v>0</v>
      </c>
      <c r="AV240" s="697">
        <f>[52]ACCOUNTALLOC!AV240</f>
        <v>0</v>
      </c>
      <c r="AW240" s="697">
        <f>[52]ACCOUNTALLOC!AW240</f>
        <v>0</v>
      </c>
      <c r="AX240" s="697">
        <f>[52]ACCOUNTALLOC!AX240</f>
        <v>0</v>
      </c>
      <c r="AY240" s="697">
        <f>[52]ACCOUNTALLOC!AY240</f>
        <v>0</v>
      </c>
      <c r="AZ240" s="698"/>
      <c r="BA240" s="697">
        <f>[52]ACCOUNTALLOC!BA240</f>
        <v>0</v>
      </c>
      <c r="BB240" s="697">
        <f>[52]ACCOUNTALLOC!BB240</f>
        <v>0</v>
      </c>
      <c r="BC240" s="697">
        <f>[52]ACCOUNTALLOC!BC240</f>
        <v>0</v>
      </c>
      <c r="BD240" s="697">
        <f>[52]ACCOUNTALLOC!BD240</f>
        <v>0</v>
      </c>
      <c r="BE240" s="697">
        <f>[52]ACCOUNTALLOC!BE240</f>
        <v>0</v>
      </c>
      <c r="BF240" s="697">
        <f>[52]ACCOUNTALLOC!BF240</f>
        <v>0</v>
      </c>
      <c r="BG240" s="697">
        <f>[52]ACCOUNTALLOC!BG240</f>
        <v>0</v>
      </c>
      <c r="BH240" s="698"/>
      <c r="BI240" s="697">
        <f>[52]ACCOUNTALLOC!BI240</f>
        <v>0</v>
      </c>
      <c r="BJ240" s="697">
        <f>[52]ACCOUNTALLOC!BJ240</f>
        <v>0</v>
      </c>
      <c r="BK240" s="697">
        <f>[52]ACCOUNTALLOC!BK240</f>
        <v>0</v>
      </c>
      <c r="BL240" s="697">
        <f>[52]ACCOUNTALLOC!BL240</f>
        <v>0</v>
      </c>
      <c r="BM240" s="697">
        <f>[52]ACCOUNTALLOC!BM240</f>
        <v>0</v>
      </c>
      <c r="BN240" s="697">
        <f>[52]ACCOUNTALLOC!BN240</f>
        <v>0</v>
      </c>
      <c r="BO240" s="697">
        <f>[52]ACCOUNTALLOC!BO240</f>
        <v>0</v>
      </c>
      <c r="BP240" s="698"/>
      <c r="BQ240" s="697">
        <f>[52]ACCOUNTALLOC!BQ240</f>
        <v>0</v>
      </c>
      <c r="BR240" s="697">
        <f>[52]ACCOUNTALLOC!BR240</f>
        <v>0</v>
      </c>
      <c r="BS240" s="697">
        <f>[52]ACCOUNTALLOC!BS240</f>
        <v>0</v>
      </c>
      <c r="BT240" s="697">
        <f>[52]ACCOUNTALLOC!BT240</f>
        <v>0</v>
      </c>
      <c r="BU240" s="697">
        <f>[52]ACCOUNTALLOC!BU240</f>
        <v>0</v>
      </c>
      <c r="BV240" s="697">
        <f>[52]ACCOUNTALLOC!BV240</f>
        <v>0</v>
      </c>
      <c r="BW240" s="697">
        <f>[52]ACCOUNTALLOC!BW240</f>
        <v>0</v>
      </c>
      <c r="BX240" s="698"/>
      <c r="BY240" s="697">
        <f>[52]ACCOUNTALLOC!BY240</f>
        <v>0</v>
      </c>
      <c r="BZ240" s="697">
        <f>[52]ACCOUNTALLOC!BZ240</f>
        <v>0</v>
      </c>
      <c r="CA240" s="697">
        <f>[52]ACCOUNTALLOC!CA240</f>
        <v>0</v>
      </c>
      <c r="CB240" s="697">
        <f>[52]ACCOUNTALLOC!CB240</f>
        <v>0</v>
      </c>
      <c r="CC240" s="697">
        <f>[52]ACCOUNTALLOC!CC240</f>
        <v>0</v>
      </c>
      <c r="CD240" s="697">
        <f>[52]ACCOUNTALLOC!CD240</f>
        <v>0</v>
      </c>
      <c r="CE240" s="697">
        <f>[52]ACCOUNTALLOC!CE240</f>
        <v>0</v>
      </c>
      <c r="CF240" s="698"/>
      <c r="CG240" s="697">
        <f>[52]ACCOUNTALLOC!CG240</f>
        <v>0</v>
      </c>
      <c r="CH240" s="697">
        <f>[52]ACCOUNTALLOC!CH240</f>
        <v>0</v>
      </c>
      <c r="CI240" s="697">
        <f>[52]ACCOUNTALLOC!CI240</f>
        <v>0</v>
      </c>
      <c r="CJ240" s="697">
        <f>[52]ACCOUNTALLOC!CJ240</f>
        <v>0</v>
      </c>
      <c r="CK240" s="697">
        <f>[52]ACCOUNTALLOC!CK240</f>
        <v>0</v>
      </c>
      <c r="CL240" s="697">
        <f>[52]ACCOUNTALLOC!CL240</f>
        <v>0</v>
      </c>
      <c r="CM240" s="697">
        <f>[52]ACCOUNTALLOC!CM240</f>
        <v>0</v>
      </c>
      <c r="CN240" s="698">
        <f>[52]ACCOUNTALLOC!CN240</f>
        <v>0</v>
      </c>
      <c r="CO240" s="697">
        <f>[52]ACCOUNTALLOC!CO240</f>
        <v>0</v>
      </c>
      <c r="CP240" s="697">
        <f>[52]ACCOUNTALLOC!CP240</f>
        <v>0</v>
      </c>
      <c r="CQ240" s="697">
        <f>[52]ACCOUNTALLOC!CQ240</f>
        <v>0</v>
      </c>
      <c r="CR240" s="697">
        <f>[52]ACCOUNTALLOC!CR240</f>
        <v>0</v>
      </c>
      <c r="CS240" s="697">
        <f>[52]ACCOUNTALLOC!CS240</f>
        <v>0</v>
      </c>
      <c r="CT240" s="697">
        <f>[52]ACCOUNTALLOC!CT240</f>
        <v>0</v>
      </c>
      <c r="CU240" s="697">
        <f>[52]ACCOUNTALLOC!CU240</f>
        <v>0</v>
      </c>
      <c r="CW240" s="65">
        <f>[52]ACCOUNTALLOC!CW240</f>
        <v>0</v>
      </c>
      <c r="CX240" s="65">
        <f>[52]ACCOUNTALLOC!CX240</f>
        <v>0</v>
      </c>
      <c r="CY240" s="65">
        <f>[52]ACCOUNTALLOC!CY240</f>
        <v>0</v>
      </c>
      <c r="CZ240" s="65">
        <f>[52]ACCOUNTALLOC!CZ240</f>
        <v>0</v>
      </c>
      <c r="DA240" s="65">
        <f>[52]ACCOUNTALLOC!DA240</f>
        <v>0</v>
      </c>
      <c r="DB240" s="65">
        <f>[52]ACCOUNTALLOC!DB240</f>
        <v>0</v>
      </c>
      <c r="DC240" s="65">
        <f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>[52]ACCOUNTALLOC!E241</f>
        <v>-364622856.58324778</v>
      </c>
      <c r="F241" s="696">
        <f>[52]ACCOUNTALLOC!F241</f>
        <v>-226848761.59105778</v>
      </c>
      <c r="G241" s="696">
        <f>[52]ACCOUNTALLOC!G241</f>
        <v>-94867964.108260334</v>
      </c>
      <c r="H241" s="696">
        <f>[52]ACCOUNTALLOC!H241</f>
        <v>0</v>
      </c>
      <c r="I241" s="696">
        <f>[52]ACCOUNTALLOC!I241</f>
        <v>0</v>
      </c>
      <c r="J241" s="696">
        <f>[52]ACCOUNTALLOC!J241</f>
        <v>0</v>
      </c>
      <c r="K241" s="696">
        <f>[52]ACCOUNTALLOC!K241</f>
        <v>-686339582.28256583</v>
      </c>
      <c r="L241" s="696"/>
      <c r="M241" s="696">
        <f>[52]ACCOUNTALLOC!M241</f>
        <v>-68529389.598683596</v>
      </c>
      <c r="N241" s="696">
        <f>[52]ACCOUNTALLOC!N241</f>
        <v>-57639608.508091345</v>
      </c>
      <c r="O241" s="696">
        <f>[52]ACCOUNTALLOC!O241</f>
        <v>-49321549.518895872</v>
      </c>
      <c r="P241" s="696">
        <f>[52]ACCOUNTALLOC!P241</f>
        <v>0</v>
      </c>
      <c r="Q241" s="696">
        <f>[52]ACCOUNTALLOC!Q241</f>
        <v>0</v>
      </c>
      <c r="R241" s="696">
        <f>[52]ACCOUNTALLOC!R241</f>
        <v>0</v>
      </c>
      <c r="S241" s="696">
        <f>[52]ACCOUNTALLOC!S241</f>
        <v>-175490547.62567082</v>
      </c>
      <c r="T241" s="696"/>
      <c r="U241" s="696">
        <f>[52]ACCOUNTALLOC!U241</f>
        <v>-59565577.887650892</v>
      </c>
      <c r="V241" s="696">
        <f>[52]ACCOUNTALLOC!V241</f>
        <v>-64099658.692537025</v>
      </c>
      <c r="W241" s="696">
        <f>[52]ACCOUNTALLOC!W241</f>
        <v>-4973359.8890298149</v>
      </c>
      <c r="X241" s="696">
        <f>[52]ACCOUNTALLOC!X241</f>
        <v>0</v>
      </c>
      <c r="Y241" s="696">
        <f>[52]ACCOUNTALLOC!Y241</f>
        <v>0</v>
      </c>
      <c r="Z241" s="696">
        <f>[52]ACCOUNTALLOC!Z241</f>
        <v>0</v>
      </c>
      <c r="AA241" s="696">
        <f>[52]ACCOUNTALLOC!AA241</f>
        <v>-128638596.46921773</v>
      </c>
      <c r="AB241" s="696"/>
      <c r="AC241" s="696">
        <f>[52]ACCOUNTALLOC!AC241</f>
        <v>-26628606.143638983</v>
      </c>
      <c r="AD241" s="696">
        <f>[52]ACCOUNTALLOC!AD241</f>
        <v>-41367728.669487454</v>
      </c>
      <c r="AE241" s="696">
        <f>[52]ACCOUNTALLOC!AE241</f>
        <v>-572820.89753232338</v>
      </c>
      <c r="AF241" s="696">
        <f>[52]ACCOUNTALLOC!AF241</f>
        <v>0</v>
      </c>
      <c r="AG241" s="696">
        <f>[52]ACCOUNTALLOC!AG241</f>
        <v>0</v>
      </c>
      <c r="AH241" s="696">
        <f>[52]ACCOUNTALLOC!AH241</f>
        <v>0</v>
      </c>
      <c r="AI241" s="696">
        <f>[52]ACCOUNTALLOC!AI241</f>
        <v>-68569155.710658774</v>
      </c>
      <c r="AJ241" s="696"/>
      <c r="AK241" s="696">
        <f>[52]ACCOUNTALLOC!AK241</f>
        <v>-20835756.464467552</v>
      </c>
      <c r="AL241" s="696">
        <f>[52]ACCOUNTALLOC!AL241</f>
        <v>-28781298.924141925</v>
      </c>
      <c r="AM241" s="696">
        <f>[52]ACCOUNTALLOC!AM241</f>
        <v>-2063133.8673981552</v>
      </c>
      <c r="AN241" s="696">
        <f>[52]ACCOUNTALLOC!AN241</f>
        <v>0</v>
      </c>
      <c r="AO241" s="696">
        <f>[52]ACCOUNTALLOC!AO241</f>
        <v>0</v>
      </c>
      <c r="AP241" s="696">
        <f>[52]ACCOUNTALLOC!AP241</f>
        <v>0</v>
      </c>
      <c r="AQ241" s="696">
        <f>[52]ACCOUNTALLOC!AQ241</f>
        <v>-51680189.256007634</v>
      </c>
      <c r="AR241" s="696"/>
      <c r="AS241" s="696">
        <f>[52]ACCOUNTALLOC!AS241</f>
        <v>-221904.96039073617</v>
      </c>
      <c r="AT241" s="696">
        <f>[52]ACCOUNTALLOC!AT241</f>
        <v>-90880.070188589001</v>
      </c>
      <c r="AU241" s="696">
        <f>[52]ACCOUNTALLOC!AU241</f>
        <v>-6713.0065173403082</v>
      </c>
      <c r="AV241" s="696">
        <f>[52]ACCOUNTALLOC!AV241</f>
        <v>0</v>
      </c>
      <c r="AW241" s="696">
        <f>[52]ACCOUNTALLOC!AW241</f>
        <v>0</v>
      </c>
      <c r="AX241" s="696">
        <f>[52]ACCOUNTALLOC!AX241</f>
        <v>0</v>
      </c>
      <c r="AY241" s="696">
        <f>[52]ACCOUNTALLOC!AY241</f>
        <v>-319498.03709666547</v>
      </c>
      <c r="AZ241" s="696"/>
      <c r="BA241" s="696">
        <f>[52]ACCOUNTALLOC!BA241</f>
        <v>-4287580.4588745004</v>
      </c>
      <c r="BB241" s="696">
        <f>[52]ACCOUNTALLOC!BB241</f>
        <v>-2508245.8392091133</v>
      </c>
      <c r="BC241" s="696">
        <f>[52]ACCOUNTALLOC!BC241</f>
        <v>-667851.78228719113</v>
      </c>
      <c r="BD241" s="696">
        <f>[52]ACCOUNTALLOC!BD241</f>
        <v>0</v>
      </c>
      <c r="BE241" s="696">
        <f>[52]ACCOUNTALLOC!BE241</f>
        <v>0</v>
      </c>
      <c r="BF241" s="696">
        <f>[52]ACCOUNTALLOC!BF241</f>
        <v>0</v>
      </c>
      <c r="BG241" s="696">
        <f>[52]ACCOUNTALLOC!BG241</f>
        <v>-7463678.0803708043</v>
      </c>
      <c r="BH241" s="696"/>
      <c r="BI241" s="696">
        <f>[52]ACCOUNTALLOC!BI241</f>
        <v>-6920814.1999004958</v>
      </c>
      <c r="BJ241" s="696">
        <f>[52]ACCOUNTALLOC!BJ241</f>
        <v>-2139715.4641011702</v>
      </c>
      <c r="BK241" s="696">
        <f>[52]ACCOUNTALLOC!BK241</f>
        <v>-127832.46293144641</v>
      </c>
      <c r="BL241" s="696">
        <f>[52]ACCOUNTALLOC!BL241</f>
        <v>0</v>
      </c>
      <c r="BM241" s="696">
        <f>[52]ACCOUNTALLOC!BM241</f>
        <v>0</v>
      </c>
      <c r="BN241" s="696">
        <f>[52]ACCOUNTALLOC!BN241</f>
        <v>0</v>
      </c>
      <c r="BO241" s="696">
        <f>[52]ACCOUNTALLOC!BO241</f>
        <v>-9188362.1269331127</v>
      </c>
      <c r="BP241" s="696"/>
      <c r="BQ241" s="696">
        <f>[52]ACCOUNTALLOC!BQ241</f>
        <v>-3490440.5785411121</v>
      </c>
      <c r="BR241" s="696">
        <f>[52]ACCOUNTALLOC!BR241</f>
        <v>-12457716.382236248</v>
      </c>
      <c r="BS241" s="696">
        <f>[52]ACCOUNTALLOC!BS241</f>
        <v>-72025.682851448088</v>
      </c>
      <c r="BT241" s="696">
        <f>[52]ACCOUNTALLOC!BT241</f>
        <v>0</v>
      </c>
      <c r="BU241" s="696">
        <f>[52]ACCOUNTALLOC!BU241</f>
        <v>0</v>
      </c>
      <c r="BV241" s="696">
        <f>[52]ACCOUNTALLOC!BV241</f>
        <v>0</v>
      </c>
      <c r="BW241" s="696">
        <f>[52]ACCOUNTALLOC!BW241</f>
        <v>-16020182.64362881</v>
      </c>
      <c r="BX241" s="696"/>
      <c r="BY241" s="696">
        <f>[52]ACCOUNTALLOC!BY241</f>
        <v>-1930116.186281723</v>
      </c>
      <c r="BZ241" s="696">
        <f>[52]ACCOUNTALLOC!BZ241</f>
        <v>-12628424.115174621</v>
      </c>
      <c r="CA241" s="696">
        <f>[52]ACCOUNTALLOC!CA241</f>
        <v>-113855.60514441214</v>
      </c>
      <c r="CB241" s="696">
        <f>[52]ACCOUNTALLOC!CB241</f>
        <v>0</v>
      </c>
      <c r="CC241" s="696">
        <f>[52]ACCOUNTALLOC!CC241</f>
        <v>0</v>
      </c>
      <c r="CD241" s="696">
        <f>[52]ACCOUNTALLOC!CD241</f>
        <v>0</v>
      </c>
      <c r="CE241" s="696">
        <f>[52]ACCOUNTALLOC!CE241</f>
        <v>-14672395.906600755</v>
      </c>
      <c r="CF241" s="696"/>
      <c r="CG241" s="696">
        <f>[52]ACCOUNTALLOC!CG241</f>
        <v>-3180923.721176568</v>
      </c>
      <c r="CH241" s="696">
        <f>[52]ACCOUNTALLOC!CH241</f>
        <v>-1500063.4946621284</v>
      </c>
      <c r="CI241" s="696">
        <f>[52]ACCOUNTALLOC!CI241</f>
        <v>-7647014.1944340784</v>
      </c>
      <c r="CJ241" s="696">
        <f>[52]ACCOUNTALLOC!CJ241</f>
        <v>0</v>
      </c>
      <c r="CK241" s="696">
        <f>[52]ACCOUNTALLOC!CK241</f>
        <v>0</v>
      </c>
      <c r="CL241" s="696">
        <f>[52]ACCOUNTALLOC!CL241</f>
        <v>0</v>
      </c>
      <c r="CM241" s="696">
        <f>[52]ACCOUNTALLOC!CM241</f>
        <v>-12328001.410272775</v>
      </c>
      <c r="CN241" s="696">
        <f>[52]ACCOUNTALLOC!CN241</f>
        <v>0</v>
      </c>
      <c r="CO241" s="696">
        <f>[52]ACCOUNTALLOC!CO241</f>
        <v>-192623.69858941098</v>
      </c>
      <c r="CP241" s="696">
        <f>[52]ACCOUNTALLOC!CP241</f>
        <v>-146809.35103029158</v>
      </c>
      <c r="CQ241" s="696">
        <f>[52]ACCOUNTALLOC!CQ241</f>
        <v>-1492.7505360827149</v>
      </c>
      <c r="CR241" s="696">
        <f>[52]ACCOUNTALLOC!CR241</f>
        <v>0</v>
      </c>
      <c r="CS241" s="696">
        <f>[52]ACCOUNTALLOC!CS241</f>
        <v>0</v>
      </c>
      <c r="CT241" s="696">
        <f>[52]ACCOUNTALLOC!CT241</f>
        <v>0</v>
      </c>
      <c r="CU241" s="696">
        <f>[52]ACCOUNTALLOC!CU241</f>
        <v>-340925.80015578528</v>
      </c>
      <c r="CV241" s="66"/>
      <c r="CW241" s="66">
        <f>[52]ACCOUNTALLOC!CW241</f>
        <v>0</v>
      </c>
      <c r="CX241" s="66">
        <f>[52]ACCOUNTALLOC!CX241</f>
        <v>0</v>
      </c>
      <c r="CY241" s="66">
        <f>[52]ACCOUNTALLOC!CY241</f>
        <v>0</v>
      </c>
      <c r="CZ241" s="66">
        <f>[52]ACCOUNTALLOC!CZ241</f>
        <v>0</v>
      </c>
      <c r="DA241" s="66">
        <f>[52]ACCOUNTALLOC!DA241</f>
        <v>0</v>
      </c>
      <c r="DB241" s="66">
        <f>[52]ACCOUNTALLOC!DB241</f>
        <v>0</v>
      </c>
      <c r="DC241" s="66">
        <f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>[52]ACCOUNTALLOC!E243</f>
        <v>-326237493.7603395</v>
      </c>
      <c r="F243" s="696">
        <f>[52]ACCOUNTALLOC!F243</f>
        <v>-190889434.22219083</v>
      </c>
      <c r="G243" s="696">
        <f>[52]ACCOUNTALLOC!G243</f>
        <v>-89431275.62980856</v>
      </c>
      <c r="H243" s="696">
        <f>[52]ACCOUNTALLOC!H243</f>
        <v>0</v>
      </c>
      <c r="I243" s="696">
        <f>[52]ACCOUNTALLOC!I243</f>
        <v>0</v>
      </c>
      <c r="J243" s="696">
        <f>[52]ACCOUNTALLOC!J243</f>
        <v>0</v>
      </c>
      <c r="K243" s="696">
        <f>[52]ACCOUNTALLOC!K243</f>
        <v>-606558203.6123389</v>
      </c>
      <c r="L243" s="696"/>
      <c r="M243" s="696">
        <f>[52]ACCOUNTALLOC!M243</f>
        <v>-61238053.681640923</v>
      </c>
      <c r="N243" s="696">
        <f>[52]ACCOUNTALLOC!N243</f>
        <v>-48502765.365468301</v>
      </c>
      <c r="O243" s="696">
        <f>[52]ACCOUNTALLOC!O243</f>
        <v>-48615125.120271623</v>
      </c>
      <c r="P243" s="696">
        <f>[52]ACCOUNTALLOC!P243</f>
        <v>0</v>
      </c>
      <c r="Q243" s="696">
        <f>[52]ACCOUNTALLOC!Q243</f>
        <v>0</v>
      </c>
      <c r="R243" s="696">
        <f>[52]ACCOUNTALLOC!R243</f>
        <v>0</v>
      </c>
      <c r="S243" s="696">
        <f>[52]ACCOUNTALLOC!S243</f>
        <v>-158355944.16738084</v>
      </c>
      <c r="T243" s="696"/>
      <c r="U243" s="696">
        <f>[52]ACCOUNTALLOC!U243</f>
        <v>-53144200.616441704</v>
      </c>
      <c r="V243" s="696">
        <f>[52]ACCOUNTALLOC!V243</f>
        <v>-53938789.420026809</v>
      </c>
      <c r="W243" s="696">
        <f>[52]ACCOUNTALLOC!W243</f>
        <v>-4805552.0237062182</v>
      </c>
      <c r="X243" s="696">
        <f>[52]ACCOUNTALLOC!X243</f>
        <v>0</v>
      </c>
      <c r="Y243" s="696">
        <f>[52]ACCOUNTALLOC!Y243</f>
        <v>0</v>
      </c>
      <c r="Z243" s="696">
        <f>[52]ACCOUNTALLOC!Z243</f>
        <v>0</v>
      </c>
      <c r="AA243" s="696">
        <f>[52]ACCOUNTALLOC!AA243</f>
        <v>-111888542.06017472</v>
      </c>
      <c r="AB243" s="696"/>
      <c r="AC243" s="696">
        <f>[52]ACCOUNTALLOC!AC243</f>
        <v>-23723015.767432399</v>
      </c>
      <c r="AD243" s="696">
        <f>[52]ACCOUNTALLOC!AD243</f>
        <v>-34810250.959231362</v>
      </c>
      <c r="AE243" s="696">
        <f>[52]ACCOUNTALLOC!AE243</f>
        <v>-545165.65396031807</v>
      </c>
      <c r="AF243" s="696">
        <f>[52]ACCOUNTALLOC!AF243</f>
        <v>0</v>
      </c>
      <c r="AG243" s="696">
        <f>[52]ACCOUNTALLOC!AG243</f>
        <v>0</v>
      </c>
      <c r="AH243" s="696">
        <f>[52]ACCOUNTALLOC!AH243</f>
        <v>0</v>
      </c>
      <c r="AI243" s="696">
        <f>[52]ACCOUNTALLOC!AI243</f>
        <v>-59078432.380624078</v>
      </c>
      <c r="AJ243" s="696"/>
      <c r="AK243" s="696">
        <f>[52]ACCOUNTALLOC!AK243</f>
        <v>-18580062.741199519</v>
      </c>
      <c r="AL243" s="696">
        <f>[52]ACCOUNTALLOC!AL243</f>
        <v>-24218981.092404492</v>
      </c>
      <c r="AM243" s="696">
        <f>[52]ACCOUNTALLOC!AM243</f>
        <v>-1844196.9574689176</v>
      </c>
      <c r="AN243" s="696">
        <f>[52]ACCOUNTALLOC!AN243</f>
        <v>0</v>
      </c>
      <c r="AO243" s="696">
        <f>[52]ACCOUNTALLOC!AO243</f>
        <v>0</v>
      </c>
      <c r="AP243" s="696">
        <f>[52]ACCOUNTALLOC!AP243</f>
        <v>0</v>
      </c>
      <c r="AQ243" s="696">
        <f>[52]ACCOUNTALLOC!AQ243</f>
        <v>-44643240.791072927</v>
      </c>
      <c r="AR243" s="696"/>
      <c r="AS243" s="696">
        <f>[52]ACCOUNTALLOC!AS243</f>
        <v>-199637.75963405232</v>
      </c>
      <c r="AT243" s="696">
        <f>[52]ACCOUNTALLOC!AT243</f>
        <v>-76474.057247207806</v>
      </c>
      <c r="AU243" s="696">
        <f>[52]ACCOUNTALLOC!AU243</f>
        <v>-6037.7012344093937</v>
      </c>
      <c r="AV243" s="696">
        <f>[52]ACCOUNTALLOC!AV243</f>
        <v>0</v>
      </c>
      <c r="AW243" s="696">
        <f>[52]ACCOUNTALLOC!AW243</f>
        <v>0</v>
      </c>
      <c r="AX243" s="696">
        <f>[52]ACCOUNTALLOC!AX243</f>
        <v>0</v>
      </c>
      <c r="AY243" s="696">
        <f>[52]ACCOUNTALLOC!AY243</f>
        <v>-282149.51811566955</v>
      </c>
      <c r="AZ243" s="696"/>
      <c r="BA243" s="696">
        <f>[52]ACCOUNTALLOC!BA243</f>
        <v>-3857449.5930842506</v>
      </c>
      <c r="BB243" s="696">
        <f>[52]ACCOUNTALLOC!BB243</f>
        <v>-2110646.8722977843</v>
      </c>
      <c r="BC243" s="696">
        <f>[52]ACCOUNTALLOC!BC243</f>
        <v>-600330.43943092239</v>
      </c>
      <c r="BD243" s="696">
        <f>[52]ACCOUNTALLOC!BD243</f>
        <v>0</v>
      </c>
      <c r="BE243" s="696">
        <f>[52]ACCOUNTALLOC!BE243</f>
        <v>0</v>
      </c>
      <c r="BF243" s="696">
        <f>[52]ACCOUNTALLOC!BF243</f>
        <v>0</v>
      </c>
      <c r="BG243" s="696">
        <f>[52]ACCOUNTALLOC!BG243</f>
        <v>-6568426.9048129572</v>
      </c>
      <c r="BH243" s="696"/>
      <c r="BI243" s="696">
        <f>[52]ACCOUNTALLOC!BI243</f>
        <v>-6226519.7230007937</v>
      </c>
      <c r="BJ243" s="696">
        <f>[52]ACCOUNTALLOC!BJ243</f>
        <v>-1925085.299731595</v>
      </c>
      <c r="BK243" s="696">
        <f>[52]ACCOUNTALLOC!BK243</f>
        <v>-112986.72609114541</v>
      </c>
      <c r="BL243" s="696">
        <f>[52]ACCOUNTALLOC!BL243</f>
        <v>0</v>
      </c>
      <c r="BM243" s="696">
        <f>[52]ACCOUNTALLOC!BM243</f>
        <v>0</v>
      </c>
      <c r="BN243" s="696">
        <f>[52]ACCOUNTALLOC!BN243</f>
        <v>0</v>
      </c>
      <c r="BO243" s="696">
        <f>[52]ACCOUNTALLOC!BO243</f>
        <v>-8264591.7488235338</v>
      </c>
      <c r="BP243" s="696"/>
      <c r="BQ243" s="696">
        <f>[52]ACCOUNTALLOC!BQ243</f>
        <v>-3084083.6601156415</v>
      </c>
      <c r="BR243" s="696">
        <f>[52]ACCOUNTALLOC!BR243</f>
        <v>-10482959.727117755</v>
      </c>
      <c r="BS243" s="696">
        <f>[52]ACCOUNTALLOC!BS243</f>
        <v>-61597.942610757898</v>
      </c>
      <c r="BT243" s="696">
        <f>[52]ACCOUNTALLOC!BT243</f>
        <v>0</v>
      </c>
      <c r="BU243" s="696">
        <f>[52]ACCOUNTALLOC!BU243</f>
        <v>0</v>
      </c>
      <c r="BV243" s="696">
        <f>[52]ACCOUNTALLOC!BV243</f>
        <v>0</v>
      </c>
      <c r="BW243" s="696">
        <f>[52]ACCOUNTALLOC!BW243</f>
        <v>-13628641.329844153</v>
      </c>
      <c r="BX243" s="696"/>
      <c r="BY243" s="696">
        <f>[52]ACCOUNTALLOC!BY243</f>
        <v>-1736501.0208046276</v>
      </c>
      <c r="BZ243" s="696">
        <f>[52]ACCOUNTALLOC!BZ243</f>
        <v>-11361694.594804861</v>
      </c>
      <c r="CA243" s="696">
        <f>[52]ACCOUNTALLOC!CA243</f>
        <v>-96721.259241175925</v>
      </c>
      <c r="CB243" s="696">
        <f>[52]ACCOUNTALLOC!CB243</f>
        <v>0</v>
      </c>
      <c r="CC243" s="696">
        <f>[52]ACCOUNTALLOC!CC243</f>
        <v>0</v>
      </c>
      <c r="CD243" s="696">
        <f>[52]ACCOUNTALLOC!CD243</f>
        <v>0</v>
      </c>
      <c r="CE243" s="696">
        <f>[52]ACCOUNTALLOC!CE243</f>
        <v>-13194916.874850664</v>
      </c>
      <c r="CF243" s="696"/>
      <c r="CG243" s="696">
        <f>[52]ACCOUNTALLOC!CG243</f>
        <v>-2855303.642226012</v>
      </c>
      <c r="CH243" s="696">
        <f>[52]ACCOUNTALLOC!CH243</f>
        <v>-1262278.3117044959</v>
      </c>
      <c r="CI243" s="696">
        <f>[52]ACCOUNTALLOC!CI243</f>
        <v>-6798206.0946714953</v>
      </c>
      <c r="CJ243" s="696">
        <f>[52]ACCOUNTALLOC!CJ243</f>
        <v>0</v>
      </c>
      <c r="CK243" s="696">
        <f>[52]ACCOUNTALLOC!CK243</f>
        <v>0</v>
      </c>
      <c r="CL243" s="696">
        <f>[52]ACCOUNTALLOC!CL243</f>
        <v>0</v>
      </c>
      <c r="CM243" s="696">
        <f>[52]ACCOUNTALLOC!CM243</f>
        <v>-10915788.048602004</v>
      </c>
      <c r="CN243" s="696">
        <f>[52]ACCOUNTALLOC!CN243</f>
        <v>0</v>
      </c>
      <c r="CO243" s="696">
        <f>[52]ACCOUNTALLOC!CO243</f>
        <v>-172145.96811420086</v>
      </c>
      <c r="CP243" s="696">
        <f>[52]ACCOUNTALLOC!CP243</f>
        <v>-123537.61052140596</v>
      </c>
      <c r="CQ243" s="696">
        <f>[52]ACCOUNTALLOC!CQ243</f>
        <v>-1338.3781333883846</v>
      </c>
      <c r="CR243" s="696">
        <f>[52]ACCOUNTALLOC!CR243</f>
        <v>0</v>
      </c>
      <c r="CS243" s="696">
        <f>[52]ACCOUNTALLOC!CS243</f>
        <v>0</v>
      </c>
      <c r="CT243" s="696">
        <f>[52]ACCOUNTALLOC!CT243</f>
        <v>0</v>
      </c>
      <c r="CU243" s="696">
        <f>[52]ACCOUNTALLOC!CU243</f>
        <v>-297021.95676899521</v>
      </c>
      <c r="CV243" s="66"/>
      <c r="CW243" s="66">
        <f>[52]ACCOUNTALLOC!CW243</f>
        <v>0</v>
      </c>
      <c r="CX243" s="66">
        <f>[52]ACCOUNTALLOC!CX243</f>
        <v>0</v>
      </c>
      <c r="CY243" s="66">
        <f>[52]ACCOUNTALLOC!CY243</f>
        <v>0</v>
      </c>
      <c r="CZ243" s="66">
        <f>[52]ACCOUNTALLOC!CZ243</f>
        <v>0</v>
      </c>
      <c r="DA243" s="66">
        <f>[52]ACCOUNTALLOC!DA243</f>
        <v>0</v>
      </c>
      <c r="DB243" s="66">
        <f>[52]ACCOUNTALLOC!DB243</f>
        <v>0</v>
      </c>
      <c r="DC243" s="66">
        <f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>[52]ACCOUNTALLOC!E245</f>
        <v>1558153247.3214278</v>
      </c>
      <c r="F245" s="696">
        <f>[52]ACCOUNTALLOC!F245</f>
        <v>1428902309.5416932</v>
      </c>
      <c r="G245" s="696">
        <f>[52]ACCOUNTALLOC!G245</f>
        <v>145438529.65835547</v>
      </c>
      <c r="H245" s="696">
        <f>[52]ACCOUNTALLOC!H245</f>
        <v>0</v>
      </c>
      <c r="I245" s="696">
        <f>[52]ACCOUNTALLOC!I245</f>
        <v>0</v>
      </c>
      <c r="J245" s="696">
        <f>[52]ACCOUNTALLOC!J245</f>
        <v>0</v>
      </c>
      <c r="K245" s="696">
        <f>[52]ACCOUNTALLOC!K245</f>
        <v>3132494086.5214767</v>
      </c>
      <c r="L245" s="696"/>
      <c r="M245" s="696">
        <f>[52]ACCOUNTALLOC!M245</f>
        <v>298470777.88474739</v>
      </c>
      <c r="N245" s="696">
        <f>[52]ACCOUNTALLOC!N245</f>
        <v>363067310.31119448</v>
      </c>
      <c r="O245" s="696">
        <f>[52]ACCOUNTALLOC!O245</f>
        <v>-9721490.628468819</v>
      </c>
      <c r="P245" s="696">
        <f>[52]ACCOUNTALLOC!P245</f>
        <v>0</v>
      </c>
      <c r="Q245" s="696">
        <f>[52]ACCOUNTALLOC!Q245</f>
        <v>0</v>
      </c>
      <c r="R245" s="696">
        <f>[52]ACCOUNTALLOC!R245</f>
        <v>0</v>
      </c>
      <c r="S245" s="696">
        <f>[52]ACCOUNTALLOC!S245</f>
        <v>651816597.56747305</v>
      </c>
      <c r="T245" s="696"/>
      <c r="U245" s="696">
        <f>[52]ACCOUNTALLOC!U245</f>
        <v>265760238.97054532</v>
      </c>
      <c r="V245" s="696">
        <f>[52]ACCOUNTALLOC!V245</f>
        <v>403758652.69969773</v>
      </c>
      <c r="W245" s="696">
        <f>[52]ACCOUNTALLOC!W245</f>
        <v>5337070.3214494819</v>
      </c>
      <c r="X245" s="696">
        <f>[52]ACCOUNTALLOC!X245</f>
        <v>0</v>
      </c>
      <c r="Y245" s="696">
        <f>[52]ACCOUNTALLOC!Y245</f>
        <v>0</v>
      </c>
      <c r="Z245" s="696">
        <f>[52]ACCOUNTALLOC!Z245</f>
        <v>0</v>
      </c>
      <c r="AA245" s="696">
        <f>[52]ACCOUNTALLOC!AA245</f>
        <v>674855961.99169254</v>
      </c>
      <c r="AB245" s="696"/>
      <c r="AC245" s="696">
        <f>[52]ACCOUNTALLOC!AC245</f>
        <v>121119355.74617371</v>
      </c>
      <c r="AD245" s="696">
        <f>[52]ACCOUNTALLOC!AD245</f>
        <v>260572033.19841638</v>
      </c>
      <c r="AE245" s="696">
        <f>[52]ACCOUNTALLOC!AE245</f>
        <v>1012596.4414488765</v>
      </c>
      <c r="AF245" s="696">
        <f>[52]ACCOUNTALLOC!AF245</f>
        <v>0</v>
      </c>
      <c r="AG245" s="696">
        <f>[52]ACCOUNTALLOC!AG245</f>
        <v>0</v>
      </c>
      <c r="AH245" s="696">
        <f>[52]ACCOUNTALLOC!AH245</f>
        <v>0</v>
      </c>
      <c r="AI245" s="696">
        <f>[52]ACCOUNTALLOC!AI245</f>
        <v>382703985.38603896</v>
      </c>
      <c r="AJ245" s="696"/>
      <c r="AK245" s="696">
        <f>[52]ACCOUNTALLOC!AK245</f>
        <v>95000781.015310913</v>
      </c>
      <c r="AL245" s="696">
        <f>[52]ACCOUNTALLOC!AL245</f>
        <v>181291113.14459738</v>
      </c>
      <c r="AM245" s="696">
        <f>[52]ACCOUNTALLOC!AM245</f>
        <v>11596970.724080155</v>
      </c>
      <c r="AN245" s="696">
        <f>[52]ACCOUNTALLOC!AN245</f>
        <v>0</v>
      </c>
      <c r="AO245" s="696">
        <f>[52]ACCOUNTALLOC!AO245</f>
        <v>0</v>
      </c>
      <c r="AP245" s="696">
        <f>[52]ACCOUNTALLOC!AP245</f>
        <v>0</v>
      </c>
      <c r="AQ245" s="696">
        <f>[52]ACCOUNTALLOC!AQ245</f>
        <v>287888864.88398844</v>
      </c>
      <c r="AR245" s="696"/>
      <c r="AS245" s="696">
        <f>[52]ACCOUNTALLOC!AS245</f>
        <v>927782.87533384934</v>
      </c>
      <c r="AT245" s="696">
        <f>[52]ACCOUNTALLOC!AT245</f>
        <v>572446.33505155949</v>
      </c>
      <c r="AU245" s="696">
        <f>[52]ACCOUNTALLOC!AU245</f>
        <v>35930.815884615207</v>
      </c>
      <c r="AV245" s="696">
        <f>[52]ACCOUNTALLOC!AV245</f>
        <v>0</v>
      </c>
      <c r="AW245" s="696">
        <f>[52]ACCOUNTALLOC!AW245</f>
        <v>0</v>
      </c>
      <c r="AX245" s="696">
        <f>[52]ACCOUNTALLOC!AX245</f>
        <v>0</v>
      </c>
      <c r="AY245" s="696">
        <f>[52]ACCOUNTALLOC!AY245</f>
        <v>1536160.026270024</v>
      </c>
      <c r="AZ245" s="696"/>
      <c r="BA245" s="696">
        <f>[52]ACCOUNTALLOC!BA245</f>
        <v>17797909.662831914</v>
      </c>
      <c r="BB245" s="696">
        <f>[52]ACCOUNTALLOC!BB245</f>
        <v>15799241.077653406</v>
      </c>
      <c r="BC245" s="696">
        <f>[52]ACCOUNTALLOC!BC245</f>
        <v>3592703.5129315108</v>
      </c>
      <c r="BD245" s="696">
        <f>[52]ACCOUNTALLOC!BD245</f>
        <v>0</v>
      </c>
      <c r="BE245" s="696">
        <f>[52]ACCOUNTALLOC!BE245</f>
        <v>0</v>
      </c>
      <c r="BF245" s="696">
        <f>[52]ACCOUNTALLOC!BF245</f>
        <v>0</v>
      </c>
      <c r="BG245" s="696">
        <f>[52]ACCOUNTALLOC!BG245</f>
        <v>37189854.253416829</v>
      </c>
      <c r="BH245" s="696"/>
      <c r="BI245" s="696">
        <f>[52]ACCOUNTALLOC!BI245</f>
        <v>27373437.578405872</v>
      </c>
      <c r="BJ245" s="696">
        <f>[52]ACCOUNTALLOC!BJ245</f>
        <v>10006431.888608154</v>
      </c>
      <c r="BK245" s="696">
        <f>[52]ACCOUNTALLOC!BK245</f>
        <v>790544.47397552687</v>
      </c>
      <c r="BL245" s="696">
        <f>[52]ACCOUNTALLOC!BL245</f>
        <v>0</v>
      </c>
      <c r="BM245" s="696">
        <f>[52]ACCOUNTALLOC!BM245</f>
        <v>0</v>
      </c>
      <c r="BN245" s="696">
        <f>[52]ACCOUNTALLOC!BN245</f>
        <v>0</v>
      </c>
      <c r="BO245" s="696">
        <f>[52]ACCOUNTALLOC!BO245</f>
        <v>38170413.940989554</v>
      </c>
      <c r="BP245" s="696"/>
      <c r="BQ245" s="696">
        <f>[52]ACCOUNTALLOC!BQ245</f>
        <v>16570731.522801084</v>
      </c>
      <c r="BR245" s="696">
        <f>[52]ACCOUNTALLOC!BR245</f>
        <v>78470164.815281332</v>
      </c>
      <c r="BS245" s="696">
        <f>[52]ACCOUNTALLOC!BS245</f>
        <v>555868.93348716432</v>
      </c>
      <c r="BT245" s="696">
        <f>[52]ACCOUNTALLOC!BT245</f>
        <v>0</v>
      </c>
      <c r="BU245" s="696">
        <f>[52]ACCOUNTALLOC!BU245</f>
        <v>0</v>
      </c>
      <c r="BV245" s="696">
        <f>[52]ACCOUNTALLOC!BV245</f>
        <v>0</v>
      </c>
      <c r="BW245" s="696">
        <f>[52]ACCOUNTALLOC!BW245</f>
        <v>95596765.27156958</v>
      </c>
      <c r="BX245" s="696"/>
      <c r="BY245" s="696">
        <f>[52]ACCOUNTALLOC!BY245</f>
        <v>6911727.6111563882</v>
      </c>
      <c r="BZ245" s="696">
        <f>[52]ACCOUNTALLOC!BZ245</f>
        <v>59057135.347682245</v>
      </c>
      <c r="CA245" s="696">
        <f>[52]ACCOUNTALLOC!CA245</f>
        <v>913524.3650035914</v>
      </c>
      <c r="CB245" s="696">
        <f>[52]ACCOUNTALLOC!CB245</f>
        <v>0</v>
      </c>
      <c r="CC245" s="696">
        <f>[52]ACCOUNTALLOC!CC245</f>
        <v>0</v>
      </c>
      <c r="CD245" s="696">
        <f>[52]ACCOUNTALLOC!CD245</f>
        <v>0</v>
      </c>
      <c r="CE245" s="696">
        <f>[52]ACCOUNTALLOC!CE245</f>
        <v>66882387.323842227</v>
      </c>
      <c r="CF245" s="696"/>
      <c r="CG245" s="696">
        <f>[52]ACCOUNTALLOC!CG245</f>
        <v>12133850.101525782</v>
      </c>
      <c r="CH245" s="696">
        <f>[52]ACCOUNTALLOC!CH245</f>
        <v>9448780.6631534752</v>
      </c>
      <c r="CI245" s="696">
        <f>[52]ACCOUNTALLOC!CI245</f>
        <v>36074040.223888464</v>
      </c>
      <c r="CJ245" s="696">
        <f>[52]ACCOUNTALLOC!CJ245</f>
        <v>0</v>
      </c>
      <c r="CK245" s="696">
        <f>[52]ACCOUNTALLOC!CK245</f>
        <v>0</v>
      </c>
      <c r="CL245" s="696">
        <f>[52]ACCOUNTALLOC!CL245</f>
        <v>0</v>
      </c>
      <c r="CM245" s="696">
        <f>[52]ACCOUNTALLOC!CM245</f>
        <v>57656670.988567725</v>
      </c>
      <c r="CN245" s="696">
        <f>[52]ACCOUNTALLOC!CN245</f>
        <v>0</v>
      </c>
      <c r="CO245" s="696">
        <f>[52]ACCOUNTALLOC!CO245</f>
        <v>863376.05060711061</v>
      </c>
      <c r="CP245" s="696">
        <f>[52]ACCOUNTALLOC!CP245</f>
        <v>924740.42740275676</v>
      </c>
      <c r="CQ245" s="696">
        <f>[52]ACCOUNTALLOC!CQ245</f>
        <v>8215.0358048241706</v>
      </c>
      <c r="CR245" s="696">
        <f>[52]ACCOUNTALLOC!CR245</f>
        <v>0</v>
      </c>
      <c r="CS245" s="696">
        <f>[52]ACCOUNTALLOC!CS245</f>
        <v>0</v>
      </c>
      <c r="CT245" s="696">
        <f>[52]ACCOUNTALLOC!CT245</f>
        <v>0</v>
      </c>
      <c r="CU245" s="696">
        <f>[52]ACCOUNTALLOC!CU245</f>
        <v>1796331.5138146917</v>
      </c>
      <c r="CV245" s="696"/>
      <c r="CW245" s="696">
        <f>[52]ACCOUNTALLOC!CW245</f>
        <v>0</v>
      </c>
      <c r="CX245" s="696">
        <f>[52]ACCOUNTALLOC!CX245</f>
        <v>0</v>
      </c>
      <c r="CY245" s="696">
        <f>[52]ACCOUNTALLOC!CY245</f>
        <v>0</v>
      </c>
      <c r="CZ245" s="696">
        <f>[52]ACCOUNTALLOC!CZ245</f>
        <v>0</v>
      </c>
      <c r="DA245" s="696">
        <f>[52]ACCOUNTALLOC!DA245</f>
        <v>0</v>
      </c>
      <c r="DB245" s="696">
        <f>[52]ACCOUNTALLOC!DB245</f>
        <v>0</v>
      </c>
      <c r="DC245" s="696">
        <f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>[52]ACCOUNTALLOC!E252</f>
        <v>2376750.2513787863</v>
      </c>
      <c r="F252" s="697">
        <f>[52]ACCOUNTALLOC!F252</f>
        <v>17370778.45919957</v>
      </c>
      <c r="G252" s="697">
        <f>[52]ACCOUNTALLOC!G252</f>
        <v>0</v>
      </c>
      <c r="H252" s="697">
        <f>[52]ACCOUNTALLOC!H252</f>
        <v>0</v>
      </c>
      <c r="I252" s="697">
        <f>[52]ACCOUNTALLOC!I252</f>
        <v>0</v>
      </c>
      <c r="J252" s="697">
        <f>[52]ACCOUNTALLOC!J252</f>
        <v>0</v>
      </c>
      <c r="K252" s="697">
        <f>[52]ACCOUNTALLOC!K252</f>
        <v>19747528.710578356</v>
      </c>
      <c r="L252" s="698"/>
      <c r="M252" s="697">
        <f>[52]ACCOUNTALLOC!M252</f>
        <v>547966.88281810132</v>
      </c>
      <c r="N252" s="697">
        <f>[52]ACCOUNTALLOC!N252</f>
        <v>4413710.9801551495</v>
      </c>
      <c r="O252" s="697">
        <f>[52]ACCOUNTALLOC!O252</f>
        <v>0</v>
      </c>
      <c r="P252" s="697">
        <f>[52]ACCOUNTALLOC!P252</f>
        <v>0</v>
      </c>
      <c r="Q252" s="697">
        <f>[52]ACCOUNTALLOC!Q252</f>
        <v>0</v>
      </c>
      <c r="R252" s="697">
        <f>[52]ACCOUNTALLOC!R252</f>
        <v>0</v>
      </c>
      <c r="S252" s="697">
        <f>[52]ACCOUNTALLOC!S252</f>
        <v>4961677.8629732504</v>
      </c>
      <c r="T252" s="698"/>
      <c r="U252" s="697">
        <f>[52]ACCOUNTALLOC!U252</f>
        <v>586509.781922961</v>
      </c>
      <c r="V252" s="697">
        <f>[52]ACCOUNTALLOC!V252</f>
        <v>4908384.6111781402</v>
      </c>
      <c r="W252" s="697">
        <f>[52]ACCOUNTALLOC!W252</f>
        <v>0</v>
      </c>
      <c r="X252" s="697">
        <f>[52]ACCOUNTALLOC!X252</f>
        <v>0</v>
      </c>
      <c r="Y252" s="697">
        <f>[52]ACCOUNTALLOC!Y252</f>
        <v>0</v>
      </c>
      <c r="Z252" s="697">
        <f>[52]ACCOUNTALLOC!Z252</f>
        <v>0</v>
      </c>
      <c r="AA252" s="697">
        <f>[52]ACCOUNTALLOC!AA252</f>
        <v>5494894.3931011008</v>
      </c>
      <c r="AB252" s="698"/>
      <c r="AC252" s="697">
        <f>[52]ACCOUNTALLOC!AC252</f>
        <v>308162.71013233776</v>
      </c>
      <c r="AD252" s="697">
        <f>[52]ACCOUNTALLOC!AD252</f>
        <v>3167703.6499469765</v>
      </c>
      <c r="AE252" s="697">
        <f>[52]ACCOUNTALLOC!AE252</f>
        <v>0</v>
      </c>
      <c r="AF252" s="697">
        <f>[52]ACCOUNTALLOC!AF252</f>
        <v>0</v>
      </c>
      <c r="AG252" s="697">
        <f>[52]ACCOUNTALLOC!AG252</f>
        <v>0</v>
      </c>
      <c r="AH252" s="697">
        <f>[52]ACCOUNTALLOC!AH252</f>
        <v>0</v>
      </c>
      <c r="AI252" s="697">
        <f>[52]ACCOUNTALLOC!AI252</f>
        <v>3475866.3600793141</v>
      </c>
      <c r="AJ252" s="698"/>
      <c r="AK252" s="697">
        <f>[52]ACCOUNTALLOC!AK252</f>
        <v>217693.11082635677</v>
      </c>
      <c r="AL252" s="697">
        <f>[52]ACCOUNTALLOC!AL252</f>
        <v>2203906.9725253293</v>
      </c>
      <c r="AM252" s="697">
        <f>[52]ACCOUNTALLOC!AM252</f>
        <v>0</v>
      </c>
      <c r="AN252" s="697">
        <f>[52]ACCOUNTALLOC!AN252</f>
        <v>0</v>
      </c>
      <c r="AO252" s="697">
        <f>[52]ACCOUNTALLOC!AO252</f>
        <v>0</v>
      </c>
      <c r="AP252" s="697">
        <f>[52]ACCOUNTALLOC!AP252</f>
        <v>0</v>
      </c>
      <c r="AQ252" s="697">
        <f>[52]ACCOUNTALLOC!AQ252</f>
        <v>2421600.0833516861</v>
      </c>
      <c r="AR252" s="698"/>
      <c r="AS252" s="697">
        <f>[52]ACCOUNTALLOC!AS252</f>
        <v>7.4395106968865834</v>
      </c>
      <c r="AT252" s="697">
        <f>[52]ACCOUNTALLOC!AT252</f>
        <v>6959.0750883108039</v>
      </c>
      <c r="AU252" s="697">
        <f>[52]ACCOUNTALLOC!AU252</f>
        <v>0</v>
      </c>
      <c r="AV252" s="697">
        <f>[52]ACCOUNTALLOC!AV252</f>
        <v>0</v>
      </c>
      <c r="AW252" s="697">
        <f>[52]ACCOUNTALLOC!AW252</f>
        <v>0</v>
      </c>
      <c r="AX252" s="697">
        <f>[52]ACCOUNTALLOC!AX252</f>
        <v>0</v>
      </c>
      <c r="AY252" s="697">
        <f>[52]ACCOUNTALLOC!AY252</f>
        <v>6966.5145990076908</v>
      </c>
      <c r="AZ252" s="698"/>
      <c r="BA252" s="697">
        <f>[52]ACCOUNTALLOC!BA252</f>
        <v>0</v>
      </c>
      <c r="BB252" s="697">
        <f>[52]ACCOUNTALLOC!BB252</f>
        <v>192067.09566550315</v>
      </c>
      <c r="BC252" s="697">
        <f>[52]ACCOUNTALLOC!BC252</f>
        <v>0</v>
      </c>
      <c r="BD252" s="697">
        <f>[52]ACCOUNTALLOC!BD252</f>
        <v>0</v>
      </c>
      <c r="BE252" s="697">
        <f>[52]ACCOUNTALLOC!BE252</f>
        <v>0</v>
      </c>
      <c r="BF252" s="697">
        <f>[52]ACCOUNTALLOC!BF252</f>
        <v>0</v>
      </c>
      <c r="BG252" s="697">
        <f>[52]ACCOUNTALLOC!BG252</f>
        <v>192067.09566550315</v>
      </c>
      <c r="BH252" s="698"/>
      <c r="BI252" s="697">
        <f>[52]ACCOUNTALLOC!BI252</f>
        <v>0</v>
      </c>
      <c r="BJ252" s="697">
        <f>[52]ACCOUNTALLOC!BJ252</f>
        <v>0</v>
      </c>
      <c r="BK252" s="697">
        <f>[52]ACCOUNTALLOC!BK252</f>
        <v>0</v>
      </c>
      <c r="BL252" s="697">
        <f>[52]ACCOUNTALLOC!BL252</f>
        <v>0</v>
      </c>
      <c r="BM252" s="697">
        <f>[52]ACCOUNTALLOC!BM252</f>
        <v>0</v>
      </c>
      <c r="BN252" s="697">
        <f>[52]ACCOUNTALLOC!BN252</f>
        <v>0</v>
      </c>
      <c r="BO252" s="697">
        <f>[52]ACCOUNTALLOC!BO252</f>
        <v>0</v>
      </c>
      <c r="BP252" s="698"/>
      <c r="BQ252" s="697">
        <f>[52]ACCOUNTALLOC!BQ252</f>
        <v>73941.14374809053</v>
      </c>
      <c r="BR252" s="697">
        <f>[52]ACCOUNTALLOC!BR252</f>
        <v>953940.54552289587</v>
      </c>
      <c r="BS252" s="697">
        <f>[52]ACCOUNTALLOC!BS252</f>
        <v>0</v>
      </c>
      <c r="BT252" s="697">
        <f>[52]ACCOUNTALLOC!BT252</f>
        <v>0</v>
      </c>
      <c r="BU252" s="697">
        <f>[52]ACCOUNTALLOC!BU252</f>
        <v>0</v>
      </c>
      <c r="BV252" s="697">
        <f>[52]ACCOUNTALLOC!BV252</f>
        <v>0</v>
      </c>
      <c r="BW252" s="697">
        <f>[52]ACCOUNTALLOC!BW252</f>
        <v>1027881.6892709864</v>
      </c>
      <c r="BX252" s="698"/>
      <c r="BY252" s="697">
        <f>[52]ACCOUNTALLOC!BY252</f>
        <v>0</v>
      </c>
      <c r="BZ252" s="697">
        <f>[52]ACCOUNTALLOC!BZ252</f>
        <v>0</v>
      </c>
      <c r="CA252" s="697">
        <f>[52]ACCOUNTALLOC!CA252</f>
        <v>0</v>
      </c>
      <c r="CB252" s="697">
        <f>[52]ACCOUNTALLOC!CB252</f>
        <v>0</v>
      </c>
      <c r="CC252" s="697">
        <f>[52]ACCOUNTALLOC!CC252</f>
        <v>0</v>
      </c>
      <c r="CD252" s="697">
        <f>[52]ACCOUNTALLOC!CD252</f>
        <v>0</v>
      </c>
      <c r="CE252" s="697">
        <f>[52]ACCOUNTALLOC!CE252</f>
        <v>0</v>
      </c>
      <c r="CF252" s="698"/>
      <c r="CG252" s="697">
        <f>[52]ACCOUNTALLOC!CG252</f>
        <v>8564.765289684754</v>
      </c>
      <c r="CH252" s="697">
        <f>[52]ACCOUNTALLOC!CH252</f>
        <v>114866.26798290484</v>
      </c>
      <c r="CI252" s="697">
        <f>[52]ACCOUNTALLOC!CI252</f>
        <v>0</v>
      </c>
      <c r="CJ252" s="697">
        <f>[52]ACCOUNTALLOC!CJ252</f>
        <v>0</v>
      </c>
      <c r="CK252" s="697">
        <f>[52]ACCOUNTALLOC!CK252</f>
        <v>0</v>
      </c>
      <c r="CL252" s="697">
        <f>[52]ACCOUNTALLOC!CL252</f>
        <v>0</v>
      </c>
      <c r="CM252" s="697">
        <f>[52]ACCOUNTALLOC!CM252</f>
        <v>123431.0332725896</v>
      </c>
      <c r="CN252" s="698">
        <f>[52]ACCOUNTALLOC!CN252</f>
        <v>0</v>
      </c>
      <c r="CO252" s="697">
        <f>[52]ACCOUNTALLOC!CO252</f>
        <v>1518.0069419324557</v>
      </c>
      <c r="CP252" s="697">
        <f>[52]ACCOUNTALLOC!CP252</f>
        <v>11241.8189748962</v>
      </c>
      <c r="CQ252" s="697">
        <f>[52]ACCOUNTALLOC!CQ252</f>
        <v>0</v>
      </c>
      <c r="CR252" s="697">
        <f>[52]ACCOUNTALLOC!CR252</f>
        <v>0</v>
      </c>
      <c r="CS252" s="697">
        <f>[52]ACCOUNTALLOC!CS252</f>
        <v>0</v>
      </c>
      <c r="CT252" s="697">
        <f>[52]ACCOUNTALLOC!CT252</f>
        <v>0</v>
      </c>
      <c r="CU252" s="697">
        <f>[52]ACCOUNTALLOC!CU252</f>
        <v>12759.825916828655</v>
      </c>
      <c r="CW252" s="65">
        <f>[52]ACCOUNTALLOC!CW252</f>
        <v>0</v>
      </c>
      <c r="CX252" s="65">
        <f>[52]ACCOUNTALLOC!CX252</f>
        <v>0</v>
      </c>
      <c r="CY252" s="65">
        <f>[52]ACCOUNTALLOC!CY252</f>
        <v>0</v>
      </c>
      <c r="CZ252" s="65">
        <f>[52]ACCOUNTALLOC!CZ252</f>
        <v>0</v>
      </c>
      <c r="DA252" s="65">
        <f>[52]ACCOUNTALLOC!DA252</f>
        <v>0</v>
      </c>
      <c r="DB252" s="65">
        <f>[52]ACCOUNTALLOC!DB252</f>
        <v>0</v>
      </c>
      <c r="DC252" s="65">
        <f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>[52]ACCOUNTALLOC!E253</f>
        <v>9085078.197350651</v>
      </c>
      <c r="F253" s="697">
        <f>[52]ACCOUNTALLOC!F253</f>
        <v>66399437.870736189</v>
      </c>
      <c r="G253" s="697">
        <f>[52]ACCOUNTALLOC!G253</f>
        <v>0</v>
      </c>
      <c r="H253" s="697">
        <f>[52]ACCOUNTALLOC!H253</f>
        <v>0</v>
      </c>
      <c r="I253" s="697">
        <f>[52]ACCOUNTALLOC!I253</f>
        <v>0</v>
      </c>
      <c r="J253" s="697">
        <f>[52]ACCOUNTALLOC!J253</f>
        <v>0</v>
      </c>
      <c r="K253" s="697">
        <f>[52]ACCOUNTALLOC!K253</f>
        <v>75484516.068086833</v>
      </c>
      <c r="L253" s="698"/>
      <c r="M253" s="697">
        <f>[52]ACCOUNTALLOC!M253</f>
        <v>2094591.9652571564</v>
      </c>
      <c r="N253" s="697">
        <f>[52]ACCOUNTALLOC!N253</f>
        <v>16871318.041074269</v>
      </c>
      <c r="O253" s="697">
        <f>[52]ACCOUNTALLOC!O253</f>
        <v>0</v>
      </c>
      <c r="P253" s="697">
        <f>[52]ACCOUNTALLOC!P253</f>
        <v>0</v>
      </c>
      <c r="Q253" s="697">
        <f>[52]ACCOUNTALLOC!Q253</f>
        <v>0</v>
      </c>
      <c r="R253" s="697">
        <f>[52]ACCOUNTALLOC!R253</f>
        <v>0</v>
      </c>
      <c r="S253" s="697">
        <f>[52]ACCOUNTALLOC!S253</f>
        <v>18965910.006331425</v>
      </c>
      <c r="T253" s="698"/>
      <c r="U253" s="697">
        <f>[52]ACCOUNTALLOC!U253</f>
        <v>2241921.3921151571</v>
      </c>
      <c r="V253" s="697">
        <f>[52]ACCOUNTALLOC!V253</f>
        <v>18762197.664376773</v>
      </c>
      <c r="W253" s="697">
        <f>[52]ACCOUNTALLOC!W253</f>
        <v>0</v>
      </c>
      <c r="X253" s="697">
        <f>[52]ACCOUNTALLOC!X253</f>
        <v>0</v>
      </c>
      <c r="Y253" s="697">
        <f>[52]ACCOUNTALLOC!Y253</f>
        <v>0</v>
      </c>
      <c r="Z253" s="697">
        <f>[52]ACCOUNTALLOC!Z253</f>
        <v>0</v>
      </c>
      <c r="AA253" s="697">
        <f>[52]ACCOUNTALLOC!AA253</f>
        <v>21004119.05649193</v>
      </c>
      <c r="AB253" s="698"/>
      <c r="AC253" s="697">
        <f>[52]ACCOUNTALLOC!AC253</f>
        <v>1177945.523487651</v>
      </c>
      <c r="AD253" s="697">
        <f>[52]ACCOUNTALLOC!AD253</f>
        <v>12108481.044277307</v>
      </c>
      <c r="AE253" s="697">
        <f>[52]ACCOUNTALLOC!AE253</f>
        <v>0</v>
      </c>
      <c r="AF253" s="697">
        <f>[52]ACCOUNTALLOC!AF253</f>
        <v>0</v>
      </c>
      <c r="AG253" s="697">
        <f>[52]ACCOUNTALLOC!AG253</f>
        <v>0</v>
      </c>
      <c r="AH253" s="697">
        <f>[52]ACCOUNTALLOC!AH253</f>
        <v>0</v>
      </c>
      <c r="AI253" s="697">
        <f>[52]ACCOUNTALLOC!AI253</f>
        <v>13286426.567764958</v>
      </c>
      <c r="AJ253" s="698"/>
      <c r="AK253" s="697">
        <f>[52]ACCOUNTALLOC!AK253</f>
        <v>832127.36960252654</v>
      </c>
      <c r="AL253" s="697">
        <f>[52]ACCOUNTALLOC!AL253</f>
        <v>8424388.3737736084</v>
      </c>
      <c r="AM253" s="697">
        <f>[52]ACCOUNTALLOC!AM253</f>
        <v>0</v>
      </c>
      <c r="AN253" s="697">
        <f>[52]ACCOUNTALLOC!AN253</f>
        <v>0</v>
      </c>
      <c r="AO253" s="697">
        <f>[52]ACCOUNTALLOC!AO253</f>
        <v>0</v>
      </c>
      <c r="AP253" s="697">
        <f>[52]ACCOUNTALLOC!AP253</f>
        <v>0</v>
      </c>
      <c r="AQ253" s="697">
        <f>[52]ACCOUNTALLOC!AQ253</f>
        <v>9256515.7433761358</v>
      </c>
      <c r="AR253" s="698"/>
      <c r="AS253" s="697">
        <f>[52]ACCOUNTALLOC!AS253</f>
        <v>28.437374264305721</v>
      </c>
      <c r="AT253" s="697">
        <f>[52]ACCOUNTALLOC!AT253</f>
        <v>26600.919184445891</v>
      </c>
      <c r="AU253" s="697">
        <f>[52]ACCOUNTALLOC!AU253</f>
        <v>0</v>
      </c>
      <c r="AV253" s="697">
        <f>[52]ACCOUNTALLOC!AV253</f>
        <v>0</v>
      </c>
      <c r="AW253" s="697">
        <f>[52]ACCOUNTALLOC!AW253</f>
        <v>0</v>
      </c>
      <c r="AX253" s="697">
        <f>[52]ACCOUNTALLOC!AX253</f>
        <v>0</v>
      </c>
      <c r="AY253" s="697">
        <f>[52]ACCOUNTALLOC!AY253</f>
        <v>26629.356558710198</v>
      </c>
      <c r="AZ253" s="698"/>
      <c r="BA253" s="697">
        <f>[52]ACCOUNTALLOC!BA253</f>
        <v>0</v>
      </c>
      <c r="BB253" s="697">
        <f>[52]ACCOUNTALLOC!BB253</f>
        <v>734172.46185073815</v>
      </c>
      <c r="BC253" s="697">
        <f>[52]ACCOUNTALLOC!BC253</f>
        <v>0</v>
      </c>
      <c r="BD253" s="697">
        <f>[52]ACCOUNTALLOC!BD253</f>
        <v>0</v>
      </c>
      <c r="BE253" s="697">
        <f>[52]ACCOUNTALLOC!BE253</f>
        <v>0</v>
      </c>
      <c r="BF253" s="697">
        <f>[52]ACCOUNTALLOC!BF253</f>
        <v>0</v>
      </c>
      <c r="BG253" s="697">
        <f>[52]ACCOUNTALLOC!BG253</f>
        <v>734172.46185073815</v>
      </c>
      <c r="BH253" s="698"/>
      <c r="BI253" s="697">
        <f>[52]ACCOUNTALLOC!BI253</f>
        <v>0</v>
      </c>
      <c r="BJ253" s="697">
        <f>[52]ACCOUNTALLOC!BJ253</f>
        <v>0</v>
      </c>
      <c r="BK253" s="697">
        <f>[52]ACCOUNTALLOC!BK253</f>
        <v>0</v>
      </c>
      <c r="BL253" s="697">
        <f>[52]ACCOUNTALLOC!BL253</f>
        <v>0</v>
      </c>
      <c r="BM253" s="697">
        <f>[52]ACCOUNTALLOC!BM253</f>
        <v>0</v>
      </c>
      <c r="BN253" s="697">
        <f>[52]ACCOUNTALLOC!BN253</f>
        <v>0</v>
      </c>
      <c r="BO253" s="697">
        <f>[52]ACCOUNTALLOC!BO253</f>
        <v>0</v>
      </c>
      <c r="BP253" s="698"/>
      <c r="BQ253" s="697">
        <f>[52]ACCOUNTALLOC!BQ253</f>
        <v>282638.47771268757</v>
      </c>
      <c r="BR253" s="697">
        <f>[52]ACCOUNTALLOC!BR253</f>
        <v>3646417.8121665148</v>
      </c>
      <c r="BS253" s="697">
        <f>[52]ACCOUNTALLOC!BS253</f>
        <v>0</v>
      </c>
      <c r="BT253" s="697">
        <f>[52]ACCOUNTALLOC!BT253</f>
        <v>0</v>
      </c>
      <c r="BU253" s="697">
        <f>[52]ACCOUNTALLOC!BU253</f>
        <v>0</v>
      </c>
      <c r="BV253" s="697">
        <f>[52]ACCOUNTALLOC!BV253</f>
        <v>0</v>
      </c>
      <c r="BW253" s="697">
        <f>[52]ACCOUNTALLOC!BW253</f>
        <v>3929056.2898792024</v>
      </c>
      <c r="BX253" s="698"/>
      <c r="BY253" s="697">
        <f>[52]ACCOUNTALLOC!BY253</f>
        <v>0</v>
      </c>
      <c r="BZ253" s="697">
        <f>[52]ACCOUNTALLOC!BZ253</f>
        <v>0</v>
      </c>
      <c r="CA253" s="697">
        <f>[52]ACCOUNTALLOC!CA253</f>
        <v>0</v>
      </c>
      <c r="CB253" s="697">
        <f>[52]ACCOUNTALLOC!CB253</f>
        <v>0</v>
      </c>
      <c r="CC253" s="697">
        <f>[52]ACCOUNTALLOC!CC253</f>
        <v>0</v>
      </c>
      <c r="CD253" s="697">
        <f>[52]ACCOUNTALLOC!CD253</f>
        <v>0</v>
      </c>
      <c r="CE253" s="697">
        <f>[52]ACCOUNTALLOC!CE253</f>
        <v>0</v>
      </c>
      <c r="CF253" s="698"/>
      <c r="CG253" s="697">
        <f>[52]ACCOUNTALLOC!CG253</f>
        <v>32738.636444279753</v>
      </c>
      <c r="CH253" s="697">
        <f>[52]ACCOUNTALLOC!CH253</f>
        <v>439073.91037705244</v>
      </c>
      <c r="CI253" s="697">
        <f>[52]ACCOUNTALLOC!CI253</f>
        <v>0</v>
      </c>
      <c r="CJ253" s="697">
        <f>[52]ACCOUNTALLOC!CJ253</f>
        <v>0</v>
      </c>
      <c r="CK253" s="697">
        <f>[52]ACCOUNTALLOC!CK253</f>
        <v>0</v>
      </c>
      <c r="CL253" s="697">
        <f>[52]ACCOUNTALLOC!CL253</f>
        <v>0</v>
      </c>
      <c r="CM253" s="697">
        <f>[52]ACCOUNTALLOC!CM253</f>
        <v>471812.54682133219</v>
      </c>
      <c r="CN253" s="698">
        <f>[52]ACCOUNTALLOC!CN253</f>
        <v>0</v>
      </c>
      <c r="CO253" s="697">
        <f>[52]ACCOUNTALLOC!CO253</f>
        <v>5802.5498318878954</v>
      </c>
      <c r="CP253" s="697">
        <f>[52]ACCOUNTALLOC!CP253</f>
        <v>42971.618245603902</v>
      </c>
      <c r="CQ253" s="697">
        <f>[52]ACCOUNTALLOC!CQ253</f>
        <v>0</v>
      </c>
      <c r="CR253" s="697">
        <f>[52]ACCOUNTALLOC!CR253</f>
        <v>0</v>
      </c>
      <c r="CS253" s="697">
        <f>[52]ACCOUNTALLOC!CS253</f>
        <v>0</v>
      </c>
      <c r="CT253" s="697">
        <f>[52]ACCOUNTALLOC!CT253</f>
        <v>0</v>
      </c>
      <c r="CU253" s="697">
        <f>[52]ACCOUNTALLOC!CU253</f>
        <v>48774.168077491799</v>
      </c>
      <c r="CW253" s="65">
        <f>[52]ACCOUNTALLOC!CW253</f>
        <v>0</v>
      </c>
      <c r="CX253" s="65">
        <f>[52]ACCOUNTALLOC!CX253</f>
        <v>0</v>
      </c>
      <c r="CY253" s="65">
        <f>[52]ACCOUNTALLOC!CY253</f>
        <v>0</v>
      </c>
      <c r="CZ253" s="65">
        <f>[52]ACCOUNTALLOC!CZ253</f>
        <v>0</v>
      </c>
      <c r="DA253" s="65">
        <f>[52]ACCOUNTALLOC!DA253</f>
        <v>0</v>
      </c>
      <c r="DB253" s="65">
        <f>[52]ACCOUNTALLOC!DB253</f>
        <v>0</v>
      </c>
      <c r="DC253" s="65">
        <f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>[52]ACCOUNTALLOC!E254</f>
        <v>0</v>
      </c>
      <c r="F254" s="697">
        <f>[52]ACCOUNTALLOC!F254</f>
        <v>0</v>
      </c>
      <c r="G254" s="697">
        <f>[52]ACCOUNTALLOC!G254</f>
        <v>0</v>
      </c>
      <c r="H254" s="697">
        <f>[52]ACCOUNTALLOC!H254</f>
        <v>0</v>
      </c>
      <c r="I254" s="697">
        <f>[52]ACCOUNTALLOC!I254</f>
        <v>0</v>
      </c>
      <c r="J254" s="697">
        <f>[52]ACCOUNTALLOC!J254</f>
        <v>0</v>
      </c>
      <c r="K254" s="697">
        <f>[52]ACCOUNTALLOC!K254</f>
        <v>0</v>
      </c>
      <c r="L254" s="698"/>
      <c r="M254" s="697">
        <f>[52]ACCOUNTALLOC!M254</f>
        <v>0</v>
      </c>
      <c r="N254" s="697">
        <f>[52]ACCOUNTALLOC!N254</f>
        <v>0</v>
      </c>
      <c r="O254" s="697">
        <f>[52]ACCOUNTALLOC!O254</f>
        <v>0</v>
      </c>
      <c r="P254" s="697">
        <f>[52]ACCOUNTALLOC!P254</f>
        <v>0</v>
      </c>
      <c r="Q254" s="697">
        <f>[52]ACCOUNTALLOC!Q254</f>
        <v>0</v>
      </c>
      <c r="R254" s="697">
        <f>[52]ACCOUNTALLOC!R254</f>
        <v>0</v>
      </c>
      <c r="S254" s="697">
        <f>[52]ACCOUNTALLOC!S254</f>
        <v>0</v>
      </c>
      <c r="T254" s="698"/>
      <c r="U254" s="697">
        <f>[52]ACCOUNTALLOC!U254</f>
        <v>0</v>
      </c>
      <c r="V254" s="697">
        <f>[52]ACCOUNTALLOC!V254</f>
        <v>0</v>
      </c>
      <c r="W254" s="697">
        <f>[52]ACCOUNTALLOC!W254</f>
        <v>0</v>
      </c>
      <c r="X254" s="697">
        <f>[52]ACCOUNTALLOC!X254</f>
        <v>0</v>
      </c>
      <c r="Y254" s="697">
        <f>[52]ACCOUNTALLOC!Y254</f>
        <v>0</v>
      </c>
      <c r="Z254" s="697">
        <f>[52]ACCOUNTALLOC!Z254</f>
        <v>0</v>
      </c>
      <c r="AA254" s="697">
        <f>[52]ACCOUNTALLOC!AA254</f>
        <v>0</v>
      </c>
      <c r="AB254" s="698"/>
      <c r="AC254" s="697">
        <f>[52]ACCOUNTALLOC!AC254</f>
        <v>0</v>
      </c>
      <c r="AD254" s="697">
        <f>[52]ACCOUNTALLOC!AD254</f>
        <v>0</v>
      </c>
      <c r="AE254" s="697">
        <f>[52]ACCOUNTALLOC!AE254</f>
        <v>0</v>
      </c>
      <c r="AF254" s="697">
        <f>[52]ACCOUNTALLOC!AF254</f>
        <v>0</v>
      </c>
      <c r="AG254" s="697">
        <f>[52]ACCOUNTALLOC!AG254</f>
        <v>0</v>
      </c>
      <c r="AH254" s="697">
        <f>[52]ACCOUNTALLOC!AH254</f>
        <v>0</v>
      </c>
      <c r="AI254" s="697">
        <f>[52]ACCOUNTALLOC!AI254</f>
        <v>0</v>
      </c>
      <c r="AJ254" s="698"/>
      <c r="AK254" s="697">
        <f>[52]ACCOUNTALLOC!AK254</f>
        <v>0</v>
      </c>
      <c r="AL254" s="697">
        <f>[52]ACCOUNTALLOC!AL254</f>
        <v>0</v>
      </c>
      <c r="AM254" s="697">
        <f>[52]ACCOUNTALLOC!AM254</f>
        <v>0</v>
      </c>
      <c r="AN254" s="697">
        <f>[52]ACCOUNTALLOC!AN254</f>
        <v>0</v>
      </c>
      <c r="AO254" s="697">
        <f>[52]ACCOUNTALLOC!AO254</f>
        <v>0</v>
      </c>
      <c r="AP254" s="697">
        <f>[52]ACCOUNTALLOC!AP254</f>
        <v>0</v>
      </c>
      <c r="AQ254" s="697">
        <f>[52]ACCOUNTALLOC!AQ254</f>
        <v>0</v>
      </c>
      <c r="AR254" s="698"/>
      <c r="AS254" s="697">
        <f>[52]ACCOUNTALLOC!AS254</f>
        <v>0</v>
      </c>
      <c r="AT254" s="697">
        <f>[52]ACCOUNTALLOC!AT254</f>
        <v>0</v>
      </c>
      <c r="AU254" s="697">
        <f>[52]ACCOUNTALLOC!AU254</f>
        <v>0</v>
      </c>
      <c r="AV254" s="697">
        <f>[52]ACCOUNTALLOC!AV254</f>
        <v>0</v>
      </c>
      <c r="AW254" s="697">
        <f>[52]ACCOUNTALLOC!AW254</f>
        <v>0</v>
      </c>
      <c r="AX254" s="697">
        <f>[52]ACCOUNTALLOC!AX254</f>
        <v>0</v>
      </c>
      <c r="AY254" s="697">
        <f>[52]ACCOUNTALLOC!AY254</f>
        <v>0</v>
      </c>
      <c r="AZ254" s="698"/>
      <c r="BA254" s="697">
        <f>[52]ACCOUNTALLOC!BA254</f>
        <v>0</v>
      </c>
      <c r="BB254" s="697">
        <f>[52]ACCOUNTALLOC!BB254</f>
        <v>0</v>
      </c>
      <c r="BC254" s="697">
        <f>[52]ACCOUNTALLOC!BC254</f>
        <v>0</v>
      </c>
      <c r="BD254" s="697">
        <f>[52]ACCOUNTALLOC!BD254</f>
        <v>0</v>
      </c>
      <c r="BE254" s="697">
        <f>[52]ACCOUNTALLOC!BE254</f>
        <v>0</v>
      </c>
      <c r="BF254" s="697">
        <f>[52]ACCOUNTALLOC!BF254</f>
        <v>0</v>
      </c>
      <c r="BG254" s="697">
        <f>[52]ACCOUNTALLOC!BG254</f>
        <v>0</v>
      </c>
      <c r="BH254" s="698"/>
      <c r="BI254" s="697">
        <f>[52]ACCOUNTALLOC!BI254</f>
        <v>0</v>
      </c>
      <c r="BJ254" s="697">
        <f>[52]ACCOUNTALLOC!BJ254</f>
        <v>0</v>
      </c>
      <c r="BK254" s="697">
        <f>[52]ACCOUNTALLOC!BK254</f>
        <v>0</v>
      </c>
      <c r="BL254" s="697">
        <f>[52]ACCOUNTALLOC!BL254</f>
        <v>0</v>
      </c>
      <c r="BM254" s="697">
        <f>[52]ACCOUNTALLOC!BM254</f>
        <v>0</v>
      </c>
      <c r="BN254" s="697">
        <f>[52]ACCOUNTALLOC!BN254</f>
        <v>0</v>
      </c>
      <c r="BO254" s="697">
        <f>[52]ACCOUNTALLOC!BO254</f>
        <v>0</v>
      </c>
      <c r="BP254" s="698"/>
      <c r="BQ254" s="697">
        <f>[52]ACCOUNTALLOC!BQ254</f>
        <v>0</v>
      </c>
      <c r="BR254" s="697">
        <f>[52]ACCOUNTALLOC!BR254</f>
        <v>0</v>
      </c>
      <c r="BS254" s="697">
        <f>[52]ACCOUNTALLOC!BS254</f>
        <v>0</v>
      </c>
      <c r="BT254" s="697">
        <f>[52]ACCOUNTALLOC!BT254</f>
        <v>0</v>
      </c>
      <c r="BU254" s="697">
        <f>[52]ACCOUNTALLOC!BU254</f>
        <v>0</v>
      </c>
      <c r="BV254" s="697">
        <f>[52]ACCOUNTALLOC!BV254</f>
        <v>0</v>
      </c>
      <c r="BW254" s="697">
        <f>[52]ACCOUNTALLOC!BW254</f>
        <v>0</v>
      </c>
      <c r="BX254" s="698"/>
      <c r="BY254" s="697">
        <f>[52]ACCOUNTALLOC!BY254</f>
        <v>0</v>
      </c>
      <c r="BZ254" s="697">
        <f>[52]ACCOUNTALLOC!BZ254</f>
        <v>0</v>
      </c>
      <c r="CA254" s="697">
        <f>[52]ACCOUNTALLOC!CA254</f>
        <v>0</v>
      </c>
      <c r="CB254" s="697">
        <f>[52]ACCOUNTALLOC!CB254</f>
        <v>0</v>
      </c>
      <c r="CC254" s="697">
        <f>[52]ACCOUNTALLOC!CC254</f>
        <v>0</v>
      </c>
      <c r="CD254" s="697">
        <f>[52]ACCOUNTALLOC!CD254</f>
        <v>0</v>
      </c>
      <c r="CE254" s="697">
        <f>[52]ACCOUNTALLOC!CE254</f>
        <v>0</v>
      </c>
      <c r="CF254" s="698"/>
      <c r="CG254" s="697">
        <f>[52]ACCOUNTALLOC!CG254</f>
        <v>0</v>
      </c>
      <c r="CH254" s="697">
        <f>[52]ACCOUNTALLOC!CH254</f>
        <v>0</v>
      </c>
      <c r="CI254" s="697">
        <f>[52]ACCOUNTALLOC!CI254</f>
        <v>0</v>
      </c>
      <c r="CJ254" s="697">
        <f>[52]ACCOUNTALLOC!CJ254</f>
        <v>0</v>
      </c>
      <c r="CK254" s="697">
        <f>[52]ACCOUNTALLOC!CK254</f>
        <v>0</v>
      </c>
      <c r="CL254" s="697">
        <f>[52]ACCOUNTALLOC!CL254</f>
        <v>0</v>
      </c>
      <c r="CM254" s="697">
        <f>[52]ACCOUNTALLOC!CM254</f>
        <v>0</v>
      </c>
      <c r="CN254" s="698">
        <f>[52]ACCOUNTALLOC!CN254</f>
        <v>0</v>
      </c>
      <c r="CO254" s="697">
        <f>[52]ACCOUNTALLOC!CO254</f>
        <v>0</v>
      </c>
      <c r="CP254" s="697">
        <f>[52]ACCOUNTALLOC!CP254</f>
        <v>0</v>
      </c>
      <c r="CQ254" s="697">
        <f>[52]ACCOUNTALLOC!CQ254</f>
        <v>0</v>
      </c>
      <c r="CR254" s="697">
        <f>[52]ACCOUNTALLOC!CR254</f>
        <v>0</v>
      </c>
      <c r="CS254" s="697">
        <f>[52]ACCOUNTALLOC!CS254</f>
        <v>0</v>
      </c>
      <c r="CT254" s="697">
        <f>[52]ACCOUNTALLOC!CT254</f>
        <v>0</v>
      </c>
      <c r="CU254" s="697">
        <f>[52]ACCOUNTALLOC!CU254</f>
        <v>0</v>
      </c>
      <c r="CW254" s="65">
        <f>[52]ACCOUNTALLOC!CW254</f>
        <v>0</v>
      </c>
      <c r="CX254" s="65">
        <f>[52]ACCOUNTALLOC!CX254</f>
        <v>0</v>
      </c>
      <c r="CY254" s="65">
        <f>[52]ACCOUNTALLOC!CY254</f>
        <v>0</v>
      </c>
      <c r="CZ254" s="65">
        <f>[52]ACCOUNTALLOC!CZ254</f>
        <v>0</v>
      </c>
      <c r="DA254" s="65">
        <f>[52]ACCOUNTALLOC!DA254</f>
        <v>0</v>
      </c>
      <c r="DB254" s="65">
        <f>[52]ACCOUNTALLOC!DB254</f>
        <v>0</v>
      </c>
      <c r="DC254" s="65">
        <f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>[52]ACCOUNTALLOC!E255</f>
        <v>0</v>
      </c>
      <c r="F255" s="697">
        <f>[52]ACCOUNTALLOC!F255</f>
        <v>0</v>
      </c>
      <c r="G255" s="697">
        <f>[52]ACCOUNTALLOC!G255</f>
        <v>0</v>
      </c>
      <c r="H255" s="697">
        <f>[52]ACCOUNTALLOC!H255</f>
        <v>0</v>
      </c>
      <c r="I255" s="697">
        <f>[52]ACCOUNTALLOC!I255</f>
        <v>0</v>
      </c>
      <c r="J255" s="697">
        <f>[52]ACCOUNTALLOC!J255</f>
        <v>0</v>
      </c>
      <c r="K255" s="697">
        <f>[52]ACCOUNTALLOC!K255</f>
        <v>0</v>
      </c>
      <c r="L255" s="698"/>
      <c r="M255" s="697">
        <f>[52]ACCOUNTALLOC!M255</f>
        <v>0</v>
      </c>
      <c r="N255" s="697">
        <f>[52]ACCOUNTALLOC!N255</f>
        <v>0</v>
      </c>
      <c r="O255" s="697">
        <f>[52]ACCOUNTALLOC!O255</f>
        <v>0</v>
      </c>
      <c r="P255" s="697">
        <f>[52]ACCOUNTALLOC!P255</f>
        <v>0</v>
      </c>
      <c r="Q255" s="697">
        <f>[52]ACCOUNTALLOC!Q255</f>
        <v>0</v>
      </c>
      <c r="R255" s="697">
        <f>[52]ACCOUNTALLOC!R255</f>
        <v>0</v>
      </c>
      <c r="S255" s="697">
        <f>[52]ACCOUNTALLOC!S255</f>
        <v>0</v>
      </c>
      <c r="T255" s="698"/>
      <c r="U255" s="697">
        <f>[52]ACCOUNTALLOC!U255</f>
        <v>0</v>
      </c>
      <c r="V255" s="697">
        <f>[52]ACCOUNTALLOC!V255</f>
        <v>0</v>
      </c>
      <c r="W255" s="697">
        <f>[52]ACCOUNTALLOC!W255</f>
        <v>0</v>
      </c>
      <c r="X255" s="697">
        <f>[52]ACCOUNTALLOC!X255</f>
        <v>0</v>
      </c>
      <c r="Y255" s="697">
        <f>[52]ACCOUNTALLOC!Y255</f>
        <v>0</v>
      </c>
      <c r="Z255" s="697">
        <f>[52]ACCOUNTALLOC!Z255</f>
        <v>0</v>
      </c>
      <c r="AA255" s="697">
        <f>[52]ACCOUNTALLOC!AA255</f>
        <v>0</v>
      </c>
      <c r="AB255" s="698"/>
      <c r="AC255" s="697">
        <f>[52]ACCOUNTALLOC!AC255</f>
        <v>0</v>
      </c>
      <c r="AD255" s="697">
        <f>[52]ACCOUNTALLOC!AD255</f>
        <v>0</v>
      </c>
      <c r="AE255" s="697">
        <f>[52]ACCOUNTALLOC!AE255</f>
        <v>0</v>
      </c>
      <c r="AF255" s="697">
        <f>[52]ACCOUNTALLOC!AF255</f>
        <v>0</v>
      </c>
      <c r="AG255" s="697">
        <f>[52]ACCOUNTALLOC!AG255</f>
        <v>0</v>
      </c>
      <c r="AH255" s="697">
        <f>[52]ACCOUNTALLOC!AH255</f>
        <v>0</v>
      </c>
      <c r="AI255" s="697">
        <f>[52]ACCOUNTALLOC!AI255</f>
        <v>0</v>
      </c>
      <c r="AJ255" s="698"/>
      <c r="AK255" s="697">
        <f>[52]ACCOUNTALLOC!AK255</f>
        <v>0</v>
      </c>
      <c r="AL255" s="697">
        <f>[52]ACCOUNTALLOC!AL255</f>
        <v>0</v>
      </c>
      <c r="AM255" s="697">
        <f>[52]ACCOUNTALLOC!AM255</f>
        <v>0</v>
      </c>
      <c r="AN255" s="697">
        <f>[52]ACCOUNTALLOC!AN255</f>
        <v>0</v>
      </c>
      <c r="AO255" s="697">
        <f>[52]ACCOUNTALLOC!AO255</f>
        <v>0</v>
      </c>
      <c r="AP255" s="697">
        <f>[52]ACCOUNTALLOC!AP255</f>
        <v>0</v>
      </c>
      <c r="AQ255" s="697">
        <f>[52]ACCOUNTALLOC!AQ255</f>
        <v>0</v>
      </c>
      <c r="AR255" s="698"/>
      <c r="AS255" s="697">
        <f>[52]ACCOUNTALLOC!AS255</f>
        <v>0</v>
      </c>
      <c r="AT255" s="697">
        <f>[52]ACCOUNTALLOC!AT255</f>
        <v>0</v>
      </c>
      <c r="AU255" s="697">
        <f>[52]ACCOUNTALLOC!AU255</f>
        <v>0</v>
      </c>
      <c r="AV255" s="697">
        <f>[52]ACCOUNTALLOC!AV255</f>
        <v>0</v>
      </c>
      <c r="AW255" s="697">
        <f>[52]ACCOUNTALLOC!AW255</f>
        <v>0</v>
      </c>
      <c r="AX255" s="697">
        <f>[52]ACCOUNTALLOC!AX255</f>
        <v>0</v>
      </c>
      <c r="AY255" s="697">
        <f>[52]ACCOUNTALLOC!AY255</f>
        <v>0</v>
      </c>
      <c r="AZ255" s="698"/>
      <c r="BA255" s="697">
        <f>[52]ACCOUNTALLOC!BA255</f>
        <v>0</v>
      </c>
      <c r="BB255" s="697">
        <f>[52]ACCOUNTALLOC!BB255</f>
        <v>0</v>
      </c>
      <c r="BC255" s="697">
        <f>[52]ACCOUNTALLOC!BC255</f>
        <v>0</v>
      </c>
      <c r="BD255" s="697">
        <f>[52]ACCOUNTALLOC!BD255</f>
        <v>0</v>
      </c>
      <c r="BE255" s="697">
        <f>[52]ACCOUNTALLOC!BE255</f>
        <v>0</v>
      </c>
      <c r="BF255" s="697">
        <f>[52]ACCOUNTALLOC!BF255</f>
        <v>0</v>
      </c>
      <c r="BG255" s="697">
        <f>[52]ACCOUNTALLOC!BG255</f>
        <v>0</v>
      </c>
      <c r="BH255" s="698"/>
      <c r="BI255" s="697">
        <f>[52]ACCOUNTALLOC!BI255</f>
        <v>0</v>
      </c>
      <c r="BJ255" s="697">
        <f>[52]ACCOUNTALLOC!BJ255</f>
        <v>0</v>
      </c>
      <c r="BK255" s="697">
        <f>[52]ACCOUNTALLOC!BK255</f>
        <v>0</v>
      </c>
      <c r="BL255" s="697">
        <f>[52]ACCOUNTALLOC!BL255</f>
        <v>0</v>
      </c>
      <c r="BM255" s="697">
        <f>[52]ACCOUNTALLOC!BM255</f>
        <v>0</v>
      </c>
      <c r="BN255" s="697">
        <f>[52]ACCOUNTALLOC!BN255</f>
        <v>0</v>
      </c>
      <c r="BO255" s="697">
        <f>[52]ACCOUNTALLOC!BO255</f>
        <v>0</v>
      </c>
      <c r="BP255" s="698"/>
      <c r="BQ255" s="697">
        <f>[52]ACCOUNTALLOC!BQ255</f>
        <v>0</v>
      </c>
      <c r="BR255" s="697">
        <f>[52]ACCOUNTALLOC!BR255</f>
        <v>0</v>
      </c>
      <c r="BS255" s="697">
        <f>[52]ACCOUNTALLOC!BS255</f>
        <v>0</v>
      </c>
      <c r="BT255" s="697">
        <f>[52]ACCOUNTALLOC!BT255</f>
        <v>0</v>
      </c>
      <c r="BU255" s="697">
        <f>[52]ACCOUNTALLOC!BU255</f>
        <v>0</v>
      </c>
      <c r="BV255" s="697">
        <f>[52]ACCOUNTALLOC!BV255</f>
        <v>0</v>
      </c>
      <c r="BW255" s="697">
        <f>[52]ACCOUNTALLOC!BW255</f>
        <v>0</v>
      </c>
      <c r="BX255" s="698"/>
      <c r="BY255" s="697">
        <f>[52]ACCOUNTALLOC!BY255</f>
        <v>0</v>
      </c>
      <c r="BZ255" s="697">
        <f>[52]ACCOUNTALLOC!BZ255</f>
        <v>0</v>
      </c>
      <c r="CA255" s="697">
        <f>[52]ACCOUNTALLOC!CA255</f>
        <v>0</v>
      </c>
      <c r="CB255" s="697">
        <f>[52]ACCOUNTALLOC!CB255</f>
        <v>0</v>
      </c>
      <c r="CC255" s="697">
        <f>[52]ACCOUNTALLOC!CC255</f>
        <v>0</v>
      </c>
      <c r="CD255" s="697">
        <f>[52]ACCOUNTALLOC!CD255</f>
        <v>0</v>
      </c>
      <c r="CE255" s="697">
        <f>[52]ACCOUNTALLOC!CE255</f>
        <v>0</v>
      </c>
      <c r="CF255" s="698"/>
      <c r="CG255" s="697">
        <f>[52]ACCOUNTALLOC!CG255</f>
        <v>0</v>
      </c>
      <c r="CH255" s="697">
        <f>[52]ACCOUNTALLOC!CH255</f>
        <v>0</v>
      </c>
      <c r="CI255" s="697">
        <f>[52]ACCOUNTALLOC!CI255</f>
        <v>0</v>
      </c>
      <c r="CJ255" s="697">
        <f>[52]ACCOUNTALLOC!CJ255</f>
        <v>0</v>
      </c>
      <c r="CK255" s="697">
        <f>[52]ACCOUNTALLOC!CK255</f>
        <v>0</v>
      </c>
      <c r="CL255" s="697">
        <f>[52]ACCOUNTALLOC!CL255</f>
        <v>0</v>
      </c>
      <c r="CM255" s="697">
        <f>[52]ACCOUNTALLOC!CM255</f>
        <v>0</v>
      </c>
      <c r="CN255" s="698">
        <f>[52]ACCOUNTALLOC!CN255</f>
        <v>0</v>
      </c>
      <c r="CO255" s="697">
        <f>[52]ACCOUNTALLOC!CO255</f>
        <v>0</v>
      </c>
      <c r="CP255" s="697">
        <f>[52]ACCOUNTALLOC!CP255</f>
        <v>0</v>
      </c>
      <c r="CQ255" s="697">
        <f>[52]ACCOUNTALLOC!CQ255</f>
        <v>0</v>
      </c>
      <c r="CR255" s="697">
        <f>[52]ACCOUNTALLOC!CR255</f>
        <v>0</v>
      </c>
      <c r="CS255" s="697">
        <f>[52]ACCOUNTALLOC!CS255</f>
        <v>0</v>
      </c>
      <c r="CT255" s="697">
        <f>[52]ACCOUNTALLOC!CT255</f>
        <v>0</v>
      </c>
      <c r="CU255" s="697">
        <f>[52]ACCOUNTALLOC!CU255</f>
        <v>0</v>
      </c>
      <c r="CW255" s="65">
        <f>[52]ACCOUNTALLOC!CW255</f>
        <v>0</v>
      </c>
      <c r="CX255" s="65">
        <f>[52]ACCOUNTALLOC!CX255</f>
        <v>0</v>
      </c>
      <c r="CY255" s="65">
        <f>[52]ACCOUNTALLOC!CY255</f>
        <v>0</v>
      </c>
      <c r="CZ255" s="65">
        <f>[52]ACCOUNTALLOC!CZ255</f>
        <v>0</v>
      </c>
      <c r="DA255" s="65">
        <f>[52]ACCOUNTALLOC!DA255</f>
        <v>0</v>
      </c>
      <c r="DB255" s="65">
        <f>[52]ACCOUNTALLOC!DB255</f>
        <v>0</v>
      </c>
      <c r="DC255" s="65">
        <f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>[52]ACCOUNTALLOC!E256</f>
        <v>0</v>
      </c>
      <c r="F256" s="697">
        <f>[52]ACCOUNTALLOC!F256</f>
        <v>0</v>
      </c>
      <c r="G256" s="697">
        <f>[52]ACCOUNTALLOC!G256</f>
        <v>0</v>
      </c>
      <c r="H256" s="697">
        <f>[52]ACCOUNTALLOC!H256</f>
        <v>0</v>
      </c>
      <c r="I256" s="697">
        <f>[52]ACCOUNTALLOC!I256</f>
        <v>0</v>
      </c>
      <c r="J256" s="697">
        <f>[52]ACCOUNTALLOC!J256</f>
        <v>0</v>
      </c>
      <c r="K256" s="697">
        <f>[52]ACCOUNTALLOC!K256</f>
        <v>0</v>
      </c>
      <c r="L256" s="698"/>
      <c r="M256" s="697">
        <f>[52]ACCOUNTALLOC!M256</f>
        <v>0</v>
      </c>
      <c r="N256" s="697">
        <f>[52]ACCOUNTALLOC!N256</f>
        <v>0</v>
      </c>
      <c r="O256" s="697">
        <f>[52]ACCOUNTALLOC!O256</f>
        <v>0</v>
      </c>
      <c r="P256" s="697">
        <f>[52]ACCOUNTALLOC!P256</f>
        <v>0</v>
      </c>
      <c r="Q256" s="697">
        <f>[52]ACCOUNTALLOC!Q256</f>
        <v>0</v>
      </c>
      <c r="R256" s="697">
        <f>[52]ACCOUNTALLOC!R256</f>
        <v>0</v>
      </c>
      <c r="S256" s="697">
        <f>[52]ACCOUNTALLOC!S256</f>
        <v>0</v>
      </c>
      <c r="T256" s="698"/>
      <c r="U256" s="697">
        <f>[52]ACCOUNTALLOC!U256</f>
        <v>0</v>
      </c>
      <c r="V256" s="697">
        <f>[52]ACCOUNTALLOC!V256</f>
        <v>0</v>
      </c>
      <c r="W256" s="697">
        <f>[52]ACCOUNTALLOC!W256</f>
        <v>0</v>
      </c>
      <c r="X256" s="697">
        <f>[52]ACCOUNTALLOC!X256</f>
        <v>0</v>
      </c>
      <c r="Y256" s="697">
        <f>[52]ACCOUNTALLOC!Y256</f>
        <v>0</v>
      </c>
      <c r="Z256" s="697">
        <f>[52]ACCOUNTALLOC!Z256</f>
        <v>0</v>
      </c>
      <c r="AA256" s="697">
        <f>[52]ACCOUNTALLOC!AA256</f>
        <v>0</v>
      </c>
      <c r="AB256" s="698"/>
      <c r="AC256" s="697">
        <f>[52]ACCOUNTALLOC!AC256</f>
        <v>0</v>
      </c>
      <c r="AD256" s="697">
        <f>[52]ACCOUNTALLOC!AD256</f>
        <v>0</v>
      </c>
      <c r="AE256" s="697">
        <f>[52]ACCOUNTALLOC!AE256</f>
        <v>0</v>
      </c>
      <c r="AF256" s="697">
        <f>[52]ACCOUNTALLOC!AF256</f>
        <v>0</v>
      </c>
      <c r="AG256" s="697">
        <f>[52]ACCOUNTALLOC!AG256</f>
        <v>0</v>
      </c>
      <c r="AH256" s="697">
        <f>[52]ACCOUNTALLOC!AH256</f>
        <v>0</v>
      </c>
      <c r="AI256" s="697">
        <f>[52]ACCOUNTALLOC!AI256</f>
        <v>0</v>
      </c>
      <c r="AJ256" s="698"/>
      <c r="AK256" s="697">
        <f>[52]ACCOUNTALLOC!AK256</f>
        <v>0</v>
      </c>
      <c r="AL256" s="697">
        <f>[52]ACCOUNTALLOC!AL256</f>
        <v>0</v>
      </c>
      <c r="AM256" s="697">
        <f>[52]ACCOUNTALLOC!AM256</f>
        <v>0</v>
      </c>
      <c r="AN256" s="697">
        <f>[52]ACCOUNTALLOC!AN256</f>
        <v>0</v>
      </c>
      <c r="AO256" s="697">
        <f>[52]ACCOUNTALLOC!AO256</f>
        <v>0</v>
      </c>
      <c r="AP256" s="697">
        <f>[52]ACCOUNTALLOC!AP256</f>
        <v>0</v>
      </c>
      <c r="AQ256" s="697">
        <f>[52]ACCOUNTALLOC!AQ256</f>
        <v>0</v>
      </c>
      <c r="AR256" s="698"/>
      <c r="AS256" s="697">
        <f>[52]ACCOUNTALLOC!AS256</f>
        <v>0</v>
      </c>
      <c r="AT256" s="697">
        <f>[52]ACCOUNTALLOC!AT256</f>
        <v>0</v>
      </c>
      <c r="AU256" s="697">
        <f>[52]ACCOUNTALLOC!AU256</f>
        <v>0</v>
      </c>
      <c r="AV256" s="697">
        <f>[52]ACCOUNTALLOC!AV256</f>
        <v>0</v>
      </c>
      <c r="AW256" s="697">
        <f>[52]ACCOUNTALLOC!AW256</f>
        <v>0</v>
      </c>
      <c r="AX256" s="697">
        <f>[52]ACCOUNTALLOC!AX256</f>
        <v>0</v>
      </c>
      <c r="AY256" s="697">
        <f>[52]ACCOUNTALLOC!AY256</f>
        <v>0</v>
      </c>
      <c r="AZ256" s="698"/>
      <c r="BA256" s="697">
        <f>[52]ACCOUNTALLOC!BA256</f>
        <v>0</v>
      </c>
      <c r="BB256" s="697">
        <f>[52]ACCOUNTALLOC!BB256</f>
        <v>0</v>
      </c>
      <c r="BC256" s="697">
        <f>[52]ACCOUNTALLOC!BC256</f>
        <v>0</v>
      </c>
      <c r="BD256" s="697">
        <f>[52]ACCOUNTALLOC!BD256</f>
        <v>0</v>
      </c>
      <c r="BE256" s="697">
        <f>[52]ACCOUNTALLOC!BE256</f>
        <v>0</v>
      </c>
      <c r="BF256" s="697">
        <f>[52]ACCOUNTALLOC!BF256</f>
        <v>0</v>
      </c>
      <c r="BG256" s="697">
        <f>[52]ACCOUNTALLOC!BG256</f>
        <v>0</v>
      </c>
      <c r="BH256" s="698"/>
      <c r="BI256" s="697">
        <f>[52]ACCOUNTALLOC!BI256</f>
        <v>0</v>
      </c>
      <c r="BJ256" s="697">
        <f>[52]ACCOUNTALLOC!BJ256</f>
        <v>0</v>
      </c>
      <c r="BK256" s="697">
        <f>[52]ACCOUNTALLOC!BK256</f>
        <v>0</v>
      </c>
      <c r="BL256" s="697">
        <f>[52]ACCOUNTALLOC!BL256</f>
        <v>0</v>
      </c>
      <c r="BM256" s="697">
        <f>[52]ACCOUNTALLOC!BM256</f>
        <v>0</v>
      </c>
      <c r="BN256" s="697">
        <f>[52]ACCOUNTALLOC!BN256</f>
        <v>0</v>
      </c>
      <c r="BO256" s="697">
        <f>[52]ACCOUNTALLOC!BO256</f>
        <v>0</v>
      </c>
      <c r="BP256" s="698"/>
      <c r="BQ256" s="697">
        <f>[52]ACCOUNTALLOC!BQ256</f>
        <v>0</v>
      </c>
      <c r="BR256" s="697">
        <f>[52]ACCOUNTALLOC!BR256</f>
        <v>0</v>
      </c>
      <c r="BS256" s="697">
        <f>[52]ACCOUNTALLOC!BS256</f>
        <v>0</v>
      </c>
      <c r="BT256" s="697">
        <f>[52]ACCOUNTALLOC!BT256</f>
        <v>0</v>
      </c>
      <c r="BU256" s="697">
        <f>[52]ACCOUNTALLOC!BU256</f>
        <v>0</v>
      </c>
      <c r="BV256" s="697">
        <f>[52]ACCOUNTALLOC!BV256</f>
        <v>0</v>
      </c>
      <c r="BW256" s="697">
        <f>[52]ACCOUNTALLOC!BW256</f>
        <v>0</v>
      </c>
      <c r="BX256" s="698"/>
      <c r="BY256" s="697">
        <f>[52]ACCOUNTALLOC!BY256</f>
        <v>0</v>
      </c>
      <c r="BZ256" s="697">
        <f>[52]ACCOUNTALLOC!BZ256</f>
        <v>0</v>
      </c>
      <c r="CA256" s="697">
        <f>[52]ACCOUNTALLOC!CA256</f>
        <v>0</v>
      </c>
      <c r="CB256" s="697">
        <f>[52]ACCOUNTALLOC!CB256</f>
        <v>0</v>
      </c>
      <c r="CC256" s="697">
        <f>[52]ACCOUNTALLOC!CC256</f>
        <v>0</v>
      </c>
      <c r="CD256" s="697">
        <f>[52]ACCOUNTALLOC!CD256</f>
        <v>0</v>
      </c>
      <c r="CE256" s="697">
        <f>[52]ACCOUNTALLOC!CE256</f>
        <v>0</v>
      </c>
      <c r="CF256" s="698"/>
      <c r="CG256" s="697">
        <f>[52]ACCOUNTALLOC!CG256</f>
        <v>0</v>
      </c>
      <c r="CH256" s="697">
        <f>[52]ACCOUNTALLOC!CH256</f>
        <v>0</v>
      </c>
      <c r="CI256" s="697">
        <f>[52]ACCOUNTALLOC!CI256</f>
        <v>0</v>
      </c>
      <c r="CJ256" s="697">
        <f>[52]ACCOUNTALLOC!CJ256</f>
        <v>0</v>
      </c>
      <c r="CK256" s="697">
        <f>[52]ACCOUNTALLOC!CK256</f>
        <v>0</v>
      </c>
      <c r="CL256" s="697">
        <f>[52]ACCOUNTALLOC!CL256</f>
        <v>0</v>
      </c>
      <c r="CM256" s="697">
        <f>[52]ACCOUNTALLOC!CM256</f>
        <v>0</v>
      </c>
      <c r="CN256" s="698">
        <f>[52]ACCOUNTALLOC!CN256</f>
        <v>0</v>
      </c>
      <c r="CO256" s="697">
        <f>[52]ACCOUNTALLOC!CO256</f>
        <v>0</v>
      </c>
      <c r="CP256" s="697">
        <f>[52]ACCOUNTALLOC!CP256</f>
        <v>0</v>
      </c>
      <c r="CQ256" s="697">
        <f>[52]ACCOUNTALLOC!CQ256</f>
        <v>0</v>
      </c>
      <c r="CR256" s="697">
        <f>[52]ACCOUNTALLOC!CR256</f>
        <v>0</v>
      </c>
      <c r="CS256" s="697">
        <f>[52]ACCOUNTALLOC!CS256</f>
        <v>0</v>
      </c>
      <c r="CT256" s="697">
        <f>[52]ACCOUNTALLOC!CT256</f>
        <v>0</v>
      </c>
      <c r="CU256" s="697">
        <f>[52]ACCOUNTALLOC!CU256</f>
        <v>0</v>
      </c>
      <c r="CW256" s="65">
        <f>[52]ACCOUNTALLOC!CW256</f>
        <v>0</v>
      </c>
      <c r="CX256" s="65">
        <f>[52]ACCOUNTALLOC!CX256</f>
        <v>0</v>
      </c>
      <c r="CY256" s="65">
        <f>[52]ACCOUNTALLOC!CY256</f>
        <v>0</v>
      </c>
      <c r="CZ256" s="65">
        <f>[52]ACCOUNTALLOC!CZ256</f>
        <v>0</v>
      </c>
      <c r="DA256" s="65">
        <f>[52]ACCOUNTALLOC!DA256</f>
        <v>0</v>
      </c>
      <c r="DB256" s="65">
        <f>[52]ACCOUNTALLOC!DB256</f>
        <v>0</v>
      </c>
      <c r="DC256" s="65">
        <f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>[52]ACCOUNTALLOC!E257</f>
        <v>0</v>
      </c>
      <c r="F257" s="697">
        <f>[52]ACCOUNTALLOC!F257</f>
        <v>0</v>
      </c>
      <c r="G257" s="697">
        <f>[52]ACCOUNTALLOC!G257</f>
        <v>0</v>
      </c>
      <c r="H257" s="697">
        <f>[52]ACCOUNTALLOC!H257</f>
        <v>0</v>
      </c>
      <c r="I257" s="697">
        <f>[52]ACCOUNTALLOC!I257</f>
        <v>0</v>
      </c>
      <c r="J257" s="697">
        <f>[52]ACCOUNTALLOC!J257</f>
        <v>0</v>
      </c>
      <c r="K257" s="697">
        <f>[52]ACCOUNTALLOC!K257</f>
        <v>0</v>
      </c>
      <c r="L257" s="698"/>
      <c r="M257" s="697">
        <f>[52]ACCOUNTALLOC!M257</f>
        <v>0</v>
      </c>
      <c r="N257" s="697">
        <f>[52]ACCOUNTALLOC!N257</f>
        <v>0</v>
      </c>
      <c r="O257" s="697">
        <f>[52]ACCOUNTALLOC!O257</f>
        <v>0</v>
      </c>
      <c r="P257" s="697">
        <f>[52]ACCOUNTALLOC!P257</f>
        <v>0</v>
      </c>
      <c r="Q257" s="697">
        <f>[52]ACCOUNTALLOC!Q257</f>
        <v>0</v>
      </c>
      <c r="R257" s="697">
        <f>[52]ACCOUNTALLOC!R257</f>
        <v>0</v>
      </c>
      <c r="S257" s="697">
        <f>[52]ACCOUNTALLOC!S257</f>
        <v>0</v>
      </c>
      <c r="T257" s="698"/>
      <c r="U257" s="697">
        <f>[52]ACCOUNTALLOC!U257</f>
        <v>0</v>
      </c>
      <c r="V257" s="697">
        <f>[52]ACCOUNTALLOC!V257</f>
        <v>0</v>
      </c>
      <c r="W257" s="697">
        <f>[52]ACCOUNTALLOC!W257</f>
        <v>0</v>
      </c>
      <c r="X257" s="697">
        <f>[52]ACCOUNTALLOC!X257</f>
        <v>0</v>
      </c>
      <c r="Y257" s="697">
        <f>[52]ACCOUNTALLOC!Y257</f>
        <v>0</v>
      </c>
      <c r="Z257" s="697">
        <f>[52]ACCOUNTALLOC!Z257</f>
        <v>0</v>
      </c>
      <c r="AA257" s="697">
        <f>[52]ACCOUNTALLOC!AA257</f>
        <v>0</v>
      </c>
      <c r="AB257" s="698"/>
      <c r="AC257" s="697">
        <f>[52]ACCOUNTALLOC!AC257</f>
        <v>0</v>
      </c>
      <c r="AD257" s="697">
        <f>[52]ACCOUNTALLOC!AD257</f>
        <v>0</v>
      </c>
      <c r="AE257" s="697">
        <f>[52]ACCOUNTALLOC!AE257</f>
        <v>0</v>
      </c>
      <c r="AF257" s="697">
        <f>[52]ACCOUNTALLOC!AF257</f>
        <v>0</v>
      </c>
      <c r="AG257" s="697">
        <f>[52]ACCOUNTALLOC!AG257</f>
        <v>0</v>
      </c>
      <c r="AH257" s="697">
        <f>[52]ACCOUNTALLOC!AH257</f>
        <v>0</v>
      </c>
      <c r="AI257" s="697">
        <f>[52]ACCOUNTALLOC!AI257</f>
        <v>0</v>
      </c>
      <c r="AJ257" s="698"/>
      <c r="AK257" s="697">
        <f>[52]ACCOUNTALLOC!AK257</f>
        <v>0</v>
      </c>
      <c r="AL257" s="697">
        <f>[52]ACCOUNTALLOC!AL257</f>
        <v>0</v>
      </c>
      <c r="AM257" s="697">
        <f>[52]ACCOUNTALLOC!AM257</f>
        <v>0</v>
      </c>
      <c r="AN257" s="697">
        <f>[52]ACCOUNTALLOC!AN257</f>
        <v>0</v>
      </c>
      <c r="AO257" s="697">
        <f>[52]ACCOUNTALLOC!AO257</f>
        <v>0</v>
      </c>
      <c r="AP257" s="697">
        <f>[52]ACCOUNTALLOC!AP257</f>
        <v>0</v>
      </c>
      <c r="AQ257" s="697">
        <f>[52]ACCOUNTALLOC!AQ257</f>
        <v>0</v>
      </c>
      <c r="AR257" s="698"/>
      <c r="AS257" s="697">
        <f>[52]ACCOUNTALLOC!AS257</f>
        <v>0</v>
      </c>
      <c r="AT257" s="697">
        <f>[52]ACCOUNTALLOC!AT257</f>
        <v>0</v>
      </c>
      <c r="AU257" s="697">
        <f>[52]ACCOUNTALLOC!AU257</f>
        <v>0</v>
      </c>
      <c r="AV257" s="697">
        <f>[52]ACCOUNTALLOC!AV257</f>
        <v>0</v>
      </c>
      <c r="AW257" s="697">
        <f>[52]ACCOUNTALLOC!AW257</f>
        <v>0</v>
      </c>
      <c r="AX257" s="697">
        <f>[52]ACCOUNTALLOC!AX257</f>
        <v>0</v>
      </c>
      <c r="AY257" s="697">
        <f>[52]ACCOUNTALLOC!AY257</f>
        <v>0</v>
      </c>
      <c r="AZ257" s="698"/>
      <c r="BA257" s="697">
        <f>[52]ACCOUNTALLOC!BA257</f>
        <v>0</v>
      </c>
      <c r="BB257" s="697">
        <f>[52]ACCOUNTALLOC!BB257</f>
        <v>0</v>
      </c>
      <c r="BC257" s="697">
        <f>[52]ACCOUNTALLOC!BC257</f>
        <v>0</v>
      </c>
      <c r="BD257" s="697">
        <f>[52]ACCOUNTALLOC!BD257</f>
        <v>0</v>
      </c>
      <c r="BE257" s="697">
        <f>[52]ACCOUNTALLOC!BE257</f>
        <v>0</v>
      </c>
      <c r="BF257" s="697">
        <f>[52]ACCOUNTALLOC!BF257</f>
        <v>0</v>
      </c>
      <c r="BG257" s="697">
        <f>[52]ACCOUNTALLOC!BG257</f>
        <v>0</v>
      </c>
      <c r="BH257" s="698"/>
      <c r="BI257" s="697">
        <f>[52]ACCOUNTALLOC!BI257</f>
        <v>0</v>
      </c>
      <c r="BJ257" s="697">
        <f>[52]ACCOUNTALLOC!BJ257</f>
        <v>0</v>
      </c>
      <c r="BK257" s="697">
        <f>[52]ACCOUNTALLOC!BK257</f>
        <v>0</v>
      </c>
      <c r="BL257" s="697">
        <f>[52]ACCOUNTALLOC!BL257</f>
        <v>0</v>
      </c>
      <c r="BM257" s="697">
        <f>[52]ACCOUNTALLOC!BM257</f>
        <v>0</v>
      </c>
      <c r="BN257" s="697">
        <f>[52]ACCOUNTALLOC!BN257</f>
        <v>0</v>
      </c>
      <c r="BO257" s="697">
        <f>[52]ACCOUNTALLOC!BO257</f>
        <v>0</v>
      </c>
      <c r="BP257" s="698"/>
      <c r="BQ257" s="697">
        <f>[52]ACCOUNTALLOC!BQ257</f>
        <v>0</v>
      </c>
      <c r="BR257" s="697">
        <f>[52]ACCOUNTALLOC!BR257</f>
        <v>0</v>
      </c>
      <c r="BS257" s="697">
        <f>[52]ACCOUNTALLOC!BS257</f>
        <v>0</v>
      </c>
      <c r="BT257" s="697">
        <f>[52]ACCOUNTALLOC!BT257</f>
        <v>0</v>
      </c>
      <c r="BU257" s="697">
        <f>[52]ACCOUNTALLOC!BU257</f>
        <v>0</v>
      </c>
      <c r="BV257" s="697">
        <f>[52]ACCOUNTALLOC!BV257</f>
        <v>0</v>
      </c>
      <c r="BW257" s="697">
        <f>[52]ACCOUNTALLOC!BW257</f>
        <v>0</v>
      </c>
      <c r="BX257" s="698"/>
      <c r="BY257" s="697">
        <f>[52]ACCOUNTALLOC!BY257</f>
        <v>0</v>
      </c>
      <c r="BZ257" s="697">
        <f>[52]ACCOUNTALLOC!BZ257</f>
        <v>0</v>
      </c>
      <c r="CA257" s="697">
        <f>[52]ACCOUNTALLOC!CA257</f>
        <v>0</v>
      </c>
      <c r="CB257" s="697">
        <f>[52]ACCOUNTALLOC!CB257</f>
        <v>0</v>
      </c>
      <c r="CC257" s="697">
        <f>[52]ACCOUNTALLOC!CC257</f>
        <v>0</v>
      </c>
      <c r="CD257" s="697">
        <f>[52]ACCOUNTALLOC!CD257</f>
        <v>0</v>
      </c>
      <c r="CE257" s="697">
        <f>[52]ACCOUNTALLOC!CE257</f>
        <v>0</v>
      </c>
      <c r="CF257" s="698"/>
      <c r="CG257" s="697">
        <f>[52]ACCOUNTALLOC!CG257</f>
        <v>0</v>
      </c>
      <c r="CH257" s="697">
        <f>[52]ACCOUNTALLOC!CH257</f>
        <v>0</v>
      </c>
      <c r="CI257" s="697">
        <f>[52]ACCOUNTALLOC!CI257</f>
        <v>0</v>
      </c>
      <c r="CJ257" s="697">
        <f>[52]ACCOUNTALLOC!CJ257</f>
        <v>0</v>
      </c>
      <c r="CK257" s="697">
        <f>[52]ACCOUNTALLOC!CK257</f>
        <v>0</v>
      </c>
      <c r="CL257" s="697">
        <f>[52]ACCOUNTALLOC!CL257</f>
        <v>0</v>
      </c>
      <c r="CM257" s="697">
        <f>[52]ACCOUNTALLOC!CM257</f>
        <v>0</v>
      </c>
      <c r="CN257" s="698">
        <f>[52]ACCOUNTALLOC!CN257</f>
        <v>0</v>
      </c>
      <c r="CO257" s="697">
        <f>[52]ACCOUNTALLOC!CO257</f>
        <v>0</v>
      </c>
      <c r="CP257" s="697">
        <f>[52]ACCOUNTALLOC!CP257</f>
        <v>0</v>
      </c>
      <c r="CQ257" s="697">
        <f>[52]ACCOUNTALLOC!CQ257</f>
        <v>0</v>
      </c>
      <c r="CR257" s="697">
        <f>[52]ACCOUNTALLOC!CR257</f>
        <v>0</v>
      </c>
      <c r="CS257" s="697">
        <f>[52]ACCOUNTALLOC!CS257</f>
        <v>0</v>
      </c>
      <c r="CT257" s="697">
        <f>[52]ACCOUNTALLOC!CT257</f>
        <v>0</v>
      </c>
      <c r="CU257" s="697">
        <f>[52]ACCOUNTALLOC!CU257</f>
        <v>0</v>
      </c>
      <c r="CW257" s="65">
        <f>[52]ACCOUNTALLOC!CW257</f>
        <v>0</v>
      </c>
      <c r="CX257" s="65">
        <f>[52]ACCOUNTALLOC!CX257</f>
        <v>0</v>
      </c>
      <c r="CY257" s="65">
        <f>[52]ACCOUNTALLOC!CY257</f>
        <v>0</v>
      </c>
      <c r="CZ257" s="65">
        <f>[52]ACCOUNTALLOC!CZ257</f>
        <v>0</v>
      </c>
      <c r="DA257" s="65">
        <f>[52]ACCOUNTALLOC!DA257</f>
        <v>0</v>
      </c>
      <c r="DB257" s="65">
        <f>[52]ACCOUNTALLOC!DB257</f>
        <v>0</v>
      </c>
      <c r="DC257" s="65">
        <f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>[52]ACCOUNTALLOC!E258</f>
        <v>0</v>
      </c>
      <c r="F258" s="697">
        <f>[52]ACCOUNTALLOC!F258</f>
        <v>0</v>
      </c>
      <c r="G258" s="697">
        <f>[52]ACCOUNTALLOC!G258</f>
        <v>0</v>
      </c>
      <c r="H258" s="697">
        <f>[52]ACCOUNTALLOC!H258</f>
        <v>0</v>
      </c>
      <c r="I258" s="697">
        <f>[52]ACCOUNTALLOC!I258</f>
        <v>0</v>
      </c>
      <c r="J258" s="697">
        <f>[52]ACCOUNTALLOC!J258</f>
        <v>0</v>
      </c>
      <c r="K258" s="697">
        <f>[52]ACCOUNTALLOC!K258</f>
        <v>0</v>
      </c>
      <c r="L258" s="698"/>
      <c r="M258" s="697">
        <f>[52]ACCOUNTALLOC!M258</f>
        <v>0</v>
      </c>
      <c r="N258" s="697">
        <f>[52]ACCOUNTALLOC!N258</f>
        <v>0</v>
      </c>
      <c r="O258" s="697">
        <f>[52]ACCOUNTALLOC!O258</f>
        <v>0</v>
      </c>
      <c r="P258" s="697">
        <f>[52]ACCOUNTALLOC!P258</f>
        <v>0</v>
      </c>
      <c r="Q258" s="697">
        <f>[52]ACCOUNTALLOC!Q258</f>
        <v>0</v>
      </c>
      <c r="R258" s="697">
        <f>[52]ACCOUNTALLOC!R258</f>
        <v>0</v>
      </c>
      <c r="S258" s="697">
        <f>[52]ACCOUNTALLOC!S258</f>
        <v>0</v>
      </c>
      <c r="T258" s="698"/>
      <c r="U258" s="697">
        <f>[52]ACCOUNTALLOC!U258</f>
        <v>0</v>
      </c>
      <c r="V258" s="697">
        <f>[52]ACCOUNTALLOC!V258</f>
        <v>0</v>
      </c>
      <c r="W258" s="697">
        <f>[52]ACCOUNTALLOC!W258</f>
        <v>0</v>
      </c>
      <c r="X258" s="697">
        <f>[52]ACCOUNTALLOC!X258</f>
        <v>0</v>
      </c>
      <c r="Y258" s="697">
        <f>[52]ACCOUNTALLOC!Y258</f>
        <v>0</v>
      </c>
      <c r="Z258" s="697">
        <f>[52]ACCOUNTALLOC!Z258</f>
        <v>0</v>
      </c>
      <c r="AA258" s="697">
        <f>[52]ACCOUNTALLOC!AA258</f>
        <v>0</v>
      </c>
      <c r="AB258" s="698"/>
      <c r="AC258" s="697">
        <f>[52]ACCOUNTALLOC!AC258</f>
        <v>0</v>
      </c>
      <c r="AD258" s="697">
        <f>[52]ACCOUNTALLOC!AD258</f>
        <v>0</v>
      </c>
      <c r="AE258" s="697">
        <f>[52]ACCOUNTALLOC!AE258</f>
        <v>0</v>
      </c>
      <c r="AF258" s="697">
        <f>[52]ACCOUNTALLOC!AF258</f>
        <v>0</v>
      </c>
      <c r="AG258" s="697">
        <f>[52]ACCOUNTALLOC!AG258</f>
        <v>0</v>
      </c>
      <c r="AH258" s="697">
        <f>[52]ACCOUNTALLOC!AH258</f>
        <v>0</v>
      </c>
      <c r="AI258" s="697">
        <f>[52]ACCOUNTALLOC!AI258</f>
        <v>0</v>
      </c>
      <c r="AJ258" s="698"/>
      <c r="AK258" s="697">
        <f>[52]ACCOUNTALLOC!AK258</f>
        <v>0</v>
      </c>
      <c r="AL258" s="697">
        <f>[52]ACCOUNTALLOC!AL258</f>
        <v>0</v>
      </c>
      <c r="AM258" s="697">
        <f>[52]ACCOUNTALLOC!AM258</f>
        <v>0</v>
      </c>
      <c r="AN258" s="697">
        <f>[52]ACCOUNTALLOC!AN258</f>
        <v>0</v>
      </c>
      <c r="AO258" s="697">
        <f>[52]ACCOUNTALLOC!AO258</f>
        <v>0</v>
      </c>
      <c r="AP258" s="697">
        <f>[52]ACCOUNTALLOC!AP258</f>
        <v>0</v>
      </c>
      <c r="AQ258" s="697">
        <f>[52]ACCOUNTALLOC!AQ258</f>
        <v>0</v>
      </c>
      <c r="AR258" s="698"/>
      <c r="AS258" s="697">
        <f>[52]ACCOUNTALLOC!AS258</f>
        <v>0</v>
      </c>
      <c r="AT258" s="697">
        <f>[52]ACCOUNTALLOC!AT258</f>
        <v>0</v>
      </c>
      <c r="AU258" s="697">
        <f>[52]ACCOUNTALLOC!AU258</f>
        <v>0</v>
      </c>
      <c r="AV258" s="697">
        <f>[52]ACCOUNTALLOC!AV258</f>
        <v>0</v>
      </c>
      <c r="AW258" s="697">
        <f>[52]ACCOUNTALLOC!AW258</f>
        <v>0</v>
      </c>
      <c r="AX258" s="697">
        <f>[52]ACCOUNTALLOC!AX258</f>
        <v>0</v>
      </c>
      <c r="AY258" s="697">
        <f>[52]ACCOUNTALLOC!AY258</f>
        <v>0</v>
      </c>
      <c r="AZ258" s="698"/>
      <c r="BA258" s="697">
        <f>[52]ACCOUNTALLOC!BA258</f>
        <v>0</v>
      </c>
      <c r="BB258" s="697">
        <f>[52]ACCOUNTALLOC!BB258</f>
        <v>0</v>
      </c>
      <c r="BC258" s="697">
        <f>[52]ACCOUNTALLOC!BC258</f>
        <v>0</v>
      </c>
      <c r="BD258" s="697">
        <f>[52]ACCOUNTALLOC!BD258</f>
        <v>0</v>
      </c>
      <c r="BE258" s="697">
        <f>[52]ACCOUNTALLOC!BE258</f>
        <v>0</v>
      </c>
      <c r="BF258" s="697">
        <f>[52]ACCOUNTALLOC!BF258</f>
        <v>0</v>
      </c>
      <c r="BG258" s="697">
        <f>[52]ACCOUNTALLOC!BG258</f>
        <v>0</v>
      </c>
      <c r="BH258" s="698"/>
      <c r="BI258" s="697">
        <f>[52]ACCOUNTALLOC!BI258</f>
        <v>0</v>
      </c>
      <c r="BJ258" s="697">
        <f>[52]ACCOUNTALLOC!BJ258</f>
        <v>0</v>
      </c>
      <c r="BK258" s="697">
        <f>[52]ACCOUNTALLOC!BK258</f>
        <v>0</v>
      </c>
      <c r="BL258" s="697">
        <f>[52]ACCOUNTALLOC!BL258</f>
        <v>0</v>
      </c>
      <c r="BM258" s="697">
        <f>[52]ACCOUNTALLOC!BM258</f>
        <v>0</v>
      </c>
      <c r="BN258" s="697">
        <f>[52]ACCOUNTALLOC!BN258</f>
        <v>0</v>
      </c>
      <c r="BO258" s="697">
        <f>[52]ACCOUNTALLOC!BO258</f>
        <v>0</v>
      </c>
      <c r="BP258" s="698"/>
      <c r="BQ258" s="697">
        <f>[52]ACCOUNTALLOC!BQ258</f>
        <v>0</v>
      </c>
      <c r="BR258" s="697">
        <f>[52]ACCOUNTALLOC!BR258</f>
        <v>0</v>
      </c>
      <c r="BS258" s="697">
        <f>[52]ACCOUNTALLOC!BS258</f>
        <v>0</v>
      </c>
      <c r="BT258" s="697">
        <f>[52]ACCOUNTALLOC!BT258</f>
        <v>0</v>
      </c>
      <c r="BU258" s="697">
        <f>[52]ACCOUNTALLOC!BU258</f>
        <v>0</v>
      </c>
      <c r="BV258" s="697">
        <f>[52]ACCOUNTALLOC!BV258</f>
        <v>0</v>
      </c>
      <c r="BW258" s="697">
        <f>[52]ACCOUNTALLOC!BW258</f>
        <v>0</v>
      </c>
      <c r="BX258" s="698"/>
      <c r="BY258" s="697">
        <f>[52]ACCOUNTALLOC!BY258</f>
        <v>0</v>
      </c>
      <c r="BZ258" s="697">
        <f>[52]ACCOUNTALLOC!BZ258</f>
        <v>0</v>
      </c>
      <c r="CA258" s="697">
        <f>[52]ACCOUNTALLOC!CA258</f>
        <v>0</v>
      </c>
      <c r="CB258" s="697">
        <f>[52]ACCOUNTALLOC!CB258</f>
        <v>0</v>
      </c>
      <c r="CC258" s="697">
        <f>[52]ACCOUNTALLOC!CC258</f>
        <v>0</v>
      </c>
      <c r="CD258" s="697">
        <f>[52]ACCOUNTALLOC!CD258</f>
        <v>0</v>
      </c>
      <c r="CE258" s="697">
        <f>[52]ACCOUNTALLOC!CE258</f>
        <v>0</v>
      </c>
      <c r="CF258" s="698"/>
      <c r="CG258" s="697">
        <f>[52]ACCOUNTALLOC!CG258</f>
        <v>0</v>
      </c>
      <c r="CH258" s="697">
        <f>[52]ACCOUNTALLOC!CH258</f>
        <v>0</v>
      </c>
      <c r="CI258" s="697">
        <f>[52]ACCOUNTALLOC!CI258</f>
        <v>0</v>
      </c>
      <c r="CJ258" s="697">
        <f>[52]ACCOUNTALLOC!CJ258</f>
        <v>0</v>
      </c>
      <c r="CK258" s="697">
        <f>[52]ACCOUNTALLOC!CK258</f>
        <v>0</v>
      </c>
      <c r="CL258" s="697">
        <f>[52]ACCOUNTALLOC!CL258</f>
        <v>0</v>
      </c>
      <c r="CM258" s="697">
        <f>[52]ACCOUNTALLOC!CM258</f>
        <v>0</v>
      </c>
      <c r="CN258" s="698">
        <f>[52]ACCOUNTALLOC!CN258</f>
        <v>0</v>
      </c>
      <c r="CO258" s="697">
        <f>[52]ACCOUNTALLOC!CO258</f>
        <v>0</v>
      </c>
      <c r="CP258" s="697">
        <f>[52]ACCOUNTALLOC!CP258</f>
        <v>0</v>
      </c>
      <c r="CQ258" s="697">
        <f>[52]ACCOUNTALLOC!CQ258</f>
        <v>0</v>
      </c>
      <c r="CR258" s="697">
        <f>[52]ACCOUNTALLOC!CR258</f>
        <v>0</v>
      </c>
      <c r="CS258" s="697">
        <f>[52]ACCOUNTALLOC!CS258</f>
        <v>0</v>
      </c>
      <c r="CT258" s="697">
        <f>[52]ACCOUNTALLOC!CT258</f>
        <v>0</v>
      </c>
      <c r="CU258" s="697">
        <f>[52]ACCOUNTALLOC!CU258</f>
        <v>0</v>
      </c>
      <c r="CW258" s="65">
        <f>[52]ACCOUNTALLOC!CW258</f>
        <v>0</v>
      </c>
      <c r="CX258" s="65">
        <f>[52]ACCOUNTALLOC!CX258</f>
        <v>0</v>
      </c>
      <c r="CY258" s="65">
        <f>[52]ACCOUNTALLOC!CY258</f>
        <v>0</v>
      </c>
      <c r="CZ258" s="65">
        <f>[52]ACCOUNTALLOC!CZ258</f>
        <v>0</v>
      </c>
      <c r="DA258" s="65">
        <f>[52]ACCOUNTALLOC!DA258</f>
        <v>0</v>
      </c>
      <c r="DB258" s="65">
        <f>[52]ACCOUNTALLOC!DB258</f>
        <v>0</v>
      </c>
      <c r="DC258" s="65">
        <f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>[52]ACCOUNTALLOC!E259</f>
        <v>0</v>
      </c>
      <c r="F259" s="697">
        <f>[52]ACCOUNTALLOC!F259</f>
        <v>0</v>
      </c>
      <c r="G259" s="697">
        <f>[52]ACCOUNTALLOC!G259</f>
        <v>0</v>
      </c>
      <c r="H259" s="697">
        <f>[52]ACCOUNTALLOC!H259</f>
        <v>0</v>
      </c>
      <c r="I259" s="697">
        <f>[52]ACCOUNTALLOC!I259</f>
        <v>0</v>
      </c>
      <c r="J259" s="697">
        <f>[52]ACCOUNTALLOC!J259</f>
        <v>0</v>
      </c>
      <c r="K259" s="697">
        <f>[52]ACCOUNTALLOC!K259</f>
        <v>0</v>
      </c>
      <c r="L259" s="698"/>
      <c r="M259" s="697">
        <f>[52]ACCOUNTALLOC!M259</f>
        <v>0</v>
      </c>
      <c r="N259" s="697">
        <f>[52]ACCOUNTALLOC!N259</f>
        <v>0</v>
      </c>
      <c r="O259" s="697">
        <f>[52]ACCOUNTALLOC!O259</f>
        <v>0</v>
      </c>
      <c r="P259" s="697">
        <f>[52]ACCOUNTALLOC!P259</f>
        <v>0</v>
      </c>
      <c r="Q259" s="697">
        <f>[52]ACCOUNTALLOC!Q259</f>
        <v>0</v>
      </c>
      <c r="R259" s="697">
        <f>[52]ACCOUNTALLOC!R259</f>
        <v>0</v>
      </c>
      <c r="S259" s="697">
        <f>[52]ACCOUNTALLOC!S259</f>
        <v>0</v>
      </c>
      <c r="T259" s="698"/>
      <c r="U259" s="697">
        <f>[52]ACCOUNTALLOC!U259</f>
        <v>0</v>
      </c>
      <c r="V259" s="697">
        <f>[52]ACCOUNTALLOC!V259</f>
        <v>0</v>
      </c>
      <c r="W259" s="697">
        <f>[52]ACCOUNTALLOC!W259</f>
        <v>0</v>
      </c>
      <c r="X259" s="697">
        <f>[52]ACCOUNTALLOC!X259</f>
        <v>0</v>
      </c>
      <c r="Y259" s="697">
        <f>[52]ACCOUNTALLOC!Y259</f>
        <v>0</v>
      </c>
      <c r="Z259" s="697">
        <f>[52]ACCOUNTALLOC!Z259</f>
        <v>0</v>
      </c>
      <c r="AA259" s="697">
        <f>[52]ACCOUNTALLOC!AA259</f>
        <v>0</v>
      </c>
      <c r="AB259" s="698"/>
      <c r="AC259" s="697">
        <f>[52]ACCOUNTALLOC!AC259</f>
        <v>0</v>
      </c>
      <c r="AD259" s="697">
        <f>[52]ACCOUNTALLOC!AD259</f>
        <v>0</v>
      </c>
      <c r="AE259" s="697">
        <f>[52]ACCOUNTALLOC!AE259</f>
        <v>0</v>
      </c>
      <c r="AF259" s="697">
        <f>[52]ACCOUNTALLOC!AF259</f>
        <v>0</v>
      </c>
      <c r="AG259" s="697">
        <f>[52]ACCOUNTALLOC!AG259</f>
        <v>0</v>
      </c>
      <c r="AH259" s="697">
        <f>[52]ACCOUNTALLOC!AH259</f>
        <v>0</v>
      </c>
      <c r="AI259" s="697">
        <f>[52]ACCOUNTALLOC!AI259</f>
        <v>0</v>
      </c>
      <c r="AJ259" s="698"/>
      <c r="AK259" s="697">
        <f>[52]ACCOUNTALLOC!AK259</f>
        <v>0</v>
      </c>
      <c r="AL259" s="697">
        <f>[52]ACCOUNTALLOC!AL259</f>
        <v>0</v>
      </c>
      <c r="AM259" s="697">
        <f>[52]ACCOUNTALLOC!AM259</f>
        <v>0</v>
      </c>
      <c r="AN259" s="697">
        <f>[52]ACCOUNTALLOC!AN259</f>
        <v>0</v>
      </c>
      <c r="AO259" s="697">
        <f>[52]ACCOUNTALLOC!AO259</f>
        <v>0</v>
      </c>
      <c r="AP259" s="697">
        <f>[52]ACCOUNTALLOC!AP259</f>
        <v>0</v>
      </c>
      <c r="AQ259" s="697">
        <f>[52]ACCOUNTALLOC!AQ259</f>
        <v>0</v>
      </c>
      <c r="AR259" s="698"/>
      <c r="AS259" s="697">
        <f>[52]ACCOUNTALLOC!AS259</f>
        <v>0</v>
      </c>
      <c r="AT259" s="697">
        <f>[52]ACCOUNTALLOC!AT259</f>
        <v>0</v>
      </c>
      <c r="AU259" s="697">
        <f>[52]ACCOUNTALLOC!AU259</f>
        <v>0</v>
      </c>
      <c r="AV259" s="697">
        <f>[52]ACCOUNTALLOC!AV259</f>
        <v>0</v>
      </c>
      <c r="AW259" s="697">
        <f>[52]ACCOUNTALLOC!AW259</f>
        <v>0</v>
      </c>
      <c r="AX259" s="697">
        <f>[52]ACCOUNTALLOC!AX259</f>
        <v>0</v>
      </c>
      <c r="AY259" s="697">
        <f>[52]ACCOUNTALLOC!AY259</f>
        <v>0</v>
      </c>
      <c r="AZ259" s="698"/>
      <c r="BA259" s="697">
        <f>[52]ACCOUNTALLOC!BA259</f>
        <v>0</v>
      </c>
      <c r="BB259" s="697">
        <f>[52]ACCOUNTALLOC!BB259</f>
        <v>0</v>
      </c>
      <c r="BC259" s="697">
        <f>[52]ACCOUNTALLOC!BC259</f>
        <v>0</v>
      </c>
      <c r="BD259" s="697">
        <f>[52]ACCOUNTALLOC!BD259</f>
        <v>0</v>
      </c>
      <c r="BE259" s="697">
        <f>[52]ACCOUNTALLOC!BE259</f>
        <v>0</v>
      </c>
      <c r="BF259" s="697">
        <f>[52]ACCOUNTALLOC!BF259</f>
        <v>0</v>
      </c>
      <c r="BG259" s="697">
        <f>[52]ACCOUNTALLOC!BG259</f>
        <v>0</v>
      </c>
      <c r="BH259" s="698"/>
      <c r="BI259" s="697">
        <f>[52]ACCOUNTALLOC!BI259</f>
        <v>0</v>
      </c>
      <c r="BJ259" s="697">
        <f>[52]ACCOUNTALLOC!BJ259</f>
        <v>0</v>
      </c>
      <c r="BK259" s="697">
        <f>[52]ACCOUNTALLOC!BK259</f>
        <v>0</v>
      </c>
      <c r="BL259" s="697">
        <f>[52]ACCOUNTALLOC!BL259</f>
        <v>0</v>
      </c>
      <c r="BM259" s="697">
        <f>[52]ACCOUNTALLOC!BM259</f>
        <v>0</v>
      </c>
      <c r="BN259" s="697">
        <f>[52]ACCOUNTALLOC!BN259</f>
        <v>0</v>
      </c>
      <c r="BO259" s="697">
        <f>[52]ACCOUNTALLOC!BO259</f>
        <v>0</v>
      </c>
      <c r="BP259" s="698"/>
      <c r="BQ259" s="697">
        <f>[52]ACCOUNTALLOC!BQ259</f>
        <v>0</v>
      </c>
      <c r="BR259" s="697">
        <f>[52]ACCOUNTALLOC!BR259</f>
        <v>0</v>
      </c>
      <c r="BS259" s="697">
        <f>[52]ACCOUNTALLOC!BS259</f>
        <v>0</v>
      </c>
      <c r="BT259" s="697">
        <f>[52]ACCOUNTALLOC!BT259</f>
        <v>0</v>
      </c>
      <c r="BU259" s="697">
        <f>[52]ACCOUNTALLOC!BU259</f>
        <v>0</v>
      </c>
      <c r="BV259" s="697">
        <f>[52]ACCOUNTALLOC!BV259</f>
        <v>0</v>
      </c>
      <c r="BW259" s="697">
        <f>[52]ACCOUNTALLOC!BW259</f>
        <v>0</v>
      </c>
      <c r="BX259" s="698"/>
      <c r="BY259" s="697">
        <f>[52]ACCOUNTALLOC!BY259</f>
        <v>0</v>
      </c>
      <c r="BZ259" s="697">
        <f>[52]ACCOUNTALLOC!BZ259</f>
        <v>0</v>
      </c>
      <c r="CA259" s="697">
        <f>[52]ACCOUNTALLOC!CA259</f>
        <v>0</v>
      </c>
      <c r="CB259" s="697">
        <f>[52]ACCOUNTALLOC!CB259</f>
        <v>0</v>
      </c>
      <c r="CC259" s="697">
        <f>[52]ACCOUNTALLOC!CC259</f>
        <v>0</v>
      </c>
      <c r="CD259" s="697">
        <f>[52]ACCOUNTALLOC!CD259</f>
        <v>0</v>
      </c>
      <c r="CE259" s="697">
        <f>[52]ACCOUNTALLOC!CE259</f>
        <v>0</v>
      </c>
      <c r="CF259" s="698"/>
      <c r="CG259" s="697">
        <f>[52]ACCOUNTALLOC!CG259</f>
        <v>0</v>
      </c>
      <c r="CH259" s="697">
        <f>[52]ACCOUNTALLOC!CH259</f>
        <v>0</v>
      </c>
      <c r="CI259" s="697">
        <f>[52]ACCOUNTALLOC!CI259</f>
        <v>0</v>
      </c>
      <c r="CJ259" s="697">
        <f>[52]ACCOUNTALLOC!CJ259</f>
        <v>0</v>
      </c>
      <c r="CK259" s="697">
        <f>[52]ACCOUNTALLOC!CK259</f>
        <v>0</v>
      </c>
      <c r="CL259" s="697">
        <f>[52]ACCOUNTALLOC!CL259</f>
        <v>0</v>
      </c>
      <c r="CM259" s="697">
        <f>[52]ACCOUNTALLOC!CM259</f>
        <v>0</v>
      </c>
      <c r="CN259" s="698">
        <f>[52]ACCOUNTALLOC!CN259</f>
        <v>0</v>
      </c>
      <c r="CO259" s="697">
        <f>[52]ACCOUNTALLOC!CO259</f>
        <v>0</v>
      </c>
      <c r="CP259" s="697">
        <f>[52]ACCOUNTALLOC!CP259</f>
        <v>0</v>
      </c>
      <c r="CQ259" s="697">
        <f>[52]ACCOUNTALLOC!CQ259</f>
        <v>0</v>
      </c>
      <c r="CR259" s="697">
        <f>[52]ACCOUNTALLOC!CR259</f>
        <v>0</v>
      </c>
      <c r="CS259" s="697">
        <f>[52]ACCOUNTALLOC!CS259</f>
        <v>0</v>
      </c>
      <c r="CT259" s="697">
        <f>[52]ACCOUNTALLOC!CT259</f>
        <v>0</v>
      </c>
      <c r="CU259" s="697">
        <f>[52]ACCOUNTALLOC!CU259</f>
        <v>0</v>
      </c>
      <c r="CW259" s="65">
        <f>[52]ACCOUNTALLOC!CW259</f>
        <v>0</v>
      </c>
      <c r="CX259" s="65">
        <f>[52]ACCOUNTALLOC!CX259</f>
        <v>0</v>
      </c>
      <c r="CY259" s="65">
        <f>[52]ACCOUNTALLOC!CY259</f>
        <v>0</v>
      </c>
      <c r="CZ259" s="65">
        <f>[52]ACCOUNTALLOC!CZ259</f>
        <v>0</v>
      </c>
      <c r="DA259" s="65">
        <f>[52]ACCOUNTALLOC!DA259</f>
        <v>0</v>
      </c>
      <c r="DB259" s="65">
        <f>[52]ACCOUNTALLOC!DB259</f>
        <v>0</v>
      </c>
      <c r="DC259" s="65">
        <f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>[52]ACCOUNTALLOC!E260</f>
        <v>0</v>
      </c>
      <c r="F260" s="697">
        <f>[52]ACCOUNTALLOC!F260</f>
        <v>0</v>
      </c>
      <c r="G260" s="697">
        <f>[52]ACCOUNTALLOC!G260</f>
        <v>0</v>
      </c>
      <c r="H260" s="697">
        <f>[52]ACCOUNTALLOC!H260</f>
        <v>0</v>
      </c>
      <c r="I260" s="697">
        <f>[52]ACCOUNTALLOC!I260</f>
        <v>0</v>
      </c>
      <c r="J260" s="697">
        <f>[52]ACCOUNTALLOC!J260</f>
        <v>0</v>
      </c>
      <c r="K260" s="697">
        <f>[52]ACCOUNTALLOC!K260</f>
        <v>0</v>
      </c>
      <c r="L260" s="698"/>
      <c r="M260" s="697">
        <f>[52]ACCOUNTALLOC!M260</f>
        <v>0</v>
      </c>
      <c r="N260" s="697">
        <f>[52]ACCOUNTALLOC!N260</f>
        <v>0</v>
      </c>
      <c r="O260" s="697">
        <f>[52]ACCOUNTALLOC!O260</f>
        <v>0</v>
      </c>
      <c r="P260" s="697">
        <f>[52]ACCOUNTALLOC!P260</f>
        <v>0</v>
      </c>
      <c r="Q260" s="697">
        <f>[52]ACCOUNTALLOC!Q260</f>
        <v>0</v>
      </c>
      <c r="R260" s="697">
        <f>[52]ACCOUNTALLOC!R260</f>
        <v>0</v>
      </c>
      <c r="S260" s="697">
        <f>[52]ACCOUNTALLOC!S260</f>
        <v>0</v>
      </c>
      <c r="T260" s="698"/>
      <c r="U260" s="697">
        <f>[52]ACCOUNTALLOC!U260</f>
        <v>0</v>
      </c>
      <c r="V260" s="697">
        <f>[52]ACCOUNTALLOC!V260</f>
        <v>0</v>
      </c>
      <c r="W260" s="697">
        <f>[52]ACCOUNTALLOC!W260</f>
        <v>0</v>
      </c>
      <c r="X260" s="697">
        <f>[52]ACCOUNTALLOC!X260</f>
        <v>0</v>
      </c>
      <c r="Y260" s="697">
        <f>[52]ACCOUNTALLOC!Y260</f>
        <v>0</v>
      </c>
      <c r="Z260" s="697">
        <f>[52]ACCOUNTALLOC!Z260</f>
        <v>0</v>
      </c>
      <c r="AA260" s="697">
        <f>[52]ACCOUNTALLOC!AA260</f>
        <v>0</v>
      </c>
      <c r="AB260" s="698"/>
      <c r="AC260" s="697">
        <f>[52]ACCOUNTALLOC!AC260</f>
        <v>0</v>
      </c>
      <c r="AD260" s="697">
        <f>[52]ACCOUNTALLOC!AD260</f>
        <v>0</v>
      </c>
      <c r="AE260" s="697">
        <f>[52]ACCOUNTALLOC!AE260</f>
        <v>0</v>
      </c>
      <c r="AF260" s="697">
        <f>[52]ACCOUNTALLOC!AF260</f>
        <v>0</v>
      </c>
      <c r="AG260" s="697">
        <f>[52]ACCOUNTALLOC!AG260</f>
        <v>0</v>
      </c>
      <c r="AH260" s="697">
        <f>[52]ACCOUNTALLOC!AH260</f>
        <v>0</v>
      </c>
      <c r="AI260" s="697">
        <f>[52]ACCOUNTALLOC!AI260</f>
        <v>0</v>
      </c>
      <c r="AJ260" s="698"/>
      <c r="AK260" s="697">
        <f>[52]ACCOUNTALLOC!AK260</f>
        <v>0</v>
      </c>
      <c r="AL260" s="697">
        <f>[52]ACCOUNTALLOC!AL260</f>
        <v>0</v>
      </c>
      <c r="AM260" s="697">
        <f>[52]ACCOUNTALLOC!AM260</f>
        <v>0</v>
      </c>
      <c r="AN260" s="697">
        <f>[52]ACCOUNTALLOC!AN260</f>
        <v>0</v>
      </c>
      <c r="AO260" s="697">
        <f>[52]ACCOUNTALLOC!AO260</f>
        <v>0</v>
      </c>
      <c r="AP260" s="697">
        <f>[52]ACCOUNTALLOC!AP260</f>
        <v>0</v>
      </c>
      <c r="AQ260" s="697">
        <f>[52]ACCOUNTALLOC!AQ260</f>
        <v>0</v>
      </c>
      <c r="AR260" s="698"/>
      <c r="AS260" s="697">
        <f>[52]ACCOUNTALLOC!AS260</f>
        <v>0</v>
      </c>
      <c r="AT260" s="697">
        <f>[52]ACCOUNTALLOC!AT260</f>
        <v>0</v>
      </c>
      <c r="AU260" s="697">
        <f>[52]ACCOUNTALLOC!AU260</f>
        <v>0</v>
      </c>
      <c r="AV260" s="697">
        <f>[52]ACCOUNTALLOC!AV260</f>
        <v>0</v>
      </c>
      <c r="AW260" s="697">
        <f>[52]ACCOUNTALLOC!AW260</f>
        <v>0</v>
      </c>
      <c r="AX260" s="697">
        <f>[52]ACCOUNTALLOC!AX260</f>
        <v>0</v>
      </c>
      <c r="AY260" s="697">
        <f>[52]ACCOUNTALLOC!AY260</f>
        <v>0</v>
      </c>
      <c r="AZ260" s="698"/>
      <c r="BA260" s="697">
        <f>[52]ACCOUNTALLOC!BA260</f>
        <v>0</v>
      </c>
      <c r="BB260" s="697">
        <f>[52]ACCOUNTALLOC!BB260</f>
        <v>0</v>
      </c>
      <c r="BC260" s="697">
        <f>[52]ACCOUNTALLOC!BC260</f>
        <v>0</v>
      </c>
      <c r="BD260" s="697">
        <f>[52]ACCOUNTALLOC!BD260</f>
        <v>0</v>
      </c>
      <c r="BE260" s="697">
        <f>[52]ACCOUNTALLOC!BE260</f>
        <v>0</v>
      </c>
      <c r="BF260" s="697">
        <f>[52]ACCOUNTALLOC!BF260</f>
        <v>0</v>
      </c>
      <c r="BG260" s="697">
        <f>[52]ACCOUNTALLOC!BG260</f>
        <v>0</v>
      </c>
      <c r="BH260" s="698"/>
      <c r="BI260" s="697">
        <f>[52]ACCOUNTALLOC!BI260</f>
        <v>0</v>
      </c>
      <c r="BJ260" s="697">
        <f>[52]ACCOUNTALLOC!BJ260</f>
        <v>0</v>
      </c>
      <c r="BK260" s="697">
        <f>[52]ACCOUNTALLOC!BK260</f>
        <v>0</v>
      </c>
      <c r="BL260" s="697">
        <f>[52]ACCOUNTALLOC!BL260</f>
        <v>0</v>
      </c>
      <c r="BM260" s="697">
        <f>[52]ACCOUNTALLOC!BM260</f>
        <v>0</v>
      </c>
      <c r="BN260" s="697">
        <f>[52]ACCOUNTALLOC!BN260</f>
        <v>0</v>
      </c>
      <c r="BO260" s="697">
        <f>[52]ACCOUNTALLOC!BO260</f>
        <v>0</v>
      </c>
      <c r="BP260" s="698"/>
      <c r="BQ260" s="697">
        <f>[52]ACCOUNTALLOC!BQ260</f>
        <v>0</v>
      </c>
      <c r="BR260" s="697">
        <f>[52]ACCOUNTALLOC!BR260</f>
        <v>0</v>
      </c>
      <c r="BS260" s="697">
        <f>[52]ACCOUNTALLOC!BS260</f>
        <v>0</v>
      </c>
      <c r="BT260" s="697">
        <f>[52]ACCOUNTALLOC!BT260</f>
        <v>0</v>
      </c>
      <c r="BU260" s="697">
        <f>[52]ACCOUNTALLOC!BU260</f>
        <v>0</v>
      </c>
      <c r="BV260" s="697">
        <f>[52]ACCOUNTALLOC!BV260</f>
        <v>0</v>
      </c>
      <c r="BW260" s="697">
        <f>[52]ACCOUNTALLOC!BW260</f>
        <v>0</v>
      </c>
      <c r="BX260" s="698"/>
      <c r="BY260" s="697">
        <f>[52]ACCOUNTALLOC!BY260</f>
        <v>0</v>
      </c>
      <c r="BZ260" s="697">
        <f>[52]ACCOUNTALLOC!BZ260</f>
        <v>0</v>
      </c>
      <c r="CA260" s="697">
        <f>[52]ACCOUNTALLOC!CA260</f>
        <v>0</v>
      </c>
      <c r="CB260" s="697">
        <f>[52]ACCOUNTALLOC!CB260</f>
        <v>0</v>
      </c>
      <c r="CC260" s="697">
        <f>[52]ACCOUNTALLOC!CC260</f>
        <v>0</v>
      </c>
      <c r="CD260" s="697">
        <f>[52]ACCOUNTALLOC!CD260</f>
        <v>0</v>
      </c>
      <c r="CE260" s="697">
        <f>[52]ACCOUNTALLOC!CE260</f>
        <v>0</v>
      </c>
      <c r="CF260" s="698"/>
      <c r="CG260" s="697">
        <f>[52]ACCOUNTALLOC!CG260</f>
        <v>0</v>
      </c>
      <c r="CH260" s="697">
        <f>[52]ACCOUNTALLOC!CH260</f>
        <v>0</v>
      </c>
      <c r="CI260" s="697">
        <f>[52]ACCOUNTALLOC!CI260</f>
        <v>0</v>
      </c>
      <c r="CJ260" s="697">
        <f>[52]ACCOUNTALLOC!CJ260</f>
        <v>0</v>
      </c>
      <c r="CK260" s="697">
        <f>[52]ACCOUNTALLOC!CK260</f>
        <v>0</v>
      </c>
      <c r="CL260" s="697">
        <f>[52]ACCOUNTALLOC!CL260</f>
        <v>0</v>
      </c>
      <c r="CM260" s="697">
        <f>[52]ACCOUNTALLOC!CM260</f>
        <v>0</v>
      </c>
      <c r="CN260" s="698">
        <f>[52]ACCOUNTALLOC!CN260</f>
        <v>0</v>
      </c>
      <c r="CO260" s="697">
        <f>[52]ACCOUNTALLOC!CO260</f>
        <v>0</v>
      </c>
      <c r="CP260" s="697">
        <f>[52]ACCOUNTALLOC!CP260</f>
        <v>0</v>
      </c>
      <c r="CQ260" s="697">
        <f>[52]ACCOUNTALLOC!CQ260</f>
        <v>0</v>
      </c>
      <c r="CR260" s="697">
        <f>[52]ACCOUNTALLOC!CR260</f>
        <v>0</v>
      </c>
      <c r="CS260" s="697">
        <f>[52]ACCOUNTALLOC!CS260</f>
        <v>0</v>
      </c>
      <c r="CT260" s="697">
        <f>[52]ACCOUNTALLOC!CT260</f>
        <v>0</v>
      </c>
      <c r="CU260" s="697">
        <f>[52]ACCOUNTALLOC!CU260</f>
        <v>0</v>
      </c>
      <c r="CW260" s="65">
        <f>[52]ACCOUNTALLOC!CW260</f>
        <v>0</v>
      </c>
      <c r="CX260" s="65">
        <f>[52]ACCOUNTALLOC!CX260</f>
        <v>0</v>
      </c>
      <c r="CY260" s="65">
        <f>[52]ACCOUNTALLOC!CY260</f>
        <v>0</v>
      </c>
      <c r="CZ260" s="65">
        <f>[52]ACCOUNTALLOC!CZ260</f>
        <v>0</v>
      </c>
      <c r="DA260" s="65">
        <f>[52]ACCOUNTALLOC!DA260</f>
        <v>0</v>
      </c>
      <c r="DB260" s="65">
        <f>[52]ACCOUNTALLOC!DB260</f>
        <v>0</v>
      </c>
      <c r="DC260" s="65">
        <f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>[52]ACCOUNTALLOC!E261</f>
        <v>11461828.448729439</v>
      </c>
      <c r="F261" s="696">
        <f>[52]ACCOUNTALLOC!F261</f>
        <v>83770216.329935759</v>
      </c>
      <c r="G261" s="696">
        <f>[52]ACCOUNTALLOC!G261</f>
        <v>0</v>
      </c>
      <c r="H261" s="696">
        <f>[52]ACCOUNTALLOC!H261</f>
        <v>0</v>
      </c>
      <c r="I261" s="696">
        <f>[52]ACCOUNTALLOC!I261</f>
        <v>0</v>
      </c>
      <c r="J261" s="696">
        <f>[52]ACCOUNTALLOC!J261</f>
        <v>0</v>
      </c>
      <c r="K261" s="696">
        <f>[52]ACCOUNTALLOC!K261</f>
        <v>95232044.7786652</v>
      </c>
      <c r="L261" s="696"/>
      <c r="M261" s="696">
        <f>[52]ACCOUNTALLOC!M261</f>
        <v>2642558.8480752581</v>
      </c>
      <c r="N261" s="696">
        <f>[52]ACCOUNTALLOC!N261</f>
        <v>21285029.021229416</v>
      </c>
      <c r="O261" s="696">
        <f>[52]ACCOUNTALLOC!O261</f>
        <v>0</v>
      </c>
      <c r="P261" s="696">
        <f>[52]ACCOUNTALLOC!P261</f>
        <v>0</v>
      </c>
      <c r="Q261" s="696">
        <f>[52]ACCOUNTALLOC!Q261</f>
        <v>0</v>
      </c>
      <c r="R261" s="696">
        <f>[52]ACCOUNTALLOC!R261</f>
        <v>0</v>
      </c>
      <c r="S261" s="696">
        <f>[52]ACCOUNTALLOC!S261</f>
        <v>23927587.869304676</v>
      </c>
      <c r="T261" s="696"/>
      <c r="U261" s="696">
        <f>[52]ACCOUNTALLOC!U261</f>
        <v>2828431.1740381187</v>
      </c>
      <c r="V261" s="696">
        <f>[52]ACCOUNTALLOC!V261</f>
        <v>23670582.275554914</v>
      </c>
      <c r="W261" s="696">
        <f>[52]ACCOUNTALLOC!W261</f>
        <v>0</v>
      </c>
      <c r="X261" s="696">
        <f>[52]ACCOUNTALLOC!X261</f>
        <v>0</v>
      </c>
      <c r="Y261" s="696">
        <f>[52]ACCOUNTALLOC!Y261</f>
        <v>0</v>
      </c>
      <c r="Z261" s="696">
        <f>[52]ACCOUNTALLOC!Z261</f>
        <v>0</v>
      </c>
      <c r="AA261" s="696">
        <f>[52]ACCOUNTALLOC!AA261</f>
        <v>26499013.449593034</v>
      </c>
      <c r="AB261" s="696"/>
      <c r="AC261" s="696">
        <f>[52]ACCOUNTALLOC!AC261</f>
        <v>1486108.2336199889</v>
      </c>
      <c r="AD261" s="696">
        <f>[52]ACCOUNTALLOC!AD261</f>
        <v>15276184.694224283</v>
      </c>
      <c r="AE261" s="696">
        <f>[52]ACCOUNTALLOC!AE261</f>
        <v>0</v>
      </c>
      <c r="AF261" s="696">
        <f>[52]ACCOUNTALLOC!AF261</f>
        <v>0</v>
      </c>
      <c r="AG261" s="696">
        <f>[52]ACCOUNTALLOC!AG261</f>
        <v>0</v>
      </c>
      <c r="AH261" s="696">
        <f>[52]ACCOUNTALLOC!AH261</f>
        <v>0</v>
      </c>
      <c r="AI261" s="696">
        <f>[52]ACCOUNTALLOC!AI261</f>
        <v>16762292.927844271</v>
      </c>
      <c r="AJ261" s="696"/>
      <c r="AK261" s="696">
        <f>[52]ACCOUNTALLOC!AK261</f>
        <v>1049820.4804288833</v>
      </c>
      <c r="AL261" s="696">
        <f>[52]ACCOUNTALLOC!AL261</f>
        <v>10628295.346298939</v>
      </c>
      <c r="AM261" s="696">
        <f>[52]ACCOUNTALLOC!AM261</f>
        <v>0</v>
      </c>
      <c r="AN261" s="696">
        <f>[52]ACCOUNTALLOC!AN261</f>
        <v>0</v>
      </c>
      <c r="AO261" s="696">
        <f>[52]ACCOUNTALLOC!AO261</f>
        <v>0</v>
      </c>
      <c r="AP261" s="696">
        <f>[52]ACCOUNTALLOC!AP261</f>
        <v>0</v>
      </c>
      <c r="AQ261" s="696">
        <f>[52]ACCOUNTALLOC!AQ261</f>
        <v>11678115.826727822</v>
      </c>
      <c r="AR261" s="696"/>
      <c r="AS261" s="696">
        <f>[52]ACCOUNTALLOC!AS261</f>
        <v>35.87688496119231</v>
      </c>
      <c r="AT261" s="696">
        <f>[52]ACCOUNTALLOC!AT261</f>
        <v>33559.994272756696</v>
      </c>
      <c r="AU261" s="696">
        <f>[52]ACCOUNTALLOC!AU261</f>
        <v>0</v>
      </c>
      <c r="AV261" s="696">
        <f>[52]ACCOUNTALLOC!AV261</f>
        <v>0</v>
      </c>
      <c r="AW261" s="696">
        <f>[52]ACCOUNTALLOC!AW261</f>
        <v>0</v>
      </c>
      <c r="AX261" s="696">
        <f>[52]ACCOUNTALLOC!AX261</f>
        <v>0</v>
      </c>
      <c r="AY261" s="696">
        <f>[52]ACCOUNTALLOC!AY261</f>
        <v>33595.871157717891</v>
      </c>
      <c r="AZ261" s="696"/>
      <c r="BA261" s="696">
        <f>[52]ACCOUNTALLOC!BA261</f>
        <v>0</v>
      </c>
      <c r="BB261" s="696">
        <f>[52]ACCOUNTALLOC!BB261</f>
        <v>926239.55751624133</v>
      </c>
      <c r="BC261" s="696">
        <f>[52]ACCOUNTALLOC!BC261</f>
        <v>0</v>
      </c>
      <c r="BD261" s="696">
        <f>[52]ACCOUNTALLOC!BD261</f>
        <v>0</v>
      </c>
      <c r="BE261" s="696">
        <f>[52]ACCOUNTALLOC!BE261</f>
        <v>0</v>
      </c>
      <c r="BF261" s="696">
        <f>[52]ACCOUNTALLOC!BF261</f>
        <v>0</v>
      </c>
      <c r="BG261" s="696">
        <f>[52]ACCOUNTALLOC!BG261</f>
        <v>926239.55751624133</v>
      </c>
      <c r="BH261" s="696"/>
      <c r="BI261" s="696">
        <f>[52]ACCOUNTALLOC!BI261</f>
        <v>0</v>
      </c>
      <c r="BJ261" s="696">
        <f>[52]ACCOUNTALLOC!BJ261</f>
        <v>0</v>
      </c>
      <c r="BK261" s="696">
        <f>[52]ACCOUNTALLOC!BK261</f>
        <v>0</v>
      </c>
      <c r="BL261" s="696">
        <f>[52]ACCOUNTALLOC!BL261</f>
        <v>0</v>
      </c>
      <c r="BM261" s="696">
        <f>[52]ACCOUNTALLOC!BM261</f>
        <v>0</v>
      </c>
      <c r="BN261" s="696">
        <f>[52]ACCOUNTALLOC!BN261</f>
        <v>0</v>
      </c>
      <c r="BO261" s="696">
        <f>[52]ACCOUNTALLOC!BO261</f>
        <v>0</v>
      </c>
      <c r="BP261" s="696"/>
      <c r="BQ261" s="696">
        <f>[52]ACCOUNTALLOC!BQ261</f>
        <v>356579.62146077811</v>
      </c>
      <c r="BR261" s="696">
        <f>[52]ACCOUNTALLOC!BR261</f>
        <v>4600358.3576894104</v>
      </c>
      <c r="BS261" s="696">
        <f>[52]ACCOUNTALLOC!BS261</f>
        <v>0</v>
      </c>
      <c r="BT261" s="696">
        <f>[52]ACCOUNTALLOC!BT261</f>
        <v>0</v>
      </c>
      <c r="BU261" s="696">
        <f>[52]ACCOUNTALLOC!BU261</f>
        <v>0</v>
      </c>
      <c r="BV261" s="696">
        <f>[52]ACCOUNTALLOC!BV261</f>
        <v>0</v>
      </c>
      <c r="BW261" s="696">
        <f>[52]ACCOUNTALLOC!BW261</f>
        <v>4956937.9791501882</v>
      </c>
      <c r="BX261" s="696"/>
      <c r="BY261" s="696">
        <f>[52]ACCOUNTALLOC!BY261</f>
        <v>0</v>
      </c>
      <c r="BZ261" s="696">
        <f>[52]ACCOUNTALLOC!BZ261</f>
        <v>0</v>
      </c>
      <c r="CA261" s="696">
        <f>[52]ACCOUNTALLOC!CA261</f>
        <v>0</v>
      </c>
      <c r="CB261" s="696">
        <f>[52]ACCOUNTALLOC!CB261</f>
        <v>0</v>
      </c>
      <c r="CC261" s="696">
        <f>[52]ACCOUNTALLOC!CC261</f>
        <v>0</v>
      </c>
      <c r="CD261" s="696">
        <f>[52]ACCOUNTALLOC!CD261</f>
        <v>0</v>
      </c>
      <c r="CE261" s="696">
        <f>[52]ACCOUNTALLOC!CE261</f>
        <v>0</v>
      </c>
      <c r="CF261" s="696"/>
      <c r="CG261" s="696">
        <f>[52]ACCOUNTALLOC!CG261</f>
        <v>41303.401733964514</v>
      </c>
      <c r="CH261" s="696">
        <f>[52]ACCOUNTALLOC!CH261</f>
        <v>553940.1783599573</v>
      </c>
      <c r="CI261" s="696">
        <f>[52]ACCOUNTALLOC!CI261</f>
        <v>0</v>
      </c>
      <c r="CJ261" s="696">
        <f>[52]ACCOUNTALLOC!CJ261</f>
        <v>0</v>
      </c>
      <c r="CK261" s="696">
        <f>[52]ACCOUNTALLOC!CK261</f>
        <v>0</v>
      </c>
      <c r="CL261" s="696">
        <f>[52]ACCOUNTALLOC!CL261</f>
        <v>0</v>
      </c>
      <c r="CM261" s="696">
        <f>[52]ACCOUNTALLOC!CM261</f>
        <v>595243.58009392186</v>
      </c>
      <c r="CN261" s="696">
        <f>[52]ACCOUNTALLOC!CN261</f>
        <v>0</v>
      </c>
      <c r="CO261" s="696">
        <f>[52]ACCOUNTALLOC!CO261</f>
        <v>7320.5567738203517</v>
      </c>
      <c r="CP261" s="696">
        <f>[52]ACCOUNTALLOC!CP261</f>
        <v>54213.437220500098</v>
      </c>
      <c r="CQ261" s="696">
        <f>[52]ACCOUNTALLOC!CQ261</f>
        <v>0</v>
      </c>
      <c r="CR261" s="696">
        <f>[52]ACCOUNTALLOC!CR261</f>
        <v>0</v>
      </c>
      <c r="CS261" s="696">
        <f>[52]ACCOUNTALLOC!CS261</f>
        <v>0</v>
      </c>
      <c r="CT261" s="696">
        <f>[52]ACCOUNTALLOC!CT261</f>
        <v>0</v>
      </c>
      <c r="CU261" s="696">
        <f>[52]ACCOUNTALLOC!CU261</f>
        <v>61533.993994320452</v>
      </c>
      <c r="CV261" s="66"/>
      <c r="CW261" s="66">
        <f>[52]ACCOUNTALLOC!CW261</f>
        <v>0</v>
      </c>
      <c r="CX261" s="66">
        <f>[52]ACCOUNTALLOC!CX261</f>
        <v>0</v>
      </c>
      <c r="CY261" s="66">
        <f>[52]ACCOUNTALLOC!CY261</f>
        <v>0</v>
      </c>
      <c r="CZ261" s="66">
        <f>[52]ACCOUNTALLOC!CZ261</f>
        <v>0</v>
      </c>
      <c r="DA261" s="66">
        <f>[52]ACCOUNTALLOC!DA261</f>
        <v>0</v>
      </c>
      <c r="DB261" s="66">
        <f>[52]ACCOUNTALLOC!DB261</f>
        <v>0</v>
      </c>
      <c r="DC261" s="66">
        <f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>[52]ACCOUNTALLOC!E264</f>
        <v>28337248.207490213</v>
      </c>
      <c r="F264" s="697">
        <f>[52]ACCOUNTALLOC!F264</f>
        <v>207106346.35259098</v>
      </c>
      <c r="G264" s="697">
        <f>[52]ACCOUNTALLOC!G264</f>
        <v>0</v>
      </c>
      <c r="H264" s="697">
        <f>[52]ACCOUNTALLOC!H264</f>
        <v>0</v>
      </c>
      <c r="I264" s="697">
        <f>[52]ACCOUNTALLOC!I264</f>
        <v>0</v>
      </c>
      <c r="J264" s="697">
        <f>[52]ACCOUNTALLOC!J264</f>
        <v>0</v>
      </c>
      <c r="K264" s="697">
        <f>[52]ACCOUNTALLOC!K264</f>
        <v>235443594.56008118</v>
      </c>
      <c r="L264" s="698"/>
      <c r="M264" s="697">
        <f>[52]ACCOUNTALLOC!M264</f>
        <v>6533237.3727080943</v>
      </c>
      <c r="N264" s="697">
        <f>[52]ACCOUNTALLOC!N264</f>
        <v>52623292.450784467</v>
      </c>
      <c r="O264" s="697">
        <f>[52]ACCOUNTALLOC!O264</f>
        <v>0</v>
      </c>
      <c r="P264" s="697">
        <f>[52]ACCOUNTALLOC!P264</f>
        <v>0</v>
      </c>
      <c r="Q264" s="697">
        <f>[52]ACCOUNTALLOC!Q264</f>
        <v>0</v>
      </c>
      <c r="R264" s="697">
        <f>[52]ACCOUNTALLOC!R264</f>
        <v>0</v>
      </c>
      <c r="S264" s="697">
        <f>[52]ACCOUNTALLOC!S264</f>
        <v>59156529.823492564</v>
      </c>
      <c r="T264" s="698"/>
      <c r="U264" s="697">
        <f>[52]ACCOUNTALLOC!U264</f>
        <v>6992772.2766960328</v>
      </c>
      <c r="V264" s="697">
        <f>[52]ACCOUNTALLOC!V264</f>
        <v>58521131.088170566</v>
      </c>
      <c r="W264" s="697">
        <f>[52]ACCOUNTALLOC!W264</f>
        <v>0</v>
      </c>
      <c r="X264" s="697">
        <f>[52]ACCOUNTALLOC!X264</f>
        <v>0</v>
      </c>
      <c r="Y264" s="697">
        <f>[52]ACCOUNTALLOC!Y264</f>
        <v>0</v>
      </c>
      <c r="Z264" s="697">
        <f>[52]ACCOUNTALLOC!Z264</f>
        <v>0</v>
      </c>
      <c r="AA264" s="697">
        <f>[52]ACCOUNTALLOC!AA264</f>
        <v>65513903.364866599</v>
      </c>
      <c r="AB264" s="698"/>
      <c r="AC264" s="697">
        <f>[52]ACCOUNTALLOC!AC264</f>
        <v>3674127.3931693407</v>
      </c>
      <c r="AD264" s="697">
        <f>[52]ACCOUNTALLOC!AD264</f>
        <v>37767537.638524197</v>
      </c>
      <c r="AE264" s="697">
        <f>[52]ACCOUNTALLOC!AE264</f>
        <v>0</v>
      </c>
      <c r="AF264" s="697">
        <f>[52]ACCOUNTALLOC!AF264</f>
        <v>0</v>
      </c>
      <c r="AG264" s="697">
        <f>[52]ACCOUNTALLOC!AG264</f>
        <v>0</v>
      </c>
      <c r="AH264" s="697">
        <f>[52]ACCOUNTALLOC!AH264</f>
        <v>0</v>
      </c>
      <c r="AI264" s="697">
        <f>[52]ACCOUNTALLOC!AI264</f>
        <v>41441665.031693541</v>
      </c>
      <c r="AJ264" s="698"/>
      <c r="AK264" s="697">
        <f>[52]ACCOUNTALLOC!AK264</f>
        <v>2595486.7201417256</v>
      </c>
      <c r="AL264" s="697">
        <f>[52]ACCOUNTALLOC!AL264</f>
        <v>26276491.974888358</v>
      </c>
      <c r="AM264" s="697">
        <f>[52]ACCOUNTALLOC!AM264</f>
        <v>0</v>
      </c>
      <c r="AN264" s="697">
        <f>[52]ACCOUNTALLOC!AN264</f>
        <v>0</v>
      </c>
      <c r="AO264" s="697">
        <f>[52]ACCOUNTALLOC!AO264</f>
        <v>0</v>
      </c>
      <c r="AP264" s="697">
        <f>[52]ACCOUNTALLOC!AP264</f>
        <v>0</v>
      </c>
      <c r="AQ264" s="697">
        <f>[52]ACCOUNTALLOC!AQ264</f>
        <v>28871978.695030086</v>
      </c>
      <c r="AR264" s="698"/>
      <c r="AS264" s="697">
        <f>[52]ACCOUNTALLOC!AS264</f>
        <v>88.698953976193636</v>
      </c>
      <c r="AT264" s="697">
        <f>[52]ACCOUNTALLOC!AT264</f>
        <v>82970.870817253948</v>
      </c>
      <c r="AU264" s="697">
        <f>[52]ACCOUNTALLOC!AU264</f>
        <v>0</v>
      </c>
      <c r="AV264" s="697">
        <f>[52]ACCOUNTALLOC!AV264</f>
        <v>0</v>
      </c>
      <c r="AW264" s="697">
        <f>[52]ACCOUNTALLOC!AW264</f>
        <v>0</v>
      </c>
      <c r="AX264" s="697">
        <f>[52]ACCOUNTALLOC!AX264</f>
        <v>0</v>
      </c>
      <c r="AY264" s="697">
        <f>[52]ACCOUNTALLOC!AY264</f>
        <v>83059.569771230148</v>
      </c>
      <c r="AZ264" s="698"/>
      <c r="BA264" s="697">
        <f>[52]ACCOUNTALLOC!BA264</f>
        <v>0</v>
      </c>
      <c r="BB264" s="697">
        <f>[52]ACCOUNTALLOC!BB264</f>
        <v>2289955.7743636593</v>
      </c>
      <c r="BC264" s="697">
        <f>[52]ACCOUNTALLOC!BC264</f>
        <v>0</v>
      </c>
      <c r="BD264" s="697">
        <f>[52]ACCOUNTALLOC!BD264</f>
        <v>0</v>
      </c>
      <c r="BE264" s="697">
        <f>[52]ACCOUNTALLOC!BE264</f>
        <v>0</v>
      </c>
      <c r="BF264" s="697">
        <f>[52]ACCOUNTALLOC!BF264</f>
        <v>0</v>
      </c>
      <c r="BG264" s="697">
        <f>[52]ACCOUNTALLOC!BG264</f>
        <v>2289955.7743636593</v>
      </c>
      <c r="BH264" s="698"/>
      <c r="BI264" s="697">
        <f>[52]ACCOUNTALLOC!BI264</f>
        <v>0</v>
      </c>
      <c r="BJ264" s="697">
        <f>[52]ACCOUNTALLOC!BJ264</f>
        <v>0</v>
      </c>
      <c r="BK264" s="697">
        <f>[52]ACCOUNTALLOC!BK264</f>
        <v>0</v>
      </c>
      <c r="BL264" s="697">
        <f>[52]ACCOUNTALLOC!BL264</f>
        <v>0</v>
      </c>
      <c r="BM264" s="697">
        <f>[52]ACCOUNTALLOC!BM264</f>
        <v>0</v>
      </c>
      <c r="BN264" s="697">
        <f>[52]ACCOUNTALLOC!BN264</f>
        <v>0</v>
      </c>
      <c r="BO264" s="697">
        <f>[52]ACCOUNTALLOC!BO264</f>
        <v>0</v>
      </c>
      <c r="BP264" s="698"/>
      <c r="BQ264" s="697">
        <f>[52]ACCOUNTALLOC!BQ264</f>
        <v>881577.07858444448</v>
      </c>
      <c r="BR264" s="697">
        <f>[52]ACCOUNTALLOC!BR264</f>
        <v>11373534.092607856</v>
      </c>
      <c r="BS264" s="697">
        <f>[52]ACCOUNTALLOC!BS264</f>
        <v>0</v>
      </c>
      <c r="BT264" s="697">
        <f>[52]ACCOUNTALLOC!BT264</f>
        <v>0</v>
      </c>
      <c r="BU264" s="697">
        <f>[52]ACCOUNTALLOC!BU264</f>
        <v>0</v>
      </c>
      <c r="BV264" s="697">
        <f>[52]ACCOUNTALLOC!BV264</f>
        <v>0</v>
      </c>
      <c r="BW264" s="697">
        <f>[52]ACCOUNTALLOC!BW264</f>
        <v>12255111.1711923</v>
      </c>
      <c r="BX264" s="698"/>
      <c r="BY264" s="697">
        <f>[52]ACCOUNTALLOC!BY264</f>
        <v>0</v>
      </c>
      <c r="BZ264" s="697">
        <f>[52]ACCOUNTALLOC!BZ264</f>
        <v>0</v>
      </c>
      <c r="CA264" s="697">
        <f>[52]ACCOUNTALLOC!CA264</f>
        <v>0</v>
      </c>
      <c r="CB264" s="697">
        <f>[52]ACCOUNTALLOC!CB264</f>
        <v>0</v>
      </c>
      <c r="CC264" s="697">
        <f>[52]ACCOUNTALLOC!CC264</f>
        <v>0</v>
      </c>
      <c r="CD264" s="697">
        <f>[52]ACCOUNTALLOC!CD264</f>
        <v>0</v>
      </c>
      <c r="CE264" s="697">
        <f>[52]ACCOUNTALLOC!CE264</f>
        <v>0</v>
      </c>
      <c r="CF264" s="698"/>
      <c r="CG264" s="697">
        <f>[52]ACCOUNTALLOC!CG264</f>
        <v>102115.01175266477</v>
      </c>
      <c r="CH264" s="697">
        <f>[52]ACCOUNTALLOC!CH264</f>
        <v>1369514.5060409242</v>
      </c>
      <c r="CI264" s="697">
        <f>[52]ACCOUNTALLOC!CI264</f>
        <v>0</v>
      </c>
      <c r="CJ264" s="697">
        <f>[52]ACCOUNTALLOC!CJ264</f>
        <v>0</v>
      </c>
      <c r="CK264" s="697">
        <f>[52]ACCOUNTALLOC!CK264</f>
        <v>0</v>
      </c>
      <c r="CL264" s="697">
        <f>[52]ACCOUNTALLOC!CL264</f>
        <v>0</v>
      </c>
      <c r="CM264" s="697">
        <f>[52]ACCOUNTALLOC!CM264</f>
        <v>1471629.517793589</v>
      </c>
      <c r="CN264" s="698">
        <f>[52]ACCOUNTALLOC!CN264</f>
        <v>0</v>
      </c>
      <c r="CO264" s="697">
        <f>[52]ACCOUNTALLOC!CO264</f>
        <v>18098.720919153751</v>
      </c>
      <c r="CP264" s="697">
        <f>[52]ACCOUNTALLOC!CP264</f>
        <v>134032.68366564991</v>
      </c>
      <c r="CQ264" s="697">
        <f>[52]ACCOUNTALLOC!CQ264</f>
        <v>0</v>
      </c>
      <c r="CR264" s="697">
        <f>[52]ACCOUNTALLOC!CR264</f>
        <v>0</v>
      </c>
      <c r="CS264" s="697">
        <f>[52]ACCOUNTALLOC!CS264</f>
        <v>0</v>
      </c>
      <c r="CT264" s="697">
        <f>[52]ACCOUNTALLOC!CT264</f>
        <v>0</v>
      </c>
      <c r="CU264" s="697">
        <f>[52]ACCOUNTALLOC!CU264</f>
        <v>152131.40458480365</v>
      </c>
      <c r="CW264" s="65">
        <f>[52]ACCOUNTALLOC!CW264</f>
        <v>0</v>
      </c>
      <c r="CX264" s="65">
        <f>[52]ACCOUNTALLOC!CX264</f>
        <v>0</v>
      </c>
      <c r="CY264" s="65">
        <f>[52]ACCOUNTALLOC!CY264</f>
        <v>0</v>
      </c>
      <c r="CZ264" s="65">
        <f>[52]ACCOUNTALLOC!CZ264</f>
        <v>0</v>
      </c>
      <c r="DA264" s="65">
        <f>[52]ACCOUNTALLOC!DA264</f>
        <v>0</v>
      </c>
      <c r="DB264" s="65">
        <f>[52]ACCOUNTALLOC!DB264</f>
        <v>0</v>
      </c>
      <c r="DC264" s="65">
        <f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>[52]ACCOUNTALLOC!E265</f>
        <v>0</v>
      </c>
      <c r="F265" s="697">
        <f>[52]ACCOUNTALLOC!F265</f>
        <v>0</v>
      </c>
      <c r="G265" s="697">
        <f>[52]ACCOUNTALLOC!G265</f>
        <v>0</v>
      </c>
      <c r="H265" s="697">
        <f>[52]ACCOUNTALLOC!H265</f>
        <v>0</v>
      </c>
      <c r="I265" s="697">
        <f>[52]ACCOUNTALLOC!I265</f>
        <v>0</v>
      </c>
      <c r="J265" s="697">
        <f>[52]ACCOUNTALLOC!J265</f>
        <v>0</v>
      </c>
      <c r="K265" s="697">
        <f>[52]ACCOUNTALLOC!K265</f>
        <v>0</v>
      </c>
      <c r="L265" s="698"/>
      <c r="M265" s="697">
        <f>[52]ACCOUNTALLOC!M265</f>
        <v>0</v>
      </c>
      <c r="N265" s="697">
        <f>[52]ACCOUNTALLOC!N265</f>
        <v>0</v>
      </c>
      <c r="O265" s="697">
        <f>[52]ACCOUNTALLOC!O265</f>
        <v>0</v>
      </c>
      <c r="P265" s="697">
        <f>[52]ACCOUNTALLOC!P265</f>
        <v>0</v>
      </c>
      <c r="Q265" s="697">
        <f>[52]ACCOUNTALLOC!Q265</f>
        <v>0</v>
      </c>
      <c r="R265" s="697">
        <f>[52]ACCOUNTALLOC!R265</f>
        <v>0</v>
      </c>
      <c r="S265" s="697">
        <f>[52]ACCOUNTALLOC!S265</f>
        <v>0</v>
      </c>
      <c r="T265" s="698"/>
      <c r="U265" s="697">
        <f>[52]ACCOUNTALLOC!U265</f>
        <v>0</v>
      </c>
      <c r="V265" s="697">
        <f>[52]ACCOUNTALLOC!V265</f>
        <v>0</v>
      </c>
      <c r="W265" s="697">
        <f>[52]ACCOUNTALLOC!W265</f>
        <v>0</v>
      </c>
      <c r="X265" s="697">
        <f>[52]ACCOUNTALLOC!X265</f>
        <v>0</v>
      </c>
      <c r="Y265" s="697">
        <f>[52]ACCOUNTALLOC!Y265</f>
        <v>0</v>
      </c>
      <c r="Z265" s="697">
        <f>[52]ACCOUNTALLOC!Z265</f>
        <v>0</v>
      </c>
      <c r="AA265" s="697">
        <f>[52]ACCOUNTALLOC!AA265</f>
        <v>0</v>
      </c>
      <c r="AB265" s="698"/>
      <c r="AC265" s="697">
        <f>[52]ACCOUNTALLOC!AC265</f>
        <v>0</v>
      </c>
      <c r="AD265" s="697">
        <f>[52]ACCOUNTALLOC!AD265</f>
        <v>0</v>
      </c>
      <c r="AE265" s="697">
        <f>[52]ACCOUNTALLOC!AE265</f>
        <v>0</v>
      </c>
      <c r="AF265" s="697">
        <f>[52]ACCOUNTALLOC!AF265</f>
        <v>0</v>
      </c>
      <c r="AG265" s="697">
        <f>[52]ACCOUNTALLOC!AG265</f>
        <v>0</v>
      </c>
      <c r="AH265" s="697">
        <f>[52]ACCOUNTALLOC!AH265</f>
        <v>0</v>
      </c>
      <c r="AI265" s="697">
        <f>[52]ACCOUNTALLOC!AI265</f>
        <v>0</v>
      </c>
      <c r="AJ265" s="698"/>
      <c r="AK265" s="697">
        <f>[52]ACCOUNTALLOC!AK265</f>
        <v>0</v>
      </c>
      <c r="AL265" s="697">
        <f>[52]ACCOUNTALLOC!AL265</f>
        <v>0</v>
      </c>
      <c r="AM265" s="697">
        <f>[52]ACCOUNTALLOC!AM265</f>
        <v>0</v>
      </c>
      <c r="AN265" s="697">
        <f>[52]ACCOUNTALLOC!AN265</f>
        <v>0</v>
      </c>
      <c r="AO265" s="697">
        <f>[52]ACCOUNTALLOC!AO265</f>
        <v>0</v>
      </c>
      <c r="AP265" s="697">
        <f>[52]ACCOUNTALLOC!AP265</f>
        <v>0</v>
      </c>
      <c r="AQ265" s="697">
        <f>[52]ACCOUNTALLOC!AQ265</f>
        <v>0</v>
      </c>
      <c r="AR265" s="698"/>
      <c r="AS265" s="697">
        <f>[52]ACCOUNTALLOC!AS265</f>
        <v>0</v>
      </c>
      <c r="AT265" s="697">
        <f>[52]ACCOUNTALLOC!AT265</f>
        <v>0</v>
      </c>
      <c r="AU265" s="697">
        <f>[52]ACCOUNTALLOC!AU265</f>
        <v>0</v>
      </c>
      <c r="AV265" s="697">
        <f>[52]ACCOUNTALLOC!AV265</f>
        <v>0</v>
      </c>
      <c r="AW265" s="697">
        <f>[52]ACCOUNTALLOC!AW265</f>
        <v>0</v>
      </c>
      <c r="AX265" s="697">
        <f>[52]ACCOUNTALLOC!AX265</f>
        <v>0</v>
      </c>
      <c r="AY265" s="697">
        <f>[52]ACCOUNTALLOC!AY265</f>
        <v>0</v>
      </c>
      <c r="AZ265" s="698"/>
      <c r="BA265" s="697">
        <f>[52]ACCOUNTALLOC!BA265</f>
        <v>0</v>
      </c>
      <c r="BB265" s="697">
        <f>[52]ACCOUNTALLOC!BB265</f>
        <v>0</v>
      </c>
      <c r="BC265" s="697">
        <f>[52]ACCOUNTALLOC!BC265</f>
        <v>0</v>
      </c>
      <c r="BD265" s="697">
        <f>[52]ACCOUNTALLOC!BD265</f>
        <v>0</v>
      </c>
      <c r="BE265" s="697">
        <f>[52]ACCOUNTALLOC!BE265</f>
        <v>0</v>
      </c>
      <c r="BF265" s="697">
        <f>[52]ACCOUNTALLOC!BF265</f>
        <v>0</v>
      </c>
      <c r="BG265" s="697">
        <f>[52]ACCOUNTALLOC!BG265</f>
        <v>0</v>
      </c>
      <c r="BH265" s="698"/>
      <c r="BI265" s="697">
        <f>[52]ACCOUNTALLOC!BI265</f>
        <v>0</v>
      </c>
      <c r="BJ265" s="697">
        <f>[52]ACCOUNTALLOC!BJ265</f>
        <v>0</v>
      </c>
      <c r="BK265" s="697">
        <f>[52]ACCOUNTALLOC!BK265</f>
        <v>0</v>
      </c>
      <c r="BL265" s="697">
        <f>[52]ACCOUNTALLOC!BL265</f>
        <v>0</v>
      </c>
      <c r="BM265" s="697">
        <f>[52]ACCOUNTALLOC!BM265</f>
        <v>0</v>
      </c>
      <c r="BN265" s="697">
        <f>[52]ACCOUNTALLOC!BN265</f>
        <v>0</v>
      </c>
      <c r="BO265" s="697">
        <f>[52]ACCOUNTALLOC!BO265</f>
        <v>0</v>
      </c>
      <c r="BP265" s="698"/>
      <c r="BQ265" s="697">
        <f>[52]ACCOUNTALLOC!BQ265</f>
        <v>0</v>
      </c>
      <c r="BR265" s="697">
        <f>[52]ACCOUNTALLOC!BR265</f>
        <v>0</v>
      </c>
      <c r="BS265" s="697">
        <f>[52]ACCOUNTALLOC!BS265</f>
        <v>0</v>
      </c>
      <c r="BT265" s="697">
        <f>[52]ACCOUNTALLOC!BT265</f>
        <v>0</v>
      </c>
      <c r="BU265" s="697">
        <f>[52]ACCOUNTALLOC!BU265</f>
        <v>0</v>
      </c>
      <c r="BV265" s="697">
        <f>[52]ACCOUNTALLOC!BV265</f>
        <v>0</v>
      </c>
      <c r="BW265" s="697">
        <f>[52]ACCOUNTALLOC!BW265</f>
        <v>0</v>
      </c>
      <c r="BX265" s="698"/>
      <c r="BY265" s="697">
        <f>[52]ACCOUNTALLOC!BY265</f>
        <v>0</v>
      </c>
      <c r="BZ265" s="697">
        <f>[52]ACCOUNTALLOC!BZ265</f>
        <v>0</v>
      </c>
      <c r="CA265" s="697">
        <f>[52]ACCOUNTALLOC!CA265</f>
        <v>0</v>
      </c>
      <c r="CB265" s="697">
        <f>[52]ACCOUNTALLOC!CB265</f>
        <v>0</v>
      </c>
      <c r="CC265" s="697">
        <f>[52]ACCOUNTALLOC!CC265</f>
        <v>0</v>
      </c>
      <c r="CD265" s="697">
        <f>[52]ACCOUNTALLOC!CD265</f>
        <v>0</v>
      </c>
      <c r="CE265" s="697">
        <f>[52]ACCOUNTALLOC!CE265</f>
        <v>0</v>
      </c>
      <c r="CF265" s="698"/>
      <c r="CG265" s="697">
        <f>[52]ACCOUNTALLOC!CG265</f>
        <v>0</v>
      </c>
      <c r="CH265" s="697">
        <f>[52]ACCOUNTALLOC!CH265</f>
        <v>0</v>
      </c>
      <c r="CI265" s="697">
        <f>[52]ACCOUNTALLOC!CI265</f>
        <v>0</v>
      </c>
      <c r="CJ265" s="697">
        <f>[52]ACCOUNTALLOC!CJ265</f>
        <v>0</v>
      </c>
      <c r="CK265" s="697">
        <f>[52]ACCOUNTALLOC!CK265</f>
        <v>0</v>
      </c>
      <c r="CL265" s="697">
        <f>[52]ACCOUNTALLOC!CL265</f>
        <v>0</v>
      </c>
      <c r="CM265" s="697">
        <f>[52]ACCOUNTALLOC!CM265</f>
        <v>0</v>
      </c>
      <c r="CN265" s="698">
        <f>[52]ACCOUNTALLOC!CN265</f>
        <v>0</v>
      </c>
      <c r="CO265" s="697">
        <f>[52]ACCOUNTALLOC!CO265</f>
        <v>0</v>
      </c>
      <c r="CP265" s="697">
        <f>[52]ACCOUNTALLOC!CP265</f>
        <v>0</v>
      </c>
      <c r="CQ265" s="697">
        <f>[52]ACCOUNTALLOC!CQ265</f>
        <v>0</v>
      </c>
      <c r="CR265" s="697">
        <f>[52]ACCOUNTALLOC!CR265</f>
        <v>0</v>
      </c>
      <c r="CS265" s="697">
        <f>[52]ACCOUNTALLOC!CS265</f>
        <v>0</v>
      </c>
      <c r="CT265" s="697">
        <f>[52]ACCOUNTALLOC!CT265</f>
        <v>0</v>
      </c>
      <c r="CU265" s="697">
        <f>[52]ACCOUNTALLOC!CU265</f>
        <v>0</v>
      </c>
      <c r="CW265" s="65">
        <f>[52]ACCOUNTALLOC!CW265</f>
        <v>0</v>
      </c>
      <c r="CX265" s="65">
        <f>[52]ACCOUNTALLOC!CX265</f>
        <v>0</v>
      </c>
      <c r="CY265" s="65">
        <f>[52]ACCOUNTALLOC!CY265</f>
        <v>0</v>
      </c>
      <c r="CZ265" s="65">
        <f>[52]ACCOUNTALLOC!CZ265</f>
        <v>0</v>
      </c>
      <c r="DA265" s="65">
        <f>[52]ACCOUNTALLOC!DA265</f>
        <v>0</v>
      </c>
      <c r="DB265" s="65">
        <f>[52]ACCOUNTALLOC!DB265</f>
        <v>0</v>
      </c>
      <c r="DC265" s="65">
        <f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>[52]ACCOUNTALLOC!E266</f>
        <v>0</v>
      </c>
      <c r="F266" s="697">
        <f>[52]ACCOUNTALLOC!F266</f>
        <v>0</v>
      </c>
      <c r="G266" s="697">
        <f>[52]ACCOUNTALLOC!G266</f>
        <v>0</v>
      </c>
      <c r="H266" s="697">
        <f>[52]ACCOUNTALLOC!H266</f>
        <v>0</v>
      </c>
      <c r="I266" s="697">
        <f>[52]ACCOUNTALLOC!I266</f>
        <v>0</v>
      </c>
      <c r="J266" s="697">
        <f>[52]ACCOUNTALLOC!J266</f>
        <v>0</v>
      </c>
      <c r="K266" s="697">
        <f>[52]ACCOUNTALLOC!K266</f>
        <v>0</v>
      </c>
      <c r="L266" s="698"/>
      <c r="M266" s="697">
        <f>[52]ACCOUNTALLOC!M266</f>
        <v>0</v>
      </c>
      <c r="N266" s="697">
        <f>[52]ACCOUNTALLOC!N266</f>
        <v>0</v>
      </c>
      <c r="O266" s="697">
        <f>[52]ACCOUNTALLOC!O266</f>
        <v>0</v>
      </c>
      <c r="P266" s="697">
        <f>[52]ACCOUNTALLOC!P266</f>
        <v>0</v>
      </c>
      <c r="Q266" s="697">
        <f>[52]ACCOUNTALLOC!Q266</f>
        <v>0</v>
      </c>
      <c r="R266" s="697">
        <f>[52]ACCOUNTALLOC!R266</f>
        <v>0</v>
      </c>
      <c r="S266" s="697">
        <f>[52]ACCOUNTALLOC!S266</f>
        <v>0</v>
      </c>
      <c r="T266" s="698"/>
      <c r="U266" s="697">
        <f>[52]ACCOUNTALLOC!U266</f>
        <v>0</v>
      </c>
      <c r="V266" s="697">
        <f>[52]ACCOUNTALLOC!V266</f>
        <v>0</v>
      </c>
      <c r="W266" s="697">
        <f>[52]ACCOUNTALLOC!W266</f>
        <v>0</v>
      </c>
      <c r="X266" s="697">
        <f>[52]ACCOUNTALLOC!X266</f>
        <v>0</v>
      </c>
      <c r="Y266" s="697">
        <f>[52]ACCOUNTALLOC!Y266</f>
        <v>0</v>
      </c>
      <c r="Z266" s="697">
        <f>[52]ACCOUNTALLOC!Z266</f>
        <v>0</v>
      </c>
      <c r="AA266" s="697">
        <f>[52]ACCOUNTALLOC!AA266</f>
        <v>0</v>
      </c>
      <c r="AB266" s="698"/>
      <c r="AC266" s="697">
        <f>[52]ACCOUNTALLOC!AC266</f>
        <v>0</v>
      </c>
      <c r="AD266" s="697">
        <f>[52]ACCOUNTALLOC!AD266</f>
        <v>0</v>
      </c>
      <c r="AE266" s="697">
        <f>[52]ACCOUNTALLOC!AE266</f>
        <v>0</v>
      </c>
      <c r="AF266" s="697">
        <f>[52]ACCOUNTALLOC!AF266</f>
        <v>0</v>
      </c>
      <c r="AG266" s="697">
        <f>[52]ACCOUNTALLOC!AG266</f>
        <v>0</v>
      </c>
      <c r="AH266" s="697">
        <f>[52]ACCOUNTALLOC!AH266</f>
        <v>0</v>
      </c>
      <c r="AI266" s="697">
        <f>[52]ACCOUNTALLOC!AI266</f>
        <v>0</v>
      </c>
      <c r="AJ266" s="698"/>
      <c r="AK266" s="697">
        <f>[52]ACCOUNTALLOC!AK266</f>
        <v>0</v>
      </c>
      <c r="AL266" s="697">
        <f>[52]ACCOUNTALLOC!AL266</f>
        <v>0</v>
      </c>
      <c r="AM266" s="697">
        <f>[52]ACCOUNTALLOC!AM266</f>
        <v>0</v>
      </c>
      <c r="AN266" s="697">
        <f>[52]ACCOUNTALLOC!AN266</f>
        <v>0</v>
      </c>
      <c r="AO266" s="697">
        <f>[52]ACCOUNTALLOC!AO266</f>
        <v>0</v>
      </c>
      <c r="AP266" s="697">
        <f>[52]ACCOUNTALLOC!AP266</f>
        <v>0</v>
      </c>
      <c r="AQ266" s="697">
        <f>[52]ACCOUNTALLOC!AQ266</f>
        <v>0</v>
      </c>
      <c r="AR266" s="698"/>
      <c r="AS266" s="697">
        <f>[52]ACCOUNTALLOC!AS266</f>
        <v>0</v>
      </c>
      <c r="AT266" s="697">
        <f>[52]ACCOUNTALLOC!AT266</f>
        <v>0</v>
      </c>
      <c r="AU266" s="697">
        <f>[52]ACCOUNTALLOC!AU266</f>
        <v>0</v>
      </c>
      <c r="AV266" s="697">
        <f>[52]ACCOUNTALLOC!AV266</f>
        <v>0</v>
      </c>
      <c r="AW266" s="697">
        <f>[52]ACCOUNTALLOC!AW266</f>
        <v>0</v>
      </c>
      <c r="AX266" s="697">
        <f>[52]ACCOUNTALLOC!AX266</f>
        <v>0</v>
      </c>
      <c r="AY266" s="697">
        <f>[52]ACCOUNTALLOC!AY266</f>
        <v>0</v>
      </c>
      <c r="AZ266" s="698"/>
      <c r="BA266" s="697">
        <f>[52]ACCOUNTALLOC!BA266</f>
        <v>0</v>
      </c>
      <c r="BB266" s="697">
        <f>[52]ACCOUNTALLOC!BB266</f>
        <v>0</v>
      </c>
      <c r="BC266" s="697">
        <f>[52]ACCOUNTALLOC!BC266</f>
        <v>0</v>
      </c>
      <c r="BD266" s="697">
        <f>[52]ACCOUNTALLOC!BD266</f>
        <v>0</v>
      </c>
      <c r="BE266" s="697">
        <f>[52]ACCOUNTALLOC!BE266</f>
        <v>0</v>
      </c>
      <c r="BF266" s="697">
        <f>[52]ACCOUNTALLOC!BF266</f>
        <v>0</v>
      </c>
      <c r="BG266" s="697">
        <f>[52]ACCOUNTALLOC!BG266</f>
        <v>0</v>
      </c>
      <c r="BH266" s="698"/>
      <c r="BI266" s="697">
        <f>[52]ACCOUNTALLOC!BI266</f>
        <v>0</v>
      </c>
      <c r="BJ266" s="697">
        <f>[52]ACCOUNTALLOC!BJ266</f>
        <v>0</v>
      </c>
      <c r="BK266" s="697">
        <f>[52]ACCOUNTALLOC!BK266</f>
        <v>0</v>
      </c>
      <c r="BL266" s="697">
        <f>[52]ACCOUNTALLOC!BL266</f>
        <v>0</v>
      </c>
      <c r="BM266" s="697">
        <f>[52]ACCOUNTALLOC!BM266</f>
        <v>0</v>
      </c>
      <c r="BN266" s="697">
        <f>[52]ACCOUNTALLOC!BN266</f>
        <v>0</v>
      </c>
      <c r="BO266" s="697">
        <f>[52]ACCOUNTALLOC!BO266</f>
        <v>0</v>
      </c>
      <c r="BP266" s="698"/>
      <c r="BQ266" s="697">
        <f>[52]ACCOUNTALLOC!BQ266</f>
        <v>0</v>
      </c>
      <c r="BR266" s="697">
        <f>[52]ACCOUNTALLOC!BR266</f>
        <v>0</v>
      </c>
      <c r="BS266" s="697">
        <f>[52]ACCOUNTALLOC!BS266</f>
        <v>0</v>
      </c>
      <c r="BT266" s="697">
        <f>[52]ACCOUNTALLOC!BT266</f>
        <v>0</v>
      </c>
      <c r="BU266" s="697">
        <f>[52]ACCOUNTALLOC!BU266</f>
        <v>0</v>
      </c>
      <c r="BV266" s="697">
        <f>[52]ACCOUNTALLOC!BV266</f>
        <v>0</v>
      </c>
      <c r="BW266" s="697">
        <f>[52]ACCOUNTALLOC!BW266</f>
        <v>0</v>
      </c>
      <c r="BX266" s="698"/>
      <c r="BY266" s="697">
        <f>[52]ACCOUNTALLOC!BY266</f>
        <v>0</v>
      </c>
      <c r="BZ266" s="697">
        <f>[52]ACCOUNTALLOC!BZ266</f>
        <v>0</v>
      </c>
      <c r="CA266" s="697">
        <f>[52]ACCOUNTALLOC!CA266</f>
        <v>0</v>
      </c>
      <c r="CB266" s="697">
        <f>[52]ACCOUNTALLOC!CB266</f>
        <v>0</v>
      </c>
      <c r="CC266" s="697">
        <f>[52]ACCOUNTALLOC!CC266</f>
        <v>0</v>
      </c>
      <c r="CD266" s="697">
        <f>[52]ACCOUNTALLOC!CD266</f>
        <v>0</v>
      </c>
      <c r="CE266" s="697">
        <f>[52]ACCOUNTALLOC!CE266</f>
        <v>0</v>
      </c>
      <c r="CF266" s="698"/>
      <c r="CG266" s="697">
        <f>[52]ACCOUNTALLOC!CG266</f>
        <v>0</v>
      </c>
      <c r="CH266" s="697">
        <f>[52]ACCOUNTALLOC!CH266</f>
        <v>0</v>
      </c>
      <c r="CI266" s="697">
        <f>[52]ACCOUNTALLOC!CI266</f>
        <v>0</v>
      </c>
      <c r="CJ266" s="697">
        <f>[52]ACCOUNTALLOC!CJ266</f>
        <v>0</v>
      </c>
      <c r="CK266" s="697">
        <f>[52]ACCOUNTALLOC!CK266</f>
        <v>0</v>
      </c>
      <c r="CL266" s="697">
        <f>[52]ACCOUNTALLOC!CL266</f>
        <v>0</v>
      </c>
      <c r="CM266" s="697">
        <f>[52]ACCOUNTALLOC!CM266</f>
        <v>0</v>
      </c>
      <c r="CN266" s="698">
        <f>[52]ACCOUNTALLOC!CN266</f>
        <v>0</v>
      </c>
      <c r="CO266" s="697">
        <f>[52]ACCOUNTALLOC!CO266</f>
        <v>0</v>
      </c>
      <c r="CP266" s="697">
        <f>[52]ACCOUNTALLOC!CP266</f>
        <v>0</v>
      </c>
      <c r="CQ266" s="697">
        <f>[52]ACCOUNTALLOC!CQ266</f>
        <v>0</v>
      </c>
      <c r="CR266" s="697">
        <f>[52]ACCOUNTALLOC!CR266</f>
        <v>0</v>
      </c>
      <c r="CS266" s="697">
        <f>[52]ACCOUNTALLOC!CS266</f>
        <v>0</v>
      </c>
      <c r="CT266" s="697">
        <f>[52]ACCOUNTALLOC!CT266</f>
        <v>0</v>
      </c>
      <c r="CU266" s="697">
        <f>[52]ACCOUNTALLOC!CU266</f>
        <v>0</v>
      </c>
      <c r="CW266" s="65">
        <f>[52]ACCOUNTALLOC!CW266</f>
        <v>0</v>
      </c>
      <c r="CX266" s="65">
        <f>[52]ACCOUNTALLOC!CX266</f>
        <v>0</v>
      </c>
      <c r="CY266" s="65">
        <f>[52]ACCOUNTALLOC!CY266</f>
        <v>0</v>
      </c>
      <c r="CZ266" s="65">
        <f>[52]ACCOUNTALLOC!CZ266</f>
        <v>0</v>
      </c>
      <c r="DA266" s="65">
        <f>[52]ACCOUNTALLOC!DA266</f>
        <v>0</v>
      </c>
      <c r="DB266" s="65">
        <f>[52]ACCOUNTALLOC!DB266</f>
        <v>0</v>
      </c>
      <c r="DC266" s="65">
        <f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>[52]ACCOUNTALLOC!E267</f>
        <v>0</v>
      </c>
      <c r="F267" s="697">
        <f>[52]ACCOUNTALLOC!F267</f>
        <v>0</v>
      </c>
      <c r="G267" s="697">
        <f>[52]ACCOUNTALLOC!G267</f>
        <v>0</v>
      </c>
      <c r="H267" s="697">
        <f>[52]ACCOUNTALLOC!H267</f>
        <v>0</v>
      </c>
      <c r="I267" s="697">
        <f>[52]ACCOUNTALLOC!I267</f>
        <v>0</v>
      </c>
      <c r="J267" s="697">
        <f>[52]ACCOUNTALLOC!J267</f>
        <v>0</v>
      </c>
      <c r="K267" s="697">
        <f>[52]ACCOUNTALLOC!K267</f>
        <v>0</v>
      </c>
      <c r="L267" s="698"/>
      <c r="M267" s="697">
        <f>[52]ACCOUNTALLOC!M267</f>
        <v>0</v>
      </c>
      <c r="N267" s="697">
        <f>[52]ACCOUNTALLOC!N267</f>
        <v>0</v>
      </c>
      <c r="O267" s="697">
        <f>[52]ACCOUNTALLOC!O267</f>
        <v>0</v>
      </c>
      <c r="P267" s="697">
        <f>[52]ACCOUNTALLOC!P267</f>
        <v>0</v>
      </c>
      <c r="Q267" s="697">
        <f>[52]ACCOUNTALLOC!Q267</f>
        <v>0</v>
      </c>
      <c r="R267" s="697">
        <f>[52]ACCOUNTALLOC!R267</f>
        <v>0</v>
      </c>
      <c r="S267" s="697">
        <f>[52]ACCOUNTALLOC!S267</f>
        <v>0</v>
      </c>
      <c r="T267" s="698"/>
      <c r="U267" s="697">
        <f>[52]ACCOUNTALLOC!U267</f>
        <v>0</v>
      </c>
      <c r="V267" s="697">
        <f>[52]ACCOUNTALLOC!V267</f>
        <v>0</v>
      </c>
      <c r="W267" s="697">
        <f>[52]ACCOUNTALLOC!W267</f>
        <v>0</v>
      </c>
      <c r="X267" s="697">
        <f>[52]ACCOUNTALLOC!X267</f>
        <v>0</v>
      </c>
      <c r="Y267" s="697">
        <f>[52]ACCOUNTALLOC!Y267</f>
        <v>0</v>
      </c>
      <c r="Z267" s="697">
        <f>[52]ACCOUNTALLOC!Z267</f>
        <v>0</v>
      </c>
      <c r="AA267" s="697">
        <f>[52]ACCOUNTALLOC!AA267</f>
        <v>0</v>
      </c>
      <c r="AB267" s="698"/>
      <c r="AC267" s="697">
        <f>[52]ACCOUNTALLOC!AC267</f>
        <v>0</v>
      </c>
      <c r="AD267" s="697">
        <f>[52]ACCOUNTALLOC!AD267</f>
        <v>0</v>
      </c>
      <c r="AE267" s="697">
        <f>[52]ACCOUNTALLOC!AE267</f>
        <v>0</v>
      </c>
      <c r="AF267" s="697">
        <f>[52]ACCOUNTALLOC!AF267</f>
        <v>0</v>
      </c>
      <c r="AG267" s="697">
        <f>[52]ACCOUNTALLOC!AG267</f>
        <v>0</v>
      </c>
      <c r="AH267" s="697">
        <f>[52]ACCOUNTALLOC!AH267</f>
        <v>0</v>
      </c>
      <c r="AI267" s="697">
        <f>[52]ACCOUNTALLOC!AI267</f>
        <v>0</v>
      </c>
      <c r="AJ267" s="698"/>
      <c r="AK267" s="697">
        <f>[52]ACCOUNTALLOC!AK267</f>
        <v>0</v>
      </c>
      <c r="AL267" s="697">
        <f>[52]ACCOUNTALLOC!AL267</f>
        <v>0</v>
      </c>
      <c r="AM267" s="697">
        <f>[52]ACCOUNTALLOC!AM267</f>
        <v>0</v>
      </c>
      <c r="AN267" s="697">
        <f>[52]ACCOUNTALLOC!AN267</f>
        <v>0</v>
      </c>
      <c r="AO267" s="697">
        <f>[52]ACCOUNTALLOC!AO267</f>
        <v>0</v>
      </c>
      <c r="AP267" s="697">
        <f>[52]ACCOUNTALLOC!AP267</f>
        <v>0</v>
      </c>
      <c r="AQ267" s="697">
        <f>[52]ACCOUNTALLOC!AQ267</f>
        <v>0</v>
      </c>
      <c r="AR267" s="698"/>
      <c r="AS267" s="697">
        <f>[52]ACCOUNTALLOC!AS267</f>
        <v>0</v>
      </c>
      <c r="AT267" s="697">
        <f>[52]ACCOUNTALLOC!AT267</f>
        <v>0</v>
      </c>
      <c r="AU267" s="697">
        <f>[52]ACCOUNTALLOC!AU267</f>
        <v>0</v>
      </c>
      <c r="AV267" s="697">
        <f>[52]ACCOUNTALLOC!AV267</f>
        <v>0</v>
      </c>
      <c r="AW267" s="697">
        <f>[52]ACCOUNTALLOC!AW267</f>
        <v>0</v>
      </c>
      <c r="AX267" s="697">
        <f>[52]ACCOUNTALLOC!AX267</f>
        <v>0</v>
      </c>
      <c r="AY267" s="697">
        <f>[52]ACCOUNTALLOC!AY267</f>
        <v>0</v>
      </c>
      <c r="AZ267" s="698"/>
      <c r="BA267" s="697">
        <f>[52]ACCOUNTALLOC!BA267</f>
        <v>0</v>
      </c>
      <c r="BB267" s="697">
        <f>[52]ACCOUNTALLOC!BB267</f>
        <v>0</v>
      </c>
      <c r="BC267" s="697">
        <f>[52]ACCOUNTALLOC!BC267</f>
        <v>0</v>
      </c>
      <c r="BD267" s="697">
        <f>[52]ACCOUNTALLOC!BD267</f>
        <v>0</v>
      </c>
      <c r="BE267" s="697">
        <f>[52]ACCOUNTALLOC!BE267</f>
        <v>0</v>
      </c>
      <c r="BF267" s="697">
        <f>[52]ACCOUNTALLOC!BF267</f>
        <v>0</v>
      </c>
      <c r="BG267" s="697">
        <f>[52]ACCOUNTALLOC!BG267</f>
        <v>0</v>
      </c>
      <c r="BH267" s="698"/>
      <c r="BI267" s="697">
        <f>[52]ACCOUNTALLOC!BI267</f>
        <v>0</v>
      </c>
      <c r="BJ267" s="697">
        <f>[52]ACCOUNTALLOC!BJ267</f>
        <v>0</v>
      </c>
      <c r="BK267" s="697">
        <f>[52]ACCOUNTALLOC!BK267</f>
        <v>0</v>
      </c>
      <c r="BL267" s="697">
        <f>[52]ACCOUNTALLOC!BL267</f>
        <v>0</v>
      </c>
      <c r="BM267" s="697">
        <f>[52]ACCOUNTALLOC!BM267</f>
        <v>0</v>
      </c>
      <c r="BN267" s="697">
        <f>[52]ACCOUNTALLOC!BN267</f>
        <v>0</v>
      </c>
      <c r="BO267" s="697">
        <f>[52]ACCOUNTALLOC!BO267</f>
        <v>0</v>
      </c>
      <c r="BP267" s="698"/>
      <c r="BQ267" s="697">
        <f>[52]ACCOUNTALLOC!BQ267</f>
        <v>0</v>
      </c>
      <c r="BR267" s="697">
        <f>[52]ACCOUNTALLOC!BR267</f>
        <v>0</v>
      </c>
      <c r="BS267" s="697">
        <f>[52]ACCOUNTALLOC!BS267</f>
        <v>0</v>
      </c>
      <c r="BT267" s="697">
        <f>[52]ACCOUNTALLOC!BT267</f>
        <v>0</v>
      </c>
      <c r="BU267" s="697">
        <f>[52]ACCOUNTALLOC!BU267</f>
        <v>0</v>
      </c>
      <c r="BV267" s="697">
        <f>[52]ACCOUNTALLOC!BV267</f>
        <v>0</v>
      </c>
      <c r="BW267" s="697">
        <f>[52]ACCOUNTALLOC!BW267</f>
        <v>0</v>
      </c>
      <c r="BX267" s="698"/>
      <c r="BY267" s="697">
        <f>[52]ACCOUNTALLOC!BY267</f>
        <v>0</v>
      </c>
      <c r="BZ267" s="697">
        <f>[52]ACCOUNTALLOC!BZ267</f>
        <v>0</v>
      </c>
      <c r="CA267" s="697">
        <f>[52]ACCOUNTALLOC!CA267</f>
        <v>0</v>
      </c>
      <c r="CB267" s="697">
        <f>[52]ACCOUNTALLOC!CB267</f>
        <v>0</v>
      </c>
      <c r="CC267" s="697">
        <f>[52]ACCOUNTALLOC!CC267</f>
        <v>0</v>
      </c>
      <c r="CD267" s="697">
        <f>[52]ACCOUNTALLOC!CD267</f>
        <v>0</v>
      </c>
      <c r="CE267" s="697">
        <f>[52]ACCOUNTALLOC!CE267</f>
        <v>0</v>
      </c>
      <c r="CF267" s="698"/>
      <c r="CG267" s="697">
        <f>[52]ACCOUNTALLOC!CG267</f>
        <v>0</v>
      </c>
      <c r="CH267" s="697">
        <f>[52]ACCOUNTALLOC!CH267</f>
        <v>0</v>
      </c>
      <c r="CI267" s="697">
        <f>[52]ACCOUNTALLOC!CI267</f>
        <v>0</v>
      </c>
      <c r="CJ267" s="697">
        <f>[52]ACCOUNTALLOC!CJ267</f>
        <v>0</v>
      </c>
      <c r="CK267" s="697">
        <f>[52]ACCOUNTALLOC!CK267</f>
        <v>0</v>
      </c>
      <c r="CL267" s="697">
        <f>[52]ACCOUNTALLOC!CL267</f>
        <v>0</v>
      </c>
      <c r="CM267" s="697">
        <f>[52]ACCOUNTALLOC!CM267</f>
        <v>0</v>
      </c>
      <c r="CN267" s="698">
        <f>[52]ACCOUNTALLOC!CN267</f>
        <v>0</v>
      </c>
      <c r="CO267" s="697">
        <f>[52]ACCOUNTALLOC!CO267</f>
        <v>0</v>
      </c>
      <c r="CP267" s="697">
        <f>[52]ACCOUNTALLOC!CP267</f>
        <v>0</v>
      </c>
      <c r="CQ267" s="697">
        <f>[52]ACCOUNTALLOC!CQ267</f>
        <v>0</v>
      </c>
      <c r="CR267" s="697">
        <f>[52]ACCOUNTALLOC!CR267</f>
        <v>0</v>
      </c>
      <c r="CS267" s="697">
        <f>[52]ACCOUNTALLOC!CS267</f>
        <v>0</v>
      </c>
      <c r="CT267" s="697">
        <f>[52]ACCOUNTALLOC!CT267</f>
        <v>0</v>
      </c>
      <c r="CU267" s="697">
        <f>[52]ACCOUNTALLOC!CU267</f>
        <v>0</v>
      </c>
      <c r="CW267" s="65">
        <f>[52]ACCOUNTALLOC!CW267</f>
        <v>0</v>
      </c>
      <c r="CX267" s="65">
        <f>[52]ACCOUNTALLOC!CX267</f>
        <v>0</v>
      </c>
      <c r="CY267" s="65">
        <f>[52]ACCOUNTALLOC!CY267</f>
        <v>0</v>
      </c>
      <c r="CZ267" s="65">
        <f>[52]ACCOUNTALLOC!CZ267</f>
        <v>0</v>
      </c>
      <c r="DA267" s="65">
        <f>[52]ACCOUNTALLOC!DA267</f>
        <v>0</v>
      </c>
      <c r="DB267" s="65">
        <f>[52]ACCOUNTALLOC!DB267</f>
        <v>0</v>
      </c>
      <c r="DC267" s="65">
        <f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>[52]ACCOUNTALLOC!E268</f>
        <v>0</v>
      </c>
      <c r="F268" s="697">
        <f>[52]ACCOUNTALLOC!F268</f>
        <v>0</v>
      </c>
      <c r="G268" s="697">
        <f>[52]ACCOUNTALLOC!G268</f>
        <v>0</v>
      </c>
      <c r="H268" s="697">
        <f>[52]ACCOUNTALLOC!H268</f>
        <v>0</v>
      </c>
      <c r="I268" s="697">
        <f>[52]ACCOUNTALLOC!I268</f>
        <v>0</v>
      </c>
      <c r="J268" s="697">
        <f>[52]ACCOUNTALLOC!J268</f>
        <v>0</v>
      </c>
      <c r="K268" s="697">
        <f>[52]ACCOUNTALLOC!K268</f>
        <v>0</v>
      </c>
      <c r="L268" s="698"/>
      <c r="M268" s="697">
        <f>[52]ACCOUNTALLOC!M268</f>
        <v>0</v>
      </c>
      <c r="N268" s="697">
        <f>[52]ACCOUNTALLOC!N268</f>
        <v>0</v>
      </c>
      <c r="O268" s="697">
        <f>[52]ACCOUNTALLOC!O268</f>
        <v>0</v>
      </c>
      <c r="P268" s="697">
        <f>[52]ACCOUNTALLOC!P268</f>
        <v>0</v>
      </c>
      <c r="Q268" s="697">
        <f>[52]ACCOUNTALLOC!Q268</f>
        <v>0</v>
      </c>
      <c r="R268" s="697">
        <f>[52]ACCOUNTALLOC!R268</f>
        <v>0</v>
      </c>
      <c r="S268" s="697">
        <f>[52]ACCOUNTALLOC!S268</f>
        <v>0</v>
      </c>
      <c r="T268" s="698"/>
      <c r="U268" s="697">
        <f>[52]ACCOUNTALLOC!U268</f>
        <v>0</v>
      </c>
      <c r="V268" s="697">
        <f>[52]ACCOUNTALLOC!V268</f>
        <v>0</v>
      </c>
      <c r="W268" s="697">
        <f>[52]ACCOUNTALLOC!W268</f>
        <v>0</v>
      </c>
      <c r="X268" s="697">
        <f>[52]ACCOUNTALLOC!X268</f>
        <v>0</v>
      </c>
      <c r="Y268" s="697">
        <f>[52]ACCOUNTALLOC!Y268</f>
        <v>0</v>
      </c>
      <c r="Z268" s="697">
        <f>[52]ACCOUNTALLOC!Z268</f>
        <v>0</v>
      </c>
      <c r="AA268" s="697">
        <f>[52]ACCOUNTALLOC!AA268</f>
        <v>0</v>
      </c>
      <c r="AB268" s="698"/>
      <c r="AC268" s="697">
        <f>[52]ACCOUNTALLOC!AC268</f>
        <v>0</v>
      </c>
      <c r="AD268" s="697">
        <f>[52]ACCOUNTALLOC!AD268</f>
        <v>0</v>
      </c>
      <c r="AE268" s="697">
        <f>[52]ACCOUNTALLOC!AE268</f>
        <v>0</v>
      </c>
      <c r="AF268" s="697">
        <f>[52]ACCOUNTALLOC!AF268</f>
        <v>0</v>
      </c>
      <c r="AG268" s="697">
        <f>[52]ACCOUNTALLOC!AG268</f>
        <v>0</v>
      </c>
      <c r="AH268" s="697">
        <f>[52]ACCOUNTALLOC!AH268</f>
        <v>0</v>
      </c>
      <c r="AI268" s="697">
        <f>[52]ACCOUNTALLOC!AI268</f>
        <v>0</v>
      </c>
      <c r="AJ268" s="698"/>
      <c r="AK268" s="697">
        <f>[52]ACCOUNTALLOC!AK268</f>
        <v>0</v>
      </c>
      <c r="AL268" s="697">
        <f>[52]ACCOUNTALLOC!AL268</f>
        <v>0</v>
      </c>
      <c r="AM268" s="697">
        <f>[52]ACCOUNTALLOC!AM268</f>
        <v>0</v>
      </c>
      <c r="AN268" s="697">
        <f>[52]ACCOUNTALLOC!AN268</f>
        <v>0</v>
      </c>
      <c r="AO268" s="697">
        <f>[52]ACCOUNTALLOC!AO268</f>
        <v>0</v>
      </c>
      <c r="AP268" s="697">
        <f>[52]ACCOUNTALLOC!AP268</f>
        <v>0</v>
      </c>
      <c r="AQ268" s="697">
        <f>[52]ACCOUNTALLOC!AQ268</f>
        <v>0</v>
      </c>
      <c r="AR268" s="698"/>
      <c r="AS268" s="697">
        <f>[52]ACCOUNTALLOC!AS268</f>
        <v>0</v>
      </c>
      <c r="AT268" s="697">
        <f>[52]ACCOUNTALLOC!AT268</f>
        <v>0</v>
      </c>
      <c r="AU268" s="697">
        <f>[52]ACCOUNTALLOC!AU268</f>
        <v>0</v>
      </c>
      <c r="AV268" s="697">
        <f>[52]ACCOUNTALLOC!AV268</f>
        <v>0</v>
      </c>
      <c r="AW268" s="697">
        <f>[52]ACCOUNTALLOC!AW268</f>
        <v>0</v>
      </c>
      <c r="AX268" s="697">
        <f>[52]ACCOUNTALLOC!AX268</f>
        <v>0</v>
      </c>
      <c r="AY268" s="697">
        <f>[52]ACCOUNTALLOC!AY268</f>
        <v>0</v>
      </c>
      <c r="AZ268" s="698"/>
      <c r="BA268" s="697">
        <f>[52]ACCOUNTALLOC!BA268</f>
        <v>0</v>
      </c>
      <c r="BB268" s="697">
        <f>[52]ACCOUNTALLOC!BB268</f>
        <v>0</v>
      </c>
      <c r="BC268" s="697">
        <f>[52]ACCOUNTALLOC!BC268</f>
        <v>0</v>
      </c>
      <c r="BD268" s="697">
        <f>[52]ACCOUNTALLOC!BD268</f>
        <v>0</v>
      </c>
      <c r="BE268" s="697">
        <f>[52]ACCOUNTALLOC!BE268</f>
        <v>0</v>
      </c>
      <c r="BF268" s="697">
        <f>[52]ACCOUNTALLOC!BF268</f>
        <v>0</v>
      </c>
      <c r="BG268" s="697">
        <f>[52]ACCOUNTALLOC!BG268</f>
        <v>0</v>
      </c>
      <c r="BH268" s="698"/>
      <c r="BI268" s="697">
        <f>[52]ACCOUNTALLOC!BI268</f>
        <v>0</v>
      </c>
      <c r="BJ268" s="697">
        <f>[52]ACCOUNTALLOC!BJ268</f>
        <v>0</v>
      </c>
      <c r="BK268" s="697">
        <f>[52]ACCOUNTALLOC!BK268</f>
        <v>0</v>
      </c>
      <c r="BL268" s="697">
        <f>[52]ACCOUNTALLOC!BL268</f>
        <v>0</v>
      </c>
      <c r="BM268" s="697">
        <f>[52]ACCOUNTALLOC!BM268</f>
        <v>0</v>
      </c>
      <c r="BN268" s="697">
        <f>[52]ACCOUNTALLOC!BN268</f>
        <v>0</v>
      </c>
      <c r="BO268" s="697">
        <f>[52]ACCOUNTALLOC!BO268</f>
        <v>0</v>
      </c>
      <c r="BP268" s="698"/>
      <c r="BQ268" s="697">
        <f>[52]ACCOUNTALLOC!BQ268</f>
        <v>0</v>
      </c>
      <c r="BR268" s="697">
        <f>[52]ACCOUNTALLOC!BR268</f>
        <v>0</v>
      </c>
      <c r="BS268" s="697">
        <f>[52]ACCOUNTALLOC!BS268</f>
        <v>0</v>
      </c>
      <c r="BT268" s="697">
        <f>[52]ACCOUNTALLOC!BT268</f>
        <v>0</v>
      </c>
      <c r="BU268" s="697">
        <f>[52]ACCOUNTALLOC!BU268</f>
        <v>0</v>
      </c>
      <c r="BV268" s="697">
        <f>[52]ACCOUNTALLOC!BV268</f>
        <v>0</v>
      </c>
      <c r="BW268" s="697">
        <f>[52]ACCOUNTALLOC!BW268</f>
        <v>0</v>
      </c>
      <c r="BX268" s="698"/>
      <c r="BY268" s="697">
        <f>[52]ACCOUNTALLOC!BY268</f>
        <v>0</v>
      </c>
      <c r="BZ268" s="697">
        <f>[52]ACCOUNTALLOC!BZ268</f>
        <v>0</v>
      </c>
      <c r="CA268" s="697">
        <f>[52]ACCOUNTALLOC!CA268</f>
        <v>0</v>
      </c>
      <c r="CB268" s="697">
        <f>[52]ACCOUNTALLOC!CB268</f>
        <v>0</v>
      </c>
      <c r="CC268" s="697">
        <f>[52]ACCOUNTALLOC!CC268</f>
        <v>0</v>
      </c>
      <c r="CD268" s="697">
        <f>[52]ACCOUNTALLOC!CD268</f>
        <v>0</v>
      </c>
      <c r="CE268" s="697">
        <f>[52]ACCOUNTALLOC!CE268</f>
        <v>0</v>
      </c>
      <c r="CF268" s="698"/>
      <c r="CG268" s="697">
        <f>[52]ACCOUNTALLOC!CG268</f>
        <v>0</v>
      </c>
      <c r="CH268" s="697">
        <f>[52]ACCOUNTALLOC!CH268</f>
        <v>0</v>
      </c>
      <c r="CI268" s="697">
        <f>[52]ACCOUNTALLOC!CI268</f>
        <v>0</v>
      </c>
      <c r="CJ268" s="697">
        <f>[52]ACCOUNTALLOC!CJ268</f>
        <v>0</v>
      </c>
      <c r="CK268" s="697">
        <f>[52]ACCOUNTALLOC!CK268</f>
        <v>0</v>
      </c>
      <c r="CL268" s="697">
        <f>[52]ACCOUNTALLOC!CL268</f>
        <v>0</v>
      </c>
      <c r="CM268" s="697">
        <f>[52]ACCOUNTALLOC!CM268</f>
        <v>0</v>
      </c>
      <c r="CN268" s="698">
        <f>[52]ACCOUNTALLOC!CN268</f>
        <v>0</v>
      </c>
      <c r="CO268" s="697">
        <f>[52]ACCOUNTALLOC!CO268</f>
        <v>0</v>
      </c>
      <c r="CP268" s="697">
        <f>[52]ACCOUNTALLOC!CP268</f>
        <v>0</v>
      </c>
      <c r="CQ268" s="697">
        <f>[52]ACCOUNTALLOC!CQ268</f>
        <v>0</v>
      </c>
      <c r="CR268" s="697">
        <f>[52]ACCOUNTALLOC!CR268</f>
        <v>0</v>
      </c>
      <c r="CS268" s="697">
        <f>[52]ACCOUNTALLOC!CS268</f>
        <v>0</v>
      </c>
      <c r="CT268" s="697">
        <f>[52]ACCOUNTALLOC!CT268</f>
        <v>0</v>
      </c>
      <c r="CU268" s="697">
        <f>[52]ACCOUNTALLOC!CU268</f>
        <v>0</v>
      </c>
      <c r="CW268" s="65">
        <f>[52]ACCOUNTALLOC!CW268</f>
        <v>0</v>
      </c>
      <c r="CX268" s="65">
        <f>[52]ACCOUNTALLOC!CX268</f>
        <v>0</v>
      </c>
      <c r="CY268" s="65">
        <f>[52]ACCOUNTALLOC!CY268</f>
        <v>0</v>
      </c>
      <c r="CZ268" s="65">
        <f>[52]ACCOUNTALLOC!CZ268</f>
        <v>0</v>
      </c>
      <c r="DA268" s="65">
        <f>[52]ACCOUNTALLOC!DA268</f>
        <v>0</v>
      </c>
      <c r="DB268" s="65">
        <f>[52]ACCOUNTALLOC!DB268</f>
        <v>0</v>
      </c>
      <c r="DC268" s="65">
        <f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>[52]ACCOUNTALLOC!E269</f>
        <v>0</v>
      </c>
      <c r="F269" s="697">
        <f>[52]ACCOUNTALLOC!F269</f>
        <v>0</v>
      </c>
      <c r="G269" s="697">
        <f>[52]ACCOUNTALLOC!G269</f>
        <v>0</v>
      </c>
      <c r="H269" s="697">
        <f>[52]ACCOUNTALLOC!H269</f>
        <v>0</v>
      </c>
      <c r="I269" s="697">
        <f>[52]ACCOUNTALLOC!I269</f>
        <v>0</v>
      </c>
      <c r="J269" s="697">
        <f>[52]ACCOUNTALLOC!J269</f>
        <v>0</v>
      </c>
      <c r="K269" s="697">
        <f>[52]ACCOUNTALLOC!K269</f>
        <v>0</v>
      </c>
      <c r="L269" s="698"/>
      <c r="M269" s="697">
        <f>[52]ACCOUNTALLOC!M269</f>
        <v>0</v>
      </c>
      <c r="N269" s="697">
        <f>[52]ACCOUNTALLOC!N269</f>
        <v>0</v>
      </c>
      <c r="O269" s="697">
        <f>[52]ACCOUNTALLOC!O269</f>
        <v>0</v>
      </c>
      <c r="P269" s="697">
        <f>[52]ACCOUNTALLOC!P269</f>
        <v>0</v>
      </c>
      <c r="Q269" s="697">
        <f>[52]ACCOUNTALLOC!Q269</f>
        <v>0</v>
      </c>
      <c r="R269" s="697">
        <f>[52]ACCOUNTALLOC!R269</f>
        <v>0</v>
      </c>
      <c r="S269" s="697">
        <f>[52]ACCOUNTALLOC!S269</f>
        <v>0</v>
      </c>
      <c r="T269" s="698"/>
      <c r="U269" s="697">
        <f>[52]ACCOUNTALLOC!U269</f>
        <v>0</v>
      </c>
      <c r="V269" s="697">
        <f>[52]ACCOUNTALLOC!V269</f>
        <v>0</v>
      </c>
      <c r="W269" s="697">
        <f>[52]ACCOUNTALLOC!W269</f>
        <v>0</v>
      </c>
      <c r="X269" s="697">
        <f>[52]ACCOUNTALLOC!X269</f>
        <v>0</v>
      </c>
      <c r="Y269" s="697">
        <f>[52]ACCOUNTALLOC!Y269</f>
        <v>0</v>
      </c>
      <c r="Z269" s="697">
        <f>[52]ACCOUNTALLOC!Z269</f>
        <v>0</v>
      </c>
      <c r="AA269" s="697">
        <f>[52]ACCOUNTALLOC!AA269</f>
        <v>0</v>
      </c>
      <c r="AB269" s="698"/>
      <c r="AC269" s="697">
        <f>[52]ACCOUNTALLOC!AC269</f>
        <v>0</v>
      </c>
      <c r="AD269" s="697">
        <f>[52]ACCOUNTALLOC!AD269</f>
        <v>0</v>
      </c>
      <c r="AE269" s="697">
        <f>[52]ACCOUNTALLOC!AE269</f>
        <v>0</v>
      </c>
      <c r="AF269" s="697">
        <f>[52]ACCOUNTALLOC!AF269</f>
        <v>0</v>
      </c>
      <c r="AG269" s="697">
        <f>[52]ACCOUNTALLOC!AG269</f>
        <v>0</v>
      </c>
      <c r="AH269" s="697">
        <f>[52]ACCOUNTALLOC!AH269</f>
        <v>0</v>
      </c>
      <c r="AI269" s="697">
        <f>[52]ACCOUNTALLOC!AI269</f>
        <v>0</v>
      </c>
      <c r="AJ269" s="698"/>
      <c r="AK269" s="697">
        <f>[52]ACCOUNTALLOC!AK269</f>
        <v>0</v>
      </c>
      <c r="AL269" s="697">
        <f>[52]ACCOUNTALLOC!AL269</f>
        <v>0</v>
      </c>
      <c r="AM269" s="697">
        <f>[52]ACCOUNTALLOC!AM269</f>
        <v>0</v>
      </c>
      <c r="AN269" s="697">
        <f>[52]ACCOUNTALLOC!AN269</f>
        <v>0</v>
      </c>
      <c r="AO269" s="697">
        <f>[52]ACCOUNTALLOC!AO269</f>
        <v>0</v>
      </c>
      <c r="AP269" s="697">
        <f>[52]ACCOUNTALLOC!AP269</f>
        <v>0</v>
      </c>
      <c r="AQ269" s="697">
        <f>[52]ACCOUNTALLOC!AQ269</f>
        <v>0</v>
      </c>
      <c r="AR269" s="698"/>
      <c r="AS269" s="697">
        <f>[52]ACCOUNTALLOC!AS269</f>
        <v>0</v>
      </c>
      <c r="AT269" s="697">
        <f>[52]ACCOUNTALLOC!AT269</f>
        <v>0</v>
      </c>
      <c r="AU269" s="697">
        <f>[52]ACCOUNTALLOC!AU269</f>
        <v>0</v>
      </c>
      <c r="AV269" s="697">
        <f>[52]ACCOUNTALLOC!AV269</f>
        <v>0</v>
      </c>
      <c r="AW269" s="697">
        <f>[52]ACCOUNTALLOC!AW269</f>
        <v>0</v>
      </c>
      <c r="AX269" s="697">
        <f>[52]ACCOUNTALLOC!AX269</f>
        <v>0</v>
      </c>
      <c r="AY269" s="697">
        <f>[52]ACCOUNTALLOC!AY269</f>
        <v>0</v>
      </c>
      <c r="AZ269" s="698"/>
      <c r="BA269" s="697">
        <f>[52]ACCOUNTALLOC!BA269</f>
        <v>0</v>
      </c>
      <c r="BB269" s="697">
        <f>[52]ACCOUNTALLOC!BB269</f>
        <v>0</v>
      </c>
      <c r="BC269" s="697">
        <f>[52]ACCOUNTALLOC!BC269</f>
        <v>0</v>
      </c>
      <c r="BD269" s="697">
        <f>[52]ACCOUNTALLOC!BD269</f>
        <v>0</v>
      </c>
      <c r="BE269" s="697">
        <f>[52]ACCOUNTALLOC!BE269</f>
        <v>0</v>
      </c>
      <c r="BF269" s="697">
        <f>[52]ACCOUNTALLOC!BF269</f>
        <v>0</v>
      </c>
      <c r="BG269" s="697">
        <f>[52]ACCOUNTALLOC!BG269</f>
        <v>0</v>
      </c>
      <c r="BH269" s="698"/>
      <c r="BI269" s="697">
        <f>[52]ACCOUNTALLOC!BI269</f>
        <v>0</v>
      </c>
      <c r="BJ269" s="697">
        <f>[52]ACCOUNTALLOC!BJ269</f>
        <v>0</v>
      </c>
      <c r="BK269" s="697">
        <f>[52]ACCOUNTALLOC!BK269</f>
        <v>0</v>
      </c>
      <c r="BL269" s="697">
        <f>[52]ACCOUNTALLOC!BL269</f>
        <v>0</v>
      </c>
      <c r="BM269" s="697">
        <f>[52]ACCOUNTALLOC!BM269</f>
        <v>0</v>
      </c>
      <c r="BN269" s="697">
        <f>[52]ACCOUNTALLOC!BN269</f>
        <v>0</v>
      </c>
      <c r="BO269" s="697">
        <f>[52]ACCOUNTALLOC!BO269</f>
        <v>0</v>
      </c>
      <c r="BP269" s="698"/>
      <c r="BQ269" s="697">
        <f>[52]ACCOUNTALLOC!BQ269</f>
        <v>0</v>
      </c>
      <c r="BR269" s="697">
        <f>[52]ACCOUNTALLOC!BR269</f>
        <v>0</v>
      </c>
      <c r="BS269" s="697">
        <f>[52]ACCOUNTALLOC!BS269</f>
        <v>0</v>
      </c>
      <c r="BT269" s="697">
        <f>[52]ACCOUNTALLOC!BT269</f>
        <v>0</v>
      </c>
      <c r="BU269" s="697">
        <f>[52]ACCOUNTALLOC!BU269</f>
        <v>0</v>
      </c>
      <c r="BV269" s="697">
        <f>[52]ACCOUNTALLOC!BV269</f>
        <v>0</v>
      </c>
      <c r="BW269" s="697">
        <f>[52]ACCOUNTALLOC!BW269</f>
        <v>0</v>
      </c>
      <c r="BX269" s="698"/>
      <c r="BY269" s="697">
        <f>[52]ACCOUNTALLOC!BY269</f>
        <v>0</v>
      </c>
      <c r="BZ269" s="697">
        <f>[52]ACCOUNTALLOC!BZ269</f>
        <v>0</v>
      </c>
      <c r="CA269" s="697">
        <f>[52]ACCOUNTALLOC!CA269</f>
        <v>0</v>
      </c>
      <c r="CB269" s="697">
        <f>[52]ACCOUNTALLOC!CB269</f>
        <v>0</v>
      </c>
      <c r="CC269" s="697">
        <f>[52]ACCOUNTALLOC!CC269</f>
        <v>0</v>
      </c>
      <c r="CD269" s="697">
        <f>[52]ACCOUNTALLOC!CD269</f>
        <v>0</v>
      </c>
      <c r="CE269" s="697">
        <f>[52]ACCOUNTALLOC!CE269</f>
        <v>0</v>
      </c>
      <c r="CF269" s="698"/>
      <c r="CG269" s="697">
        <f>[52]ACCOUNTALLOC!CG269</f>
        <v>0</v>
      </c>
      <c r="CH269" s="697">
        <f>[52]ACCOUNTALLOC!CH269</f>
        <v>0</v>
      </c>
      <c r="CI269" s="697">
        <f>[52]ACCOUNTALLOC!CI269</f>
        <v>0</v>
      </c>
      <c r="CJ269" s="697">
        <f>[52]ACCOUNTALLOC!CJ269</f>
        <v>0</v>
      </c>
      <c r="CK269" s="697">
        <f>[52]ACCOUNTALLOC!CK269</f>
        <v>0</v>
      </c>
      <c r="CL269" s="697">
        <f>[52]ACCOUNTALLOC!CL269</f>
        <v>0</v>
      </c>
      <c r="CM269" s="697">
        <f>[52]ACCOUNTALLOC!CM269</f>
        <v>0</v>
      </c>
      <c r="CN269" s="698">
        <f>[52]ACCOUNTALLOC!CN269</f>
        <v>0</v>
      </c>
      <c r="CO269" s="697">
        <f>[52]ACCOUNTALLOC!CO269</f>
        <v>0</v>
      </c>
      <c r="CP269" s="697">
        <f>[52]ACCOUNTALLOC!CP269</f>
        <v>0</v>
      </c>
      <c r="CQ269" s="697">
        <f>[52]ACCOUNTALLOC!CQ269</f>
        <v>0</v>
      </c>
      <c r="CR269" s="697">
        <f>[52]ACCOUNTALLOC!CR269</f>
        <v>0</v>
      </c>
      <c r="CS269" s="697">
        <f>[52]ACCOUNTALLOC!CS269</f>
        <v>0</v>
      </c>
      <c r="CT269" s="697">
        <f>[52]ACCOUNTALLOC!CT269</f>
        <v>0</v>
      </c>
      <c r="CU269" s="697">
        <f>[52]ACCOUNTALLOC!CU269</f>
        <v>0</v>
      </c>
      <c r="CW269" s="65">
        <f>[52]ACCOUNTALLOC!CW269</f>
        <v>0</v>
      </c>
      <c r="CX269" s="65">
        <f>[52]ACCOUNTALLOC!CX269</f>
        <v>0</v>
      </c>
      <c r="CY269" s="65">
        <f>[52]ACCOUNTALLOC!CY269</f>
        <v>0</v>
      </c>
      <c r="CZ269" s="65">
        <f>[52]ACCOUNTALLOC!CZ269</f>
        <v>0</v>
      </c>
      <c r="DA269" s="65">
        <f>[52]ACCOUNTALLOC!DA269</f>
        <v>0</v>
      </c>
      <c r="DB269" s="65">
        <f>[52]ACCOUNTALLOC!DB269</f>
        <v>0</v>
      </c>
      <c r="DC269" s="65">
        <f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>[52]ACCOUNTALLOC!E270</f>
        <v>28337248.207490213</v>
      </c>
      <c r="F270" s="696">
        <f>[52]ACCOUNTALLOC!F270</f>
        <v>207106346.35259098</v>
      </c>
      <c r="G270" s="696">
        <f>[52]ACCOUNTALLOC!G270</f>
        <v>0</v>
      </c>
      <c r="H270" s="696">
        <f>[52]ACCOUNTALLOC!H270</f>
        <v>0</v>
      </c>
      <c r="I270" s="696">
        <f>[52]ACCOUNTALLOC!I270</f>
        <v>0</v>
      </c>
      <c r="J270" s="696">
        <f>[52]ACCOUNTALLOC!J270</f>
        <v>0</v>
      </c>
      <c r="K270" s="696">
        <f>[52]ACCOUNTALLOC!K270</f>
        <v>235443594.56008118</v>
      </c>
      <c r="L270" s="696"/>
      <c r="M270" s="696">
        <f>[52]ACCOUNTALLOC!M270</f>
        <v>6533237.3727080943</v>
      </c>
      <c r="N270" s="696">
        <f>[52]ACCOUNTALLOC!N270</f>
        <v>52623292.450784467</v>
      </c>
      <c r="O270" s="696">
        <f>[52]ACCOUNTALLOC!O270</f>
        <v>0</v>
      </c>
      <c r="P270" s="696">
        <f>[52]ACCOUNTALLOC!P270</f>
        <v>0</v>
      </c>
      <c r="Q270" s="696">
        <f>[52]ACCOUNTALLOC!Q270</f>
        <v>0</v>
      </c>
      <c r="R270" s="696">
        <f>[52]ACCOUNTALLOC!R270</f>
        <v>0</v>
      </c>
      <c r="S270" s="696">
        <f>[52]ACCOUNTALLOC!S270</f>
        <v>59156529.823492564</v>
      </c>
      <c r="T270" s="696"/>
      <c r="U270" s="696">
        <f>[52]ACCOUNTALLOC!U270</f>
        <v>6992772.2766960328</v>
      </c>
      <c r="V270" s="696">
        <f>[52]ACCOUNTALLOC!V270</f>
        <v>58521131.088170566</v>
      </c>
      <c r="W270" s="696">
        <f>[52]ACCOUNTALLOC!W270</f>
        <v>0</v>
      </c>
      <c r="X270" s="696">
        <f>[52]ACCOUNTALLOC!X270</f>
        <v>0</v>
      </c>
      <c r="Y270" s="696">
        <f>[52]ACCOUNTALLOC!Y270</f>
        <v>0</v>
      </c>
      <c r="Z270" s="696">
        <f>[52]ACCOUNTALLOC!Z270</f>
        <v>0</v>
      </c>
      <c r="AA270" s="696">
        <f>[52]ACCOUNTALLOC!AA270</f>
        <v>65513903.364866599</v>
      </c>
      <c r="AB270" s="696"/>
      <c r="AC270" s="696">
        <f>[52]ACCOUNTALLOC!AC270</f>
        <v>3674127.3931693407</v>
      </c>
      <c r="AD270" s="696">
        <f>[52]ACCOUNTALLOC!AD270</f>
        <v>37767537.638524197</v>
      </c>
      <c r="AE270" s="696">
        <f>[52]ACCOUNTALLOC!AE270</f>
        <v>0</v>
      </c>
      <c r="AF270" s="696">
        <f>[52]ACCOUNTALLOC!AF270</f>
        <v>0</v>
      </c>
      <c r="AG270" s="696">
        <f>[52]ACCOUNTALLOC!AG270</f>
        <v>0</v>
      </c>
      <c r="AH270" s="696">
        <f>[52]ACCOUNTALLOC!AH270</f>
        <v>0</v>
      </c>
      <c r="AI270" s="696">
        <f>[52]ACCOUNTALLOC!AI270</f>
        <v>41441665.031693541</v>
      </c>
      <c r="AJ270" s="696"/>
      <c r="AK270" s="696">
        <f>[52]ACCOUNTALLOC!AK270</f>
        <v>2595486.7201417256</v>
      </c>
      <c r="AL270" s="696">
        <f>[52]ACCOUNTALLOC!AL270</f>
        <v>26276491.974888358</v>
      </c>
      <c r="AM270" s="696">
        <f>[52]ACCOUNTALLOC!AM270</f>
        <v>0</v>
      </c>
      <c r="AN270" s="696">
        <f>[52]ACCOUNTALLOC!AN270</f>
        <v>0</v>
      </c>
      <c r="AO270" s="696">
        <f>[52]ACCOUNTALLOC!AO270</f>
        <v>0</v>
      </c>
      <c r="AP270" s="696">
        <f>[52]ACCOUNTALLOC!AP270</f>
        <v>0</v>
      </c>
      <c r="AQ270" s="696">
        <f>[52]ACCOUNTALLOC!AQ270</f>
        <v>28871978.695030086</v>
      </c>
      <c r="AR270" s="696"/>
      <c r="AS270" s="696">
        <f>[52]ACCOUNTALLOC!AS270</f>
        <v>88.698953976193636</v>
      </c>
      <c r="AT270" s="696">
        <f>[52]ACCOUNTALLOC!AT270</f>
        <v>82970.870817253948</v>
      </c>
      <c r="AU270" s="696">
        <f>[52]ACCOUNTALLOC!AU270</f>
        <v>0</v>
      </c>
      <c r="AV270" s="696">
        <f>[52]ACCOUNTALLOC!AV270</f>
        <v>0</v>
      </c>
      <c r="AW270" s="696">
        <f>[52]ACCOUNTALLOC!AW270</f>
        <v>0</v>
      </c>
      <c r="AX270" s="696">
        <f>[52]ACCOUNTALLOC!AX270</f>
        <v>0</v>
      </c>
      <c r="AY270" s="696">
        <f>[52]ACCOUNTALLOC!AY270</f>
        <v>83059.569771230148</v>
      </c>
      <c r="AZ270" s="696"/>
      <c r="BA270" s="696">
        <f>[52]ACCOUNTALLOC!BA270</f>
        <v>0</v>
      </c>
      <c r="BB270" s="696">
        <f>[52]ACCOUNTALLOC!BB270</f>
        <v>2289955.7743636593</v>
      </c>
      <c r="BC270" s="696">
        <f>[52]ACCOUNTALLOC!BC270</f>
        <v>0</v>
      </c>
      <c r="BD270" s="696">
        <f>[52]ACCOUNTALLOC!BD270</f>
        <v>0</v>
      </c>
      <c r="BE270" s="696">
        <f>[52]ACCOUNTALLOC!BE270</f>
        <v>0</v>
      </c>
      <c r="BF270" s="696">
        <f>[52]ACCOUNTALLOC!BF270</f>
        <v>0</v>
      </c>
      <c r="BG270" s="696">
        <f>[52]ACCOUNTALLOC!BG270</f>
        <v>2289955.7743636593</v>
      </c>
      <c r="BH270" s="696"/>
      <c r="BI270" s="696">
        <f>[52]ACCOUNTALLOC!BI270</f>
        <v>0</v>
      </c>
      <c r="BJ270" s="696">
        <f>[52]ACCOUNTALLOC!BJ270</f>
        <v>0</v>
      </c>
      <c r="BK270" s="696">
        <f>[52]ACCOUNTALLOC!BK270</f>
        <v>0</v>
      </c>
      <c r="BL270" s="696">
        <f>[52]ACCOUNTALLOC!BL270</f>
        <v>0</v>
      </c>
      <c r="BM270" s="696">
        <f>[52]ACCOUNTALLOC!BM270</f>
        <v>0</v>
      </c>
      <c r="BN270" s="696">
        <f>[52]ACCOUNTALLOC!BN270</f>
        <v>0</v>
      </c>
      <c r="BO270" s="696">
        <f>[52]ACCOUNTALLOC!BO270</f>
        <v>0</v>
      </c>
      <c r="BP270" s="696"/>
      <c r="BQ270" s="696">
        <f>[52]ACCOUNTALLOC!BQ270</f>
        <v>881577.07858444448</v>
      </c>
      <c r="BR270" s="696">
        <f>[52]ACCOUNTALLOC!BR270</f>
        <v>11373534.092607856</v>
      </c>
      <c r="BS270" s="696">
        <f>[52]ACCOUNTALLOC!BS270</f>
        <v>0</v>
      </c>
      <c r="BT270" s="696">
        <f>[52]ACCOUNTALLOC!BT270</f>
        <v>0</v>
      </c>
      <c r="BU270" s="696">
        <f>[52]ACCOUNTALLOC!BU270</f>
        <v>0</v>
      </c>
      <c r="BV270" s="696">
        <f>[52]ACCOUNTALLOC!BV270</f>
        <v>0</v>
      </c>
      <c r="BW270" s="696">
        <f>[52]ACCOUNTALLOC!BW270</f>
        <v>12255111.1711923</v>
      </c>
      <c r="BX270" s="696"/>
      <c r="BY270" s="696">
        <f>[52]ACCOUNTALLOC!BY270</f>
        <v>0</v>
      </c>
      <c r="BZ270" s="696">
        <f>[52]ACCOUNTALLOC!BZ270</f>
        <v>0</v>
      </c>
      <c r="CA270" s="696">
        <f>[52]ACCOUNTALLOC!CA270</f>
        <v>0</v>
      </c>
      <c r="CB270" s="696">
        <f>[52]ACCOUNTALLOC!CB270</f>
        <v>0</v>
      </c>
      <c r="CC270" s="696">
        <f>[52]ACCOUNTALLOC!CC270</f>
        <v>0</v>
      </c>
      <c r="CD270" s="696">
        <f>[52]ACCOUNTALLOC!CD270</f>
        <v>0</v>
      </c>
      <c r="CE270" s="696">
        <f>[52]ACCOUNTALLOC!CE270</f>
        <v>0</v>
      </c>
      <c r="CF270" s="696"/>
      <c r="CG270" s="696">
        <f>[52]ACCOUNTALLOC!CG270</f>
        <v>102115.01175266477</v>
      </c>
      <c r="CH270" s="696">
        <f>[52]ACCOUNTALLOC!CH270</f>
        <v>1369514.5060409242</v>
      </c>
      <c r="CI270" s="696">
        <f>[52]ACCOUNTALLOC!CI270</f>
        <v>0</v>
      </c>
      <c r="CJ270" s="696">
        <f>[52]ACCOUNTALLOC!CJ270</f>
        <v>0</v>
      </c>
      <c r="CK270" s="696">
        <f>[52]ACCOUNTALLOC!CK270</f>
        <v>0</v>
      </c>
      <c r="CL270" s="696">
        <f>[52]ACCOUNTALLOC!CL270</f>
        <v>0</v>
      </c>
      <c r="CM270" s="696">
        <f>[52]ACCOUNTALLOC!CM270</f>
        <v>1471629.517793589</v>
      </c>
      <c r="CN270" s="696">
        <f>[52]ACCOUNTALLOC!CN270</f>
        <v>0</v>
      </c>
      <c r="CO270" s="696">
        <f>[52]ACCOUNTALLOC!CO270</f>
        <v>18098.720919153751</v>
      </c>
      <c r="CP270" s="696">
        <f>[52]ACCOUNTALLOC!CP270</f>
        <v>134032.68366564991</v>
      </c>
      <c r="CQ270" s="696">
        <f>[52]ACCOUNTALLOC!CQ270</f>
        <v>0</v>
      </c>
      <c r="CR270" s="696">
        <f>[52]ACCOUNTALLOC!CR270</f>
        <v>0</v>
      </c>
      <c r="CS270" s="696">
        <f>[52]ACCOUNTALLOC!CS270</f>
        <v>0</v>
      </c>
      <c r="CT270" s="696">
        <f>[52]ACCOUNTALLOC!CT270</f>
        <v>0</v>
      </c>
      <c r="CU270" s="696">
        <f>[52]ACCOUNTALLOC!CU270</f>
        <v>152131.40458480365</v>
      </c>
      <c r="CV270" s="66"/>
      <c r="CW270" s="66">
        <f>[52]ACCOUNTALLOC!CW270</f>
        <v>0</v>
      </c>
      <c r="CX270" s="66">
        <f>[52]ACCOUNTALLOC!CX270</f>
        <v>0</v>
      </c>
      <c r="CY270" s="66">
        <f>[52]ACCOUNTALLOC!CY270</f>
        <v>0</v>
      </c>
      <c r="CZ270" s="66">
        <f>[52]ACCOUNTALLOC!CZ270</f>
        <v>0</v>
      </c>
      <c r="DA270" s="66">
        <f>[52]ACCOUNTALLOC!DA270</f>
        <v>0</v>
      </c>
      <c r="DB270" s="66">
        <f>[52]ACCOUNTALLOC!DB270</f>
        <v>0</v>
      </c>
      <c r="DC270" s="66">
        <f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>[52]ACCOUNTALLOC!E273</f>
        <v>7126463.4391224002</v>
      </c>
      <c r="F273" s="697">
        <f>[52]ACCOUNTALLOC!F273</f>
        <v>52084655.308973692</v>
      </c>
      <c r="G273" s="697">
        <f>[52]ACCOUNTALLOC!G273</f>
        <v>0</v>
      </c>
      <c r="H273" s="697">
        <f>[52]ACCOUNTALLOC!H273</f>
        <v>0</v>
      </c>
      <c r="I273" s="697">
        <f>[52]ACCOUNTALLOC!I273</f>
        <v>0</v>
      </c>
      <c r="J273" s="697">
        <f>[52]ACCOUNTALLOC!J273</f>
        <v>0</v>
      </c>
      <c r="K273" s="697">
        <f>[52]ACCOUNTALLOC!K273</f>
        <v>59211118.748096094</v>
      </c>
      <c r="L273" s="698"/>
      <c r="M273" s="697">
        <f>[52]ACCOUNTALLOC!M273</f>
        <v>1643027.4716443953</v>
      </c>
      <c r="N273" s="697">
        <f>[52]ACCOUNTALLOC!N273</f>
        <v>13234099.759821953</v>
      </c>
      <c r="O273" s="697">
        <f>[52]ACCOUNTALLOC!O273</f>
        <v>0</v>
      </c>
      <c r="P273" s="697">
        <f>[52]ACCOUNTALLOC!P273</f>
        <v>0</v>
      </c>
      <c r="Q273" s="697">
        <f>[52]ACCOUNTALLOC!Q273</f>
        <v>0</v>
      </c>
      <c r="R273" s="697">
        <f>[52]ACCOUNTALLOC!R273</f>
        <v>0</v>
      </c>
      <c r="S273" s="697">
        <f>[52]ACCOUNTALLOC!S273</f>
        <v>14877127.231466349</v>
      </c>
      <c r="T273" s="698"/>
      <c r="U273" s="697">
        <f>[52]ACCOUNTALLOC!U273</f>
        <v>1758594.7514413462</v>
      </c>
      <c r="V273" s="697">
        <f>[52]ACCOUNTALLOC!V273</f>
        <v>14717332.398059063</v>
      </c>
      <c r="W273" s="697">
        <f>[52]ACCOUNTALLOC!W273</f>
        <v>0</v>
      </c>
      <c r="X273" s="697">
        <f>[52]ACCOUNTALLOC!X273</f>
        <v>0</v>
      </c>
      <c r="Y273" s="697">
        <f>[52]ACCOUNTALLOC!Y273</f>
        <v>0</v>
      </c>
      <c r="Z273" s="697">
        <f>[52]ACCOUNTALLOC!Z273</f>
        <v>0</v>
      </c>
      <c r="AA273" s="697">
        <f>[52]ACCOUNTALLOC!AA273</f>
        <v>16475927.149500409</v>
      </c>
      <c r="AB273" s="698"/>
      <c r="AC273" s="697">
        <f>[52]ACCOUNTALLOC!AC273</f>
        <v>923997.07785240992</v>
      </c>
      <c r="AD273" s="697">
        <f>[52]ACCOUNTALLOC!AD273</f>
        <v>9498063.2627369706</v>
      </c>
      <c r="AE273" s="697">
        <f>[52]ACCOUNTALLOC!AE273</f>
        <v>0</v>
      </c>
      <c r="AF273" s="697">
        <f>[52]ACCOUNTALLOC!AF273</f>
        <v>0</v>
      </c>
      <c r="AG273" s="697">
        <f>[52]ACCOUNTALLOC!AG273</f>
        <v>0</v>
      </c>
      <c r="AH273" s="697">
        <f>[52]ACCOUNTALLOC!AH273</f>
        <v>0</v>
      </c>
      <c r="AI273" s="697">
        <f>[52]ACCOUNTALLOC!AI273</f>
        <v>10422060.34058938</v>
      </c>
      <c r="AJ273" s="698"/>
      <c r="AK273" s="697">
        <f>[52]ACCOUNTALLOC!AK273</f>
        <v>652732.44185116794</v>
      </c>
      <c r="AL273" s="697">
        <f>[52]ACCOUNTALLOC!AL273</f>
        <v>6608209.0256716656</v>
      </c>
      <c r="AM273" s="697">
        <f>[52]ACCOUNTALLOC!AM273</f>
        <v>0</v>
      </c>
      <c r="AN273" s="697">
        <f>[52]ACCOUNTALLOC!AN273</f>
        <v>0</v>
      </c>
      <c r="AO273" s="697">
        <f>[52]ACCOUNTALLOC!AO273</f>
        <v>0</v>
      </c>
      <c r="AP273" s="697">
        <f>[52]ACCOUNTALLOC!AP273</f>
        <v>0</v>
      </c>
      <c r="AQ273" s="697">
        <f>[52]ACCOUNTALLOC!AQ273</f>
        <v>7260941.4675228335</v>
      </c>
      <c r="AR273" s="698"/>
      <c r="AS273" s="697">
        <f>[52]ACCOUNTALLOC!AS273</f>
        <v>22.306677344649952</v>
      </c>
      <c r="AT273" s="697">
        <f>[52]ACCOUNTALLOC!AT273</f>
        <v>20866.136085684429</v>
      </c>
      <c r="AU273" s="697">
        <f>[52]ACCOUNTALLOC!AU273</f>
        <v>0</v>
      </c>
      <c r="AV273" s="697">
        <f>[52]ACCOUNTALLOC!AV273</f>
        <v>0</v>
      </c>
      <c r="AW273" s="697">
        <f>[52]ACCOUNTALLOC!AW273</f>
        <v>0</v>
      </c>
      <c r="AX273" s="697">
        <f>[52]ACCOUNTALLOC!AX273</f>
        <v>0</v>
      </c>
      <c r="AY273" s="697">
        <f>[52]ACCOUNTALLOC!AY273</f>
        <v>20888.442763029081</v>
      </c>
      <c r="AZ273" s="698"/>
      <c r="BA273" s="697">
        <f>[52]ACCOUNTALLOC!BA273</f>
        <v>0</v>
      </c>
      <c r="BB273" s="697">
        <f>[52]ACCOUNTALLOC!BB273</f>
        <v>575895.23103009921</v>
      </c>
      <c r="BC273" s="697">
        <f>[52]ACCOUNTALLOC!BC273</f>
        <v>0</v>
      </c>
      <c r="BD273" s="697">
        <f>[52]ACCOUNTALLOC!BD273</f>
        <v>0</v>
      </c>
      <c r="BE273" s="697">
        <f>[52]ACCOUNTALLOC!BE273</f>
        <v>0</v>
      </c>
      <c r="BF273" s="697">
        <f>[52]ACCOUNTALLOC!BF273</f>
        <v>0</v>
      </c>
      <c r="BG273" s="697">
        <f>[52]ACCOUNTALLOC!BG273</f>
        <v>575895.23103009921</v>
      </c>
      <c r="BH273" s="698"/>
      <c r="BI273" s="697">
        <f>[52]ACCOUNTALLOC!BI273</f>
        <v>0</v>
      </c>
      <c r="BJ273" s="697">
        <f>[52]ACCOUNTALLOC!BJ273</f>
        <v>0</v>
      </c>
      <c r="BK273" s="697">
        <f>[52]ACCOUNTALLOC!BK273</f>
        <v>0</v>
      </c>
      <c r="BL273" s="697">
        <f>[52]ACCOUNTALLOC!BL273</f>
        <v>0</v>
      </c>
      <c r="BM273" s="697">
        <f>[52]ACCOUNTALLOC!BM273</f>
        <v>0</v>
      </c>
      <c r="BN273" s="697">
        <f>[52]ACCOUNTALLOC!BN273</f>
        <v>0</v>
      </c>
      <c r="BO273" s="697">
        <f>[52]ACCOUNTALLOC!BO273</f>
        <v>0</v>
      </c>
      <c r="BP273" s="698"/>
      <c r="BQ273" s="697">
        <f>[52]ACCOUNTALLOC!BQ273</f>
        <v>221705.6071675921</v>
      </c>
      <c r="BR273" s="697">
        <f>[52]ACCOUNTALLOC!BR273</f>
        <v>2860301.5469638221</v>
      </c>
      <c r="BS273" s="697">
        <f>[52]ACCOUNTALLOC!BS273</f>
        <v>0</v>
      </c>
      <c r="BT273" s="697">
        <f>[52]ACCOUNTALLOC!BT273</f>
        <v>0</v>
      </c>
      <c r="BU273" s="697">
        <f>[52]ACCOUNTALLOC!BU273</f>
        <v>0</v>
      </c>
      <c r="BV273" s="697">
        <f>[52]ACCOUNTALLOC!BV273</f>
        <v>0</v>
      </c>
      <c r="BW273" s="697">
        <f>[52]ACCOUNTALLOC!BW273</f>
        <v>3082007.1541314144</v>
      </c>
      <c r="BX273" s="698"/>
      <c r="BY273" s="697">
        <f>[52]ACCOUNTALLOC!BY273</f>
        <v>0</v>
      </c>
      <c r="BZ273" s="697">
        <f>[52]ACCOUNTALLOC!BZ273</f>
        <v>0</v>
      </c>
      <c r="CA273" s="697">
        <f>[52]ACCOUNTALLOC!CA273</f>
        <v>0</v>
      </c>
      <c r="CB273" s="697">
        <f>[52]ACCOUNTALLOC!CB273</f>
        <v>0</v>
      </c>
      <c r="CC273" s="697">
        <f>[52]ACCOUNTALLOC!CC273</f>
        <v>0</v>
      </c>
      <c r="CD273" s="697">
        <f>[52]ACCOUNTALLOC!CD273</f>
        <v>0</v>
      </c>
      <c r="CE273" s="697">
        <f>[52]ACCOUNTALLOC!CE273</f>
        <v>0</v>
      </c>
      <c r="CF273" s="698"/>
      <c r="CG273" s="697">
        <f>[52]ACCOUNTALLOC!CG273</f>
        <v>25680.648047136987</v>
      </c>
      <c r="CH273" s="697">
        <f>[52]ACCOUNTALLOC!CH273</f>
        <v>344415.76631525822</v>
      </c>
      <c r="CI273" s="697">
        <f>[52]ACCOUNTALLOC!CI273</f>
        <v>0</v>
      </c>
      <c r="CJ273" s="697">
        <f>[52]ACCOUNTALLOC!CJ273</f>
        <v>0</v>
      </c>
      <c r="CK273" s="697">
        <f>[52]ACCOUNTALLOC!CK273</f>
        <v>0</v>
      </c>
      <c r="CL273" s="697">
        <f>[52]ACCOUNTALLOC!CL273</f>
        <v>0</v>
      </c>
      <c r="CM273" s="697">
        <f>[52]ACCOUNTALLOC!CM273</f>
        <v>370096.41436239518</v>
      </c>
      <c r="CN273" s="698">
        <f>[52]ACCOUNTALLOC!CN273</f>
        <v>0</v>
      </c>
      <c r="CO273" s="697">
        <f>[52]ACCOUNTALLOC!CO273</f>
        <v>4551.6019050550049</v>
      </c>
      <c r="CP273" s="697">
        <f>[52]ACCOUNTALLOC!CP273</f>
        <v>33707.543258848811</v>
      </c>
      <c r="CQ273" s="697">
        <f>[52]ACCOUNTALLOC!CQ273</f>
        <v>0</v>
      </c>
      <c r="CR273" s="697">
        <f>[52]ACCOUNTALLOC!CR273</f>
        <v>0</v>
      </c>
      <c r="CS273" s="697">
        <f>[52]ACCOUNTALLOC!CS273</f>
        <v>0</v>
      </c>
      <c r="CT273" s="697">
        <f>[52]ACCOUNTALLOC!CT273</f>
        <v>0</v>
      </c>
      <c r="CU273" s="697">
        <f>[52]ACCOUNTALLOC!CU273</f>
        <v>38259.145163903813</v>
      </c>
      <c r="CW273" s="65">
        <f>[52]ACCOUNTALLOC!CW273</f>
        <v>0</v>
      </c>
      <c r="CX273" s="65">
        <f>[52]ACCOUNTALLOC!CX273</f>
        <v>0</v>
      </c>
      <c r="CY273" s="65">
        <f>[52]ACCOUNTALLOC!CY273</f>
        <v>0</v>
      </c>
      <c r="CZ273" s="65">
        <f>[52]ACCOUNTALLOC!CZ273</f>
        <v>0</v>
      </c>
      <c r="DA273" s="65">
        <f>[52]ACCOUNTALLOC!DA273</f>
        <v>0</v>
      </c>
      <c r="DB273" s="65">
        <f>[52]ACCOUNTALLOC!DB273</f>
        <v>0</v>
      </c>
      <c r="DC273" s="65">
        <f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>[52]ACCOUNTALLOC!E274</f>
        <v>0</v>
      </c>
      <c r="F274" s="697">
        <f>[52]ACCOUNTALLOC!F274</f>
        <v>0</v>
      </c>
      <c r="G274" s="697">
        <f>[52]ACCOUNTALLOC!G274</f>
        <v>0</v>
      </c>
      <c r="H274" s="697">
        <f>[52]ACCOUNTALLOC!H274</f>
        <v>0</v>
      </c>
      <c r="I274" s="697">
        <f>[52]ACCOUNTALLOC!I274</f>
        <v>0</v>
      </c>
      <c r="J274" s="697">
        <f>[52]ACCOUNTALLOC!J274</f>
        <v>0</v>
      </c>
      <c r="K274" s="697">
        <f>[52]ACCOUNTALLOC!K274</f>
        <v>0</v>
      </c>
      <c r="L274" s="698"/>
      <c r="M274" s="697">
        <f>[52]ACCOUNTALLOC!M274</f>
        <v>0</v>
      </c>
      <c r="N274" s="697">
        <f>[52]ACCOUNTALLOC!N274</f>
        <v>0</v>
      </c>
      <c r="O274" s="697">
        <f>[52]ACCOUNTALLOC!O274</f>
        <v>0</v>
      </c>
      <c r="P274" s="697">
        <f>[52]ACCOUNTALLOC!P274</f>
        <v>0</v>
      </c>
      <c r="Q274" s="697">
        <f>[52]ACCOUNTALLOC!Q274</f>
        <v>0</v>
      </c>
      <c r="R274" s="697">
        <f>[52]ACCOUNTALLOC!R274</f>
        <v>0</v>
      </c>
      <c r="S274" s="697">
        <f>[52]ACCOUNTALLOC!S274</f>
        <v>0</v>
      </c>
      <c r="T274" s="698"/>
      <c r="U274" s="697">
        <f>[52]ACCOUNTALLOC!U274</f>
        <v>0</v>
      </c>
      <c r="V274" s="697">
        <f>[52]ACCOUNTALLOC!V274</f>
        <v>0</v>
      </c>
      <c r="W274" s="697">
        <f>[52]ACCOUNTALLOC!W274</f>
        <v>0</v>
      </c>
      <c r="X274" s="697">
        <f>[52]ACCOUNTALLOC!X274</f>
        <v>0</v>
      </c>
      <c r="Y274" s="697">
        <f>[52]ACCOUNTALLOC!Y274</f>
        <v>0</v>
      </c>
      <c r="Z274" s="697">
        <f>[52]ACCOUNTALLOC!Z274</f>
        <v>0</v>
      </c>
      <c r="AA274" s="697">
        <f>[52]ACCOUNTALLOC!AA274</f>
        <v>0</v>
      </c>
      <c r="AB274" s="698"/>
      <c r="AC274" s="697">
        <f>[52]ACCOUNTALLOC!AC274</f>
        <v>0</v>
      </c>
      <c r="AD274" s="697">
        <f>[52]ACCOUNTALLOC!AD274</f>
        <v>0</v>
      </c>
      <c r="AE274" s="697">
        <f>[52]ACCOUNTALLOC!AE274</f>
        <v>0</v>
      </c>
      <c r="AF274" s="697">
        <f>[52]ACCOUNTALLOC!AF274</f>
        <v>0</v>
      </c>
      <c r="AG274" s="697">
        <f>[52]ACCOUNTALLOC!AG274</f>
        <v>0</v>
      </c>
      <c r="AH274" s="697">
        <f>[52]ACCOUNTALLOC!AH274</f>
        <v>0</v>
      </c>
      <c r="AI274" s="697">
        <f>[52]ACCOUNTALLOC!AI274</f>
        <v>0</v>
      </c>
      <c r="AJ274" s="698"/>
      <c r="AK274" s="697">
        <f>[52]ACCOUNTALLOC!AK274</f>
        <v>0</v>
      </c>
      <c r="AL274" s="697">
        <f>[52]ACCOUNTALLOC!AL274</f>
        <v>0</v>
      </c>
      <c r="AM274" s="697">
        <f>[52]ACCOUNTALLOC!AM274</f>
        <v>0</v>
      </c>
      <c r="AN274" s="697">
        <f>[52]ACCOUNTALLOC!AN274</f>
        <v>0</v>
      </c>
      <c r="AO274" s="697">
        <f>[52]ACCOUNTALLOC!AO274</f>
        <v>0</v>
      </c>
      <c r="AP274" s="697">
        <f>[52]ACCOUNTALLOC!AP274</f>
        <v>0</v>
      </c>
      <c r="AQ274" s="697">
        <f>[52]ACCOUNTALLOC!AQ274</f>
        <v>0</v>
      </c>
      <c r="AR274" s="698"/>
      <c r="AS274" s="697">
        <f>[52]ACCOUNTALLOC!AS274</f>
        <v>0</v>
      </c>
      <c r="AT274" s="697">
        <f>[52]ACCOUNTALLOC!AT274</f>
        <v>0</v>
      </c>
      <c r="AU274" s="697">
        <f>[52]ACCOUNTALLOC!AU274</f>
        <v>0</v>
      </c>
      <c r="AV274" s="697">
        <f>[52]ACCOUNTALLOC!AV274</f>
        <v>0</v>
      </c>
      <c r="AW274" s="697">
        <f>[52]ACCOUNTALLOC!AW274</f>
        <v>0</v>
      </c>
      <c r="AX274" s="697">
        <f>[52]ACCOUNTALLOC!AX274</f>
        <v>0</v>
      </c>
      <c r="AY274" s="697">
        <f>[52]ACCOUNTALLOC!AY274</f>
        <v>0</v>
      </c>
      <c r="AZ274" s="698"/>
      <c r="BA274" s="697">
        <f>[52]ACCOUNTALLOC!BA274</f>
        <v>0</v>
      </c>
      <c r="BB274" s="697">
        <f>[52]ACCOUNTALLOC!BB274</f>
        <v>0</v>
      </c>
      <c r="BC274" s="697">
        <f>[52]ACCOUNTALLOC!BC274</f>
        <v>0</v>
      </c>
      <c r="BD274" s="697">
        <f>[52]ACCOUNTALLOC!BD274</f>
        <v>0</v>
      </c>
      <c r="BE274" s="697">
        <f>[52]ACCOUNTALLOC!BE274</f>
        <v>0</v>
      </c>
      <c r="BF274" s="697">
        <f>[52]ACCOUNTALLOC!BF274</f>
        <v>0</v>
      </c>
      <c r="BG274" s="697">
        <f>[52]ACCOUNTALLOC!BG274</f>
        <v>0</v>
      </c>
      <c r="BH274" s="698"/>
      <c r="BI274" s="697">
        <f>[52]ACCOUNTALLOC!BI274</f>
        <v>0</v>
      </c>
      <c r="BJ274" s="697">
        <f>[52]ACCOUNTALLOC!BJ274</f>
        <v>0</v>
      </c>
      <c r="BK274" s="697">
        <f>[52]ACCOUNTALLOC!BK274</f>
        <v>0</v>
      </c>
      <c r="BL274" s="697">
        <f>[52]ACCOUNTALLOC!BL274</f>
        <v>0</v>
      </c>
      <c r="BM274" s="697">
        <f>[52]ACCOUNTALLOC!BM274</f>
        <v>0</v>
      </c>
      <c r="BN274" s="697">
        <f>[52]ACCOUNTALLOC!BN274</f>
        <v>0</v>
      </c>
      <c r="BO274" s="697">
        <f>[52]ACCOUNTALLOC!BO274</f>
        <v>0</v>
      </c>
      <c r="BP274" s="698"/>
      <c r="BQ274" s="697">
        <f>[52]ACCOUNTALLOC!BQ274</f>
        <v>0</v>
      </c>
      <c r="BR274" s="697">
        <f>[52]ACCOUNTALLOC!BR274</f>
        <v>0</v>
      </c>
      <c r="BS274" s="697">
        <f>[52]ACCOUNTALLOC!BS274</f>
        <v>0</v>
      </c>
      <c r="BT274" s="697">
        <f>[52]ACCOUNTALLOC!BT274</f>
        <v>0</v>
      </c>
      <c r="BU274" s="697">
        <f>[52]ACCOUNTALLOC!BU274</f>
        <v>0</v>
      </c>
      <c r="BV274" s="697">
        <f>[52]ACCOUNTALLOC!BV274</f>
        <v>0</v>
      </c>
      <c r="BW274" s="697">
        <f>[52]ACCOUNTALLOC!BW274</f>
        <v>0</v>
      </c>
      <c r="BX274" s="698"/>
      <c r="BY274" s="697">
        <f>[52]ACCOUNTALLOC!BY274</f>
        <v>0</v>
      </c>
      <c r="BZ274" s="697">
        <f>[52]ACCOUNTALLOC!BZ274</f>
        <v>0</v>
      </c>
      <c r="CA274" s="697">
        <f>[52]ACCOUNTALLOC!CA274</f>
        <v>0</v>
      </c>
      <c r="CB274" s="697">
        <f>[52]ACCOUNTALLOC!CB274</f>
        <v>0</v>
      </c>
      <c r="CC274" s="697">
        <f>[52]ACCOUNTALLOC!CC274</f>
        <v>0</v>
      </c>
      <c r="CD274" s="697">
        <f>[52]ACCOUNTALLOC!CD274</f>
        <v>0</v>
      </c>
      <c r="CE274" s="697">
        <f>[52]ACCOUNTALLOC!CE274</f>
        <v>0</v>
      </c>
      <c r="CF274" s="698"/>
      <c r="CG274" s="697">
        <f>[52]ACCOUNTALLOC!CG274</f>
        <v>0</v>
      </c>
      <c r="CH274" s="697">
        <f>[52]ACCOUNTALLOC!CH274</f>
        <v>0</v>
      </c>
      <c r="CI274" s="697">
        <f>[52]ACCOUNTALLOC!CI274</f>
        <v>0</v>
      </c>
      <c r="CJ274" s="697">
        <f>[52]ACCOUNTALLOC!CJ274</f>
        <v>0</v>
      </c>
      <c r="CK274" s="697">
        <f>[52]ACCOUNTALLOC!CK274</f>
        <v>0</v>
      </c>
      <c r="CL274" s="697">
        <f>[52]ACCOUNTALLOC!CL274</f>
        <v>0</v>
      </c>
      <c r="CM274" s="697">
        <f>[52]ACCOUNTALLOC!CM274</f>
        <v>0</v>
      </c>
      <c r="CN274" s="698">
        <f>[52]ACCOUNTALLOC!CN274</f>
        <v>0</v>
      </c>
      <c r="CO274" s="697">
        <f>[52]ACCOUNTALLOC!CO274</f>
        <v>0</v>
      </c>
      <c r="CP274" s="697">
        <f>[52]ACCOUNTALLOC!CP274</f>
        <v>0</v>
      </c>
      <c r="CQ274" s="697">
        <f>[52]ACCOUNTALLOC!CQ274</f>
        <v>0</v>
      </c>
      <c r="CR274" s="697">
        <f>[52]ACCOUNTALLOC!CR274</f>
        <v>0</v>
      </c>
      <c r="CS274" s="697">
        <f>[52]ACCOUNTALLOC!CS274</f>
        <v>0</v>
      </c>
      <c r="CT274" s="697">
        <f>[52]ACCOUNTALLOC!CT274</f>
        <v>0</v>
      </c>
      <c r="CU274" s="697">
        <f>[52]ACCOUNTALLOC!CU274</f>
        <v>0</v>
      </c>
      <c r="CW274" s="65">
        <f>[52]ACCOUNTALLOC!CW274</f>
        <v>0</v>
      </c>
      <c r="CX274" s="65">
        <f>[52]ACCOUNTALLOC!CX274</f>
        <v>0</v>
      </c>
      <c r="CY274" s="65">
        <f>[52]ACCOUNTALLOC!CY274</f>
        <v>0</v>
      </c>
      <c r="CZ274" s="65">
        <f>[52]ACCOUNTALLOC!CZ274</f>
        <v>0</v>
      </c>
      <c r="DA274" s="65">
        <f>[52]ACCOUNTALLOC!DA274</f>
        <v>0</v>
      </c>
      <c r="DB274" s="65">
        <f>[52]ACCOUNTALLOC!DB274</f>
        <v>0</v>
      </c>
      <c r="DC274" s="65">
        <f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>[52]ACCOUNTALLOC!E275</f>
        <v>0</v>
      </c>
      <c r="F275" s="697">
        <f>[52]ACCOUNTALLOC!F275</f>
        <v>0</v>
      </c>
      <c r="G275" s="697">
        <f>[52]ACCOUNTALLOC!G275</f>
        <v>0</v>
      </c>
      <c r="H275" s="697">
        <f>[52]ACCOUNTALLOC!H275</f>
        <v>0</v>
      </c>
      <c r="I275" s="697">
        <f>[52]ACCOUNTALLOC!I275</f>
        <v>0</v>
      </c>
      <c r="J275" s="697">
        <f>[52]ACCOUNTALLOC!J275</f>
        <v>0</v>
      </c>
      <c r="K275" s="697">
        <f>[52]ACCOUNTALLOC!K275</f>
        <v>0</v>
      </c>
      <c r="L275" s="698"/>
      <c r="M275" s="697">
        <f>[52]ACCOUNTALLOC!M275</f>
        <v>0</v>
      </c>
      <c r="N275" s="697">
        <f>[52]ACCOUNTALLOC!N275</f>
        <v>0</v>
      </c>
      <c r="O275" s="697">
        <f>[52]ACCOUNTALLOC!O275</f>
        <v>0</v>
      </c>
      <c r="P275" s="697">
        <f>[52]ACCOUNTALLOC!P275</f>
        <v>0</v>
      </c>
      <c r="Q275" s="697">
        <f>[52]ACCOUNTALLOC!Q275</f>
        <v>0</v>
      </c>
      <c r="R275" s="697">
        <f>[52]ACCOUNTALLOC!R275</f>
        <v>0</v>
      </c>
      <c r="S275" s="697">
        <f>[52]ACCOUNTALLOC!S275</f>
        <v>0</v>
      </c>
      <c r="T275" s="698"/>
      <c r="U275" s="697">
        <f>[52]ACCOUNTALLOC!U275</f>
        <v>0</v>
      </c>
      <c r="V275" s="697">
        <f>[52]ACCOUNTALLOC!V275</f>
        <v>0</v>
      </c>
      <c r="W275" s="697">
        <f>[52]ACCOUNTALLOC!W275</f>
        <v>0</v>
      </c>
      <c r="X275" s="697">
        <f>[52]ACCOUNTALLOC!X275</f>
        <v>0</v>
      </c>
      <c r="Y275" s="697">
        <f>[52]ACCOUNTALLOC!Y275</f>
        <v>0</v>
      </c>
      <c r="Z275" s="697">
        <f>[52]ACCOUNTALLOC!Z275</f>
        <v>0</v>
      </c>
      <c r="AA275" s="697">
        <f>[52]ACCOUNTALLOC!AA275</f>
        <v>0</v>
      </c>
      <c r="AB275" s="698"/>
      <c r="AC275" s="697">
        <f>[52]ACCOUNTALLOC!AC275</f>
        <v>0</v>
      </c>
      <c r="AD275" s="697">
        <f>[52]ACCOUNTALLOC!AD275</f>
        <v>0</v>
      </c>
      <c r="AE275" s="697">
        <f>[52]ACCOUNTALLOC!AE275</f>
        <v>0</v>
      </c>
      <c r="AF275" s="697">
        <f>[52]ACCOUNTALLOC!AF275</f>
        <v>0</v>
      </c>
      <c r="AG275" s="697">
        <f>[52]ACCOUNTALLOC!AG275</f>
        <v>0</v>
      </c>
      <c r="AH275" s="697">
        <f>[52]ACCOUNTALLOC!AH275</f>
        <v>0</v>
      </c>
      <c r="AI275" s="697">
        <f>[52]ACCOUNTALLOC!AI275</f>
        <v>0</v>
      </c>
      <c r="AJ275" s="698"/>
      <c r="AK275" s="697">
        <f>[52]ACCOUNTALLOC!AK275</f>
        <v>0</v>
      </c>
      <c r="AL275" s="697">
        <f>[52]ACCOUNTALLOC!AL275</f>
        <v>0</v>
      </c>
      <c r="AM275" s="697">
        <f>[52]ACCOUNTALLOC!AM275</f>
        <v>0</v>
      </c>
      <c r="AN275" s="697">
        <f>[52]ACCOUNTALLOC!AN275</f>
        <v>0</v>
      </c>
      <c r="AO275" s="697">
        <f>[52]ACCOUNTALLOC!AO275</f>
        <v>0</v>
      </c>
      <c r="AP275" s="697">
        <f>[52]ACCOUNTALLOC!AP275</f>
        <v>0</v>
      </c>
      <c r="AQ275" s="697">
        <f>[52]ACCOUNTALLOC!AQ275</f>
        <v>0</v>
      </c>
      <c r="AR275" s="698"/>
      <c r="AS275" s="697">
        <f>[52]ACCOUNTALLOC!AS275</f>
        <v>0</v>
      </c>
      <c r="AT275" s="697">
        <f>[52]ACCOUNTALLOC!AT275</f>
        <v>0</v>
      </c>
      <c r="AU275" s="697">
        <f>[52]ACCOUNTALLOC!AU275</f>
        <v>0</v>
      </c>
      <c r="AV275" s="697">
        <f>[52]ACCOUNTALLOC!AV275</f>
        <v>0</v>
      </c>
      <c r="AW275" s="697">
        <f>[52]ACCOUNTALLOC!AW275</f>
        <v>0</v>
      </c>
      <c r="AX275" s="697">
        <f>[52]ACCOUNTALLOC!AX275</f>
        <v>0</v>
      </c>
      <c r="AY275" s="697">
        <f>[52]ACCOUNTALLOC!AY275</f>
        <v>0</v>
      </c>
      <c r="AZ275" s="698"/>
      <c r="BA275" s="697">
        <f>[52]ACCOUNTALLOC!BA275</f>
        <v>0</v>
      </c>
      <c r="BB275" s="697">
        <f>[52]ACCOUNTALLOC!BB275</f>
        <v>0</v>
      </c>
      <c r="BC275" s="697">
        <f>[52]ACCOUNTALLOC!BC275</f>
        <v>0</v>
      </c>
      <c r="BD275" s="697">
        <f>[52]ACCOUNTALLOC!BD275</f>
        <v>0</v>
      </c>
      <c r="BE275" s="697">
        <f>[52]ACCOUNTALLOC!BE275</f>
        <v>0</v>
      </c>
      <c r="BF275" s="697">
        <f>[52]ACCOUNTALLOC!BF275</f>
        <v>0</v>
      </c>
      <c r="BG275" s="697">
        <f>[52]ACCOUNTALLOC!BG275</f>
        <v>0</v>
      </c>
      <c r="BH275" s="698"/>
      <c r="BI275" s="697">
        <f>[52]ACCOUNTALLOC!BI275</f>
        <v>0</v>
      </c>
      <c r="BJ275" s="697">
        <f>[52]ACCOUNTALLOC!BJ275</f>
        <v>0</v>
      </c>
      <c r="BK275" s="697">
        <f>[52]ACCOUNTALLOC!BK275</f>
        <v>0</v>
      </c>
      <c r="BL275" s="697">
        <f>[52]ACCOUNTALLOC!BL275</f>
        <v>0</v>
      </c>
      <c r="BM275" s="697">
        <f>[52]ACCOUNTALLOC!BM275</f>
        <v>0</v>
      </c>
      <c r="BN275" s="697">
        <f>[52]ACCOUNTALLOC!BN275</f>
        <v>0</v>
      </c>
      <c r="BO275" s="697">
        <f>[52]ACCOUNTALLOC!BO275</f>
        <v>0</v>
      </c>
      <c r="BP275" s="698"/>
      <c r="BQ275" s="697">
        <f>[52]ACCOUNTALLOC!BQ275</f>
        <v>0</v>
      </c>
      <c r="BR275" s="697">
        <f>[52]ACCOUNTALLOC!BR275</f>
        <v>0</v>
      </c>
      <c r="BS275" s="697">
        <f>[52]ACCOUNTALLOC!BS275</f>
        <v>0</v>
      </c>
      <c r="BT275" s="697">
        <f>[52]ACCOUNTALLOC!BT275</f>
        <v>0</v>
      </c>
      <c r="BU275" s="697">
        <f>[52]ACCOUNTALLOC!BU275</f>
        <v>0</v>
      </c>
      <c r="BV275" s="697">
        <f>[52]ACCOUNTALLOC!BV275</f>
        <v>0</v>
      </c>
      <c r="BW275" s="697">
        <f>[52]ACCOUNTALLOC!BW275</f>
        <v>0</v>
      </c>
      <c r="BX275" s="698"/>
      <c r="BY275" s="697">
        <f>[52]ACCOUNTALLOC!BY275</f>
        <v>0</v>
      </c>
      <c r="BZ275" s="697">
        <f>[52]ACCOUNTALLOC!BZ275</f>
        <v>0</v>
      </c>
      <c r="CA275" s="697">
        <f>[52]ACCOUNTALLOC!CA275</f>
        <v>0</v>
      </c>
      <c r="CB275" s="697">
        <f>[52]ACCOUNTALLOC!CB275</f>
        <v>0</v>
      </c>
      <c r="CC275" s="697">
        <f>[52]ACCOUNTALLOC!CC275</f>
        <v>0</v>
      </c>
      <c r="CD275" s="697">
        <f>[52]ACCOUNTALLOC!CD275</f>
        <v>0</v>
      </c>
      <c r="CE275" s="697">
        <f>[52]ACCOUNTALLOC!CE275</f>
        <v>0</v>
      </c>
      <c r="CF275" s="698"/>
      <c r="CG275" s="697">
        <f>[52]ACCOUNTALLOC!CG275</f>
        <v>0</v>
      </c>
      <c r="CH275" s="697">
        <f>[52]ACCOUNTALLOC!CH275</f>
        <v>0</v>
      </c>
      <c r="CI275" s="697">
        <f>[52]ACCOUNTALLOC!CI275</f>
        <v>0</v>
      </c>
      <c r="CJ275" s="697">
        <f>[52]ACCOUNTALLOC!CJ275</f>
        <v>0</v>
      </c>
      <c r="CK275" s="697">
        <f>[52]ACCOUNTALLOC!CK275</f>
        <v>0</v>
      </c>
      <c r="CL275" s="697">
        <f>[52]ACCOUNTALLOC!CL275</f>
        <v>0</v>
      </c>
      <c r="CM275" s="697">
        <f>[52]ACCOUNTALLOC!CM275</f>
        <v>0</v>
      </c>
      <c r="CN275" s="698">
        <f>[52]ACCOUNTALLOC!CN275</f>
        <v>0</v>
      </c>
      <c r="CO275" s="697">
        <f>[52]ACCOUNTALLOC!CO275</f>
        <v>0</v>
      </c>
      <c r="CP275" s="697">
        <f>[52]ACCOUNTALLOC!CP275</f>
        <v>0</v>
      </c>
      <c r="CQ275" s="697">
        <f>[52]ACCOUNTALLOC!CQ275</f>
        <v>0</v>
      </c>
      <c r="CR275" s="697">
        <f>[52]ACCOUNTALLOC!CR275</f>
        <v>0</v>
      </c>
      <c r="CS275" s="697">
        <f>[52]ACCOUNTALLOC!CS275</f>
        <v>0</v>
      </c>
      <c r="CT275" s="697">
        <f>[52]ACCOUNTALLOC!CT275</f>
        <v>0</v>
      </c>
      <c r="CU275" s="697">
        <f>[52]ACCOUNTALLOC!CU275</f>
        <v>0</v>
      </c>
      <c r="CW275" s="65">
        <f>[52]ACCOUNTALLOC!CW275</f>
        <v>0</v>
      </c>
      <c r="CX275" s="65">
        <f>[52]ACCOUNTALLOC!CX275</f>
        <v>0</v>
      </c>
      <c r="CY275" s="65">
        <f>[52]ACCOUNTALLOC!CY275</f>
        <v>0</v>
      </c>
      <c r="CZ275" s="65">
        <f>[52]ACCOUNTALLOC!CZ275</f>
        <v>0</v>
      </c>
      <c r="DA275" s="65">
        <f>[52]ACCOUNTALLOC!DA275</f>
        <v>0</v>
      </c>
      <c r="DB275" s="65">
        <f>[52]ACCOUNTALLOC!DB275</f>
        <v>0</v>
      </c>
      <c r="DC275" s="65">
        <f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>[52]ACCOUNTALLOC!E276</f>
        <v>7126463.4391224002</v>
      </c>
      <c r="F276" s="696">
        <f>[52]ACCOUNTALLOC!F276</f>
        <v>52084655.308973692</v>
      </c>
      <c r="G276" s="696">
        <f>[52]ACCOUNTALLOC!G276</f>
        <v>0</v>
      </c>
      <c r="H276" s="696">
        <f>[52]ACCOUNTALLOC!H276</f>
        <v>0</v>
      </c>
      <c r="I276" s="696">
        <f>[52]ACCOUNTALLOC!I276</f>
        <v>0</v>
      </c>
      <c r="J276" s="696">
        <f>[52]ACCOUNTALLOC!J276</f>
        <v>0</v>
      </c>
      <c r="K276" s="696">
        <f>[52]ACCOUNTALLOC!K276</f>
        <v>59211118.748096094</v>
      </c>
      <c r="L276" s="696"/>
      <c r="M276" s="696">
        <f>[52]ACCOUNTALLOC!M276</f>
        <v>1643027.4716443953</v>
      </c>
      <c r="N276" s="696">
        <f>[52]ACCOUNTALLOC!N276</f>
        <v>13234099.759821953</v>
      </c>
      <c r="O276" s="696">
        <f>[52]ACCOUNTALLOC!O276</f>
        <v>0</v>
      </c>
      <c r="P276" s="696">
        <f>[52]ACCOUNTALLOC!P276</f>
        <v>0</v>
      </c>
      <c r="Q276" s="696">
        <f>[52]ACCOUNTALLOC!Q276</f>
        <v>0</v>
      </c>
      <c r="R276" s="696">
        <f>[52]ACCOUNTALLOC!R276</f>
        <v>0</v>
      </c>
      <c r="S276" s="696">
        <f>[52]ACCOUNTALLOC!S276</f>
        <v>14877127.231466349</v>
      </c>
      <c r="T276" s="696"/>
      <c r="U276" s="696">
        <f>[52]ACCOUNTALLOC!U276</f>
        <v>1758594.7514413462</v>
      </c>
      <c r="V276" s="696">
        <f>[52]ACCOUNTALLOC!V276</f>
        <v>14717332.398059063</v>
      </c>
      <c r="W276" s="696">
        <f>[52]ACCOUNTALLOC!W276</f>
        <v>0</v>
      </c>
      <c r="X276" s="696">
        <f>[52]ACCOUNTALLOC!X276</f>
        <v>0</v>
      </c>
      <c r="Y276" s="696">
        <f>[52]ACCOUNTALLOC!Y276</f>
        <v>0</v>
      </c>
      <c r="Z276" s="696">
        <f>[52]ACCOUNTALLOC!Z276</f>
        <v>0</v>
      </c>
      <c r="AA276" s="696">
        <f>[52]ACCOUNTALLOC!AA276</f>
        <v>16475927.149500409</v>
      </c>
      <c r="AB276" s="696"/>
      <c r="AC276" s="696">
        <f>[52]ACCOUNTALLOC!AC276</f>
        <v>923997.07785240992</v>
      </c>
      <c r="AD276" s="696">
        <f>[52]ACCOUNTALLOC!AD276</f>
        <v>9498063.2627369706</v>
      </c>
      <c r="AE276" s="696">
        <f>[52]ACCOUNTALLOC!AE276</f>
        <v>0</v>
      </c>
      <c r="AF276" s="696">
        <f>[52]ACCOUNTALLOC!AF276</f>
        <v>0</v>
      </c>
      <c r="AG276" s="696">
        <f>[52]ACCOUNTALLOC!AG276</f>
        <v>0</v>
      </c>
      <c r="AH276" s="696">
        <f>[52]ACCOUNTALLOC!AH276</f>
        <v>0</v>
      </c>
      <c r="AI276" s="696">
        <f>[52]ACCOUNTALLOC!AI276</f>
        <v>10422060.34058938</v>
      </c>
      <c r="AJ276" s="696"/>
      <c r="AK276" s="696">
        <f>[52]ACCOUNTALLOC!AK276</f>
        <v>652732.44185116794</v>
      </c>
      <c r="AL276" s="696">
        <f>[52]ACCOUNTALLOC!AL276</f>
        <v>6608209.0256716656</v>
      </c>
      <c r="AM276" s="696">
        <f>[52]ACCOUNTALLOC!AM276</f>
        <v>0</v>
      </c>
      <c r="AN276" s="696">
        <f>[52]ACCOUNTALLOC!AN276</f>
        <v>0</v>
      </c>
      <c r="AO276" s="696">
        <f>[52]ACCOUNTALLOC!AO276</f>
        <v>0</v>
      </c>
      <c r="AP276" s="696">
        <f>[52]ACCOUNTALLOC!AP276</f>
        <v>0</v>
      </c>
      <c r="AQ276" s="696">
        <f>[52]ACCOUNTALLOC!AQ276</f>
        <v>7260941.4675228335</v>
      </c>
      <c r="AR276" s="696"/>
      <c r="AS276" s="696">
        <f>[52]ACCOUNTALLOC!AS276</f>
        <v>22.306677344649952</v>
      </c>
      <c r="AT276" s="696">
        <f>[52]ACCOUNTALLOC!AT276</f>
        <v>20866.136085684429</v>
      </c>
      <c r="AU276" s="696">
        <f>[52]ACCOUNTALLOC!AU276</f>
        <v>0</v>
      </c>
      <c r="AV276" s="696">
        <f>[52]ACCOUNTALLOC!AV276</f>
        <v>0</v>
      </c>
      <c r="AW276" s="696">
        <f>[52]ACCOUNTALLOC!AW276</f>
        <v>0</v>
      </c>
      <c r="AX276" s="696">
        <f>[52]ACCOUNTALLOC!AX276</f>
        <v>0</v>
      </c>
      <c r="AY276" s="696">
        <f>[52]ACCOUNTALLOC!AY276</f>
        <v>20888.442763029081</v>
      </c>
      <c r="AZ276" s="696"/>
      <c r="BA276" s="696">
        <f>[52]ACCOUNTALLOC!BA276</f>
        <v>0</v>
      </c>
      <c r="BB276" s="696">
        <f>[52]ACCOUNTALLOC!BB276</f>
        <v>575895.23103009921</v>
      </c>
      <c r="BC276" s="696">
        <f>[52]ACCOUNTALLOC!BC276</f>
        <v>0</v>
      </c>
      <c r="BD276" s="696">
        <f>[52]ACCOUNTALLOC!BD276</f>
        <v>0</v>
      </c>
      <c r="BE276" s="696">
        <f>[52]ACCOUNTALLOC!BE276</f>
        <v>0</v>
      </c>
      <c r="BF276" s="696">
        <f>[52]ACCOUNTALLOC!BF276</f>
        <v>0</v>
      </c>
      <c r="BG276" s="696">
        <f>[52]ACCOUNTALLOC!BG276</f>
        <v>575895.23103009921</v>
      </c>
      <c r="BH276" s="696"/>
      <c r="BI276" s="696">
        <f>[52]ACCOUNTALLOC!BI276</f>
        <v>0</v>
      </c>
      <c r="BJ276" s="696">
        <f>[52]ACCOUNTALLOC!BJ276</f>
        <v>0</v>
      </c>
      <c r="BK276" s="696">
        <f>[52]ACCOUNTALLOC!BK276</f>
        <v>0</v>
      </c>
      <c r="BL276" s="696">
        <f>[52]ACCOUNTALLOC!BL276</f>
        <v>0</v>
      </c>
      <c r="BM276" s="696">
        <f>[52]ACCOUNTALLOC!BM276</f>
        <v>0</v>
      </c>
      <c r="BN276" s="696">
        <f>[52]ACCOUNTALLOC!BN276</f>
        <v>0</v>
      </c>
      <c r="BO276" s="696">
        <f>[52]ACCOUNTALLOC!BO276</f>
        <v>0</v>
      </c>
      <c r="BP276" s="696"/>
      <c r="BQ276" s="696">
        <f>[52]ACCOUNTALLOC!BQ276</f>
        <v>221705.6071675921</v>
      </c>
      <c r="BR276" s="696">
        <f>[52]ACCOUNTALLOC!BR276</f>
        <v>2860301.5469638221</v>
      </c>
      <c r="BS276" s="696">
        <f>[52]ACCOUNTALLOC!BS276</f>
        <v>0</v>
      </c>
      <c r="BT276" s="696">
        <f>[52]ACCOUNTALLOC!BT276</f>
        <v>0</v>
      </c>
      <c r="BU276" s="696">
        <f>[52]ACCOUNTALLOC!BU276</f>
        <v>0</v>
      </c>
      <c r="BV276" s="696">
        <f>[52]ACCOUNTALLOC!BV276</f>
        <v>0</v>
      </c>
      <c r="BW276" s="696">
        <f>[52]ACCOUNTALLOC!BW276</f>
        <v>3082007.1541314144</v>
      </c>
      <c r="BX276" s="696"/>
      <c r="BY276" s="696">
        <f>[52]ACCOUNTALLOC!BY276</f>
        <v>0</v>
      </c>
      <c r="BZ276" s="696">
        <f>[52]ACCOUNTALLOC!BZ276</f>
        <v>0</v>
      </c>
      <c r="CA276" s="696">
        <f>[52]ACCOUNTALLOC!CA276</f>
        <v>0</v>
      </c>
      <c r="CB276" s="696">
        <f>[52]ACCOUNTALLOC!CB276</f>
        <v>0</v>
      </c>
      <c r="CC276" s="696">
        <f>[52]ACCOUNTALLOC!CC276</f>
        <v>0</v>
      </c>
      <c r="CD276" s="696">
        <f>[52]ACCOUNTALLOC!CD276</f>
        <v>0</v>
      </c>
      <c r="CE276" s="696">
        <f>[52]ACCOUNTALLOC!CE276</f>
        <v>0</v>
      </c>
      <c r="CF276" s="696"/>
      <c r="CG276" s="696">
        <f>[52]ACCOUNTALLOC!CG276</f>
        <v>25680.648047136987</v>
      </c>
      <c r="CH276" s="696">
        <f>[52]ACCOUNTALLOC!CH276</f>
        <v>344415.76631525822</v>
      </c>
      <c r="CI276" s="696">
        <f>[52]ACCOUNTALLOC!CI276</f>
        <v>0</v>
      </c>
      <c r="CJ276" s="696">
        <f>[52]ACCOUNTALLOC!CJ276</f>
        <v>0</v>
      </c>
      <c r="CK276" s="696">
        <f>[52]ACCOUNTALLOC!CK276</f>
        <v>0</v>
      </c>
      <c r="CL276" s="696">
        <f>[52]ACCOUNTALLOC!CL276</f>
        <v>0</v>
      </c>
      <c r="CM276" s="696">
        <f>[52]ACCOUNTALLOC!CM276</f>
        <v>370096.41436239518</v>
      </c>
      <c r="CN276" s="696">
        <f>[52]ACCOUNTALLOC!CN276</f>
        <v>0</v>
      </c>
      <c r="CO276" s="696">
        <f>[52]ACCOUNTALLOC!CO276</f>
        <v>4551.6019050550049</v>
      </c>
      <c r="CP276" s="696">
        <f>[52]ACCOUNTALLOC!CP276</f>
        <v>33707.543258848811</v>
      </c>
      <c r="CQ276" s="696">
        <f>[52]ACCOUNTALLOC!CQ276</f>
        <v>0</v>
      </c>
      <c r="CR276" s="696">
        <f>[52]ACCOUNTALLOC!CR276</f>
        <v>0</v>
      </c>
      <c r="CS276" s="696">
        <f>[52]ACCOUNTALLOC!CS276</f>
        <v>0</v>
      </c>
      <c r="CT276" s="696">
        <f>[52]ACCOUNTALLOC!CT276</f>
        <v>0</v>
      </c>
      <c r="CU276" s="696">
        <f>[52]ACCOUNTALLOC!CU276</f>
        <v>38259.145163903813</v>
      </c>
      <c r="CV276" s="66"/>
      <c r="CW276" s="66">
        <f>[52]ACCOUNTALLOC!CW276</f>
        <v>0</v>
      </c>
      <c r="CX276" s="66">
        <f>[52]ACCOUNTALLOC!CX276</f>
        <v>0</v>
      </c>
      <c r="CY276" s="66">
        <f>[52]ACCOUNTALLOC!CY276</f>
        <v>0</v>
      </c>
      <c r="CZ276" s="66">
        <f>[52]ACCOUNTALLOC!CZ276</f>
        <v>0</v>
      </c>
      <c r="DA276" s="66">
        <f>[52]ACCOUNTALLOC!DA276</f>
        <v>0</v>
      </c>
      <c r="DB276" s="66">
        <f>[52]ACCOUNTALLOC!DB276</f>
        <v>0</v>
      </c>
      <c r="DC276" s="66">
        <f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>[52]ACCOUNTALLOC!E279</f>
        <v>2925457.0677193175</v>
      </c>
      <c r="F279" s="697">
        <f>[52]ACCOUNTALLOC!F279</f>
        <v>21381071.311877184</v>
      </c>
      <c r="G279" s="697">
        <f>[52]ACCOUNTALLOC!G279</f>
        <v>0</v>
      </c>
      <c r="H279" s="697">
        <f>[52]ACCOUNTALLOC!H279</f>
        <v>0</v>
      </c>
      <c r="I279" s="697">
        <f>[52]ACCOUNTALLOC!I279</f>
        <v>0</v>
      </c>
      <c r="J279" s="697">
        <f>[52]ACCOUNTALLOC!J279</f>
        <v>0</v>
      </c>
      <c r="K279" s="697">
        <f>[52]ACCOUNTALLOC!K279</f>
        <v>24306528.379596502</v>
      </c>
      <c r="L279" s="698"/>
      <c r="M279" s="697">
        <f>[52]ACCOUNTALLOC!M279</f>
        <v>674472.8813161517</v>
      </c>
      <c r="N279" s="697">
        <f>[52]ACCOUNTALLOC!N279</f>
        <v>5432679.337795266</v>
      </c>
      <c r="O279" s="697">
        <f>[52]ACCOUNTALLOC!O279</f>
        <v>0</v>
      </c>
      <c r="P279" s="697">
        <f>[52]ACCOUNTALLOC!P279</f>
        <v>0</v>
      </c>
      <c r="Q279" s="697">
        <f>[52]ACCOUNTALLOC!Q279</f>
        <v>0</v>
      </c>
      <c r="R279" s="697">
        <f>[52]ACCOUNTALLOC!R279</f>
        <v>0</v>
      </c>
      <c r="S279" s="697">
        <f>[52]ACCOUNTALLOC!S279</f>
        <v>6107152.2191114174</v>
      </c>
      <c r="T279" s="698"/>
      <c r="U279" s="697">
        <f>[52]ACCOUNTALLOC!U279</f>
        <v>721913.96038253361</v>
      </c>
      <c r="V279" s="697">
        <f>[52]ACCOUNTALLOC!V279</f>
        <v>6041555.4572996516</v>
      </c>
      <c r="W279" s="697">
        <f>[52]ACCOUNTALLOC!W279</f>
        <v>0</v>
      </c>
      <c r="X279" s="697">
        <f>[52]ACCOUNTALLOC!X279</f>
        <v>0</v>
      </c>
      <c r="Y279" s="697">
        <f>[52]ACCOUNTALLOC!Y279</f>
        <v>0</v>
      </c>
      <c r="Z279" s="697">
        <f>[52]ACCOUNTALLOC!Z279</f>
        <v>0</v>
      </c>
      <c r="AA279" s="697">
        <f>[52]ACCOUNTALLOC!AA279</f>
        <v>6763469.4176821848</v>
      </c>
      <c r="AB279" s="698"/>
      <c r="AC279" s="697">
        <f>[52]ACCOUNTALLOC!AC279</f>
        <v>379306.48280828173</v>
      </c>
      <c r="AD279" s="697">
        <f>[52]ACCOUNTALLOC!AD279</f>
        <v>3899013.3800561316</v>
      </c>
      <c r="AE279" s="697">
        <f>[52]ACCOUNTALLOC!AE279</f>
        <v>0</v>
      </c>
      <c r="AF279" s="697">
        <f>[52]ACCOUNTALLOC!AF279</f>
        <v>0</v>
      </c>
      <c r="AG279" s="697">
        <f>[52]ACCOUNTALLOC!AG279</f>
        <v>0</v>
      </c>
      <c r="AH279" s="697">
        <f>[52]ACCOUNTALLOC!AH279</f>
        <v>0</v>
      </c>
      <c r="AI279" s="697">
        <f>[52]ACCOUNTALLOC!AI279</f>
        <v>4278319.8628644133</v>
      </c>
      <c r="AJ279" s="698"/>
      <c r="AK279" s="697">
        <f>[52]ACCOUNTALLOC!AK279</f>
        <v>267950.6815204178</v>
      </c>
      <c r="AL279" s="697">
        <f>[52]ACCOUNTALLOC!AL279</f>
        <v>2712710.4438633635</v>
      </c>
      <c r="AM279" s="697">
        <f>[52]ACCOUNTALLOC!AM279</f>
        <v>0</v>
      </c>
      <c r="AN279" s="697">
        <f>[52]ACCOUNTALLOC!AN279</f>
        <v>0</v>
      </c>
      <c r="AO279" s="697">
        <f>[52]ACCOUNTALLOC!AO279</f>
        <v>0</v>
      </c>
      <c r="AP279" s="697">
        <f>[52]ACCOUNTALLOC!AP279</f>
        <v>0</v>
      </c>
      <c r="AQ279" s="697">
        <f>[52]ACCOUNTALLOC!AQ279</f>
        <v>2980661.1253837813</v>
      </c>
      <c r="AR279" s="698"/>
      <c r="AS279" s="697">
        <f>[52]ACCOUNTALLOC!AS279</f>
        <v>9.1570282304397512</v>
      </c>
      <c r="AT279" s="697">
        <f>[52]ACCOUNTALLOC!AT279</f>
        <v>8565.6771846676093</v>
      </c>
      <c r="AU279" s="697">
        <f>[52]ACCOUNTALLOC!AU279</f>
        <v>0</v>
      </c>
      <c r="AV279" s="697">
        <f>[52]ACCOUNTALLOC!AV279</f>
        <v>0</v>
      </c>
      <c r="AW279" s="697">
        <f>[52]ACCOUNTALLOC!AW279</f>
        <v>0</v>
      </c>
      <c r="AX279" s="697">
        <f>[52]ACCOUNTALLOC!AX279</f>
        <v>0</v>
      </c>
      <c r="AY279" s="697">
        <f>[52]ACCOUNTALLOC!AY279</f>
        <v>8574.8342128980494</v>
      </c>
      <c r="AZ279" s="698"/>
      <c r="BA279" s="697">
        <f>[52]ACCOUNTALLOC!BA279</f>
        <v>0</v>
      </c>
      <c r="BB279" s="697">
        <f>[52]ACCOUNTALLOC!BB279</f>
        <v>236408.5339488285</v>
      </c>
      <c r="BC279" s="697">
        <f>[52]ACCOUNTALLOC!BC279</f>
        <v>0</v>
      </c>
      <c r="BD279" s="697">
        <f>[52]ACCOUNTALLOC!BD279</f>
        <v>0</v>
      </c>
      <c r="BE279" s="697">
        <f>[52]ACCOUNTALLOC!BE279</f>
        <v>0</v>
      </c>
      <c r="BF279" s="697">
        <f>[52]ACCOUNTALLOC!BF279</f>
        <v>0</v>
      </c>
      <c r="BG279" s="697">
        <f>[52]ACCOUNTALLOC!BG279</f>
        <v>236408.5339488285</v>
      </c>
      <c r="BH279" s="698"/>
      <c r="BI279" s="697">
        <f>[52]ACCOUNTALLOC!BI279</f>
        <v>0</v>
      </c>
      <c r="BJ279" s="697">
        <f>[52]ACCOUNTALLOC!BJ279</f>
        <v>0</v>
      </c>
      <c r="BK279" s="697">
        <f>[52]ACCOUNTALLOC!BK279</f>
        <v>0</v>
      </c>
      <c r="BL279" s="697">
        <f>[52]ACCOUNTALLOC!BL279</f>
        <v>0</v>
      </c>
      <c r="BM279" s="697">
        <f>[52]ACCOUNTALLOC!BM279</f>
        <v>0</v>
      </c>
      <c r="BN279" s="697">
        <f>[52]ACCOUNTALLOC!BN279</f>
        <v>0</v>
      </c>
      <c r="BO279" s="697">
        <f>[52]ACCOUNTALLOC!BO279</f>
        <v>0</v>
      </c>
      <c r="BP279" s="698"/>
      <c r="BQ279" s="697">
        <f>[52]ACCOUNTALLOC!BQ279</f>
        <v>91011.515176075409</v>
      </c>
      <c r="BR279" s="697">
        <f>[52]ACCOUNTALLOC!BR279</f>
        <v>1174171.3751644902</v>
      </c>
      <c r="BS279" s="697">
        <f>[52]ACCOUNTALLOC!BS279</f>
        <v>0</v>
      </c>
      <c r="BT279" s="697">
        <f>[52]ACCOUNTALLOC!BT279</f>
        <v>0</v>
      </c>
      <c r="BU279" s="697">
        <f>[52]ACCOUNTALLOC!BU279</f>
        <v>0</v>
      </c>
      <c r="BV279" s="697">
        <f>[52]ACCOUNTALLOC!BV279</f>
        <v>0</v>
      </c>
      <c r="BW279" s="697">
        <f>[52]ACCOUNTALLOC!BW279</f>
        <v>1265182.8903405657</v>
      </c>
      <c r="BX279" s="698"/>
      <c r="BY279" s="697">
        <f>[52]ACCOUNTALLOC!BY279</f>
        <v>0</v>
      </c>
      <c r="BZ279" s="697">
        <f>[52]ACCOUNTALLOC!BZ279</f>
        <v>0</v>
      </c>
      <c r="CA279" s="697">
        <f>[52]ACCOUNTALLOC!CA279</f>
        <v>0</v>
      </c>
      <c r="CB279" s="697">
        <f>[52]ACCOUNTALLOC!CB279</f>
        <v>0</v>
      </c>
      <c r="CC279" s="697">
        <f>[52]ACCOUNTALLOC!CC279</f>
        <v>0</v>
      </c>
      <c r="CD279" s="697">
        <f>[52]ACCOUNTALLOC!CD279</f>
        <v>0</v>
      </c>
      <c r="CE279" s="697">
        <f>[52]ACCOUNTALLOC!CE279</f>
        <v>0</v>
      </c>
      <c r="CF279" s="698"/>
      <c r="CG279" s="697">
        <f>[52]ACCOUNTALLOC!CG279</f>
        <v>10542.063952882765</v>
      </c>
      <c r="CH279" s="697">
        <f>[52]ACCOUNTALLOC!CH279</f>
        <v>141384.79014283925</v>
      </c>
      <c r="CI279" s="697">
        <f>[52]ACCOUNTALLOC!CI279</f>
        <v>0</v>
      </c>
      <c r="CJ279" s="697">
        <f>[52]ACCOUNTALLOC!CJ279</f>
        <v>0</v>
      </c>
      <c r="CK279" s="697">
        <f>[52]ACCOUNTALLOC!CK279</f>
        <v>0</v>
      </c>
      <c r="CL279" s="697">
        <f>[52]ACCOUNTALLOC!CL279</f>
        <v>0</v>
      </c>
      <c r="CM279" s="697">
        <f>[52]ACCOUNTALLOC!CM279</f>
        <v>151926.85409572202</v>
      </c>
      <c r="CN279" s="698">
        <f>[52]ACCOUNTALLOC!CN279</f>
        <v>0</v>
      </c>
      <c r="CO279" s="697">
        <f>[52]ACCOUNTALLOC!CO279</f>
        <v>1868.4605732331709</v>
      </c>
      <c r="CP279" s="697">
        <f>[52]ACCOUNTALLOC!CP279</f>
        <v>13837.153800679202</v>
      </c>
      <c r="CQ279" s="697">
        <f>[52]ACCOUNTALLOC!CQ279</f>
        <v>0</v>
      </c>
      <c r="CR279" s="697">
        <f>[52]ACCOUNTALLOC!CR279</f>
        <v>0</v>
      </c>
      <c r="CS279" s="697">
        <f>[52]ACCOUNTALLOC!CS279</f>
        <v>0</v>
      </c>
      <c r="CT279" s="697">
        <f>[52]ACCOUNTALLOC!CT279</f>
        <v>0</v>
      </c>
      <c r="CU279" s="697">
        <f>[52]ACCOUNTALLOC!CU279</f>
        <v>15705.614373912373</v>
      </c>
      <c r="CW279" s="65">
        <f>[52]ACCOUNTALLOC!CW279</f>
        <v>0</v>
      </c>
      <c r="CX279" s="65">
        <f>[52]ACCOUNTALLOC!CX279</f>
        <v>0</v>
      </c>
      <c r="CY279" s="65">
        <f>[52]ACCOUNTALLOC!CY279</f>
        <v>0</v>
      </c>
      <c r="CZ279" s="65">
        <f>[52]ACCOUNTALLOC!CZ279</f>
        <v>0</v>
      </c>
      <c r="DA279" s="65">
        <f>[52]ACCOUNTALLOC!DA279</f>
        <v>0</v>
      </c>
      <c r="DB279" s="65">
        <f>[52]ACCOUNTALLOC!DB279</f>
        <v>0</v>
      </c>
      <c r="DC279" s="65">
        <f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>[52]ACCOUNTALLOC!E280</f>
        <v>835822.75598033634</v>
      </c>
      <c r="F280" s="697">
        <f>[52]ACCOUNTALLOC!F280</f>
        <v>6108715.8471401995</v>
      </c>
      <c r="G280" s="697">
        <f>[52]ACCOUNTALLOC!G280</f>
        <v>0</v>
      </c>
      <c r="H280" s="697">
        <f>[52]ACCOUNTALLOC!H280</f>
        <v>0</v>
      </c>
      <c r="I280" s="697">
        <f>[52]ACCOUNTALLOC!I280</f>
        <v>0</v>
      </c>
      <c r="J280" s="697">
        <f>[52]ACCOUNTALLOC!J280</f>
        <v>0</v>
      </c>
      <c r="K280" s="697">
        <f>[52]ACCOUNTALLOC!K280</f>
        <v>6944538.6031205356</v>
      </c>
      <c r="L280" s="698"/>
      <c r="M280" s="697">
        <f>[52]ACCOUNTALLOC!M280</f>
        <v>192701.43756891807</v>
      </c>
      <c r="N280" s="697">
        <f>[52]ACCOUNTALLOC!N280</f>
        <v>1552153.0179259942</v>
      </c>
      <c r="O280" s="697">
        <f>[52]ACCOUNTALLOC!O280</f>
        <v>0</v>
      </c>
      <c r="P280" s="697">
        <f>[52]ACCOUNTALLOC!P280</f>
        <v>0</v>
      </c>
      <c r="Q280" s="697">
        <f>[52]ACCOUNTALLOC!Q280</f>
        <v>0</v>
      </c>
      <c r="R280" s="697">
        <f>[52]ACCOUNTALLOC!R280</f>
        <v>0</v>
      </c>
      <c r="S280" s="697">
        <f>[52]ACCOUNTALLOC!S280</f>
        <v>1744854.4554949123</v>
      </c>
      <c r="T280" s="698"/>
      <c r="U280" s="697">
        <f>[52]ACCOUNTALLOC!U280</f>
        <v>206255.67286756061</v>
      </c>
      <c r="V280" s="697">
        <f>[52]ACCOUNTALLOC!V280</f>
        <v>1726113.0195511472</v>
      </c>
      <c r="W280" s="697">
        <f>[52]ACCOUNTALLOC!W280</f>
        <v>0</v>
      </c>
      <c r="X280" s="697">
        <f>[52]ACCOUNTALLOC!X280</f>
        <v>0</v>
      </c>
      <c r="Y280" s="697">
        <f>[52]ACCOUNTALLOC!Y280</f>
        <v>0</v>
      </c>
      <c r="Z280" s="697">
        <f>[52]ACCOUNTALLOC!Z280</f>
        <v>0</v>
      </c>
      <c r="AA280" s="697">
        <f>[52]ACCOUNTALLOC!AA280</f>
        <v>1932368.6924187078</v>
      </c>
      <c r="AB280" s="698"/>
      <c r="AC280" s="697">
        <f>[52]ACCOUNTALLOC!AC280</f>
        <v>108370.41271953603</v>
      </c>
      <c r="AD280" s="697">
        <f>[52]ACCOUNTALLOC!AD280</f>
        <v>1113974.3409269527</v>
      </c>
      <c r="AE280" s="697">
        <f>[52]ACCOUNTALLOC!AE280</f>
        <v>0</v>
      </c>
      <c r="AF280" s="697">
        <f>[52]ACCOUNTALLOC!AF280</f>
        <v>0</v>
      </c>
      <c r="AG280" s="697">
        <f>[52]ACCOUNTALLOC!AG280</f>
        <v>0</v>
      </c>
      <c r="AH280" s="697">
        <f>[52]ACCOUNTALLOC!AH280</f>
        <v>0</v>
      </c>
      <c r="AI280" s="697">
        <f>[52]ACCOUNTALLOC!AI280</f>
        <v>1222344.7536464888</v>
      </c>
      <c r="AJ280" s="698"/>
      <c r="AK280" s="697">
        <f>[52]ACCOUNTALLOC!AK280</f>
        <v>76555.311498658688</v>
      </c>
      <c r="AL280" s="697">
        <f>[52]ACCOUNTALLOC!AL280</f>
        <v>775039.61496660672</v>
      </c>
      <c r="AM280" s="697">
        <f>[52]ACCOUNTALLOC!AM280</f>
        <v>0</v>
      </c>
      <c r="AN280" s="697">
        <f>[52]ACCOUNTALLOC!AN280</f>
        <v>0</v>
      </c>
      <c r="AO280" s="697">
        <f>[52]ACCOUNTALLOC!AO280</f>
        <v>0</v>
      </c>
      <c r="AP280" s="697">
        <f>[52]ACCOUNTALLOC!AP280</f>
        <v>0</v>
      </c>
      <c r="AQ280" s="697">
        <f>[52]ACCOUNTALLOC!AQ280</f>
        <v>851594.92646526545</v>
      </c>
      <c r="AR280" s="698"/>
      <c r="AS280" s="697">
        <f>[52]ACCOUNTALLOC!AS280</f>
        <v>2.6162245402981332</v>
      </c>
      <c r="AT280" s="697">
        <f>[52]ACCOUNTALLOC!AT280</f>
        <v>2447.2715700826266</v>
      </c>
      <c r="AU280" s="697">
        <f>[52]ACCOUNTALLOC!AU280</f>
        <v>0</v>
      </c>
      <c r="AV280" s="697">
        <f>[52]ACCOUNTALLOC!AV280</f>
        <v>0</v>
      </c>
      <c r="AW280" s="697">
        <f>[52]ACCOUNTALLOC!AW280</f>
        <v>0</v>
      </c>
      <c r="AX280" s="697">
        <f>[52]ACCOUNTALLOC!AX280</f>
        <v>0</v>
      </c>
      <c r="AY280" s="697">
        <f>[52]ACCOUNTALLOC!AY280</f>
        <v>2449.8877946229245</v>
      </c>
      <c r="AZ280" s="698"/>
      <c r="BA280" s="697">
        <f>[52]ACCOUNTALLOC!BA280</f>
        <v>0</v>
      </c>
      <c r="BB280" s="697">
        <f>[52]ACCOUNTALLOC!BB280</f>
        <v>67543.507837708952</v>
      </c>
      <c r="BC280" s="697">
        <f>[52]ACCOUNTALLOC!BC280</f>
        <v>0</v>
      </c>
      <c r="BD280" s="697">
        <f>[52]ACCOUNTALLOC!BD280</f>
        <v>0</v>
      </c>
      <c r="BE280" s="697">
        <f>[52]ACCOUNTALLOC!BE280</f>
        <v>0</v>
      </c>
      <c r="BF280" s="697">
        <f>[52]ACCOUNTALLOC!BF280</f>
        <v>0</v>
      </c>
      <c r="BG280" s="697">
        <f>[52]ACCOUNTALLOC!BG280</f>
        <v>67543.507837708952</v>
      </c>
      <c r="BH280" s="698"/>
      <c r="BI280" s="697">
        <f>[52]ACCOUNTALLOC!BI280</f>
        <v>0</v>
      </c>
      <c r="BJ280" s="697">
        <f>[52]ACCOUNTALLOC!BJ280</f>
        <v>0</v>
      </c>
      <c r="BK280" s="697">
        <f>[52]ACCOUNTALLOC!BK280</f>
        <v>0</v>
      </c>
      <c r="BL280" s="697">
        <f>[52]ACCOUNTALLOC!BL280</f>
        <v>0</v>
      </c>
      <c r="BM280" s="697">
        <f>[52]ACCOUNTALLOC!BM280</f>
        <v>0</v>
      </c>
      <c r="BN280" s="697">
        <f>[52]ACCOUNTALLOC!BN280</f>
        <v>0</v>
      </c>
      <c r="BO280" s="697">
        <f>[52]ACCOUNTALLOC!BO280</f>
        <v>0</v>
      </c>
      <c r="BP280" s="698"/>
      <c r="BQ280" s="697">
        <f>[52]ACCOUNTALLOC!BQ280</f>
        <v>26002.60187708625</v>
      </c>
      <c r="BR280" s="697">
        <f>[52]ACCOUNTALLOC!BR280</f>
        <v>335468.65739797137</v>
      </c>
      <c r="BS280" s="697">
        <f>[52]ACCOUNTALLOC!BS280</f>
        <v>0</v>
      </c>
      <c r="BT280" s="697">
        <f>[52]ACCOUNTALLOC!BT280</f>
        <v>0</v>
      </c>
      <c r="BU280" s="697">
        <f>[52]ACCOUNTALLOC!BU280</f>
        <v>0</v>
      </c>
      <c r="BV280" s="697">
        <f>[52]ACCOUNTALLOC!BV280</f>
        <v>0</v>
      </c>
      <c r="BW280" s="697">
        <f>[52]ACCOUNTALLOC!BW280</f>
        <v>361471.25927505764</v>
      </c>
      <c r="BX280" s="698"/>
      <c r="BY280" s="697">
        <f>[52]ACCOUNTALLOC!BY280</f>
        <v>0</v>
      </c>
      <c r="BZ280" s="697">
        <f>[52]ACCOUNTALLOC!BZ280</f>
        <v>0</v>
      </c>
      <c r="CA280" s="697">
        <f>[52]ACCOUNTALLOC!CA280</f>
        <v>0</v>
      </c>
      <c r="CB280" s="697">
        <f>[52]ACCOUNTALLOC!CB280</f>
        <v>0</v>
      </c>
      <c r="CC280" s="697">
        <f>[52]ACCOUNTALLOC!CC280</f>
        <v>0</v>
      </c>
      <c r="CD280" s="697">
        <f>[52]ACCOUNTALLOC!CD280</f>
        <v>0</v>
      </c>
      <c r="CE280" s="697">
        <f>[52]ACCOUNTALLOC!CE280</f>
        <v>0</v>
      </c>
      <c r="CF280" s="698"/>
      <c r="CG280" s="697">
        <f>[52]ACCOUNTALLOC!CG280</f>
        <v>3011.9385596346169</v>
      </c>
      <c r="CH280" s="697">
        <f>[52]ACCOUNTALLOC!CH280</f>
        <v>40394.58526151492</v>
      </c>
      <c r="CI280" s="697">
        <f>[52]ACCOUNTALLOC!CI280</f>
        <v>0</v>
      </c>
      <c r="CJ280" s="697">
        <f>[52]ACCOUNTALLOC!CJ280</f>
        <v>0</v>
      </c>
      <c r="CK280" s="697">
        <f>[52]ACCOUNTALLOC!CK280</f>
        <v>0</v>
      </c>
      <c r="CL280" s="697">
        <f>[52]ACCOUNTALLOC!CL280</f>
        <v>0</v>
      </c>
      <c r="CM280" s="697">
        <f>[52]ACCOUNTALLOC!CM280</f>
        <v>43406.523821149538</v>
      </c>
      <c r="CN280" s="698">
        <f>[52]ACCOUNTALLOC!CN280</f>
        <v>0</v>
      </c>
      <c r="CO280" s="697">
        <f>[52]ACCOUNTALLOC!CO280</f>
        <v>533.83174991450096</v>
      </c>
      <c r="CP280" s="697">
        <f>[52]ACCOUNTALLOC!CP280</f>
        <v>3953.3678864150461</v>
      </c>
      <c r="CQ280" s="697">
        <f>[52]ACCOUNTALLOC!CQ280</f>
        <v>0</v>
      </c>
      <c r="CR280" s="697">
        <f>[52]ACCOUNTALLOC!CR280</f>
        <v>0</v>
      </c>
      <c r="CS280" s="697">
        <f>[52]ACCOUNTALLOC!CS280</f>
        <v>0</v>
      </c>
      <c r="CT280" s="697">
        <f>[52]ACCOUNTALLOC!CT280</f>
        <v>0</v>
      </c>
      <c r="CU280" s="697">
        <f>[52]ACCOUNTALLOC!CU280</f>
        <v>4487.1996363295475</v>
      </c>
      <c r="CW280" s="65">
        <f>[52]ACCOUNTALLOC!CW280</f>
        <v>0</v>
      </c>
      <c r="CX280" s="65">
        <f>[52]ACCOUNTALLOC!CX280</f>
        <v>0</v>
      </c>
      <c r="CY280" s="65">
        <f>[52]ACCOUNTALLOC!CY280</f>
        <v>0</v>
      </c>
      <c r="CZ280" s="65">
        <f>[52]ACCOUNTALLOC!CZ280</f>
        <v>0</v>
      </c>
      <c r="DA280" s="65">
        <f>[52]ACCOUNTALLOC!DA280</f>
        <v>0</v>
      </c>
      <c r="DB280" s="65">
        <f>[52]ACCOUNTALLOC!DB280</f>
        <v>0</v>
      </c>
      <c r="DC280" s="65">
        <f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>[52]ACCOUNTALLOC!E281</f>
        <v>3158802.7800351731</v>
      </c>
      <c r="F281" s="697">
        <f>[52]ACCOUNTALLOC!F281</f>
        <v>23086507.829951145</v>
      </c>
      <c r="G281" s="697">
        <f>[52]ACCOUNTALLOC!G281</f>
        <v>0</v>
      </c>
      <c r="H281" s="697">
        <f>[52]ACCOUNTALLOC!H281</f>
        <v>0</v>
      </c>
      <c r="I281" s="697">
        <f>[52]ACCOUNTALLOC!I281</f>
        <v>0</v>
      </c>
      <c r="J281" s="697">
        <f>[52]ACCOUNTALLOC!J281</f>
        <v>0</v>
      </c>
      <c r="K281" s="697">
        <f>[52]ACCOUNTALLOC!K281</f>
        <v>26245310.609986316</v>
      </c>
      <c r="L281" s="698"/>
      <c r="M281" s="697">
        <f>[52]ACCOUNTALLOC!M281</f>
        <v>728271.43357148953</v>
      </c>
      <c r="N281" s="697">
        <f>[52]ACCOUNTALLOC!N281</f>
        <v>5866010.7456801059</v>
      </c>
      <c r="O281" s="697">
        <f>[52]ACCOUNTALLOC!O281</f>
        <v>0</v>
      </c>
      <c r="P281" s="697">
        <f>[52]ACCOUNTALLOC!P281</f>
        <v>0</v>
      </c>
      <c r="Q281" s="697">
        <f>[52]ACCOUNTALLOC!Q281</f>
        <v>0</v>
      </c>
      <c r="R281" s="697">
        <f>[52]ACCOUNTALLOC!R281</f>
        <v>0</v>
      </c>
      <c r="S281" s="697">
        <f>[52]ACCOUNTALLOC!S281</f>
        <v>6594282.1792515954</v>
      </c>
      <c r="T281" s="698"/>
      <c r="U281" s="697">
        <f>[52]ACCOUNTALLOC!U281</f>
        <v>779496.59564832831</v>
      </c>
      <c r="V281" s="697">
        <f>[52]ACCOUNTALLOC!V281</f>
        <v>6523453.1673140349</v>
      </c>
      <c r="W281" s="697">
        <f>[52]ACCOUNTALLOC!W281</f>
        <v>0</v>
      </c>
      <c r="X281" s="697">
        <f>[52]ACCOUNTALLOC!X281</f>
        <v>0</v>
      </c>
      <c r="Y281" s="697">
        <f>[52]ACCOUNTALLOC!Y281</f>
        <v>0</v>
      </c>
      <c r="Z281" s="697">
        <f>[52]ACCOUNTALLOC!Z281</f>
        <v>0</v>
      </c>
      <c r="AA281" s="697">
        <f>[52]ACCOUNTALLOC!AA281</f>
        <v>7302949.7629623637</v>
      </c>
      <c r="AB281" s="698"/>
      <c r="AC281" s="697">
        <f>[52]ACCOUNTALLOC!AC281</f>
        <v>409561.42737525923</v>
      </c>
      <c r="AD281" s="697">
        <f>[52]ACCOUNTALLOC!AD281</f>
        <v>4210013.6899008909</v>
      </c>
      <c r="AE281" s="697">
        <f>[52]ACCOUNTALLOC!AE281</f>
        <v>0</v>
      </c>
      <c r="AF281" s="697">
        <f>[52]ACCOUNTALLOC!AF281</f>
        <v>0</v>
      </c>
      <c r="AG281" s="697">
        <f>[52]ACCOUNTALLOC!AG281</f>
        <v>0</v>
      </c>
      <c r="AH281" s="697">
        <f>[52]ACCOUNTALLOC!AH281</f>
        <v>0</v>
      </c>
      <c r="AI281" s="697">
        <f>[52]ACCOUNTALLOC!AI281</f>
        <v>4619575.1172761498</v>
      </c>
      <c r="AJ281" s="698"/>
      <c r="AK281" s="697">
        <f>[52]ACCOUNTALLOC!AK281</f>
        <v>289323.45890102914</v>
      </c>
      <c r="AL281" s="697">
        <f>[52]ACCOUNTALLOC!AL281</f>
        <v>2929086.6668524924</v>
      </c>
      <c r="AM281" s="697">
        <f>[52]ACCOUNTALLOC!AM281</f>
        <v>0</v>
      </c>
      <c r="AN281" s="697">
        <f>[52]ACCOUNTALLOC!AN281</f>
        <v>0</v>
      </c>
      <c r="AO281" s="697">
        <f>[52]ACCOUNTALLOC!AO281</f>
        <v>0</v>
      </c>
      <c r="AP281" s="697">
        <f>[52]ACCOUNTALLOC!AP281</f>
        <v>0</v>
      </c>
      <c r="AQ281" s="697">
        <f>[52]ACCOUNTALLOC!AQ281</f>
        <v>3218410.1257535215</v>
      </c>
      <c r="AR281" s="698"/>
      <c r="AS281" s="697">
        <f>[52]ACCOUNTALLOC!AS281</f>
        <v>9.8874280365781377</v>
      </c>
      <c r="AT281" s="697">
        <f>[52]ACCOUNTALLOC!AT281</f>
        <v>9248.9085559904415</v>
      </c>
      <c r="AU281" s="697">
        <f>[52]ACCOUNTALLOC!AU281</f>
        <v>0</v>
      </c>
      <c r="AV281" s="697">
        <f>[52]ACCOUNTALLOC!AV281</f>
        <v>0</v>
      </c>
      <c r="AW281" s="697">
        <f>[52]ACCOUNTALLOC!AW281</f>
        <v>0</v>
      </c>
      <c r="AX281" s="697">
        <f>[52]ACCOUNTALLOC!AX281</f>
        <v>0</v>
      </c>
      <c r="AY281" s="697">
        <f>[52]ACCOUNTALLOC!AY281</f>
        <v>9258.7959840270196</v>
      </c>
      <c r="AZ281" s="698"/>
      <c r="BA281" s="697">
        <f>[52]ACCOUNTALLOC!BA281</f>
        <v>0</v>
      </c>
      <c r="BB281" s="697">
        <f>[52]ACCOUNTALLOC!BB281</f>
        <v>255265.38827102951</v>
      </c>
      <c r="BC281" s="697">
        <f>[52]ACCOUNTALLOC!BC281</f>
        <v>0</v>
      </c>
      <c r="BD281" s="697">
        <f>[52]ACCOUNTALLOC!BD281</f>
        <v>0</v>
      </c>
      <c r="BE281" s="697">
        <f>[52]ACCOUNTALLOC!BE281</f>
        <v>0</v>
      </c>
      <c r="BF281" s="697">
        <f>[52]ACCOUNTALLOC!BF281</f>
        <v>0</v>
      </c>
      <c r="BG281" s="697">
        <f>[52]ACCOUNTALLOC!BG281</f>
        <v>255265.38827102951</v>
      </c>
      <c r="BH281" s="698"/>
      <c r="BI281" s="697">
        <f>[52]ACCOUNTALLOC!BI281</f>
        <v>0</v>
      </c>
      <c r="BJ281" s="697">
        <f>[52]ACCOUNTALLOC!BJ281</f>
        <v>0</v>
      </c>
      <c r="BK281" s="697">
        <f>[52]ACCOUNTALLOC!BK281</f>
        <v>0</v>
      </c>
      <c r="BL281" s="697">
        <f>[52]ACCOUNTALLOC!BL281</f>
        <v>0</v>
      </c>
      <c r="BM281" s="697">
        <f>[52]ACCOUNTALLOC!BM281</f>
        <v>0</v>
      </c>
      <c r="BN281" s="697">
        <f>[52]ACCOUNTALLOC!BN281</f>
        <v>0</v>
      </c>
      <c r="BO281" s="697">
        <f>[52]ACCOUNTALLOC!BO281</f>
        <v>0</v>
      </c>
      <c r="BP281" s="698"/>
      <c r="BQ281" s="697">
        <f>[52]ACCOUNTALLOC!BQ281</f>
        <v>98270.943821276174</v>
      </c>
      <c r="BR281" s="697">
        <f>[52]ACCOUNTALLOC!BR281</f>
        <v>1267827.8020325988</v>
      </c>
      <c r="BS281" s="697">
        <f>[52]ACCOUNTALLOC!BS281</f>
        <v>0</v>
      </c>
      <c r="BT281" s="697">
        <f>[52]ACCOUNTALLOC!BT281</f>
        <v>0</v>
      </c>
      <c r="BU281" s="697">
        <f>[52]ACCOUNTALLOC!BU281</f>
        <v>0</v>
      </c>
      <c r="BV281" s="697">
        <f>[52]ACCOUNTALLOC!BV281</f>
        <v>0</v>
      </c>
      <c r="BW281" s="697">
        <f>[52]ACCOUNTALLOC!BW281</f>
        <v>1366098.7458538748</v>
      </c>
      <c r="BX281" s="698"/>
      <c r="BY281" s="697">
        <f>[52]ACCOUNTALLOC!BY281</f>
        <v>0</v>
      </c>
      <c r="BZ281" s="697">
        <f>[52]ACCOUNTALLOC!BZ281</f>
        <v>0</v>
      </c>
      <c r="CA281" s="697">
        <f>[52]ACCOUNTALLOC!CA281</f>
        <v>0</v>
      </c>
      <c r="CB281" s="697">
        <f>[52]ACCOUNTALLOC!CB281</f>
        <v>0</v>
      </c>
      <c r="CC281" s="697">
        <f>[52]ACCOUNTALLOC!CC281</f>
        <v>0</v>
      </c>
      <c r="CD281" s="697">
        <f>[52]ACCOUNTALLOC!CD281</f>
        <v>0</v>
      </c>
      <c r="CE281" s="697">
        <f>[52]ACCOUNTALLOC!CE281</f>
        <v>0</v>
      </c>
      <c r="CF281" s="698"/>
      <c r="CG281" s="697">
        <f>[52]ACCOUNTALLOC!CG281</f>
        <v>11382.939537593535</v>
      </c>
      <c r="CH281" s="697">
        <f>[52]ACCOUNTALLOC!CH281</f>
        <v>152662.18502603567</v>
      </c>
      <c r="CI281" s="697">
        <f>[52]ACCOUNTALLOC!CI281</f>
        <v>0</v>
      </c>
      <c r="CJ281" s="697">
        <f>[52]ACCOUNTALLOC!CJ281</f>
        <v>0</v>
      </c>
      <c r="CK281" s="697">
        <f>[52]ACCOUNTALLOC!CK281</f>
        <v>0</v>
      </c>
      <c r="CL281" s="697">
        <f>[52]ACCOUNTALLOC!CL281</f>
        <v>0</v>
      </c>
      <c r="CM281" s="697">
        <f>[52]ACCOUNTALLOC!CM281</f>
        <v>164045.12456362922</v>
      </c>
      <c r="CN281" s="698">
        <f>[52]ACCOUNTALLOC!CN281</f>
        <v>0</v>
      </c>
      <c r="CO281" s="697">
        <f>[52]ACCOUNTALLOC!CO281</f>
        <v>2017.4961780301639</v>
      </c>
      <c r="CP281" s="697">
        <f>[52]ACCOUNTALLOC!CP281</f>
        <v>14940.858430520424</v>
      </c>
      <c r="CQ281" s="697">
        <f>[52]ACCOUNTALLOC!CQ281</f>
        <v>0</v>
      </c>
      <c r="CR281" s="697">
        <f>[52]ACCOUNTALLOC!CR281</f>
        <v>0</v>
      </c>
      <c r="CS281" s="697">
        <f>[52]ACCOUNTALLOC!CS281</f>
        <v>0</v>
      </c>
      <c r="CT281" s="697">
        <f>[52]ACCOUNTALLOC!CT281</f>
        <v>0</v>
      </c>
      <c r="CU281" s="697">
        <f>[52]ACCOUNTALLOC!CU281</f>
        <v>16958.354608550588</v>
      </c>
      <c r="CW281" s="65">
        <f>[52]ACCOUNTALLOC!CW281</f>
        <v>0</v>
      </c>
      <c r="CX281" s="65">
        <f>[52]ACCOUNTALLOC!CX281</f>
        <v>0</v>
      </c>
      <c r="CY281" s="65">
        <f>[52]ACCOUNTALLOC!CY281</f>
        <v>0</v>
      </c>
      <c r="CZ281" s="65">
        <f>[52]ACCOUNTALLOC!CZ281</f>
        <v>0</v>
      </c>
      <c r="DA281" s="65">
        <f>[52]ACCOUNTALLOC!DA281</f>
        <v>0</v>
      </c>
      <c r="DB281" s="65">
        <f>[52]ACCOUNTALLOC!DB281</f>
        <v>0</v>
      </c>
      <c r="DC281" s="65">
        <f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>[52]ACCOUNTALLOC!E282</f>
        <v>6004.4740959902629</v>
      </c>
      <c r="F282" s="697">
        <f>[52]ACCOUNTALLOC!F282</f>
        <v>43884.454929558618</v>
      </c>
      <c r="G282" s="697">
        <f>[52]ACCOUNTALLOC!G282</f>
        <v>0</v>
      </c>
      <c r="H282" s="697">
        <f>[52]ACCOUNTALLOC!H282</f>
        <v>0</v>
      </c>
      <c r="I282" s="697">
        <f>[52]ACCOUNTALLOC!I282</f>
        <v>0</v>
      </c>
      <c r="J282" s="697">
        <f>[52]ACCOUNTALLOC!J282</f>
        <v>0</v>
      </c>
      <c r="K282" s="697">
        <f>[52]ACCOUNTALLOC!K282</f>
        <v>49888.929025548881</v>
      </c>
      <c r="L282" s="698"/>
      <c r="M282" s="697">
        <f>[52]ACCOUNTALLOC!M282</f>
        <v>1384.3494710616312</v>
      </c>
      <c r="N282" s="697">
        <f>[52]ACCOUNTALLOC!N282</f>
        <v>11150.525063437017</v>
      </c>
      <c r="O282" s="697">
        <f>[52]ACCOUNTALLOC!O282</f>
        <v>0</v>
      </c>
      <c r="P282" s="697">
        <f>[52]ACCOUNTALLOC!P282</f>
        <v>0</v>
      </c>
      <c r="Q282" s="697">
        <f>[52]ACCOUNTALLOC!Q282</f>
        <v>0</v>
      </c>
      <c r="R282" s="697">
        <f>[52]ACCOUNTALLOC!R282</f>
        <v>0</v>
      </c>
      <c r="S282" s="697">
        <f>[52]ACCOUNTALLOC!S282</f>
        <v>12534.874534498647</v>
      </c>
      <c r="T282" s="698"/>
      <c r="U282" s="697">
        <f>[52]ACCOUNTALLOC!U282</f>
        <v>1481.7218555287161</v>
      </c>
      <c r="V282" s="697">
        <f>[52]ACCOUNTALLOC!V282</f>
        <v>12400.237775878684</v>
      </c>
      <c r="W282" s="697">
        <f>[52]ACCOUNTALLOC!W282</f>
        <v>0</v>
      </c>
      <c r="X282" s="697">
        <f>[52]ACCOUNTALLOC!X282</f>
        <v>0</v>
      </c>
      <c r="Y282" s="697">
        <f>[52]ACCOUNTALLOC!Y282</f>
        <v>0</v>
      </c>
      <c r="Z282" s="697">
        <f>[52]ACCOUNTALLOC!Z282</f>
        <v>0</v>
      </c>
      <c r="AA282" s="697">
        <f>[52]ACCOUNTALLOC!AA282</f>
        <v>13881.959631407401</v>
      </c>
      <c r="AB282" s="698"/>
      <c r="AC282" s="697">
        <f>[52]ACCOUNTALLOC!AC282</f>
        <v>778.52311544570637</v>
      </c>
      <c r="AD282" s="697">
        <f>[52]ACCOUNTALLOC!AD282</f>
        <v>8002.6895963706875</v>
      </c>
      <c r="AE282" s="697">
        <f>[52]ACCOUNTALLOC!AE282</f>
        <v>0</v>
      </c>
      <c r="AF282" s="697">
        <f>[52]ACCOUNTALLOC!AF282</f>
        <v>0</v>
      </c>
      <c r="AG282" s="697">
        <f>[52]ACCOUNTALLOC!AG282</f>
        <v>0</v>
      </c>
      <c r="AH282" s="697">
        <f>[52]ACCOUNTALLOC!AH282</f>
        <v>0</v>
      </c>
      <c r="AI282" s="697">
        <f>[52]ACCOUNTALLOC!AI282</f>
        <v>8781.2127118163935</v>
      </c>
      <c r="AJ282" s="698"/>
      <c r="AK282" s="697">
        <f>[52]ACCOUNTALLOC!AK282</f>
        <v>549.96634336069212</v>
      </c>
      <c r="AL282" s="697">
        <f>[52]ACCOUNTALLOC!AL282</f>
        <v>5567.8135802547367</v>
      </c>
      <c r="AM282" s="697">
        <f>[52]ACCOUNTALLOC!AM282</f>
        <v>0</v>
      </c>
      <c r="AN282" s="697">
        <f>[52]ACCOUNTALLOC!AN282</f>
        <v>0</v>
      </c>
      <c r="AO282" s="697">
        <f>[52]ACCOUNTALLOC!AO282</f>
        <v>0</v>
      </c>
      <c r="AP282" s="697">
        <f>[52]ACCOUNTALLOC!AP282</f>
        <v>0</v>
      </c>
      <c r="AQ282" s="697">
        <f>[52]ACCOUNTALLOC!AQ282</f>
        <v>6117.7799236154287</v>
      </c>
      <c r="AR282" s="698"/>
      <c r="AS282" s="697">
        <f>[52]ACCOUNTALLOC!AS282</f>
        <v>1.8794717383698208E-2</v>
      </c>
      <c r="AT282" s="697">
        <f>[52]ACCOUNTALLOC!AT282</f>
        <v>17.58097472612992</v>
      </c>
      <c r="AU282" s="697">
        <f>[52]ACCOUNTALLOC!AU282</f>
        <v>0</v>
      </c>
      <c r="AV282" s="697">
        <f>[52]ACCOUNTALLOC!AV282</f>
        <v>0</v>
      </c>
      <c r="AW282" s="697">
        <f>[52]ACCOUNTALLOC!AW282</f>
        <v>0</v>
      </c>
      <c r="AX282" s="697">
        <f>[52]ACCOUNTALLOC!AX282</f>
        <v>0</v>
      </c>
      <c r="AY282" s="697">
        <f>[52]ACCOUNTALLOC!AY282</f>
        <v>17.599769443513619</v>
      </c>
      <c r="AZ282" s="698"/>
      <c r="BA282" s="697">
        <f>[52]ACCOUNTALLOC!BA282</f>
        <v>0</v>
      </c>
      <c r="BB282" s="697">
        <f>[52]ACCOUNTALLOC!BB282</f>
        <v>485.22637157462123</v>
      </c>
      <c r="BC282" s="697">
        <f>[52]ACCOUNTALLOC!BC282</f>
        <v>0</v>
      </c>
      <c r="BD282" s="697">
        <f>[52]ACCOUNTALLOC!BD282</f>
        <v>0</v>
      </c>
      <c r="BE282" s="697">
        <f>[52]ACCOUNTALLOC!BE282</f>
        <v>0</v>
      </c>
      <c r="BF282" s="697">
        <f>[52]ACCOUNTALLOC!BF282</f>
        <v>0</v>
      </c>
      <c r="BG282" s="697">
        <f>[52]ACCOUNTALLOC!BG282</f>
        <v>485.22637157462123</v>
      </c>
      <c r="BH282" s="698"/>
      <c r="BI282" s="697">
        <f>[52]ACCOUNTALLOC!BI282</f>
        <v>0</v>
      </c>
      <c r="BJ282" s="697">
        <f>[52]ACCOUNTALLOC!BJ282</f>
        <v>0</v>
      </c>
      <c r="BK282" s="697">
        <f>[52]ACCOUNTALLOC!BK282</f>
        <v>0</v>
      </c>
      <c r="BL282" s="697">
        <f>[52]ACCOUNTALLOC!BL282</f>
        <v>0</v>
      </c>
      <c r="BM282" s="697">
        <f>[52]ACCOUNTALLOC!BM282</f>
        <v>0</v>
      </c>
      <c r="BN282" s="697">
        <f>[52]ACCOUNTALLOC!BN282</f>
        <v>0</v>
      </c>
      <c r="BO282" s="697">
        <f>[52]ACCOUNTALLOC!BO282</f>
        <v>0</v>
      </c>
      <c r="BP282" s="698"/>
      <c r="BQ282" s="697">
        <f>[52]ACCOUNTALLOC!BQ282</f>
        <v>186.80030937442598</v>
      </c>
      <c r="BR282" s="697">
        <f>[52]ACCOUNTALLOC!BR282</f>
        <v>2409.9760971453384</v>
      </c>
      <c r="BS282" s="697">
        <f>[52]ACCOUNTALLOC!BS282</f>
        <v>0</v>
      </c>
      <c r="BT282" s="697">
        <f>[52]ACCOUNTALLOC!BT282</f>
        <v>0</v>
      </c>
      <c r="BU282" s="697">
        <f>[52]ACCOUNTALLOC!BU282</f>
        <v>0</v>
      </c>
      <c r="BV282" s="697">
        <f>[52]ACCOUNTALLOC!BV282</f>
        <v>0</v>
      </c>
      <c r="BW282" s="697">
        <f>[52]ACCOUNTALLOC!BW282</f>
        <v>2596.7764065197644</v>
      </c>
      <c r="BX282" s="698"/>
      <c r="BY282" s="697">
        <f>[52]ACCOUNTALLOC!BY282</f>
        <v>0</v>
      </c>
      <c r="BZ282" s="697">
        <f>[52]ACCOUNTALLOC!BZ282</f>
        <v>0</v>
      </c>
      <c r="CA282" s="697">
        <f>[52]ACCOUNTALLOC!CA282</f>
        <v>0</v>
      </c>
      <c r="CB282" s="697">
        <f>[52]ACCOUNTALLOC!CB282</f>
        <v>0</v>
      </c>
      <c r="CC282" s="697">
        <f>[52]ACCOUNTALLOC!CC282</f>
        <v>0</v>
      </c>
      <c r="CD282" s="697">
        <f>[52]ACCOUNTALLOC!CD282</f>
        <v>0</v>
      </c>
      <c r="CE282" s="697">
        <f>[52]ACCOUNTALLOC!CE282</f>
        <v>0</v>
      </c>
      <c r="CF282" s="698"/>
      <c r="CG282" s="697">
        <f>[52]ACCOUNTALLOC!CG282</f>
        <v>21.63749064097718</v>
      </c>
      <c r="CH282" s="697">
        <f>[52]ACCOUNTALLOC!CH282</f>
        <v>290.19099933041622</v>
      </c>
      <c r="CI282" s="697">
        <f>[52]ACCOUNTALLOC!CI282</f>
        <v>0</v>
      </c>
      <c r="CJ282" s="697">
        <f>[52]ACCOUNTALLOC!CJ282</f>
        <v>0</v>
      </c>
      <c r="CK282" s="697">
        <f>[52]ACCOUNTALLOC!CK282</f>
        <v>0</v>
      </c>
      <c r="CL282" s="697">
        <f>[52]ACCOUNTALLOC!CL282</f>
        <v>0</v>
      </c>
      <c r="CM282" s="697">
        <f>[52]ACCOUNTALLOC!CM282</f>
        <v>311.82848997139342</v>
      </c>
      <c r="CN282" s="698">
        <f>[52]ACCOUNTALLOC!CN282</f>
        <v>0</v>
      </c>
      <c r="CO282" s="697">
        <f>[52]ACCOUNTALLOC!CO282</f>
        <v>3.8349983785966497</v>
      </c>
      <c r="CP282" s="697">
        <f>[52]ACCOUNTALLOC!CP282</f>
        <v>28.400632665303242</v>
      </c>
      <c r="CQ282" s="697">
        <f>[52]ACCOUNTALLOC!CQ282</f>
        <v>0</v>
      </c>
      <c r="CR282" s="697">
        <f>[52]ACCOUNTALLOC!CR282</f>
        <v>0</v>
      </c>
      <c r="CS282" s="697">
        <f>[52]ACCOUNTALLOC!CS282</f>
        <v>0</v>
      </c>
      <c r="CT282" s="697">
        <f>[52]ACCOUNTALLOC!CT282</f>
        <v>0</v>
      </c>
      <c r="CU282" s="697">
        <f>[52]ACCOUNTALLOC!CU282</f>
        <v>32.235631043899893</v>
      </c>
      <c r="CW282" s="65">
        <f>[52]ACCOUNTALLOC!CW282</f>
        <v>0</v>
      </c>
      <c r="CX282" s="65">
        <f>[52]ACCOUNTALLOC!CX282</f>
        <v>0</v>
      </c>
      <c r="CY282" s="65">
        <f>[52]ACCOUNTALLOC!CY282</f>
        <v>0</v>
      </c>
      <c r="CZ282" s="65">
        <f>[52]ACCOUNTALLOC!CZ282</f>
        <v>0</v>
      </c>
      <c r="DA282" s="65">
        <f>[52]ACCOUNTALLOC!DA282</f>
        <v>0</v>
      </c>
      <c r="DB282" s="65">
        <f>[52]ACCOUNTALLOC!DB282</f>
        <v>0</v>
      </c>
      <c r="DC282" s="65">
        <f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>[52]ACCOUNTALLOC!E283</f>
        <v>0</v>
      </c>
      <c r="F283" s="697">
        <f>[52]ACCOUNTALLOC!F283</f>
        <v>0</v>
      </c>
      <c r="G283" s="697">
        <f>[52]ACCOUNTALLOC!G283</f>
        <v>0</v>
      </c>
      <c r="H283" s="697">
        <f>[52]ACCOUNTALLOC!H283</f>
        <v>0</v>
      </c>
      <c r="I283" s="697">
        <f>[52]ACCOUNTALLOC!I283</f>
        <v>0</v>
      </c>
      <c r="J283" s="697">
        <f>[52]ACCOUNTALLOC!J283</f>
        <v>0</v>
      </c>
      <c r="K283" s="697">
        <f>[52]ACCOUNTALLOC!K283</f>
        <v>0</v>
      </c>
      <c r="L283" s="698"/>
      <c r="M283" s="697">
        <f>[52]ACCOUNTALLOC!M283</f>
        <v>0</v>
      </c>
      <c r="N283" s="697">
        <f>[52]ACCOUNTALLOC!N283</f>
        <v>0</v>
      </c>
      <c r="O283" s="697">
        <f>[52]ACCOUNTALLOC!O283</f>
        <v>0</v>
      </c>
      <c r="P283" s="697">
        <f>[52]ACCOUNTALLOC!P283</f>
        <v>0</v>
      </c>
      <c r="Q283" s="697">
        <f>[52]ACCOUNTALLOC!Q283</f>
        <v>0</v>
      </c>
      <c r="R283" s="697">
        <f>[52]ACCOUNTALLOC!R283</f>
        <v>0</v>
      </c>
      <c r="S283" s="697">
        <f>[52]ACCOUNTALLOC!S283</f>
        <v>0</v>
      </c>
      <c r="T283" s="698"/>
      <c r="U283" s="697">
        <f>[52]ACCOUNTALLOC!U283</f>
        <v>0</v>
      </c>
      <c r="V283" s="697">
        <f>[52]ACCOUNTALLOC!V283</f>
        <v>0</v>
      </c>
      <c r="W283" s="697">
        <f>[52]ACCOUNTALLOC!W283</f>
        <v>0</v>
      </c>
      <c r="X283" s="697">
        <f>[52]ACCOUNTALLOC!X283</f>
        <v>0</v>
      </c>
      <c r="Y283" s="697">
        <f>[52]ACCOUNTALLOC!Y283</f>
        <v>0</v>
      </c>
      <c r="Z283" s="697">
        <f>[52]ACCOUNTALLOC!Z283</f>
        <v>0</v>
      </c>
      <c r="AA283" s="697">
        <f>[52]ACCOUNTALLOC!AA283</f>
        <v>0</v>
      </c>
      <c r="AB283" s="698"/>
      <c r="AC283" s="697">
        <f>[52]ACCOUNTALLOC!AC283</f>
        <v>0</v>
      </c>
      <c r="AD283" s="697">
        <f>[52]ACCOUNTALLOC!AD283</f>
        <v>0</v>
      </c>
      <c r="AE283" s="697">
        <f>[52]ACCOUNTALLOC!AE283</f>
        <v>0</v>
      </c>
      <c r="AF283" s="697">
        <f>[52]ACCOUNTALLOC!AF283</f>
        <v>0</v>
      </c>
      <c r="AG283" s="697">
        <f>[52]ACCOUNTALLOC!AG283</f>
        <v>0</v>
      </c>
      <c r="AH283" s="697">
        <f>[52]ACCOUNTALLOC!AH283</f>
        <v>0</v>
      </c>
      <c r="AI283" s="697">
        <f>[52]ACCOUNTALLOC!AI283</f>
        <v>0</v>
      </c>
      <c r="AJ283" s="698"/>
      <c r="AK283" s="697">
        <f>[52]ACCOUNTALLOC!AK283</f>
        <v>0</v>
      </c>
      <c r="AL283" s="697">
        <f>[52]ACCOUNTALLOC!AL283</f>
        <v>0</v>
      </c>
      <c r="AM283" s="697">
        <f>[52]ACCOUNTALLOC!AM283</f>
        <v>0</v>
      </c>
      <c r="AN283" s="697">
        <f>[52]ACCOUNTALLOC!AN283</f>
        <v>0</v>
      </c>
      <c r="AO283" s="697">
        <f>[52]ACCOUNTALLOC!AO283</f>
        <v>0</v>
      </c>
      <c r="AP283" s="697">
        <f>[52]ACCOUNTALLOC!AP283</f>
        <v>0</v>
      </c>
      <c r="AQ283" s="697">
        <f>[52]ACCOUNTALLOC!AQ283</f>
        <v>0</v>
      </c>
      <c r="AR283" s="698"/>
      <c r="AS283" s="697">
        <f>[52]ACCOUNTALLOC!AS283</f>
        <v>0</v>
      </c>
      <c r="AT283" s="697">
        <f>[52]ACCOUNTALLOC!AT283</f>
        <v>0</v>
      </c>
      <c r="AU283" s="697">
        <f>[52]ACCOUNTALLOC!AU283</f>
        <v>0</v>
      </c>
      <c r="AV283" s="697">
        <f>[52]ACCOUNTALLOC!AV283</f>
        <v>0</v>
      </c>
      <c r="AW283" s="697">
        <f>[52]ACCOUNTALLOC!AW283</f>
        <v>0</v>
      </c>
      <c r="AX283" s="697">
        <f>[52]ACCOUNTALLOC!AX283</f>
        <v>0</v>
      </c>
      <c r="AY283" s="697">
        <f>[52]ACCOUNTALLOC!AY283</f>
        <v>0</v>
      </c>
      <c r="AZ283" s="698"/>
      <c r="BA283" s="697">
        <f>[52]ACCOUNTALLOC!BA283</f>
        <v>0</v>
      </c>
      <c r="BB283" s="697">
        <f>[52]ACCOUNTALLOC!BB283</f>
        <v>0</v>
      </c>
      <c r="BC283" s="697">
        <f>[52]ACCOUNTALLOC!BC283</f>
        <v>0</v>
      </c>
      <c r="BD283" s="697">
        <f>[52]ACCOUNTALLOC!BD283</f>
        <v>0</v>
      </c>
      <c r="BE283" s="697">
        <f>[52]ACCOUNTALLOC!BE283</f>
        <v>0</v>
      </c>
      <c r="BF283" s="697">
        <f>[52]ACCOUNTALLOC!BF283</f>
        <v>0</v>
      </c>
      <c r="BG283" s="697">
        <f>[52]ACCOUNTALLOC!BG283</f>
        <v>0</v>
      </c>
      <c r="BH283" s="698"/>
      <c r="BI283" s="697">
        <f>[52]ACCOUNTALLOC!BI283</f>
        <v>0</v>
      </c>
      <c r="BJ283" s="697">
        <f>[52]ACCOUNTALLOC!BJ283</f>
        <v>0</v>
      </c>
      <c r="BK283" s="697">
        <f>[52]ACCOUNTALLOC!BK283</f>
        <v>0</v>
      </c>
      <c r="BL283" s="697">
        <f>[52]ACCOUNTALLOC!BL283</f>
        <v>0</v>
      </c>
      <c r="BM283" s="697">
        <f>[52]ACCOUNTALLOC!BM283</f>
        <v>0</v>
      </c>
      <c r="BN283" s="697">
        <f>[52]ACCOUNTALLOC!BN283</f>
        <v>0</v>
      </c>
      <c r="BO283" s="697">
        <f>[52]ACCOUNTALLOC!BO283</f>
        <v>0</v>
      </c>
      <c r="BP283" s="698"/>
      <c r="BQ283" s="697">
        <f>[52]ACCOUNTALLOC!BQ283</f>
        <v>0</v>
      </c>
      <c r="BR283" s="697">
        <f>[52]ACCOUNTALLOC!BR283</f>
        <v>0</v>
      </c>
      <c r="BS283" s="697">
        <f>[52]ACCOUNTALLOC!BS283</f>
        <v>0</v>
      </c>
      <c r="BT283" s="697">
        <f>[52]ACCOUNTALLOC!BT283</f>
        <v>0</v>
      </c>
      <c r="BU283" s="697">
        <f>[52]ACCOUNTALLOC!BU283</f>
        <v>0</v>
      </c>
      <c r="BV283" s="697">
        <f>[52]ACCOUNTALLOC!BV283</f>
        <v>0</v>
      </c>
      <c r="BW283" s="697">
        <f>[52]ACCOUNTALLOC!BW283</f>
        <v>0</v>
      </c>
      <c r="BX283" s="698"/>
      <c r="BY283" s="697">
        <f>[52]ACCOUNTALLOC!BY283</f>
        <v>0</v>
      </c>
      <c r="BZ283" s="697">
        <f>[52]ACCOUNTALLOC!BZ283</f>
        <v>0</v>
      </c>
      <c r="CA283" s="697">
        <f>[52]ACCOUNTALLOC!CA283</f>
        <v>0</v>
      </c>
      <c r="CB283" s="697">
        <f>[52]ACCOUNTALLOC!CB283</f>
        <v>0</v>
      </c>
      <c r="CC283" s="697">
        <f>[52]ACCOUNTALLOC!CC283</f>
        <v>0</v>
      </c>
      <c r="CD283" s="697">
        <f>[52]ACCOUNTALLOC!CD283</f>
        <v>0</v>
      </c>
      <c r="CE283" s="697">
        <f>[52]ACCOUNTALLOC!CE283</f>
        <v>0</v>
      </c>
      <c r="CF283" s="698"/>
      <c r="CG283" s="697">
        <f>[52]ACCOUNTALLOC!CG283</f>
        <v>0</v>
      </c>
      <c r="CH283" s="697">
        <f>[52]ACCOUNTALLOC!CH283</f>
        <v>0</v>
      </c>
      <c r="CI283" s="697">
        <f>[52]ACCOUNTALLOC!CI283</f>
        <v>0</v>
      </c>
      <c r="CJ283" s="697">
        <f>[52]ACCOUNTALLOC!CJ283</f>
        <v>0</v>
      </c>
      <c r="CK283" s="697">
        <f>[52]ACCOUNTALLOC!CK283</f>
        <v>0</v>
      </c>
      <c r="CL283" s="697">
        <f>[52]ACCOUNTALLOC!CL283</f>
        <v>0</v>
      </c>
      <c r="CM283" s="697">
        <f>[52]ACCOUNTALLOC!CM283</f>
        <v>0</v>
      </c>
      <c r="CN283" s="698">
        <f>[52]ACCOUNTALLOC!CN283</f>
        <v>0</v>
      </c>
      <c r="CO283" s="697">
        <f>[52]ACCOUNTALLOC!CO283</f>
        <v>0</v>
      </c>
      <c r="CP283" s="697">
        <f>[52]ACCOUNTALLOC!CP283</f>
        <v>0</v>
      </c>
      <c r="CQ283" s="697">
        <f>[52]ACCOUNTALLOC!CQ283</f>
        <v>0</v>
      </c>
      <c r="CR283" s="697">
        <f>[52]ACCOUNTALLOC!CR283</f>
        <v>0</v>
      </c>
      <c r="CS283" s="697">
        <f>[52]ACCOUNTALLOC!CS283</f>
        <v>0</v>
      </c>
      <c r="CT283" s="697">
        <f>[52]ACCOUNTALLOC!CT283</f>
        <v>0</v>
      </c>
      <c r="CU283" s="697">
        <f>[52]ACCOUNTALLOC!CU283</f>
        <v>0</v>
      </c>
      <c r="CW283" s="65">
        <f>[52]ACCOUNTALLOC!CW283</f>
        <v>0</v>
      </c>
      <c r="CX283" s="65">
        <f>[52]ACCOUNTALLOC!CX283</f>
        <v>0</v>
      </c>
      <c r="CY283" s="65">
        <f>[52]ACCOUNTALLOC!CY283</f>
        <v>0</v>
      </c>
      <c r="CZ283" s="65">
        <f>[52]ACCOUNTALLOC!CZ283</f>
        <v>0</v>
      </c>
      <c r="DA283" s="65">
        <f>[52]ACCOUNTALLOC!DA283</f>
        <v>0</v>
      </c>
      <c r="DB283" s="65">
        <f>[52]ACCOUNTALLOC!DB283</f>
        <v>0</v>
      </c>
      <c r="DC283" s="65">
        <f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>[52]ACCOUNTALLOC!E284</f>
        <v>0</v>
      </c>
      <c r="F284" s="697">
        <f>[52]ACCOUNTALLOC!F284</f>
        <v>0</v>
      </c>
      <c r="G284" s="697">
        <f>[52]ACCOUNTALLOC!G284</f>
        <v>0</v>
      </c>
      <c r="H284" s="697">
        <f>[52]ACCOUNTALLOC!H284</f>
        <v>0</v>
      </c>
      <c r="I284" s="697">
        <f>[52]ACCOUNTALLOC!I284</f>
        <v>0</v>
      </c>
      <c r="J284" s="697">
        <f>[52]ACCOUNTALLOC!J284</f>
        <v>0</v>
      </c>
      <c r="K284" s="697">
        <f>[52]ACCOUNTALLOC!K284</f>
        <v>0</v>
      </c>
      <c r="L284" s="698"/>
      <c r="M284" s="697">
        <f>[52]ACCOUNTALLOC!M284</f>
        <v>0</v>
      </c>
      <c r="N284" s="697">
        <f>[52]ACCOUNTALLOC!N284</f>
        <v>0</v>
      </c>
      <c r="O284" s="697">
        <f>[52]ACCOUNTALLOC!O284</f>
        <v>0</v>
      </c>
      <c r="P284" s="697">
        <f>[52]ACCOUNTALLOC!P284</f>
        <v>0</v>
      </c>
      <c r="Q284" s="697">
        <f>[52]ACCOUNTALLOC!Q284</f>
        <v>0</v>
      </c>
      <c r="R284" s="697">
        <f>[52]ACCOUNTALLOC!R284</f>
        <v>0</v>
      </c>
      <c r="S284" s="697">
        <f>[52]ACCOUNTALLOC!S284</f>
        <v>0</v>
      </c>
      <c r="T284" s="698"/>
      <c r="U284" s="697">
        <f>[52]ACCOUNTALLOC!U284</f>
        <v>0</v>
      </c>
      <c r="V284" s="697">
        <f>[52]ACCOUNTALLOC!V284</f>
        <v>0</v>
      </c>
      <c r="W284" s="697">
        <f>[52]ACCOUNTALLOC!W284</f>
        <v>0</v>
      </c>
      <c r="X284" s="697">
        <f>[52]ACCOUNTALLOC!X284</f>
        <v>0</v>
      </c>
      <c r="Y284" s="697">
        <f>[52]ACCOUNTALLOC!Y284</f>
        <v>0</v>
      </c>
      <c r="Z284" s="697">
        <f>[52]ACCOUNTALLOC!Z284</f>
        <v>0</v>
      </c>
      <c r="AA284" s="697">
        <f>[52]ACCOUNTALLOC!AA284</f>
        <v>0</v>
      </c>
      <c r="AB284" s="698"/>
      <c r="AC284" s="697">
        <f>[52]ACCOUNTALLOC!AC284</f>
        <v>0</v>
      </c>
      <c r="AD284" s="697">
        <f>[52]ACCOUNTALLOC!AD284</f>
        <v>0</v>
      </c>
      <c r="AE284" s="697">
        <f>[52]ACCOUNTALLOC!AE284</f>
        <v>0</v>
      </c>
      <c r="AF284" s="697">
        <f>[52]ACCOUNTALLOC!AF284</f>
        <v>0</v>
      </c>
      <c r="AG284" s="697">
        <f>[52]ACCOUNTALLOC!AG284</f>
        <v>0</v>
      </c>
      <c r="AH284" s="697">
        <f>[52]ACCOUNTALLOC!AH284</f>
        <v>0</v>
      </c>
      <c r="AI284" s="697">
        <f>[52]ACCOUNTALLOC!AI284</f>
        <v>0</v>
      </c>
      <c r="AJ284" s="698"/>
      <c r="AK284" s="697">
        <f>[52]ACCOUNTALLOC!AK284</f>
        <v>0</v>
      </c>
      <c r="AL284" s="697">
        <f>[52]ACCOUNTALLOC!AL284</f>
        <v>0</v>
      </c>
      <c r="AM284" s="697">
        <f>[52]ACCOUNTALLOC!AM284</f>
        <v>0</v>
      </c>
      <c r="AN284" s="697">
        <f>[52]ACCOUNTALLOC!AN284</f>
        <v>0</v>
      </c>
      <c r="AO284" s="697">
        <f>[52]ACCOUNTALLOC!AO284</f>
        <v>0</v>
      </c>
      <c r="AP284" s="697">
        <f>[52]ACCOUNTALLOC!AP284</f>
        <v>0</v>
      </c>
      <c r="AQ284" s="697">
        <f>[52]ACCOUNTALLOC!AQ284</f>
        <v>0</v>
      </c>
      <c r="AR284" s="698"/>
      <c r="AS284" s="697">
        <f>[52]ACCOUNTALLOC!AS284</f>
        <v>0</v>
      </c>
      <c r="AT284" s="697">
        <f>[52]ACCOUNTALLOC!AT284</f>
        <v>0</v>
      </c>
      <c r="AU284" s="697">
        <f>[52]ACCOUNTALLOC!AU284</f>
        <v>0</v>
      </c>
      <c r="AV284" s="697">
        <f>[52]ACCOUNTALLOC!AV284</f>
        <v>0</v>
      </c>
      <c r="AW284" s="697">
        <f>[52]ACCOUNTALLOC!AW284</f>
        <v>0</v>
      </c>
      <c r="AX284" s="697">
        <f>[52]ACCOUNTALLOC!AX284</f>
        <v>0</v>
      </c>
      <c r="AY284" s="697">
        <f>[52]ACCOUNTALLOC!AY284</f>
        <v>0</v>
      </c>
      <c r="AZ284" s="698"/>
      <c r="BA284" s="697">
        <f>[52]ACCOUNTALLOC!BA284</f>
        <v>0</v>
      </c>
      <c r="BB284" s="697">
        <f>[52]ACCOUNTALLOC!BB284</f>
        <v>0</v>
      </c>
      <c r="BC284" s="697">
        <f>[52]ACCOUNTALLOC!BC284</f>
        <v>0</v>
      </c>
      <c r="BD284" s="697">
        <f>[52]ACCOUNTALLOC!BD284</f>
        <v>0</v>
      </c>
      <c r="BE284" s="697">
        <f>[52]ACCOUNTALLOC!BE284</f>
        <v>0</v>
      </c>
      <c r="BF284" s="697">
        <f>[52]ACCOUNTALLOC!BF284</f>
        <v>0</v>
      </c>
      <c r="BG284" s="697">
        <f>[52]ACCOUNTALLOC!BG284</f>
        <v>0</v>
      </c>
      <c r="BH284" s="698"/>
      <c r="BI284" s="697">
        <f>[52]ACCOUNTALLOC!BI284</f>
        <v>0</v>
      </c>
      <c r="BJ284" s="697">
        <f>[52]ACCOUNTALLOC!BJ284</f>
        <v>0</v>
      </c>
      <c r="BK284" s="697">
        <f>[52]ACCOUNTALLOC!BK284</f>
        <v>0</v>
      </c>
      <c r="BL284" s="697">
        <f>[52]ACCOUNTALLOC!BL284</f>
        <v>0</v>
      </c>
      <c r="BM284" s="697">
        <f>[52]ACCOUNTALLOC!BM284</f>
        <v>0</v>
      </c>
      <c r="BN284" s="697">
        <f>[52]ACCOUNTALLOC!BN284</f>
        <v>0</v>
      </c>
      <c r="BO284" s="697">
        <f>[52]ACCOUNTALLOC!BO284</f>
        <v>0</v>
      </c>
      <c r="BP284" s="698"/>
      <c r="BQ284" s="697">
        <f>[52]ACCOUNTALLOC!BQ284</f>
        <v>0</v>
      </c>
      <c r="BR284" s="697">
        <f>[52]ACCOUNTALLOC!BR284</f>
        <v>0</v>
      </c>
      <c r="BS284" s="697">
        <f>[52]ACCOUNTALLOC!BS284</f>
        <v>0</v>
      </c>
      <c r="BT284" s="697">
        <f>[52]ACCOUNTALLOC!BT284</f>
        <v>0</v>
      </c>
      <c r="BU284" s="697">
        <f>[52]ACCOUNTALLOC!BU284</f>
        <v>0</v>
      </c>
      <c r="BV284" s="697">
        <f>[52]ACCOUNTALLOC!BV284</f>
        <v>0</v>
      </c>
      <c r="BW284" s="697">
        <f>[52]ACCOUNTALLOC!BW284</f>
        <v>0</v>
      </c>
      <c r="BX284" s="698"/>
      <c r="BY284" s="697">
        <f>[52]ACCOUNTALLOC!BY284</f>
        <v>0</v>
      </c>
      <c r="BZ284" s="697">
        <f>[52]ACCOUNTALLOC!BZ284</f>
        <v>0</v>
      </c>
      <c r="CA284" s="697">
        <f>[52]ACCOUNTALLOC!CA284</f>
        <v>0</v>
      </c>
      <c r="CB284" s="697">
        <f>[52]ACCOUNTALLOC!CB284</f>
        <v>0</v>
      </c>
      <c r="CC284" s="697">
        <f>[52]ACCOUNTALLOC!CC284</f>
        <v>0</v>
      </c>
      <c r="CD284" s="697">
        <f>[52]ACCOUNTALLOC!CD284</f>
        <v>0</v>
      </c>
      <c r="CE284" s="697">
        <f>[52]ACCOUNTALLOC!CE284</f>
        <v>0</v>
      </c>
      <c r="CF284" s="698"/>
      <c r="CG284" s="697">
        <f>[52]ACCOUNTALLOC!CG284</f>
        <v>0</v>
      </c>
      <c r="CH284" s="697">
        <f>[52]ACCOUNTALLOC!CH284</f>
        <v>0</v>
      </c>
      <c r="CI284" s="697">
        <f>[52]ACCOUNTALLOC!CI284</f>
        <v>0</v>
      </c>
      <c r="CJ284" s="697">
        <f>[52]ACCOUNTALLOC!CJ284</f>
        <v>0</v>
      </c>
      <c r="CK284" s="697">
        <f>[52]ACCOUNTALLOC!CK284</f>
        <v>0</v>
      </c>
      <c r="CL284" s="697">
        <f>[52]ACCOUNTALLOC!CL284</f>
        <v>0</v>
      </c>
      <c r="CM284" s="697">
        <f>[52]ACCOUNTALLOC!CM284</f>
        <v>0</v>
      </c>
      <c r="CN284" s="698">
        <f>[52]ACCOUNTALLOC!CN284</f>
        <v>0</v>
      </c>
      <c r="CO284" s="697">
        <f>[52]ACCOUNTALLOC!CO284</f>
        <v>0</v>
      </c>
      <c r="CP284" s="697">
        <f>[52]ACCOUNTALLOC!CP284</f>
        <v>0</v>
      </c>
      <c r="CQ284" s="697">
        <f>[52]ACCOUNTALLOC!CQ284</f>
        <v>0</v>
      </c>
      <c r="CR284" s="697">
        <f>[52]ACCOUNTALLOC!CR284</f>
        <v>0</v>
      </c>
      <c r="CS284" s="697">
        <f>[52]ACCOUNTALLOC!CS284</f>
        <v>0</v>
      </c>
      <c r="CT284" s="697">
        <f>[52]ACCOUNTALLOC!CT284</f>
        <v>0</v>
      </c>
      <c r="CU284" s="697">
        <f>[52]ACCOUNTALLOC!CU284</f>
        <v>0</v>
      </c>
      <c r="CW284" s="65">
        <f>[52]ACCOUNTALLOC!CW284</f>
        <v>0</v>
      </c>
      <c r="CX284" s="65">
        <f>[52]ACCOUNTALLOC!CX284</f>
        <v>0</v>
      </c>
      <c r="CY284" s="65">
        <f>[52]ACCOUNTALLOC!CY284</f>
        <v>0</v>
      </c>
      <c r="CZ284" s="65">
        <f>[52]ACCOUNTALLOC!CZ284</f>
        <v>0</v>
      </c>
      <c r="DA284" s="65">
        <f>[52]ACCOUNTALLOC!DA284</f>
        <v>0</v>
      </c>
      <c r="DB284" s="65">
        <f>[52]ACCOUNTALLOC!DB284</f>
        <v>0</v>
      </c>
      <c r="DC284" s="65">
        <f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>[52]ACCOUNTALLOC!E285</f>
        <v>6926087.0778308166</v>
      </c>
      <c r="F285" s="696">
        <f>[52]ACCOUNTALLOC!F285</f>
        <v>50620179.443898089</v>
      </c>
      <c r="G285" s="696">
        <f>[52]ACCOUNTALLOC!G285</f>
        <v>0</v>
      </c>
      <c r="H285" s="696">
        <f>[52]ACCOUNTALLOC!H285</f>
        <v>0</v>
      </c>
      <c r="I285" s="696">
        <f>[52]ACCOUNTALLOC!I285</f>
        <v>0</v>
      </c>
      <c r="J285" s="696">
        <f>[52]ACCOUNTALLOC!J285</f>
        <v>0</v>
      </c>
      <c r="K285" s="696">
        <f>[52]ACCOUNTALLOC!K285</f>
        <v>57546266.521728903</v>
      </c>
      <c r="L285" s="696"/>
      <c r="M285" s="696">
        <f>[52]ACCOUNTALLOC!M285</f>
        <v>1596830.1019276208</v>
      </c>
      <c r="N285" s="696">
        <f>[52]ACCOUNTALLOC!N285</f>
        <v>12861993.626464805</v>
      </c>
      <c r="O285" s="696">
        <f>[52]ACCOUNTALLOC!O285</f>
        <v>0</v>
      </c>
      <c r="P285" s="696">
        <f>[52]ACCOUNTALLOC!P285</f>
        <v>0</v>
      </c>
      <c r="Q285" s="696">
        <f>[52]ACCOUNTALLOC!Q285</f>
        <v>0</v>
      </c>
      <c r="R285" s="696">
        <f>[52]ACCOUNTALLOC!R285</f>
        <v>0</v>
      </c>
      <c r="S285" s="696">
        <f>[52]ACCOUNTALLOC!S285</f>
        <v>14458823.728392426</v>
      </c>
      <c r="T285" s="696"/>
      <c r="U285" s="696">
        <f>[52]ACCOUNTALLOC!U285</f>
        <v>1709147.9507539512</v>
      </c>
      <c r="V285" s="696">
        <f>[52]ACCOUNTALLOC!V285</f>
        <v>14303521.881940713</v>
      </c>
      <c r="W285" s="696">
        <f>[52]ACCOUNTALLOC!W285</f>
        <v>0</v>
      </c>
      <c r="X285" s="696">
        <f>[52]ACCOUNTALLOC!X285</f>
        <v>0</v>
      </c>
      <c r="Y285" s="696">
        <f>[52]ACCOUNTALLOC!Y285</f>
        <v>0</v>
      </c>
      <c r="Z285" s="696">
        <f>[52]ACCOUNTALLOC!Z285</f>
        <v>0</v>
      </c>
      <c r="AA285" s="696">
        <f>[52]ACCOUNTALLOC!AA285</f>
        <v>16012669.832694665</v>
      </c>
      <c r="AB285" s="696"/>
      <c r="AC285" s="696">
        <f>[52]ACCOUNTALLOC!AC285</f>
        <v>898016.84601852263</v>
      </c>
      <c r="AD285" s="696">
        <f>[52]ACCOUNTALLOC!AD285</f>
        <v>9231004.100480346</v>
      </c>
      <c r="AE285" s="696">
        <f>[52]ACCOUNTALLOC!AE285</f>
        <v>0</v>
      </c>
      <c r="AF285" s="696">
        <f>[52]ACCOUNTALLOC!AF285</f>
        <v>0</v>
      </c>
      <c r="AG285" s="696">
        <f>[52]ACCOUNTALLOC!AG285</f>
        <v>0</v>
      </c>
      <c r="AH285" s="696">
        <f>[52]ACCOUNTALLOC!AH285</f>
        <v>0</v>
      </c>
      <c r="AI285" s="696">
        <f>[52]ACCOUNTALLOC!AI285</f>
        <v>10129020.946498869</v>
      </c>
      <c r="AJ285" s="696"/>
      <c r="AK285" s="696">
        <f>[52]ACCOUNTALLOC!AK285</f>
        <v>634379.41826346633</v>
      </c>
      <c r="AL285" s="696">
        <f>[52]ACCOUNTALLOC!AL285</f>
        <v>6422404.5392627176</v>
      </c>
      <c r="AM285" s="696">
        <f>[52]ACCOUNTALLOC!AM285</f>
        <v>0</v>
      </c>
      <c r="AN285" s="696">
        <f>[52]ACCOUNTALLOC!AN285</f>
        <v>0</v>
      </c>
      <c r="AO285" s="696">
        <f>[52]ACCOUNTALLOC!AO285</f>
        <v>0</v>
      </c>
      <c r="AP285" s="696">
        <f>[52]ACCOUNTALLOC!AP285</f>
        <v>0</v>
      </c>
      <c r="AQ285" s="696">
        <f>[52]ACCOUNTALLOC!AQ285</f>
        <v>7056783.9575261837</v>
      </c>
      <c r="AR285" s="696"/>
      <c r="AS285" s="696">
        <f>[52]ACCOUNTALLOC!AS285</f>
        <v>21.679475524699718</v>
      </c>
      <c r="AT285" s="696">
        <f>[52]ACCOUNTALLOC!AT285</f>
        <v>20279.438285466807</v>
      </c>
      <c r="AU285" s="696">
        <f>[52]ACCOUNTALLOC!AU285</f>
        <v>0</v>
      </c>
      <c r="AV285" s="696">
        <f>[52]ACCOUNTALLOC!AV285</f>
        <v>0</v>
      </c>
      <c r="AW285" s="696">
        <f>[52]ACCOUNTALLOC!AW285</f>
        <v>0</v>
      </c>
      <c r="AX285" s="696">
        <f>[52]ACCOUNTALLOC!AX285</f>
        <v>0</v>
      </c>
      <c r="AY285" s="696">
        <f>[52]ACCOUNTALLOC!AY285</f>
        <v>20301.117760991507</v>
      </c>
      <c r="AZ285" s="696"/>
      <c r="BA285" s="696">
        <f>[52]ACCOUNTALLOC!BA285</f>
        <v>0</v>
      </c>
      <c r="BB285" s="696">
        <f>[52]ACCOUNTALLOC!BB285</f>
        <v>559702.65642914164</v>
      </c>
      <c r="BC285" s="696">
        <f>[52]ACCOUNTALLOC!BC285</f>
        <v>0</v>
      </c>
      <c r="BD285" s="696">
        <f>[52]ACCOUNTALLOC!BD285</f>
        <v>0</v>
      </c>
      <c r="BE285" s="696">
        <f>[52]ACCOUNTALLOC!BE285</f>
        <v>0</v>
      </c>
      <c r="BF285" s="696">
        <f>[52]ACCOUNTALLOC!BF285</f>
        <v>0</v>
      </c>
      <c r="BG285" s="696">
        <f>[52]ACCOUNTALLOC!BG285</f>
        <v>559702.65642914164</v>
      </c>
      <c r="BH285" s="696"/>
      <c r="BI285" s="696">
        <f>[52]ACCOUNTALLOC!BI285</f>
        <v>0</v>
      </c>
      <c r="BJ285" s="696">
        <f>[52]ACCOUNTALLOC!BJ285</f>
        <v>0</v>
      </c>
      <c r="BK285" s="696">
        <f>[52]ACCOUNTALLOC!BK285</f>
        <v>0</v>
      </c>
      <c r="BL285" s="696">
        <f>[52]ACCOUNTALLOC!BL285</f>
        <v>0</v>
      </c>
      <c r="BM285" s="696">
        <f>[52]ACCOUNTALLOC!BM285</f>
        <v>0</v>
      </c>
      <c r="BN285" s="696">
        <f>[52]ACCOUNTALLOC!BN285</f>
        <v>0</v>
      </c>
      <c r="BO285" s="696">
        <f>[52]ACCOUNTALLOC!BO285</f>
        <v>0</v>
      </c>
      <c r="BP285" s="696"/>
      <c r="BQ285" s="696">
        <f>[52]ACCOUNTALLOC!BQ285</f>
        <v>215471.86118381226</v>
      </c>
      <c r="BR285" s="696">
        <f>[52]ACCOUNTALLOC!BR285</f>
        <v>2779877.810692206</v>
      </c>
      <c r="BS285" s="696">
        <f>[52]ACCOUNTALLOC!BS285</f>
        <v>0</v>
      </c>
      <c r="BT285" s="696">
        <f>[52]ACCOUNTALLOC!BT285</f>
        <v>0</v>
      </c>
      <c r="BU285" s="696">
        <f>[52]ACCOUNTALLOC!BU285</f>
        <v>0</v>
      </c>
      <c r="BV285" s="696">
        <f>[52]ACCOUNTALLOC!BV285</f>
        <v>0</v>
      </c>
      <c r="BW285" s="696">
        <f>[52]ACCOUNTALLOC!BW285</f>
        <v>2995349.6718760184</v>
      </c>
      <c r="BX285" s="696"/>
      <c r="BY285" s="696">
        <f>[52]ACCOUNTALLOC!BY285</f>
        <v>0</v>
      </c>
      <c r="BZ285" s="696">
        <f>[52]ACCOUNTALLOC!BZ285</f>
        <v>0</v>
      </c>
      <c r="CA285" s="696">
        <f>[52]ACCOUNTALLOC!CA285</f>
        <v>0</v>
      </c>
      <c r="CB285" s="696">
        <f>[52]ACCOUNTALLOC!CB285</f>
        <v>0</v>
      </c>
      <c r="CC285" s="696">
        <f>[52]ACCOUNTALLOC!CC285</f>
        <v>0</v>
      </c>
      <c r="CD285" s="696">
        <f>[52]ACCOUNTALLOC!CD285</f>
        <v>0</v>
      </c>
      <c r="CE285" s="696">
        <f>[52]ACCOUNTALLOC!CE285</f>
        <v>0</v>
      </c>
      <c r="CF285" s="696"/>
      <c r="CG285" s="696">
        <f>[52]ACCOUNTALLOC!CG285</f>
        <v>24958.579540751893</v>
      </c>
      <c r="CH285" s="696">
        <f>[52]ACCOUNTALLOC!CH285</f>
        <v>334731.75142972026</v>
      </c>
      <c r="CI285" s="696">
        <f>[52]ACCOUNTALLOC!CI285</f>
        <v>0</v>
      </c>
      <c r="CJ285" s="696">
        <f>[52]ACCOUNTALLOC!CJ285</f>
        <v>0</v>
      </c>
      <c r="CK285" s="696">
        <f>[52]ACCOUNTALLOC!CK285</f>
        <v>0</v>
      </c>
      <c r="CL285" s="696">
        <f>[52]ACCOUNTALLOC!CL285</f>
        <v>0</v>
      </c>
      <c r="CM285" s="696">
        <f>[52]ACCOUNTALLOC!CM285</f>
        <v>359690.33097047213</v>
      </c>
      <c r="CN285" s="696">
        <f>[52]ACCOUNTALLOC!CN285</f>
        <v>0</v>
      </c>
      <c r="CO285" s="696">
        <f>[52]ACCOUNTALLOC!CO285</f>
        <v>4423.6234995564319</v>
      </c>
      <c r="CP285" s="696">
        <f>[52]ACCOUNTALLOC!CP285</f>
        <v>32759.780750279977</v>
      </c>
      <c r="CQ285" s="696">
        <f>[52]ACCOUNTALLOC!CQ285</f>
        <v>0</v>
      </c>
      <c r="CR285" s="696">
        <f>[52]ACCOUNTALLOC!CR285</f>
        <v>0</v>
      </c>
      <c r="CS285" s="696">
        <f>[52]ACCOUNTALLOC!CS285</f>
        <v>0</v>
      </c>
      <c r="CT285" s="696">
        <f>[52]ACCOUNTALLOC!CT285</f>
        <v>0</v>
      </c>
      <c r="CU285" s="696">
        <f>[52]ACCOUNTALLOC!CU285</f>
        <v>37183.404249836407</v>
      </c>
      <c r="CV285" s="66"/>
      <c r="CW285" s="66">
        <f>[52]ACCOUNTALLOC!CW285</f>
        <v>0</v>
      </c>
      <c r="CX285" s="66">
        <f>[52]ACCOUNTALLOC!CX285</f>
        <v>0</v>
      </c>
      <c r="CY285" s="66">
        <f>[52]ACCOUNTALLOC!CY285</f>
        <v>0</v>
      </c>
      <c r="CZ285" s="66">
        <f>[52]ACCOUNTALLOC!CZ285</f>
        <v>0</v>
      </c>
      <c r="DA285" s="66">
        <f>[52]ACCOUNTALLOC!DA285</f>
        <v>0</v>
      </c>
      <c r="DB285" s="66">
        <f>[52]ACCOUNTALLOC!DB285</f>
        <v>0</v>
      </c>
      <c r="DC285" s="66">
        <f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>[52]ACCOUNTALLOC!E288</f>
        <v>1120910.8725859504</v>
      </c>
      <c r="F288" s="697">
        <f>[52]ACCOUNTALLOC!F288</f>
        <v>7962511.3400887698</v>
      </c>
      <c r="G288" s="697">
        <f>[52]ACCOUNTALLOC!G288</f>
        <v>0</v>
      </c>
      <c r="H288" s="697">
        <f>[52]ACCOUNTALLOC!H288</f>
        <v>0</v>
      </c>
      <c r="I288" s="697">
        <f>[52]ACCOUNTALLOC!I288</f>
        <v>0</v>
      </c>
      <c r="J288" s="697">
        <f>[52]ACCOUNTALLOC!J288</f>
        <v>0</v>
      </c>
      <c r="K288" s="697">
        <f>[52]ACCOUNTALLOC!K288</f>
        <v>9083422.2126747202</v>
      </c>
      <c r="L288" s="698"/>
      <c r="M288" s="697">
        <f>[52]ACCOUNTALLOC!M288</f>
        <v>258429.35597104594</v>
      </c>
      <c r="N288" s="697">
        <f>[52]ACCOUNTALLOC!N288</f>
        <v>2023180.7005026483</v>
      </c>
      <c r="O288" s="697">
        <f>[52]ACCOUNTALLOC!O288</f>
        <v>0</v>
      </c>
      <c r="P288" s="697">
        <f>[52]ACCOUNTALLOC!P288</f>
        <v>0</v>
      </c>
      <c r="Q288" s="697">
        <f>[52]ACCOUNTALLOC!Q288</f>
        <v>0</v>
      </c>
      <c r="R288" s="697">
        <f>[52]ACCOUNTALLOC!R288</f>
        <v>0</v>
      </c>
      <c r="S288" s="697">
        <f>[52]ACCOUNTALLOC!S288</f>
        <v>2281610.0564736943</v>
      </c>
      <c r="T288" s="698"/>
      <c r="U288" s="697">
        <f>[52]ACCOUNTALLOC!U288</f>
        <v>276606.76213417045</v>
      </c>
      <c r="V288" s="697">
        <f>[52]ACCOUNTALLOC!V288</f>
        <v>2249931.8737972127</v>
      </c>
      <c r="W288" s="697">
        <f>[52]ACCOUNTALLOC!W288</f>
        <v>0</v>
      </c>
      <c r="X288" s="697">
        <f>[52]ACCOUNTALLOC!X288</f>
        <v>0</v>
      </c>
      <c r="Y288" s="697">
        <f>[52]ACCOUNTALLOC!Y288</f>
        <v>0</v>
      </c>
      <c r="Z288" s="697">
        <f>[52]ACCOUNTALLOC!Z288</f>
        <v>0</v>
      </c>
      <c r="AA288" s="697">
        <f>[52]ACCOUNTALLOC!AA288</f>
        <v>2526538.6359313834</v>
      </c>
      <c r="AB288" s="698"/>
      <c r="AC288" s="697">
        <f>[52]ACCOUNTALLOC!AC288</f>
        <v>145334.1309683276</v>
      </c>
      <c r="AD288" s="697">
        <f>[52]ACCOUNTALLOC!AD288</f>
        <v>1452029.1243128108</v>
      </c>
      <c r="AE288" s="697">
        <f>[52]ACCOUNTALLOC!AE288</f>
        <v>0</v>
      </c>
      <c r="AF288" s="697">
        <f>[52]ACCOUNTALLOC!AF288</f>
        <v>0</v>
      </c>
      <c r="AG288" s="697">
        <f>[52]ACCOUNTALLOC!AG288</f>
        <v>0</v>
      </c>
      <c r="AH288" s="697">
        <f>[52]ACCOUNTALLOC!AH288</f>
        <v>0</v>
      </c>
      <c r="AI288" s="697">
        <f>[52]ACCOUNTALLOC!AI288</f>
        <v>1597363.2552811385</v>
      </c>
      <c r="AJ288" s="698"/>
      <c r="AK288" s="697">
        <f>[52]ACCOUNTALLOC!AK288</f>
        <v>102667.31839862658</v>
      </c>
      <c r="AL288" s="697">
        <f>[52]ACCOUNTALLOC!AL288</f>
        <v>1010238.7928354405</v>
      </c>
      <c r="AM288" s="697">
        <f>[52]ACCOUNTALLOC!AM288</f>
        <v>0</v>
      </c>
      <c r="AN288" s="697">
        <f>[52]ACCOUNTALLOC!AN288</f>
        <v>0</v>
      </c>
      <c r="AO288" s="697">
        <f>[52]ACCOUNTALLOC!AO288</f>
        <v>0</v>
      </c>
      <c r="AP288" s="697">
        <f>[52]ACCOUNTALLOC!AP288</f>
        <v>0</v>
      </c>
      <c r="AQ288" s="697">
        <f>[52]ACCOUNTALLOC!AQ288</f>
        <v>1112906.111234067</v>
      </c>
      <c r="AR288" s="698"/>
      <c r="AS288" s="697">
        <f>[52]ACCOUNTALLOC!AS288</f>
        <v>3.5085842199962172</v>
      </c>
      <c r="AT288" s="697">
        <f>[52]ACCOUNTALLOC!AT288</f>
        <v>3189.9384611550313</v>
      </c>
      <c r="AU288" s="697">
        <f>[52]ACCOUNTALLOC!AU288</f>
        <v>0</v>
      </c>
      <c r="AV288" s="697">
        <f>[52]ACCOUNTALLOC!AV288</f>
        <v>0</v>
      </c>
      <c r="AW288" s="697">
        <f>[52]ACCOUNTALLOC!AW288</f>
        <v>0</v>
      </c>
      <c r="AX288" s="697">
        <f>[52]ACCOUNTALLOC!AX288</f>
        <v>0</v>
      </c>
      <c r="AY288" s="697">
        <f>[52]ACCOUNTALLOC!AY288</f>
        <v>3193.4470453750273</v>
      </c>
      <c r="AZ288" s="698"/>
      <c r="BA288" s="697">
        <f>[52]ACCOUNTALLOC!BA288</f>
        <v>0</v>
      </c>
      <c r="BB288" s="697">
        <f>[52]ACCOUNTALLOC!BB288</f>
        <v>88040.753664931268</v>
      </c>
      <c r="BC288" s="697">
        <f>[52]ACCOUNTALLOC!BC288</f>
        <v>0</v>
      </c>
      <c r="BD288" s="697">
        <f>[52]ACCOUNTALLOC!BD288</f>
        <v>0</v>
      </c>
      <c r="BE288" s="697">
        <f>[52]ACCOUNTALLOC!BE288</f>
        <v>0</v>
      </c>
      <c r="BF288" s="697">
        <f>[52]ACCOUNTALLOC!BF288</f>
        <v>0</v>
      </c>
      <c r="BG288" s="697">
        <f>[52]ACCOUNTALLOC!BG288</f>
        <v>88040.753664931268</v>
      </c>
      <c r="BH288" s="698"/>
      <c r="BI288" s="697">
        <f>[52]ACCOUNTALLOC!BI288</f>
        <v>26461.192683167512</v>
      </c>
      <c r="BJ288" s="697">
        <f>[52]ACCOUNTALLOC!BJ288</f>
        <v>242897.24692401852</v>
      </c>
      <c r="BK288" s="697">
        <f>[52]ACCOUNTALLOC!BK288</f>
        <v>0</v>
      </c>
      <c r="BL288" s="697">
        <f>[52]ACCOUNTALLOC!BL288</f>
        <v>0</v>
      </c>
      <c r="BM288" s="697">
        <f>[52]ACCOUNTALLOC!BM288</f>
        <v>0</v>
      </c>
      <c r="BN288" s="697">
        <f>[52]ACCOUNTALLOC!BN288</f>
        <v>0</v>
      </c>
      <c r="BO288" s="697">
        <f>[52]ACCOUNTALLOC!BO288</f>
        <v>269358.43960718601</v>
      </c>
      <c r="BP288" s="698"/>
      <c r="BQ288" s="697">
        <f>[52]ACCOUNTALLOC!BQ288</f>
        <v>34871.746373265196</v>
      </c>
      <c r="BR288" s="697">
        <f>[52]ACCOUNTALLOC!BR288</f>
        <v>437272.42445336748</v>
      </c>
      <c r="BS288" s="697">
        <f>[52]ACCOUNTALLOC!BS288</f>
        <v>0</v>
      </c>
      <c r="BT288" s="697">
        <f>[52]ACCOUNTALLOC!BT288</f>
        <v>0</v>
      </c>
      <c r="BU288" s="697">
        <f>[52]ACCOUNTALLOC!BU288</f>
        <v>0</v>
      </c>
      <c r="BV288" s="697">
        <f>[52]ACCOUNTALLOC!BV288</f>
        <v>0</v>
      </c>
      <c r="BW288" s="697">
        <f>[52]ACCOUNTALLOC!BW288</f>
        <v>472144.17082663265</v>
      </c>
      <c r="BX288" s="698"/>
      <c r="BY288" s="697">
        <f>[52]ACCOUNTALLOC!BY288</f>
        <v>126221.00426546298</v>
      </c>
      <c r="BZ288" s="697">
        <f>[52]ACCOUNTALLOC!BZ288</f>
        <v>1433559.5092094762</v>
      </c>
      <c r="CA288" s="697">
        <f>[52]ACCOUNTALLOC!CA288</f>
        <v>0</v>
      </c>
      <c r="CB288" s="697">
        <f>[52]ACCOUNTALLOC!CB288</f>
        <v>0</v>
      </c>
      <c r="CC288" s="697">
        <f>[52]ACCOUNTALLOC!CC288</f>
        <v>0</v>
      </c>
      <c r="CD288" s="697">
        <f>[52]ACCOUNTALLOC!CD288</f>
        <v>0</v>
      </c>
      <c r="CE288" s="697">
        <f>[52]ACCOUNTALLOC!CE288</f>
        <v>1559780.5134749392</v>
      </c>
      <c r="CF288" s="698"/>
      <c r="CG288" s="697">
        <f>[52]ACCOUNTALLOC!CG288</f>
        <v>4039.2710714073164</v>
      </c>
      <c r="CH288" s="697">
        <f>[52]ACCOUNTALLOC!CH288</f>
        <v>52653.020908407845</v>
      </c>
      <c r="CI288" s="697">
        <f>[52]ACCOUNTALLOC!CI288</f>
        <v>0</v>
      </c>
      <c r="CJ288" s="697">
        <f>[52]ACCOUNTALLOC!CJ288</f>
        <v>0</v>
      </c>
      <c r="CK288" s="697">
        <f>[52]ACCOUNTALLOC!CK288</f>
        <v>0</v>
      </c>
      <c r="CL288" s="697">
        <f>[52]ACCOUNTALLOC!CL288</f>
        <v>0</v>
      </c>
      <c r="CM288" s="697">
        <f>[52]ACCOUNTALLOC!CM288</f>
        <v>56692.291979815163</v>
      </c>
      <c r="CN288" s="698">
        <f>[52]ACCOUNTALLOC!CN288</f>
        <v>0</v>
      </c>
      <c r="CO288" s="697">
        <f>[52]ACCOUNTALLOC!CO288</f>
        <v>715.91471795824805</v>
      </c>
      <c r="CP288" s="697">
        <f>[52]ACCOUNTALLOC!CP288</f>
        <v>5153.0857572724353</v>
      </c>
      <c r="CQ288" s="697">
        <f>[52]ACCOUNTALLOC!CQ288</f>
        <v>0</v>
      </c>
      <c r="CR288" s="697">
        <f>[52]ACCOUNTALLOC!CR288</f>
        <v>0</v>
      </c>
      <c r="CS288" s="697">
        <f>[52]ACCOUNTALLOC!CS288</f>
        <v>0</v>
      </c>
      <c r="CT288" s="697">
        <f>[52]ACCOUNTALLOC!CT288</f>
        <v>0</v>
      </c>
      <c r="CU288" s="697">
        <f>[52]ACCOUNTALLOC!CU288</f>
        <v>5869.0004752306832</v>
      </c>
      <c r="CW288" s="65">
        <f>[52]ACCOUNTALLOC!CW288</f>
        <v>0</v>
      </c>
      <c r="CX288" s="65">
        <f>[52]ACCOUNTALLOC!CX288</f>
        <v>0</v>
      </c>
      <c r="CY288" s="65">
        <f>[52]ACCOUNTALLOC!CY288</f>
        <v>0</v>
      </c>
      <c r="CZ288" s="65">
        <f>[52]ACCOUNTALLOC!CZ288</f>
        <v>0</v>
      </c>
      <c r="DA288" s="65">
        <f>[52]ACCOUNTALLOC!DA288</f>
        <v>0</v>
      </c>
      <c r="DB288" s="65">
        <f>[52]ACCOUNTALLOC!DB288</f>
        <v>0</v>
      </c>
      <c r="DC288" s="65">
        <f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>[52]ACCOUNTALLOC!E289</f>
        <v>177740.35468808594</v>
      </c>
      <c r="F289" s="697">
        <f>[52]ACCOUNTALLOC!F289</f>
        <v>1299037.7608060413</v>
      </c>
      <c r="G289" s="697">
        <f>[52]ACCOUNTALLOC!G289</f>
        <v>0</v>
      </c>
      <c r="H289" s="697">
        <f>[52]ACCOUNTALLOC!H289</f>
        <v>0</v>
      </c>
      <c r="I289" s="697">
        <f>[52]ACCOUNTALLOC!I289</f>
        <v>0</v>
      </c>
      <c r="J289" s="697">
        <f>[52]ACCOUNTALLOC!J289</f>
        <v>0</v>
      </c>
      <c r="K289" s="697">
        <f>[52]ACCOUNTALLOC!K289</f>
        <v>1476778.1154941272</v>
      </c>
      <c r="L289" s="698"/>
      <c r="M289" s="697">
        <f>[52]ACCOUNTALLOC!M289</f>
        <v>40978.570656682787</v>
      </c>
      <c r="N289" s="697">
        <f>[52]ACCOUNTALLOC!N289</f>
        <v>330070.25229023508</v>
      </c>
      <c r="O289" s="697">
        <f>[52]ACCOUNTALLOC!O289</f>
        <v>0</v>
      </c>
      <c r="P289" s="697">
        <f>[52]ACCOUNTALLOC!P289</f>
        <v>0</v>
      </c>
      <c r="Q289" s="697">
        <f>[52]ACCOUNTALLOC!Q289</f>
        <v>0</v>
      </c>
      <c r="R289" s="697">
        <f>[52]ACCOUNTALLOC!R289</f>
        <v>0</v>
      </c>
      <c r="S289" s="697">
        <f>[52]ACCOUNTALLOC!S289</f>
        <v>371048.82294691785</v>
      </c>
      <c r="T289" s="698"/>
      <c r="U289" s="697">
        <f>[52]ACCOUNTALLOC!U289</f>
        <v>43860.92169614548</v>
      </c>
      <c r="V289" s="697">
        <f>[52]ACCOUNTALLOC!V289</f>
        <v>367063.39727122925</v>
      </c>
      <c r="W289" s="697">
        <f>[52]ACCOUNTALLOC!W289</f>
        <v>0</v>
      </c>
      <c r="X289" s="697">
        <f>[52]ACCOUNTALLOC!X289</f>
        <v>0</v>
      </c>
      <c r="Y289" s="697">
        <f>[52]ACCOUNTALLOC!Y289</f>
        <v>0</v>
      </c>
      <c r="Z289" s="697">
        <f>[52]ACCOUNTALLOC!Z289</f>
        <v>0</v>
      </c>
      <c r="AA289" s="697">
        <f>[52]ACCOUNTALLOC!AA289</f>
        <v>410924.31896737474</v>
      </c>
      <c r="AB289" s="698"/>
      <c r="AC289" s="697">
        <f>[52]ACCOUNTALLOC!AC289</f>
        <v>23045.311289559755</v>
      </c>
      <c r="AD289" s="697">
        <f>[52]ACCOUNTALLOC!AD289</f>
        <v>236890.1696598955</v>
      </c>
      <c r="AE289" s="697">
        <f>[52]ACCOUNTALLOC!AE289</f>
        <v>0</v>
      </c>
      <c r="AF289" s="697">
        <f>[52]ACCOUNTALLOC!AF289</f>
        <v>0</v>
      </c>
      <c r="AG289" s="697">
        <f>[52]ACCOUNTALLOC!AG289</f>
        <v>0</v>
      </c>
      <c r="AH289" s="697">
        <f>[52]ACCOUNTALLOC!AH289</f>
        <v>0</v>
      </c>
      <c r="AI289" s="697">
        <f>[52]ACCOUNTALLOC!AI289</f>
        <v>259935.48094945526</v>
      </c>
      <c r="AJ289" s="698"/>
      <c r="AK289" s="697">
        <f>[52]ACCOUNTALLOC!AK289</f>
        <v>16279.729310634631</v>
      </c>
      <c r="AL289" s="697">
        <f>[52]ACCOUNTALLOC!AL289</f>
        <v>164814.62735470568</v>
      </c>
      <c r="AM289" s="697">
        <f>[52]ACCOUNTALLOC!AM289</f>
        <v>0</v>
      </c>
      <c r="AN289" s="697">
        <f>[52]ACCOUNTALLOC!AN289</f>
        <v>0</v>
      </c>
      <c r="AO289" s="697">
        <f>[52]ACCOUNTALLOC!AO289</f>
        <v>0</v>
      </c>
      <c r="AP289" s="697">
        <f>[52]ACCOUNTALLOC!AP289</f>
        <v>0</v>
      </c>
      <c r="AQ289" s="697">
        <f>[52]ACCOUNTALLOC!AQ289</f>
        <v>181094.35666534031</v>
      </c>
      <c r="AR289" s="698"/>
      <c r="AS289" s="697">
        <f>[52]ACCOUNTALLOC!AS289</f>
        <v>0.55634842962711173</v>
      </c>
      <c r="AT289" s="697">
        <f>[52]ACCOUNTALLOC!AT289</f>
        <v>520.42004572412998</v>
      </c>
      <c r="AU289" s="697">
        <f>[52]ACCOUNTALLOC!AU289</f>
        <v>0</v>
      </c>
      <c r="AV289" s="697">
        <f>[52]ACCOUNTALLOC!AV289</f>
        <v>0</v>
      </c>
      <c r="AW289" s="697">
        <f>[52]ACCOUNTALLOC!AW289</f>
        <v>0</v>
      </c>
      <c r="AX289" s="697">
        <f>[52]ACCOUNTALLOC!AX289</f>
        <v>0</v>
      </c>
      <c r="AY289" s="697">
        <f>[52]ACCOUNTALLOC!AY289</f>
        <v>520.97639415375704</v>
      </c>
      <c r="AZ289" s="698"/>
      <c r="BA289" s="697">
        <f>[52]ACCOUNTALLOC!BA289</f>
        <v>0</v>
      </c>
      <c r="BB289" s="697">
        <f>[52]ACCOUNTALLOC!BB289</f>
        <v>14363.340737081266</v>
      </c>
      <c r="BC289" s="697">
        <f>[52]ACCOUNTALLOC!BC289</f>
        <v>0</v>
      </c>
      <c r="BD289" s="697">
        <f>[52]ACCOUNTALLOC!BD289</f>
        <v>0</v>
      </c>
      <c r="BE289" s="697">
        <f>[52]ACCOUNTALLOC!BE289</f>
        <v>0</v>
      </c>
      <c r="BF289" s="697">
        <f>[52]ACCOUNTALLOC!BF289</f>
        <v>0</v>
      </c>
      <c r="BG289" s="697">
        <f>[52]ACCOUNTALLOC!BG289</f>
        <v>14363.340737081266</v>
      </c>
      <c r="BH289" s="698"/>
      <c r="BI289" s="697">
        <f>[52]ACCOUNTALLOC!BI289</f>
        <v>0</v>
      </c>
      <c r="BJ289" s="697">
        <f>[52]ACCOUNTALLOC!BJ289</f>
        <v>0</v>
      </c>
      <c r="BK289" s="697">
        <f>[52]ACCOUNTALLOC!BK289</f>
        <v>0</v>
      </c>
      <c r="BL289" s="697">
        <f>[52]ACCOUNTALLOC!BL289</f>
        <v>0</v>
      </c>
      <c r="BM289" s="697">
        <f>[52]ACCOUNTALLOC!BM289</f>
        <v>0</v>
      </c>
      <c r="BN289" s="697">
        <f>[52]ACCOUNTALLOC!BN289</f>
        <v>0</v>
      </c>
      <c r="BO289" s="697">
        <f>[52]ACCOUNTALLOC!BO289</f>
        <v>0</v>
      </c>
      <c r="BP289" s="698"/>
      <c r="BQ289" s="697">
        <f>[52]ACCOUNTALLOC!BQ289</f>
        <v>5529.5355951700476</v>
      </c>
      <c r="BR289" s="697">
        <f>[52]ACCOUNTALLOC!BR289</f>
        <v>71338.471854257805</v>
      </c>
      <c r="BS289" s="697">
        <f>[52]ACCOUNTALLOC!BS289</f>
        <v>0</v>
      </c>
      <c r="BT289" s="697">
        <f>[52]ACCOUNTALLOC!BT289</f>
        <v>0</v>
      </c>
      <c r="BU289" s="697">
        <f>[52]ACCOUNTALLOC!BU289</f>
        <v>0</v>
      </c>
      <c r="BV289" s="697">
        <f>[52]ACCOUNTALLOC!BV289</f>
        <v>0</v>
      </c>
      <c r="BW289" s="697">
        <f>[52]ACCOUNTALLOC!BW289</f>
        <v>76868.007449427852</v>
      </c>
      <c r="BX289" s="698"/>
      <c r="BY289" s="697">
        <f>[52]ACCOUNTALLOC!BY289</f>
        <v>0</v>
      </c>
      <c r="BZ289" s="697">
        <f>[52]ACCOUNTALLOC!BZ289</f>
        <v>0</v>
      </c>
      <c r="CA289" s="697">
        <f>[52]ACCOUNTALLOC!CA289</f>
        <v>0</v>
      </c>
      <c r="CB289" s="697">
        <f>[52]ACCOUNTALLOC!CB289</f>
        <v>0</v>
      </c>
      <c r="CC289" s="697">
        <f>[52]ACCOUNTALLOC!CC289</f>
        <v>0</v>
      </c>
      <c r="CD289" s="697">
        <f>[52]ACCOUNTALLOC!CD289</f>
        <v>0</v>
      </c>
      <c r="CE289" s="697">
        <f>[52]ACCOUNTALLOC!CE289</f>
        <v>0</v>
      </c>
      <c r="CF289" s="698"/>
      <c r="CG289" s="697">
        <f>[52]ACCOUNTALLOC!CG289</f>
        <v>640.49826839217337</v>
      </c>
      <c r="CH289" s="697">
        <f>[52]ACCOUNTALLOC!CH289</f>
        <v>8590.0364167982789</v>
      </c>
      <c r="CI289" s="697">
        <f>[52]ACCOUNTALLOC!CI289</f>
        <v>0</v>
      </c>
      <c r="CJ289" s="697">
        <f>[52]ACCOUNTALLOC!CJ289</f>
        <v>0</v>
      </c>
      <c r="CK289" s="697">
        <f>[52]ACCOUNTALLOC!CK289</f>
        <v>0</v>
      </c>
      <c r="CL289" s="697">
        <f>[52]ACCOUNTALLOC!CL289</f>
        <v>0</v>
      </c>
      <c r="CM289" s="697">
        <f>[52]ACCOUNTALLOC!CM289</f>
        <v>9230.5346851904524</v>
      </c>
      <c r="CN289" s="698">
        <f>[52]ACCOUNTALLOC!CN289</f>
        <v>0</v>
      </c>
      <c r="CO289" s="697">
        <f>[52]ACCOUNTALLOC!CO289</f>
        <v>113.52101135638047</v>
      </c>
      <c r="CP289" s="697">
        <f>[52]ACCOUNTALLOC!CP289</f>
        <v>840.69619463726349</v>
      </c>
      <c r="CQ289" s="697">
        <f>[52]ACCOUNTALLOC!CQ289</f>
        <v>0</v>
      </c>
      <c r="CR289" s="697">
        <f>[52]ACCOUNTALLOC!CR289</f>
        <v>0</v>
      </c>
      <c r="CS289" s="697">
        <f>[52]ACCOUNTALLOC!CS289</f>
        <v>0</v>
      </c>
      <c r="CT289" s="697">
        <f>[52]ACCOUNTALLOC!CT289</f>
        <v>0</v>
      </c>
      <c r="CU289" s="697">
        <f>[52]ACCOUNTALLOC!CU289</f>
        <v>954.21720599364392</v>
      </c>
      <c r="CW289" s="65">
        <f>[52]ACCOUNTALLOC!CW289</f>
        <v>0</v>
      </c>
      <c r="CX289" s="65">
        <f>[52]ACCOUNTALLOC!CX289</f>
        <v>0</v>
      </c>
      <c r="CY289" s="65">
        <f>[52]ACCOUNTALLOC!CY289</f>
        <v>0</v>
      </c>
      <c r="CZ289" s="65">
        <f>[52]ACCOUNTALLOC!CZ289</f>
        <v>0</v>
      </c>
      <c r="DA289" s="65">
        <f>[52]ACCOUNTALLOC!DA289</f>
        <v>0</v>
      </c>
      <c r="DB289" s="65">
        <f>[52]ACCOUNTALLOC!DB289</f>
        <v>0</v>
      </c>
      <c r="DC289" s="65">
        <f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>[52]ACCOUNTALLOC!E290</f>
        <v>0</v>
      </c>
      <c r="F290" s="697">
        <f>[52]ACCOUNTALLOC!F290</f>
        <v>0</v>
      </c>
      <c r="G290" s="697">
        <f>[52]ACCOUNTALLOC!G290</f>
        <v>0</v>
      </c>
      <c r="H290" s="697">
        <f>[52]ACCOUNTALLOC!H290</f>
        <v>0</v>
      </c>
      <c r="I290" s="697">
        <f>[52]ACCOUNTALLOC!I290</f>
        <v>0</v>
      </c>
      <c r="J290" s="697">
        <f>[52]ACCOUNTALLOC!J290</f>
        <v>0</v>
      </c>
      <c r="K290" s="697">
        <f>[52]ACCOUNTALLOC!K290</f>
        <v>0</v>
      </c>
      <c r="L290" s="698"/>
      <c r="M290" s="697">
        <f>[52]ACCOUNTALLOC!M290</f>
        <v>0</v>
      </c>
      <c r="N290" s="697">
        <f>[52]ACCOUNTALLOC!N290</f>
        <v>0</v>
      </c>
      <c r="O290" s="697">
        <f>[52]ACCOUNTALLOC!O290</f>
        <v>0</v>
      </c>
      <c r="P290" s="697">
        <f>[52]ACCOUNTALLOC!P290</f>
        <v>0</v>
      </c>
      <c r="Q290" s="697">
        <f>[52]ACCOUNTALLOC!Q290</f>
        <v>0</v>
      </c>
      <c r="R290" s="697">
        <f>[52]ACCOUNTALLOC!R290</f>
        <v>0</v>
      </c>
      <c r="S290" s="697">
        <f>[52]ACCOUNTALLOC!S290</f>
        <v>0</v>
      </c>
      <c r="T290" s="698"/>
      <c r="U290" s="697">
        <f>[52]ACCOUNTALLOC!U290</f>
        <v>0</v>
      </c>
      <c r="V290" s="697">
        <f>[52]ACCOUNTALLOC!V290</f>
        <v>0</v>
      </c>
      <c r="W290" s="697">
        <f>[52]ACCOUNTALLOC!W290</f>
        <v>0</v>
      </c>
      <c r="X290" s="697">
        <f>[52]ACCOUNTALLOC!X290</f>
        <v>0</v>
      </c>
      <c r="Y290" s="697">
        <f>[52]ACCOUNTALLOC!Y290</f>
        <v>0</v>
      </c>
      <c r="Z290" s="697">
        <f>[52]ACCOUNTALLOC!Z290</f>
        <v>0</v>
      </c>
      <c r="AA290" s="697">
        <f>[52]ACCOUNTALLOC!AA290</f>
        <v>0</v>
      </c>
      <c r="AB290" s="698"/>
      <c r="AC290" s="697">
        <f>[52]ACCOUNTALLOC!AC290</f>
        <v>0</v>
      </c>
      <c r="AD290" s="697">
        <f>[52]ACCOUNTALLOC!AD290</f>
        <v>0</v>
      </c>
      <c r="AE290" s="697">
        <f>[52]ACCOUNTALLOC!AE290</f>
        <v>0</v>
      </c>
      <c r="AF290" s="697">
        <f>[52]ACCOUNTALLOC!AF290</f>
        <v>0</v>
      </c>
      <c r="AG290" s="697">
        <f>[52]ACCOUNTALLOC!AG290</f>
        <v>0</v>
      </c>
      <c r="AH290" s="697">
        <f>[52]ACCOUNTALLOC!AH290</f>
        <v>0</v>
      </c>
      <c r="AI290" s="697">
        <f>[52]ACCOUNTALLOC!AI290</f>
        <v>0</v>
      </c>
      <c r="AJ290" s="698"/>
      <c r="AK290" s="697">
        <f>[52]ACCOUNTALLOC!AK290</f>
        <v>0</v>
      </c>
      <c r="AL290" s="697">
        <f>[52]ACCOUNTALLOC!AL290</f>
        <v>0</v>
      </c>
      <c r="AM290" s="697">
        <f>[52]ACCOUNTALLOC!AM290</f>
        <v>0</v>
      </c>
      <c r="AN290" s="697">
        <f>[52]ACCOUNTALLOC!AN290</f>
        <v>0</v>
      </c>
      <c r="AO290" s="697">
        <f>[52]ACCOUNTALLOC!AO290</f>
        <v>0</v>
      </c>
      <c r="AP290" s="697">
        <f>[52]ACCOUNTALLOC!AP290</f>
        <v>0</v>
      </c>
      <c r="AQ290" s="697">
        <f>[52]ACCOUNTALLOC!AQ290</f>
        <v>0</v>
      </c>
      <c r="AR290" s="698"/>
      <c r="AS290" s="697">
        <f>[52]ACCOUNTALLOC!AS290</f>
        <v>0</v>
      </c>
      <c r="AT290" s="697">
        <f>[52]ACCOUNTALLOC!AT290</f>
        <v>0</v>
      </c>
      <c r="AU290" s="697">
        <f>[52]ACCOUNTALLOC!AU290</f>
        <v>0</v>
      </c>
      <c r="AV290" s="697">
        <f>[52]ACCOUNTALLOC!AV290</f>
        <v>0</v>
      </c>
      <c r="AW290" s="697">
        <f>[52]ACCOUNTALLOC!AW290</f>
        <v>0</v>
      </c>
      <c r="AX290" s="697">
        <f>[52]ACCOUNTALLOC!AX290</f>
        <v>0</v>
      </c>
      <c r="AY290" s="697">
        <f>[52]ACCOUNTALLOC!AY290</f>
        <v>0</v>
      </c>
      <c r="AZ290" s="698"/>
      <c r="BA290" s="697">
        <f>[52]ACCOUNTALLOC!BA290</f>
        <v>0</v>
      </c>
      <c r="BB290" s="697">
        <f>[52]ACCOUNTALLOC!BB290</f>
        <v>0</v>
      </c>
      <c r="BC290" s="697">
        <f>[52]ACCOUNTALLOC!BC290</f>
        <v>0</v>
      </c>
      <c r="BD290" s="697">
        <f>[52]ACCOUNTALLOC!BD290</f>
        <v>0</v>
      </c>
      <c r="BE290" s="697">
        <f>[52]ACCOUNTALLOC!BE290</f>
        <v>0</v>
      </c>
      <c r="BF290" s="697">
        <f>[52]ACCOUNTALLOC!BF290</f>
        <v>0</v>
      </c>
      <c r="BG290" s="697">
        <f>[52]ACCOUNTALLOC!BG290</f>
        <v>0</v>
      </c>
      <c r="BH290" s="698"/>
      <c r="BI290" s="697">
        <f>[52]ACCOUNTALLOC!BI290</f>
        <v>0</v>
      </c>
      <c r="BJ290" s="697">
        <f>[52]ACCOUNTALLOC!BJ290</f>
        <v>0</v>
      </c>
      <c r="BK290" s="697">
        <f>[52]ACCOUNTALLOC!BK290</f>
        <v>0</v>
      </c>
      <c r="BL290" s="697">
        <f>[52]ACCOUNTALLOC!BL290</f>
        <v>0</v>
      </c>
      <c r="BM290" s="697">
        <f>[52]ACCOUNTALLOC!BM290</f>
        <v>0</v>
      </c>
      <c r="BN290" s="697">
        <f>[52]ACCOUNTALLOC!BN290</f>
        <v>0</v>
      </c>
      <c r="BO290" s="697">
        <f>[52]ACCOUNTALLOC!BO290</f>
        <v>0</v>
      </c>
      <c r="BP290" s="698"/>
      <c r="BQ290" s="697">
        <f>[52]ACCOUNTALLOC!BQ290</f>
        <v>0</v>
      </c>
      <c r="BR290" s="697">
        <f>[52]ACCOUNTALLOC!BR290</f>
        <v>0</v>
      </c>
      <c r="BS290" s="697">
        <f>[52]ACCOUNTALLOC!BS290</f>
        <v>0</v>
      </c>
      <c r="BT290" s="697">
        <f>[52]ACCOUNTALLOC!BT290</f>
        <v>0</v>
      </c>
      <c r="BU290" s="697">
        <f>[52]ACCOUNTALLOC!BU290</f>
        <v>0</v>
      </c>
      <c r="BV290" s="697">
        <f>[52]ACCOUNTALLOC!BV290</f>
        <v>0</v>
      </c>
      <c r="BW290" s="697">
        <f>[52]ACCOUNTALLOC!BW290</f>
        <v>0</v>
      </c>
      <c r="BX290" s="698"/>
      <c r="BY290" s="697">
        <f>[52]ACCOUNTALLOC!BY290</f>
        <v>6423.5119633552431</v>
      </c>
      <c r="BZ290" s="697">
        <f>[52]ACCOUNTALLOC!BZ290</f>
        <v>0</v>
      </c>
      <c r="CA290" s="697">
        <f>[52]ACCOUNTALLOC!CA290</f>
        <v>0</v>
      </c>
      <c r="CB290" s="697">
        <f>[52]ACCOUNTALLOC!CB290</f>
        <v>0</v>
      </c>
      <c r="CC290" s="697">
        <f>[52]ACCOUNTALLOC!CC290</f>
        <v>0</v>
      </c>
      <c r="CD290" s="697">
        <f>[52]ACCOUNTALLOC!CD290</f>
        <v>0</v>
      </c>
      <c r="CE290" s="697">
        <f>[52]ACCOUNTALLOC!CE290</f>
        <v>6423.5119633552431</v>
      </c>
      <c r="CF290" s="698"/>
      <c r="CG290" s="697">
        <f>[52]ACCOUNTALLOC!CG290</f>
        <v>0</v>
      </c>
      <c r="CH290" s="697">
        <f>[52]ACCOUNTALLOC!CH290</f>
        <v>0</v>
      </c>
      <c r="CI290" s="697">
        <f>[52]ACCOUNTALLOC!CI290</f>
        <v>0</v>
      </c>
      <c r="CJ290" s="697">
        <f>[52]ACCOUNTALLOC!CJ290</f>
        <v>0</v>
      </c>
      <c r="CK290" s="697">
        <f>[52]ACCOUNTALLOC!CK290</f>
        <v>0</v>
      </c>
      <c r="CL290" s="697">
        <f>[52]ACCOUNTALLOC!CL290</f>
        <v>0</v>
      </c>
      <c r="CM290" s="697">
        <f>[52]ACCOUNTALLOC!CM290</f>
        <v>0</v>
      </c>
      <c r="CN290" s="698">
        <f>[52]ACCOUNTALLOC!CN290</f>
        <v>0</v>
      </c>
      <c r="CO290" s="697">
        <f>[52]ACCOUNTALLOC!CO290</f>
        <v>0</v>
      </c>
      <c r="CP290" s="697">
        <f>[52]ACCOUNTALLOC!CP290</f>
        <v>0</v>
      </c>
      <c r="CQ290" s="697">
        <f>[52]ACCOUNTALLOC!CQ290</f>
        <v>0</v>
      </c>
      <c r="CR290" s="697">
        <f>[52]ACCOUNTALLOC!CR290</f>
        <v>0</v>
      </c>
      <c r="CS290" s="697">
        <f>[52]ACCOUNTALLOC!CS290</f>
        <v>0</v>
      </c>
      <c r="CT290" s="697">
        <f>[52]ACCOUNTALLOC!CT290</f>
        <v>0</v>
      </c>
      <c r="CU290" s="697">
        <f>[52]ACCOUNTALLOC!CU290</f>
        <v>0</v>
      </c>
      <c r="CW290" s="65">
        <f>[52]ACCOUNTALLOC!CW290</f>
        <v>0</v>
      </c>
      <c r="CX290" s="65">
        <f>[52]ACCOUNTALLOC!CX290</f>
        <v>0</v>
      </c>
      <c r="CY290" s="65">
        <f>[52]ACCOUNTALLOC!CY290</f>
        <v>0</v>
      </c>
      <c r="CZ290" s="65">
        <f>[52]ACCOUNTALLOC!CZ290</f>
        <v>0</v>
      </c>
      <c r="DA290" s="65">
        <f>[52]ACCOUNTALLOC!DA290</f>
        <v>0</v>
      </c>
      <c r="DB290" s="65">
        <f>[52]ACCOUNTALLOC!DB290</f>
        <v>0</v>
      </c>
      <c r="DC290" s="65">
        <f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>[52]ACCOUNTALLOC!E291</f>
        <v>186715.60839841518</v>
      </c>
      <c r="F291" s="697">
        <f>[52]ACCOUNTALLOC!F291</f>
        <v>1364634.5325858251</v>
      </c>
      <c r="G291" s="697">
        <f>[52]ACCOUNTALLOC!G291</f>
        <v>0</v>
      </c>
      <c r="H291" s="697">
        <f>[52]ACCOUNTALLOC!H291</f>
        <v>0</v>
      </c>
      <c r="I291" s="697">
        <f>[52]ACCOUNTALLOC!I291</f>
        <v>0</v>
      </c>
      <c r="J291" s="697">
        <f>[52]ACCOUNTALLOC!J291</f>
        <v>0</v>
      </c>
      <c r="K291" s="697">
        <f>[52]ACCOUNTALLOC!K291</f>
        <v>1551350.1409842402</v>
      </c>
      <c r="L291" s="698"/>
      <c r="M291" s="697">
        <f>[52]ACCOUNTALLOC!M291</f>
        <v>43047.842257810262</v>
      </c>
      <c r="N291" s="697">
        <f>[52]ACCOUNTALLOC!N291</f>
        <v>346737.62229597196</v>
      </c>
      <c r="O291" s="697">
        <f>[52]ACCOUNTALLOC!O291</f>
        <v>0</v>
      </c>
      <c r="P291" s="697">
        <f>[52]ACCOUNTALLOC!P291</f>
        <v>0</v>
      </c>
      <c r="Q291" s="697">
        <f>[52]ACCOUNTALLOC!Q291</f>
        <v>0</v>
      </c>
      <c r="R291" s="697">
        <f>[52]ACCOUNTALLOC!R291</f>
        <v>0</v>
      </c>
      <c r="S291" s="697">
        <f>[52]ACCOUNTALLOC!S291</f>
        <v>389785.46455378225</v>
      </c>
      <c r="T291" s="698"/>
      <c r="U291" s="697">
        <f>[52]ACCOUNTALLOC!U291</f>
        <v>46075.741740150806</v>
      </c>
      <c r="V291" s="697">
        <f>[52]ACCOUNTALLOC!V291</f>
        <v>385598.78910200455</v>
      </c>
      <c r="W291" s="697">
        <f>[52]ACCOUNTALLOC!W291</f>
        <v>0</v>
      </c>
      <c r="X291" s="697">
        <f>[52]ACCOUNTALLOC!X291</f>
        <v>0</v>
      </c>
      <c r="Y291" s="697">
        <f>[52]ACCOUNTALLOC!Y291</f>
        <v>0</v>
      </c>
      <c r="Z291" s="697">
        <f>[52]ACCOUNTALLOC!Z291</f>
        <v>0</v>
      </c>
      <c r="AA291" s="697">
        <f>[52]ACCOUNTALLOC!AA291</f>
        <v>431674.53084215533</v>
      </c>
      <c r="AB291" s="698"/>
      <c r="AC291" s="697">
        <f>[52]ACCOUNTALLOC!AC291</f>
        <v>24209.017280921649</v>
      </c>
      <c r="AD291" s="697">
        <f>[52]ACCOUNTALLOC!AD291</f>
        <v>248852.27797182981</v>
      </c>
      <c r="AE291" s="697">
        <f>[52]ACCOUNTALLOC!AE291</f>
        <v>0</v>
      </c>
      <c r="AF291" s="697">
        <f>[52]ACCOUNTALLOC!AF291</f>
        <v>0</v>
      </c>
      <c r="AG291" s="697">
        <f>[52]ACCOUNTALLOC!AG291</f>
        <v>0</v>
      </c>
      <c r="AH291" s="697">
        <f>[52]ACCOUNTALLOC!AH291</f>
        <v>0</v>
      </c>
      <c r="AI291" s="697">
        <f>[52]ACCOUNTALLOC!AI291</f>
        <v>273061.29525275144</v>
      </c>
      <c r="AJ291" s="698"/>
      <c r="AK291" s="697">
        <f>[52]ACCOUNTALLOC!AK291</f>
        <v>17101.797552564516</v>
      </c>
      <c r="AL291" s="697">
        <f>[52]ACCOUNTALLOC!AL291</f>
        <v>173137.17795542759</v>
      </c>
      <c r="AM291" s="697">
        <f>[52]ACCOUNTALLOC!AM291</f>
        <v>0</v>
      </c>
      <c r="AN291" s="697">
        <f>[52]ACCOUNTALLOC!AN291</f>
        <v>0</v>
      </c>
      <c r="AO291" s="697">
        <f>[52]ACCOUNTALLOC!AO291</f>
        <v>0</v>
      </c>
      <c r="AP291" s="697">
        <f>[52]ACCOUNTALLOC!AP291</f>
        <v>0</v>
      </c>
      <c r="AQ291" s="697">
        <f>[52]ACCOUNTALLOC!AQ291</f>
        <v>190238.97550799209</v>
      </c>
      <c r="AR291" s="698"/>
      <c r="AS291" s="697">
        <f>[52]ACCOUNTALLOC!AS291</f>
        <v>0.58444204019748203</v>
      </c>
      <c r="AT291" s="697">
        <f>[52]ACCOUNTALLOC!AT291</f>
        <v>546.69940110469122</v>
      </c>
      <c r="AU291" s="697">
        <f>[52]ACCOUNTALLOC!AU291</f>
        <v>0</v>
      </c>
      <c r="AV291" s="697">
        <f>[52]ACCOUNTALLOC!AV291</f>
        <v>0</v>
      </c>
      <c r="AW291" s="697">
        <f>[52]ACCOUNTALLOC!AW291</f>
        <v>0</v>
      </c>
      <c r="AX291" s="697">
        <f>[52]ACCOUNTALLOC!AX291</f>
        <v>0</v>
      </c>
      <c r="AY291" s="697">
        <f>[52]ACCOUNTALLOC!AY291</f>
        <v>547.28384314488869</v>
      </c>
      <c r="AZ291" s="698"/>
      <c r="BA291" s="697">
        <f>[52]ACCOUNTALLOC!BA291</f>
        <v>0</v>
      </c>
      <c r="BB291" s="697">
        <f>[52]ACCOUNTALLOC!BB291</f>
        <v>15088.638193978111</v>
      </c>
      <c r="BC291" s="697">
        <f>[52]ACCOUNTALLOC!BC291</f>
        <v>0</v>
      </c>
      <c r="BD291" s="697">
        <f>[52]ACCOUNTALLOC!BD291</f>
        <v>0</v>
      </c>
      <c r="BE291" s="697">
        <f>[52]ACCOUNTALLOC!BE291</f>
        <v>0</v>
      </c>
      <c r="BF291" s="697">
        <f>[52]ACCOUNTALLOC!BF291</f>
        <v>0</v>
      </c>
      <c r="BG291" s="697">
        <f>[52]ACCOUNTALLOC!BG291</f>
        <v>15088.638193978111</v>
      </c>
      <c r="BH291" s="698"/>
      <c r="BI291" s="697">
        <f>[52]ACCOUNTALLOC!BI291</f>
        <v>0</v>
      </c>
      <c r="BJ291" s="697">
        <f>[52]ACCOUNTALLOC!BJ291</f>
        <v>0</v>
      </c>
      <c r="BK291" s="697">
        <f>[52]ACCOUNTALLOC!BK291</f>
        <v>0</v>
      </c>
      <c r="BL291" s="697">
        <f>[52]ACCOUNTALLOC!BL291</f>
        <v>0</v>
      </c>
      <c r="BM291" s="697">
        <f>[52]ACCOUNTALLOC!BM291</f>
        <v>0</v>
      </c>
      <c r="BN291" s="697">
        <f>[52]ACCOUNTALLOC!BN291</f>
        <v>0</v>
      </c>
      <c r="BO291" s="697">
        <f>[52]ACCOUNTALLOC!BO291</f>
        <v>0</v>
      </c>
      <c r="BP291" s="698"/>
      <c r="BQ291" s="697">
        <f>[52]ACCOUNTALLOC!BQ291</f>
        <v>5808.7574126016643</v>
      </c>
      <c r="BR291" s="697">
        <f>[52]ACCOUNTALLOC!BR291</f>
        <v>74940.810137664332</v>
      </c>
      <c r="BS291" s="697">
        <f>[52]ACCOUNTALLOC!BS291</f>
        <v>0</v>
      </c>
      <c r="BT291" s="697">
        <f>[52]ACCOUNTALLOC!BT291</f>
        <v>0</v>
      </c>
      <c r="BU291" s="697">
        <f>[52]ACCOUNTALLOC!BU291</f>
        <v>0</v>
      </c>
      <c r="BV291" s="697">
        <f>[52]ACCOUNTALLOC!BV291</f>
        <v>0</v>
      </c>
      <c r="BW291" s="697">
        <f>[52]ACCOUNTALLOC!BW291</f>
        <v>80749.567550266001</v>
      </c>
      <c r="BX291" s="698"/>
      <c r="BY291" s="697">
        <f>[52]ACCOUNTALLOC!BY291</f>
        <v>0</v>
      </c>
      <c r="BZ291" s="697">
        <f>[52]ACCOUNTALLOC!BZ291</f>
        <v>0</v>
      </c>
      <c r="CA291" s="697">
        <f>[52]ACCOUNTALLOC!CA291</f>
        <v>0</v>
      </c>
      <c r="CB291" s="697">
        <f>[52]ACCOUNTALLOC!CB291</f>
        <v>0</v>
      </c>
      <c r="CC291" s="697">
        <f>[52]ACCOUNTALLOC!CC291</f>
        <v>0</v>
      </c>
      <c r="CD291" s="697">
        <f>[52]ACCOUNTALLOC!CD291</f>
        <v>0</v>
      </c>
      <c r="CE291" s="697">
        <f>[52]ACCOUNTALLOC!CE291</f>
        <v>0</v>
      </c>
      <c r="CF291" s="698"/>
      <c r="CG291" s="697">
        <f>[52]ACCOUNTALLOC!CG291</f>
        <v>672.84114556227075</v>
      </c>
      <c r="CH291" s="697">
        <f>[52]ACCOUNTALLOC!CH291</f>
        <v>9023.8026054448001</v>
      </c>
      <c r="CI291" s="697">
        <f>[52]ACCOUNTALLOC!CI291</f>
        <v>0</v>
      </c>
      <c r="CJ291" s="697">
        <f>[52]ACCOUNTALLOC!CJ291</f>
        <v>0</v>
      </c>
      <c r="CK291" s="697">
        <f>[52]ACCOUNTALLOC!CK291</f>
        <v>0</v>
      </c>
      <c r="CL291" s="697">
        <f>[52]ACCOUNTALLOC!CL291</f>
        <v>0</v>
      </c>
      <c r="CM291" s="697">
        <f>[52]ACCOUNTALLOC!CM291</f>
        <v>9696.64375100707</v>
      </c>
      <c r="CN291" s="698">
        <f>[52]ACCOUNTALLOC!CN291</f>
        <v>0</v>
      </c>
      <c r="CO291" s="697">
        <f>[52]ACCOUNTALLOC!CO291</f>
        <v>119.25341737168689</v>
      </c>
      <c r="CP291" s="697">
        <f>[52]ACCOUNTALLOC!CP291</f>
        <v>883.14835274969221</v>
      </c>
      <c r="CQ291" s="697">
        <f>[52]ACCOUNTALLOC!CQ291</f>
        <v>0</v>
      </c>
      <c r="CR291" s="697">
        <f>[52]ACCOUNTALLOC!CR291</f>
        <v>0</v>
      </c>
      <c r="CS291" s="697">
        <f>[52]ACCOUNTALLOC!CS291</f>
        <v>0</v>
      </c>
      <c r="CT291" s="697">
        <f>[52]ACCOUNTALLOC!CT291</f>
        <v>0</v>
      </c>
      <c r="CU291" s="697">
        <f>[52]ACCOUNTALLOC!CU291</f>
        <v>1002.4017701213791</v>
      </c>
      <c r="CW291" s="65">
        <f>[52]ACCOUNTALLOC!CW291</f>
        <v>0</v>
      </c>
      <c r="CX291" s="65">
        <f>[52]ACCOUNTALLOC!CX291</f>
        <v>0</v>
      </c>
      <c r="CY291" s="65">
        <f>[52]ACCOUNTALLOC!CY291</f>
        <v>0</v>
      </c>
      <c r="CZ291" s="65">
        <f>[52]ACCOUNTALLOC!CZ291</f>
        <v>0</v>
      </c>
      <c r="DA291" s="65">
        <f>[52]ACCOUNTALLOC!DA291</f>
        <v>0</v>
      </c>
      <c r="DB291" s="65">
        <f>[52]ACCOUNTALLOC!DB291</f>
        <v>0</v>
      </c>
      <c r="DC291" s="65">
        <f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>[52]ACCOUNTALLOC!E292</f>
        <v>0</v>
      </c>
      <c r="F292" s="697">
        <f>[52]ACCOUNTALLOC!F292</f>
        <v>0</v>
      </c>
      <c r="G292" s="697">
        <f>[52]ACCOUNTALLOC!G292</f>
        <v>0</v>
      </c>
      <c r="H292" s="697">
        <f>[52]ACCOUNTALLOC!H292</f>
        <v>0</v>
      </c>
      <c r="I292" s="697">
        <f>[52]ACCOUNTALLOC!I292</f>
        <v>0</v>
      </c>
      <c r="J292" s="697">
        <f>[52]ACCOUNTALLOC!J292</f>
        <v>0</v>
      </c>
      <c r="K292" s="697">
        <f>[52]ACCOUNTALLOC!K292</f>
        <v>0</v>
      </c>
      <c r="L292" s="698"/>
      <c r="M292" s="697">
        <f>[52]ACCOUNTALLOC!M292</f>
        <v>0</v>
      </c>
      <c r="N292" s="697">
        <f>[52]ACCOUNTALLOC!N292</f>
        <v>0</v>
      </c>
      <c r="O292" s="697">
        <f>[52]ACCOUNTALLOC!O292</f>
        <v>0</v>
      </c>
      <c r="P292" s="697">
        <f>[52]ACCOUNTALLOC!P292</f>
        <v>0</v>
      </c>
      <c r="Q292" s="697">
        <f>[52]ACCOUNTALLOC!Q292</f>
        <v>0</v>
      </c>
      <c r="R292" s="697">
        <f>[52]ACCOUNTALLOC!R292</f>
        <v>0</v>
      </c>
      <c r="S292" s="697">
        <f>[52]ACCOUNTALLOC!S292</f>
        <v>0</v>
      </c>
      <c r="T292" s="698"/>
      <c r="U292" s="697">
        <f>[52]ACCOUNTALLOC!U292</f>
        <v>0</v>
      </c>
      <c r="V292" s="697">
        <f>[52]ACCOUNTALLOC!V292</f>
        <v>0</v>
      </c>
      <c r="W292" s="697">
        <f>[52]ACCOUNTALLOC!W292</f>
        <v>0</v>
      </c>
      <c r="X292" s="697">
        <f>[52]ACCOUNTALLOC!X292</f>
        <v>0</v>
      </c>
      <c r="Y292" s="697">
        <f>[52]ACCOUNTALLOC!Y292</f>
        <v>0</v>
      </c>
      <c r="Z292" s="697">
        <f>[52]ACCOUNTALLOC!Z292</f>
        <v>0</v>
      </c>
      <c r="AA292" s="697">
        <f>[52]ACCOUNTALLOC!AA292</f>
        <v>0</v>
      </c>
      <c r="AB292" s="698"/>
      <c r="AC292" s="697">
        <f>[52]ACCOUNTALLOC!AC292</f>
        <v>0</v>
      </c>
      <c r="AD292" s="697">
        <f>[52]ACCOUNTALLOC!AD292</f>
        <v>0</v>
      </c>
      <c r="AE292" s="697">
        <f>[52]ACCOUNTALLOC!AE292</f>
        <v>0</v>
      </c>
      <c r="AF292" s="697">
        <f>[52]ACCOUNTALLOC!AF292</f>
        <v>0</v>
      </c>
      <c r="AG292" s="697">
        <f>[52]ACCOUNTALLOC!AG292</f>
        <v>0</v>
      </c>
      <c r="AH292" s="697">
        <f>[52]ACCOUNTALLOC!AH292</f>
        <v>0</v>
      </c>
      <c r="AI292" s="697">
        <f>[52]ACCOUNTALLOC!AI292</f>
        <v>0</v>
      </c>
      <c r="AJ292" s="698"/>
      <c r="AK292" s="697">
        <f>[52]ACCOUNTALLOC!AK292</f>
        <v>0</v>
      </c>
      <c r="AL292" s="697">
        <f>[52]ACCOUNTALLOC!AL292</f>
        <v>0</v>
      </c>
      <c r="AM292" s="697">
        <f>[52]ACCOUNTALLOC!AM292</f>
        <v>0</v>
      </c>
      <c r="AN292" s="697">
        <f>[52]ACCOUNTALLOC!AN292</f>
        <v>0</v>
      </c>
      <c r="AO292" s="697">
        <f>[52]ACCOUNTALLOC!AO292</f>
        <v>0</v>
      </c>
      <c r="AP292" s="697">
        <f>[52]ACCOUNTALLOC!AP292</f>
        <v>0</v>
      </c>
      <c r="AQ292" s="697">
        <f>[52]ACCOUNTALLOC!AQ292</f>
        <v>0</v>
      </c>
      <c r="AR292" s="698"/>
      <c r="AS292" s="697">
        <f>[52]ACCOUNTALLOC!AS292</f>
        <v>0</v>
      </c>
      <c r="AT292" s="697">
        <f>[52]ACCOUNTALLOC!AT292</f>
        <v>0</v>
      </c>
      <c r="AU292" s="697">
        <f>[52]ACCOUNTALLOC!AU292</f>
        <v>0</v>
      </c>
      <c r="AV292" s="697">
        <f>[52]ACCOUNTALLOC!AV292</f>
        <v>0</v>
      </c>
      <c r="AW292" s="697">
        <f>[52]ACCOUNTALLOC!AW292</f>
        <v>0</v>
      </c>
      <c r="AX292" s="697">
        <f>[52]ACCOUNTALLOC!AX292</f>
        <v>0</v>
      </c>
      <c r="AY292" s="697">
        <f>[52]ACCOUNTALLOC!AY292</f>
        <v>0</v>
      </c>
      <c r="AZ292" s="698"/>
      <c r="BA292" s="697">
        <f>[52]ACCOUNTALLOC!BA292</f>
        <v>0</v>
      </c>
      <c r="BB292" s="697">
        <f>[52]ACCOUNTALLOC!BB292</f>
        <v>0</v>
      </c>
      <c r="BC292" s="697">
        <f>[52]ACCOUNTALLOC!BC292</f>
        <v>0</v>
      </c>
      <c r="BD292" s="697">
        <f>[52]ACCOUNTALLOC!BD292</f>
        <v>0</v>
      </c>
      <c r="BE292" s="697">
        <f>[52]ACCOUNTALLOC!BE292</f>
        <v>0</v>
      </c>
      <c r="BF292" s="697">
        <f>[52]ACCOUNTALLOC!BF292</f>
        <v>0</v>
      </c>
      <c r="BG292" s="697">
        <f>[52]ACCOUNTALLOC!BG292</f>
        <v>0</v>
      </c>
      <c r="BH292" s="698"/>
      <c r="BI292" s="697">
        <f>[52]ACCOUNTALLOC!BI292</f>
        <v>0</v>
      </c>
      <c r="BJ292" s="697">
        <f>[52]ACCOUNTALLOC!BJ292</f>
        <v>0</v>
      </c>
      <c r="BK292" s="697">
        <f>[52]ACCOUNTALLOC!BK292</f>
        <v>0</v>
      </c>
      <c r="BL292" s="697">
        <f>[52]ACCOUNTALLOC!BL292</f>
        <v>0</v>
      </c>
      <c r="BM292" s="697">
        <f>[52]ACCOUNTALLOC!BM292</f>
        <v>0</v>
      </c>
      <c r="BN292" s="697">
        <f>[52]ACCOUNTALLOC!BN292</f>
        <v>0</v>
      </c>
      <c r="BO292" s="697">
        <f>[52]ACCOUNTALLOC!BO292</f>
        <v>0</v>
      </c>
      <c r="BP292" s="698"/>
      <c r="BQ292" s="697">
        <f>[52]ACCOUNTALLOC!BQ292</f>
        <v>0</v>
      </c>
      <c r="BR292" s="697">
        <f>[52]ACCOUNTALLOC!BR292</f>
        <v>0</v>
      </c>
      <c r="BS292" s="697">
        <f>[52]ACCOUNTALLOC!BS292</f>
        <v>0</v>
      </c>
      <c r="BT292" s="697">
        <f>[52]ACCOUNTALLOC!BT292</f>
        <v>0</v>
      </c>
      <c r="BU292" s="697">
        <f>[52]ACCOUNTALLOC!BU292</f>
        <v>0</v>
      </c>
      <c r="BV292" s="697">
        <f>[52]ACCOUNTALLOC!BV292</f>
        <v>0</v>
      </c>
      <c r="BW292" s="697">
        <f>[52]ACCOUNTALLOC!BW292</f>
        <v>0</v>
      </c>
      <c r="BX292" s="698"/>
      <c r="BY292" s="697">
        <f>[52]ACCOUNTALLOC!BY292</f>
        <v>0</v>
      </c>
      <c r="BZ292" s="697">
        <f>[52]ACCOUNTALLOC!BZ292</f>
        <v>0</v>
      </c>
      <c r="CA292" s="697">
        <f>[52]ACCOUNTALLOC!CA292</f>
        <v>0</v>
      </c>
      <c r="CB292" s="697">
        <f>[52]ACCOUNTALLOC!CB292</f>
        <v>0</v>
      </c>
      <c r="CC292" s="697">
        <f>[52]ACCOUNTALLOC!CC292</f>
        <v>0</v>
      </c>
      <c r="CD292" s="697">
        <f>[52]ACCOUNTALLOC!CD292</f>
        <v>0</v>
      </c>
      <c r="CE292" s="697">
        <f>[52]ACCOUNTALLOC!CE292</f>
        <v>0</v>
      </c>
      <c r="CF292" s="698"/>
      <c r="CG292" s="697">
        <f>[52]ACCOUNTALLOC!CG292</f>
        <v>0</v>
      </c>
      <c r="CH292" s="697">
        <f>[52]ACCOUNTALLOC!CH292</f>
        <v>0</v>
      </c>
      <c r="CI292" s="697">
        <f>[52]ACCOUNTALLOC!CI292</f>
        <v>0</v>
      </c>
      <c r="CJ292" s="697">
        <f>[52]ACCOUNTALLOC!CJ292</f>
        <v>0</v>
      </c>
      <c r="CK292" s="697">
        <f>[52]ACCOUNTALLOC!CK292</f>
        <v>0</v>
      </c>
      <c r="CL292" s="697">
        <f>[52]ACCOUNTALLOC!CL292</f>
        <v>0</v>
      </c>
      <c r="CM292" s="697">
        <f>[52]ACCOUNTALLOC!CM292</f>
        <v>0</v>
      </c>
      <c r="CN292" s="698">
        <f>[52]ACCOUNTALLOC!CN292</f>
        <v>0</v>
      </c>
      <c r="CO292" s="697">
        <f>[52]ACCOUNTALLOC!CO292</f>
        <v>0</v>
      </c>
      <c r="CP292" s="697">
        <f>[52]ACCOUNTALLOC!CP292</f>
        <v>0</v>
      </c>
      <c r="CQ292" s="697">
        <f>[52]ACCOUNTALLOC!CQ292</f>
        <v>0</v>
      </c>
      <c r="CR292" s="697">
        <f>[52]ACCOUNTALLOC!CR292</f>
        <v>0</v>
      </c>
      <c r="CS292" s="697">
        <f>[52]ACCOUNTALLOC!CS292</f>
        <v>0</v>
      </c>
      <c r="CT292" s="697">
        <f>[52]ACCOUNTALLOC!CT292</f>
        <v>0</v>
      </c>
      <c r="CU292" s="697">
        <f>[52]ACCOUNTALLOC!CU292</f>
        <v>0</v>
      </c>
      <c r="CW292" s="65">
        <f>[52]ACCOUNTALLOC!CW292</f>
        <v>0</v>
      </c>
      <c r="CX292" s="65">
        <f>[52]ACCOUNTALLOC!CX292</f>
        <v>0</v>
      </c>
      <c r="CY292" s="65">
        <f>[52]ACCOUNTALLOC!CY292</f>
        <v>0</v>
      </c>
      <c r="CZ292" s="65">
        <f>[52]ACCOUNTALLOC!CZ292</f>
        <v>0</v>
      </c>
      <c r="DA292" s="65">
        <f>[52]ACCOUNTALLOC!DA292</f>
        <v>0</v>
      </c>
      <c r="DB292" s="65">
        <f>[52]ACCOUNTALLOC!DB292</f>
        <v>0</v>
      </c>
      <c r="DC292" s="65">
        <f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>[52]ACCOUNTALLOC!E293</f>
        <v>0</v>
      </c>
      <c r="F293" s="697">
        <f>[52]ACCOUNTALLOC!F293</f>
        <v>0</v>
      </c>
      <c r="G293" s="697">
        <f>[52]ACCOUNTALLOC!G293</f>
        <v>0</v>
      </c>
      <c r="H293" s="697">
        <f>[52]ACCOUNTALLOC!H293</f>
        <v>0</v>
      </c>
      <c r="I293" s="697">
        <f>[52]ACCOUNTALLOC!I293</f>
        <v>0</v>
      </c>
      <c r="J293" s="697">
        <f>[52]ACCOUNTALLOC!J293</f>
        <v>0</v>
      </c>
      <c r="K293" s="697">
        <f>[52]ACCOUNTALLOC!K293</f>
        <v>0</v>
      </c>
      <c r="L293" s="698"/>
      <c r="M293" s="697">
        <f>[52]ACCOUNTALLOC!M293</f>
        <v>0</v>
      </c>
      <c r="N293" s="697">
        <f>[52]ACCOUNTALLOC!N293</f>
        <v>0</v>
      </c>
      <c r="O293" s="697">
        <f>[52]ACCOUNTALLOC!O293</f>
        <v>0</v>
      </c>
      <c r="P293" s="697">
        <f>[52]ACCOUNTALLOC!P293</f>
        <v>0</v>
      </c>
      <c r="Q293" s="697">
        <f>[52]ACCOUNTALLOC!Q293</f>
        <v>0</v>
      </c>
      <c r="R293" s="697">
        <f>[52]ACCOUNTALLOC!R293</f>
        <v>0</v>
      </c>
      <c r="S293" s="697">
        <f>[52]ACCOUNTALLOC!S293</f>
        <v>0</v>
      </c>
      <c r="T293" s="698"/>
      <c r="U293" s="697">
        <f>[52]ACCOUNTALLOC!U293</f>
        <v>0</v>
      </c>
      <c r="V293" s="697">
        <f>[52]ACCOUNTALLOC!V293</f>
        <v>0</v>
      </c>
      <c r="W293" s="697">
        <f>[52]ACCOUNTALLOC!W293</f>
        <v>0</v>
      </c>
      <c r="X293" s="697">
        <f>[52]ACCOUNTALLOC!X293</f>
        <v>0</v>
      </c>
      <c r="Y293" s="697">
        <f>[52]ACCOUNTALLOC!Y293</f>
        <v>0</v>
      </c>
      <c r="Z293" s="697">
        <f>[52]ACCOUNTALLOC!Z293</f>
        <v>0</v>
      </c>
      <c r="AA293" s="697">
        <f>[52]ACCOUNTALLOC!AA293</f>
        <v>0</v>
      </c>
      <c r="AB293" s="698"/>
      <c r="AC293" s="697">
        <f>[52]ACCOUNTALLOC!AC293</f>
        <v>0</v>
      </c>
      <c r="AD293" s="697">
        <f>[52]ACCOUNTALLOC!AD293</f>
        <v>0</v>
      </c>
      <c r="AE293" s="697">
        <f>[52]ACCOUNTALLOC!AE293</f>
        <v>0</v>
      </c>
      <c r="AF293" s="697">
        <f>[52]ACCOUNTALLOC!AF293</f>
        <v>0</v>
      </c>
      <c r="AG293" s="697">
        <f>[52]ACCOUNTALLOC!AG293</f>
        <v>0</v>
      </c>
      <c r="AH293" s="697">
        <f>[52]ACCOUNTALLOC!AH293</f>
        <v>0</v>
      </c>
      <c r="AI293" s="697">
        <f>[52]ACCOUNTALLOC!AI293</f>
        <v>0</v>
      </c>
      <c r="AJ293" s="698"/>
      <c r="AK293" s="697">
        <f>[52]ACCOUNTALLOC!AK293</f>
        <v>0</v>
      </c>
      <c r="AL293" s="697">
        <f>[52]ACCOUNTALLOC!AL293</f>
        <v>0</v>
      </c>
      <c r="AM293" s="697">
        <f>[52]ACCOUNTALLOC!AM293</f>
        <v>0</v>
      </c>
      <c r="AN293" s="697">
        <f>[52]ACCOUNTALLOC!AN293</f>
        <v>0</v>
      </c>
      <c r="AO293" s="697">
        <f>[52]ACCOUNTALLOC!AO293</f>
        <v>0</v>
      </c>
      <c r="AP293" s="697">
        <f>[52]ACCOUNTALLOC!AP293</f>
        <v>0</v>
      </c>
      <c r="AQ293" s="697">
        <f>[52]ACCOUNTALLOC!AQ293</f>
        <v>0</v>
      </c>
      <c r="AR293" s="698"/>
      <c r="AS293" s="697">
        <f>[52]ACCOUNTALLOC!AS293</f>
        <v>0</v>
      </c>
      <c r="AT293" s="697">
        <f>[52]ACCOUNTALLOC!AT293</f>
        <v>0</v>
      </c>
      <c r="AU293" s="697">
        <f>[52]ACCOUNTALLOC!AU293</f>
        <v>0</v>
      </c>
      <c r="AV293" s="697">
        <f>[52]ACCOUNTALLOC!AV293</f>
        <v>0</v>
      </c>
      <c r="AW293" s="697">
        <f>[52]ACCOUNTALLOC!AW293</f>
        <v>0</v>
      </c>
      <c r="AX293" s="697">
        <f>[52]ACCOUNTALLOC!AX293</f>
        <v>0</v>
      </c>
      <c r="AY293" s="697">
        <f>[52]ACCOUNTALLOC!AY293</f>
        <v>0</v>
      </c>
      <c r="AZ293" s="698"/>
      <c r="BA293" s="697">
        <f>[52]ACCOUNTALLOC!BA293</f>
        <v>0</v>
      </c>
      <c r="BB293" s="697">
        <f>[52]ACCOUNTALLOC!BB293</f>
        <v>0</v>
      </c>
      <c r="BC293" s="697">
        <f>[52]ACCOUNTALLOC!BC293</f>
        <v>0</v>
      </c>
      <c r="BD293" s="697">
        <f>[52]ACCOUNTALLOC!BD293</f>
        <v>0</v>
      </c>
      <c r="BE293" s="697">
        <f>[52]ACCOUNTALLOC!BE293</f>
        <v>0</v>
      </c>
      <c r="BF293" s="697">
        <f>[52]ACCOUNTALLOC!BF293</f>
        <v>0</v>
      </c>
      <c r="BG293" s="697">
        <f>[52]ACCOUNTALLOC!BG293</f>
        <v>0</v>
      </c>
      <c r="BH293" s="698"/>
      <c r="BI293" s="697">
        <f>[52]ACCOUNTALLOC!BI293</f>
        <v>0</v>
      </c>
      <c r="BJ293" s="697">
        <f>[52]ACCOUNTALLOC!BJ293</f>
        <v>0</v>
      </c>
      <c r="BK293" s="697">
        <f>[52]ACCOUNTALLOC!BK293</f>
        <v>0</v>
      </c>
      <c r="BL293" s="697">
        <f>[52]ACCOUNTALLOC!BL293</f>
        <v>0</v>
      </c>
      <c r="BM293" s="697">
        <f>[52]ACCOUNTALLOC!BM293</f>
        <v>0</v>
      </c>
      <c r="BN293" s="697">
        <f>[52]ACCOUNTALLOC!BN293</f>
        <v>0</v>
      </c>
      <c r="BO293" s="697">
        <f>[52]ACCOUNTALLOC!BO293</f>
        <v>0</v>
      </c>
      <c r="BP293" s="698"/>
      <c r="BQ293" s="697">
        <f>[52]ACCOUNTALLOC!BQ293</f>
        <v>0</v>
      </c>
      <c r="BR293" s="697">
        <f>[52]ACCOUNTALLOC!BR293</f>
        <v>0</v>
      </c>
      <c r="BS293" s="697">
        <f>[52]ACCOUNTALLOC!BS293</f>
        <v>0</v>
      </c>
      <c r="BT293" s="697">
        <f>[52]ACCOUNTALLOC!BT293</f>
        <v>0</v>
      </c>
      <c r="BU293" s="697">
        <f>[52]ACCOUNTALLOC!BU293</f>
        <v>0</v>
      </c>
      <c r="BV293" s="697">
        <f>[52]ACCOUNTALLOC!BV293</f>
        <v>0</v>
      </c>
      <c r="BW293" s="697">
        <f>[52]ACCOUNTALLOC!BW293</f>
        <v>0</v>
      </c>
      <c r="BX293" s="698"/>
      <c r="BY293" s="697">
        <f>[52]ACCOUNTALLOC!BY293</f>
        <v>0</v>
      </c>
      <c r="BZ293" s="697">
        <f>[52]ACCOUNTALLOC!BZ293</f>
        <v>0</v>
      </c>
      <c r="CA293" s="697">
        <f>[52]ACCOUNTALLOC!CA293</f>
        <v>0</v>
      </c>
      <c r="CB293" s="697">
        <f>[52]ACCOUNTALLOC!CB293</f>
        <v>0</v>
      </c>
      <c r="CC293" s="697">
        <f>[52]ACCOUNTALLOC!CC293</f>
        <v>0</v>
      </c>
      <c r="CD293" s="697">
        <f>[52]ACCOUNTALLOC!CD293</f>
        <v>0</v>
      </c>
      <c r="CE293" s="697">
        <f>[52]ACCOUNTALLOC!CE293</f>
        <v>0</v>
      </c>
      <c r="CF293" s="698"/>
      <c r="CG293" s="697">
        <f>[52]ACCOUNTALLOC!CG293</f>
        <v>0</v>
      </c>
      <c r="CH293" s="697">
        <f>[52]ACCOUNTALLOC!CH293</f>
        <v>0</v>
      </c>
      <c r="CI293" s="697">
        <f>[52]ACCOUNTALLOC!CI293</f>
        <v>0</v>
      </c>
      <c r="CJ293" s="697">
        <f>[52]ACCOUNTALLOC!CJ293</f>
        <v>0</v>
      </c>
      <c r="CK293" s="697">
        <f>[52]ACCOUNTALLOC!CK293</f>
        <v>0</v>
      </c>
      <c r="CL293" s="697">
        <f>[52]ACCOUNTALLOC!CL293</f>
        <v>0</v>
      </c>
      <c r="CM293" s="697">
        <f>[52]ACCOUNTALLOC!CM293</f>
        <v>0</v>
      </c>
      <c r="CN293" s="698">
        <f>[52]ACCOUNTALLOC!CN293</f>
        <v>0</v>
      </c>
      <c r="CO293" s="697">
        <f>[52]ACCOUNTALLOC!CO293</f>
        <v>0</v>
      </c>
      <c r="CP293" s="697">
        <f>[52]ACCOUNTALLOC!CP293</f>
        <v>0</v>
      </c>
      <c r="CQ293" s="697">
        <f>[52]ACCOUNTALLOC!CQ293</f>
        <v>0</v>
      </c>
      <c r="CR293" s="697">
        <f>[52]ACCOUNTALLOC!CR293</f>
        <v>0</v>
      </c>
      <c r="CS293" s="697">
        <f>[52]ACCOUNTALLOC!CS293</f>
        <v>0</v>
      </c>
      <c r="CT293" s="697">
        <f>[52]ACCOUNTALLOC!CT293</f>
        <v>0</v>
      </c>
      <c r="CU293" s="697">
        <f>[52]ACCOUNTALLOC!CU293</f>
        <v>0</v>
      </c>
      <c r="CW293" s="65">
        <f>[52]ACCOUNTALLOC!CW293</f>
        <v>0</v>
      </c>
      <c r="CX293" s="65">
        <f>[52]ACCOUNTALLOC!CX293</f>
        <v>0</v>
      </c>
      <c r="CY293" s="65">
        <f>[52]ACCOUNTALLOC!CY293</f>
        <v>0</v>
      </c>
      <c r="CZ293" s="65">
        <f>[52]ACCOUNTALLOC!CZ293</f>
        <v>0</v>
      </c>
      <c r="DA293" s="65">
        <f>[52]ACCOUNTALLOC!DA293</f>
        <v>0</v>
      </c>
      <c r="DB293" s="65">
        <f>[52]ACCOUNTALLOC!DB293</f>
        <v>0</v>
      </c>
      <c r="DC293" s="65">
        <f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>[52]ACCOUNTALLOC!E294</f>
        <v>0</v>
      </c>
      <c r="F294" s="697">
        <f>[52]ACCOUNTALLOC!F294</f>
        <v>0</v>
      </c>
      <c r="G294" s="697">
        <f>[52]ACCOUNTALLOC!G294</f>
        <v>0</v>
      </c>
      <c r="H294" s="697">
        <f>[52]ACCOUNTALLOC!H294</f>
        <v>0</v>
      </c>
      <c r="I294" s="697">
        <f>[52]ACCOUNTALLOC!I294</f>
        <v>0</v>
      </c>
      <c r="J294" s="697">
        <f>[52]ACCOUNTALLOC!J294</f>
        <v>0</v>
      </c>
      <c r="K294" s="697">
        <f>[52]ACCOUNTALLOC!K294</f>
        <v>0</v>
      </c>
      <c r="L294" s="698"/>
      <c r="M294" s="697">
        <f>[52]ACCOUNTALLOC!M294</f>
        <v>0</v>
      </c>
      <c r="N294" s="697">
        <f>[52]ACCOUNTALLOC!N294</f>
        <v>0</v>
      </c>
      <c r="O294" s="697">
        <f>[52]ACCOUNTALLOC!O294</f>
        <v>0</v>
      </c>
      <c r="P294" s="697">
        <f>[52]ACCOUNTALLOC!P294</f>
        <v>0</v>
      </c>
      <c r="Q294" s="697">
        <f>[52]ACCOUNTALLOC!Q294</f>
        <v>0</v>
      </c>
      <c r="R294" s="697">
        <f>[52]ACCOUNTALLOC!R294</f>
        <v>0</v>
      </c>
      <c r="S294" s="697">
        <f>[52]ACCOUNTALLOC!S294</f>
        <v>0</v>
      </c>
      <c r="T294" s="698"/>
      <c r="U294" s="697">
        <f>[52]ACCOUNTALLOC!U294</f>
        <v>0</v>
      </c>
      <c r="V294" s="697">
        <f>[52]ACCOUNTALLOC!V294</f>
        <v>0</v>
      </c>
      <c r="W294" s="697">
        <f>[52]ACCOUNTALLOC!W294</f>
        <v>0</v>
      </c>
      <c r="X294" s="697">
        <f>[52]ACCOUNTALLOC!X294</f>
        <v>0</v>
      </c>
      <c r="Y294" s="697">
        <f>[52]ACCOUNTALLOC!Y294</f>
        <v>0</v>
      </c>
      <c r="Z294" s="697">
        <f>[52]ACCOUNTALLOC!Z294</f>
        <v>0</v>
      </c>
      <c r="AA294" s="697">
        <f>[52]ACCOUNTALLOC!AA294</f>
        <v>0</v>
      </c>
      <c r="AB294" s="698"/>
      <c r="AC294" s="697">
        <f>[52]ACCOUNTALLOC!AC294</f>
        <v>0</v>
      </c>
      <c r="AD294" s="697">
        <f>[52]ACCOUNTALLOC!AD294</f>
        <v>0</v>
      </c>
      <c r="AE294" s="697">
        <f>[52]ACCOUNTALLOC!AE294</f>
        <v>0</v>
      </c>
      <c r="AF294" s="697">
        <f>[52]ACCOUNTALLOC!AF294</f>
        <v>0</v>
      </c>
      <c r="AG294" s="697">
        <f>[52]ACCOUNTALLOC!AG294</f>
        <v>0</v>
      </c>
      <c r="AH294" s="697">
        <f>[52]ACCOUNTALLOC!AH294</f>
        <v>0</v>
      </c>
      <c r="AI294" s="697">
        <f>[52]ACCOUNTALLOC!AI294</f>
        <v>0</v>
      </c>
      <c r="AJ294" s="698"/>
      <c r="AK294" s="697">
        <f>[52]ACCOUNTALLOC!AK294</f>
        <v>0</v>
      </c>
      <c r="AL294" s="697">
        <f>[52]ACCOUNTALLOC!AL294</f>
        <v>0</v>
      </c>
      <c r="AM294" s="697">
        <f>[52]ACCOUNTALLOC!AM294</f>
        <v>0</v>
      </c>
      <c r="AN294" s="697">
        <f>[52]ACCOUNTALLOC!AN294</f>
        <v>0</v>
      </c>
      <c r="AO294" s="697">
        <f>[52]ACCOUNTALLOC!AO294</f>
        <v>0</v>
      </c>
      <c r="AP294" s="697">
        <f>[52]ACCOUNTALLOC!AP294</f>
        <v>0</v>
      </c>
      <c r="AQ294" s="697">
        <f>[52]ACCOUNTALLOC!AQ294</f>
        <v>0</v>
      </c>
      <c r="AR294" s="698"/>
      <c r="AS294" s="697">
        <f>[52]ACCOUNTALLOC!AS294</f>
        <v>0</v>
      </c>
      <c r="AT294" s="697">
        <f>[52]ACCOUNTALLOC!AT294</f>
        <v>0</v>
      </c>
      <c r="AU294" s="697">
        <f>[52]ACCOUNTALLOC!AU294</f>
        <v>0</v>
      </c>
      <c r="AV294" s="697">
        <f>[52]ACCOUNTALLOC!AV294</f>
        <v>0</v>
      </c>
      <c r="AW294" s="697">
        <f>[52]ACCOUNTALLOC!AW294</f>
        <v>0</v>
      </c>
      <c r="AX294" s="697">
        <f>[52]ACCOUNTALLOC!AX294</f>
        <v>0</v>
      </c>
      <c r="AY294" s="697">
        <f>[52]ACCOUNTALLOC!AY294</f>
        <v>0</v>
      </c>
      <c r="AZ294" s="698"/>
      <c r="BA294" s="697">
        <f>[52]ACCOUNTALLOC!BA294</f>
        <v>0</v>
      </c>
      <c r="BB294" s="697">
        <f>[52]ACCOUNTALLOC!BB294</f>
        <v>0</v>
      </c>
      <c r="BC294" s="697">
        <f>[52]ACCOUNTALLOC!BC294</f>
        <v>0</v>
      </c>
      <c r="BD294" s="697">
        <f>[52]ACCOUNTALLOC!BD294</f>
        <v>0</v>
      </c>
      <c r="BE294" s="697">
        <f>[52]ACCOUNTALLOC!BE294</f>
        <v>0</v>
      </c>
      <c r="BF294" s="697">
        <f>[52]ACCOUNTALLOC!BF294</f>
        <v>0</v>
      </c>
      <c r="BG294" s="697">
        <f>[52]ACCOUNTALLOC!BG294</f>
        <v>0</v>
      </c>
      <c r="BH294" s="698"/>
      <c r="BI294" s="697">
        <f>[52]ACCOUNTALLOC!BI294</f>
        <v>0</v>
      </c>
      <c r="BJ294" s="697">
        <f>[52]ACCOUNTALLOC!BJ294</f>
        <v>0</v>
      </c>
      <c r="BK294" s="697">
        <f>[52]ACCOUNTALLOC!BK294</f>
        <v>0</v>
      </c>
      <c r="BL294" s="697">
        <f>[52]ACCOUNTALLOC!BL294</f>
        <v>0</v>
      </c>
      <c r="BM294" s="697">
        <f>[52]ACCOUNTALLOC!BM294</f>
        <v>0</v>
      </c>
      <c r="BN294" s="697">
        <f>[52]ACCOUNTALLOC!BN294</f>
        <v>0</v>
      </c>
      <c r="BO294" s="697">
        <f>[52]ACCOUNTALLOC!BO294</f>
        <v>0</v>
      </c>
      <c r="BP294" s="698"/>
      <c r="BQ294" s="697">
        <f>[52]ACCOUNTALLOC!BQ294</f>
        <v>0</v>
      </c>
      <c r="BR294" s="697">
        <f>[52]ACCOUNTALLOC!BR294</f>
        <v>0</v>
      </c>
      <c r="BS294" s="697">
        <f>[52]ACCOUNTALLOC!BS294</f>
        <v>0</v>
      </c>
      <c r="BT294" s="697">
        <f>[52]ACCOUNTALLOC!BT294</f>
        <v>0</v>
      </c>
      <c r="BU294" s="697">
        <f>[52]ACCOUNTALLOC!BU294</f>
        <v>0</v>
      </c>
      <c r="BV294" s="697">
        <f>[52]ACCOUNTALLOC!BV294</f>
        <v>0</v>
      </c>
      <c r="BW294" s="697">
        <f>[52]ACCOUNTALLOC!BW294</f>
        <v>0</v>
      </c>
      <c r="BX294" s="698"/>
      <c r="BY294" s="697">
        <f>[52]ACCOUNTALLOC!BY294</f>
        <v>0</v>
      </c>
      <c r="BZ294" s="697">
        <f>[52]ACCOUNTALLOC!BZ294</f>
        <v>0</v>
      </c>
      <c r="CA294" s="697">
        <f>[52]ACCOUNTALLOC!CA294</f>
        <v>0</v>
      </c>
      <c r="CB294" s="697">
        <f>[52]ACCOUNTALLOC!CB294</f>
        <v>0</v>
      </c>
      <c r="CC294" s="697">
        <f>[52]ACCOUNTALLOC!CC294</f>
        <v>0</v>
      </c>
      <c r="CD294" s="697">
        <f>[52]ACCOUNTALLOC!CD294</f>
        <v>0</v>
      </c>
      <c r="CE294" s="697">
        <f>[52]ACCOUNTALLOC!CE294</f>
        <v>0</v>
      </c>
      <c r="CF294" s="698"/>
      <c r="CG294" s="697">
        <f>[52]ACCOUNTALLOC!CG294</f>
        <v>0</v>
      </c>
      <c r="CH294" s="697">
        <f>[52]ACCOUNTALLOC!CH294</f>
        <v>0</v>
      </c>
      <c r="CI294" s="697">
        <f>[52]ACCOUNTALLOC!CI294</f>
        <v>0</v>
      </c>
      <c r="CJ294" s="697">
        <f>[52]ACCOUNTALLOC!CJ294</f>
        <v>0</v>
      </c>
      <c r="CK294" s="697">
        <f>[52]ACCOUNTALLOC!CK294</f>
        <v>0</v>
      </c>
      <c r="CL294" s="697">
        <f>[52]ACCOUNTALLOC!CL294</f>
        <v>0</v>
      </c>
      <c r="CM294" s="697">
        <f>[52]ACCOUNTALLOC!CM294</f>
        <v>0</v>
      </c>
      <c r="CN294" s="698">
        <f>[52]ACCOUNTALLOC!CN294</f>
        <v>0</v>
      </c>
      <c r="CO294" s="697">
        <f>[52]ACCOUNTALLOC!CO294</f>
        <v>0</v>
      </c>
      <c r="CP294" s="697">
        <f>[52]ACCOUNTALLOC!CP294</f>
        <v>0</v>
      </c>
      <c r="CQ294" s="697">
        <f>[52]ACCOUNTALLOC!CQ294</f>
        <v>0</v>
      </c>
      <c r="CR294" s="697">
        <f>[52]ACCOUNTALLOC!CR294</f>
        <v>0</v>
      </c>
      <c r="CS294" s="697">
        <f>[52]ACCOUNTALLOC!CS294</f>
        <v>0</v>
      </c>
      <c r="CT294" s="697">
        <f>[52]ACCOUNTALLOC!CT294</f>
        <v>0</v>
      </c>
      <c r="CU294" s="697">
        <f>[52]ACCOUNTALLOC!CU294</f>
        <v>0</v>
      </c>
      <c r="CW294" s="65">
        <f>[52]ACCOUNTALLOC!CW294</f>
        <v>0</v>
      </c>
      <c r="CX294" s="65">
        <f>[52]ACCOUNTALLOC!CX294</f>
        <v>0</v>
      </c>
      <c r="CY294" s="65">
        <f>[52]ACCOUNTALLOC!CY294</f>
        <v>0</v>
      </c>
      <c r="CZ294" s="65">
        <f>[52]ACCOUNTALLOC!CZ294</f>
        <v>0</v>
      </c>
      <c r="DA294" s="65">
        <f>[52]ACCOUNTALLOC!DA294</f>
        <v>0</v>
      </c>
      <c r="DB294" s="65">
        <f>[52]ACCOUNTALLOC!DB294</f>
        <v>0</v>
      </c>
      <c r="DC294" s="65">
        <f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>[52]ACCOUNTALLOC!E295</f>
        <v>0</v>
      </c>
      <c r="F295" s="697">
        <f>[52]ACCOUNTALLOC!F295</f>
        <v>0</v>
      </c>
      <c r="G295" s="697">
        <f>[52]ACCOUNTALLOC!G295</f>
        <v>0</v>
      </c>
      <c r="H295" s="697">
        <f>[52]ACCOUNTALLOC!H295</f>
        <v>0</v>
      </c>
      <c r="I295" s="697">
        <f>[52]ACCOUNTALLOC!I295</f>
        <v>0</v>
      </c>
      <c r="J295" s="697">
        <f>[52]ACCOUNTALLOC!J295</f>
        <v>0</v>
      </c>
      <c r="K295" s="697">
        <f>[52]ACCOUNTALLOC!K295</f>
        <v>0</v>
      </c>
      <c r="L295" s="698"/>
      <c r="M295" s="697">
        <f>[52]ACCOUNTALLOC!M295</f>
        <v>0</v>
      </c>
      <c r="N295" s="697">
        <f>[52]ACCOUNTALLOC!N295</f>
        <v>0</v>
      </c>
      <c r="O295" s="697">
        <f>[52]ACCOUNTALLOC!O295</f>
        <v>0</v>
      </c>
      <c r="P295" s="697">
        <f>[52]ACCOUNTALLOC!P295</f>
        <v>0</v>
      </c>
      <c r="Q295" s="697">
        <f>[52]ACCOUNTALLOC!Q295</f>
        <v>0</v>
      </c>
      <c r="R295" s="697">
        <f>[52]ACCOUNTALLOC!R295</f>
        <v>0</v>
      </c>
      <c r="S295" s="697">
        <f>[52]ACCOUNTALLOC!S295</f>
        <v>0</v>
      </c>
      <c r="T295" s="698"/>
      <c r="U295" s="697">
        <f>[52]ACCOUNTALLOC!U295</f>
        <v>0</v>
      </c>
      <c r="V295" s="697">
        <f>[52]ACCOUNTALLOC!V295</f>
        <v>0</v>
      </c>
      <c r="W295" s="697">
        <f>[52]ACCOUNTALLOC!W295</f>
        <v>0</v>
      </c>
      <c r="X295" s="697">
        <f>[52]ACCOUNTALLOC!X295</f>
        <v>0</v>
      </c>
      <c r="Y295" s="697">
        <f>[52]ACCOUNTALLOC!Y295</f>
        <v>0</v>
      </c>
      <c r="Z295" s="697">
        <f>[52]ACCOUNTALLOC!Z295</f>
        <v>0</v>
      </c>
      <c r="AA295" s="697">
        <f>[52]ACCOUNTALLOC!AA295</f>
        <v>0</v>
      </c>
      <c r="AB295" s="698"/>
      <c r="AC295" s="697">
        <f>[52]ACCOUNTALLOC!AC295</f>
        <v>0</v>
      </c>
      <c r="AD295" s="697">
        <f>[52]ACCOUNTALLOC!AD295</f>
        <v>0</v>
      </c>
      <c r="AE295" s="697">
        <f>[52]ACCOUNTALLOC!AE295</f>
        <v>0</v>
      </c>
      <c r="AF295" s="697">
        <f>[52]ACCOUNTALLOC!AF295</f>
        <v>0</v>
      </c>
      <c r="AG295" s="697">
        <f>[52]ACCOUNTALLOC!AG295</f>
        <v>0</v>
      </c>
      <c r="AH295" s="697">
        <f>[52]ACCOUNTALLOC!AH295</f>
        <v>0</v>
      </c>
      <c r="AI295" s="697">
        <f>[52]ACCOUNTALLOC!AI295</f>
        <v>0</v>
      </c>
      <c r="AJ295" s="698"/>
      <c r="AK295" s="697">
        <f>[52]ACCOUNTALLOC!AK295</f>
        <v>0</v>
      </c>
      <c r="AL295" s="697">
        <f>[52]ACCOUNTALLOC!AL295</f>
        <v>0</v>
      </c>
      <c r="AM295" s="697">
        <f>[52]ACCOUNTALLOC!AM295</f>
        <v>0</v>
      </c>
      <c r="AN295" s="697">
        <f>[52]ACCOUNTALLOC!AN295</f>
        <v>0</v>
      </c>
      <c r="AO295" s="697">
        <f>[52]ACCOUNTALLOC!AO295</f>
        <v>0</v>
      </c>
      <c r="AP295" s="697">
        <f>[52]ACCOUNTALLOC!AP295</f>
        <v>0</v>
      </c>
      <c r="AQ295" s="697">
        <f>[52]ACCOUNTALLOC!AQ295</f>
        <v>0</v>
      </c>
      <c r="AR295" s="698"/>
      <c r="AS295" s="697">
        <f>[52]ACCOUNTALLOC!AS295</f>
        <v>0</v>
      </c>
      <c r="AT295" s="697">
        <f>[52]ACCOUNTALLOC!AT295</f>
        <v>0</v>
      </c>
      <c r="AU295" s="697">
        <f>[52]ACCOUNTALLOC!AU295</f>
        <v>0</v>
      </c>
      <c r="AV295" s="697">
        <f>[52]ACCOUNTALLOC!AV295</f>
        <v>0</v>
      </c>
      <c r="AW295" s="697">
        <f>[52]ACCOUNTALLOC!AW295</f>
        <v>0</v>
      </c>
      <c r="AX295" s="697">
        <f>[52]ACCOUNTALLOC!AX295</f>
        <v>0</v>
      </c>
      <c r="AY295" s="697">
        <f>[52]ACCOUNTALLOC!AY295</f>
        <v>0</v>
      </c>
      <c r="AZ295" s="698"/>
      <c r="BA295" s="697">
        <f>[52]ACCOUNTALLOC!BA295</f>
        <v>0</v>
      </c>
      <c r="BB295" s="697">
        <f>[52]ACCOUNTALLOC!BB295</f>
        <v>0</v>
      </c>
      <c r="BC295" s="697">
        <f>[52]ACCOUNTALLOC!BC295</f>
        <v>0</v>
      </c>
      <c r="BD295" s="697">
        <f>[52]ACCOUNTALLOC!BD295</f>
        <v>0</v>
      </c>
      <c r="BE295" s="697">
        <f>[52]ACCOUNTALLOC!BE295</f>
        <v>0</v>
      </c>
      <c r="BF295" s="697">
        <f>[52]ACCOUNTALLOC!BF295</f>
        <v>0</v>
      </c>
      <c r="BG295" s="697">
        <f>[52]ACCOUNTALLOC!BG295</f>
        <v>0</v>
      </c>
      <c r="BH295" s="698"/>
      <c r="BI295" s="697">
        <f>[52]ACCOUNTALLOC!BI295</f>
        <v>0</v>
      </c>
      <c r="BJ295" s="697">
        <f>[52]ACCOUNTALLOC!BJ295</f>
        <v>0</v>
      </c>
      <c r="BK295" s="697">
        <f>[52]ACCOUNTALLOC!BK295</f>
        <v>0</v>
      </c>
      <c r="BL295" s="697">
        <f>[52]ACCOUNTALLOC!BL295</f>
        <v>0</v>
      </c>
      <c r="BM295" s="697">
        <f>[52]ACCOUNTALLOC!BM295</f>
        <v>0</v>
      </c>
      <c r="BN295" s="697">
        <f>[52]ACCOUNTALLOC!BN295</f>
        <v>0</v>
      </c>
      <c r="BO295" s="697">
        <f>[52]ACCOUNTALLOC!BO295</f>
        <v>0</v>
      </c>
      <c r="BP295" s="698"/>
      <c r="BQ295" s="697">
        <f>[52]ACCOUNTALLOC!BQ295</f>
        <v>0</v>
      </c>
      <c r="BR295" s="697">
        <f>[52]ACCOUNTALLOC!BR295</f>
        <v>0</v>
      </c>
      <c r="BS295" s="697">
        <f>[52]ACCOUNTALLOC!BS295</f>
        <v>0</v>
      </c>
      <c r="BT295" s="697">
        <f>[52]ACCOUNTALLOC!BT295</f>
        <v>0</v>
      </c>
      <c r="BU295" s="697">
        <f>[52]ACCOUNTALLOC!BU295</f>
        <v>0</v>
      </c>
      <c r="BV295" s="697">
        <f>[52]ACCOUNTALLOC!BV295</f>
        <v>0</v>
      </c>
      <c r="BW295" s="697">
        <f>[52]ACCOUNTALLOC!BW295</f>
        <v>0</v>
      </c>
      <c r="BX295" s="698"/>
      <c r="BY295" s="697">
        <f>[52]ACCOUNTALLOC!BY295</f>
        <v>0</v>
      </c>
      <c r="BZ295" s="697">
        <f>[52]ACCOUNTALLOC!BZ295</f>
        <v>0</v>
      </c>
      <c r="CA295" s="697">
        <f>[52]ACCOUNTALLOC!CA295</f>
        <v>0</v>
      </c>
      <c r="CB295" s="697">
        <f>[52]ACCOUNTALLOC!CB295</f>
        <v>0</v>
      </c>
      <c r="CC295" s="697">
        <f>[52]ACCOUNTALLOC!CC295</f>
        <v>0</v>
      </c>
      <c r="CD295" s="697">
        <f>[52]ACCOUNTALLOC!CD295</f>
        <v>0</v>
      </c>
      <c r="CE295" s="697">
        <f>[52]ACCOUNTALLOC!CE295</f>
        <v>0</v>
      </c>
      <c r="CF295" s="698"/>
      <c r="CG295" s="697">
        <f>[52]ACCOUNTALLOC!CG295</f>
        <v>0</v>
      </c>
      <c r="CH295" s="697">
        <f>[52]ACCOUNTALLOC!CH295</f>
        <v>0</v>
      </c>
      <c r="CI295" s="697">
        <f>[52]ACCOUNTALLOC!CI295</f>
        <v>0</v>
      </c>
      <c r="CJ295" s="697">
        <f>[52]ACCOUNTALLOC!CJ295</f>
        <v>0</v>
      </c>
      <c r="CK295" s="697">
        <f>[52]ACCOUNTALLOC!CK295</f>
        <v>0</v>
      </c>
      <c r="CL295" s="697">
        <f>[52]ACCOUNTALLOC!CL295</f>
        <v>0</v>
      </c>
      <c r="CM295" s="697">
        <f>[52]ACCOUNTALLOC!CM295</f>
        <v>0</v>
      </c>
      <c r="CN295" s="698">
        <f>[52]ACCOUNTALLOC!CN295</f>
        <v>0</v>
      </c>
      <c r="CO295" s="697">
        <f>[52]ACCOUNTALLOC!CO295</f>
        <v>0</v>
      </c>
      <c r="CP295" s="697">
        <f>[52]ACCOUNTALLOC!CP295</f>
        <v>0</v>
      </c>
      <c r="CQ295" s="697">
        <f>[52]ACCOUNTALLOC!CQ295</f>
        <v>0</v>
      </c>
      <c r="CR295" s="697">
        <f>[52]ACCOUNTALLOC!CR295</f>
        <v>0</v>
      </c>
      <c r="CS295" s="697">
        <f>[52]ACCOUNTALLOC!CS295</f>
        <v>0</v>
      </c>
      <c r="CT295" s="697">
        <f>[52]ACCOUNTALLOC!CT295</f>
        <v>0</v>
      </c>
      <c r="CU295" s="697">
        <f>[52]ACCOUNTALLOC!CU295</f>
        <v>0</v>
      </c>
      <c r="CW295" s="65">
        <f>[52]ACCOUNTALLOC!CW295</f>
        <v>0</v>
      </c>
      <c r="CX295" s="65">
        <f>[52]ACCOUNTALLOC!CX295</f>
        <v>0</v>
      </c>
      <c r="CY295" s="65">
        <f>[52]ACCOUNTALLOC!CY295</f>
        <v>0</v>
      </c>
      <c r="CZ295" s="65">
        <f>[52]ACCOUNTALLOC!CZ295</f>
        <v>0</v>
      </c>
      <c r="DA295" s="65">
        <f>[52]ACCOUNTALLOC!DA295</f>
        <v>0</v>
      </c>
      <c r="DB295" s="65">
        <f>[52]ACCOUNTALLOC!DB295</f>
        <v>0</v>
      </c>
      <c r="DC295" s="65">
        <f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>[52]ACCOUNTALLOC!E296</f>
        <v>0</v>
      </c>
      <c r="F296" s="697">
        <f>[52]ACCOUNTALLOC!F296</f>
        <v>0</v>
      </c>
      <c r="G296" s="697">
        <f>[52]ACCOUNTALLOC!G296</f>
        <v>0</v>
      </c>
      <c r="H296" s="697">
        <f>[52]ACCOUNTALLOC!H296</f>
        <v>0</v>
      </c>
      <c r="I296" s="697">
        <f>[52]ACCOUNTALLOC!I296</f>
        <v>0</v>
      </c>
      <c r="J296" s="697">
        <f>[52]ACCOUNTALLOC!J296</f>
        <v>0</v>
      </c>
      <c r="K296" s="697">
        <f>[52]ACCOUNTALLOC!K296</f>
        <v>0</v>
      </c>
      <c r="L296" s="698"/>
      <c r="M296" s="697">
        <f>[52]ACCOUNTALLOC!M296</f>
        <v>0</v>
      </c>
      <c r="N296" s="697">
        <f>[52]ACCOUNTALLOC!N296</f>
        <v>0</v>
      </c>
      <c r="O296" s="697">
        <f>[52]ACCOUNTALLOC!O296</f>
        <v>0</v>
      </c>
      <c r="P296" s="697">
        <f>[52]ACCOUNTALLOC!P296</f>
        <v>0</v>
      </c>
      <c r="Q296" s="697">
        <f>[52]ACCOUNTALLOC!Q296</f>
        <v>0</v>
      </c>
      <c r="R296" s="697">
        <f>[52]ACCOUNTALLOC!R296</f>
        <v>0</v>
      </c>
      <c r="S296" s="697">
        <f>[52]ACCOUNTALLOC!S296</f>
        <v>0</v>
      </c>
      <c r="T296" s="698"/>
      <c r="U296" s="697">
        <f>[52]ACCOUNTALLOC!U296</f>
        <v>0</v>
      </c>
      <c r="V296" s="697">
        <f>[52]ACCOUNTALLOC!V296</f>
        <v>0</v>
      </c>
      <c r="W296" s="697">
        <f>[52]ACCOUNTALLOC!W296</f>
        <v>0</v>
      </c>
      <c r="X296" s="697">
        <f>[52]ACCOUNTALLOC!X296</f>
        <v>0</v>
      </c>
      <c r="Y296" s="697">
        <f>[52]ACCOUNTALLOC!Y296</f>
        <v>0</v>
      </c>
      <c r="Z296" s="697">
        <f>[52]ACCOUNTALLOC!Z296</f>
        <v>0</v>
      </c>
      <c r="AA296" s="697">
        <f>[52]ACCOUNTALLOC!AA296</f>
        <v>0</v>
      </c>
      <c r="AB296" s="698"/>
      <c r="AC296" s="697">
        <f>[52]ACCOUNTALLOC!AC296</f>
        <v>0</v>
      </c>
      <c r="AD296" s="697">
        <f>[52]ACCOUNTALLOC!AD296</f>
        <v>0</v>
      </c>
      <c r="AE296" s="697">
        <f>[52]ACCOUNTALLOC!AE296</f>
        <v>0</v>
      </c>
      <c r="AF296" s="697">
        <f>[52]ACCOUNTALLOC!AF296</f>
        <v>0</v>
      </c>
      <c r="AG296" s="697">
        <f>[52]ACCOUNTALLOC!AG296</f>
        <v>0</v>
      </c>
      <c r="AH296" s="697">
        <f>[52]ACCOUNTALLOC!AH296</f>
        <v>0</v>
      </c>
      <c r="AI296" s="697">
        <f>[52]ACCOUNTALLOC!AI296</f>
        <v>0</v>
      </c>
      <c r="AJ296" s="698"/>
      <c r="AK296" s="697">
        <f>[52]ACCOUNTALLOC!AK296</f>
        <v>0</v>
      </c>
      <c r="AL296" s="697">
        <f>[52]ACCOUNTALLOC!AL296</f>
        <v>0</v>
      </c>
      <c r="AM296" s="697">
        <f>[52]ACCOUNTALLOC!AM296</f>
        <v>0</v>
      </c>
      <c r="AN296" s="697">
        <f>[52]ACCOUNTALLOC!AN296</f>
        <v>0</v>
      </c>
      <c r="AO296" s="697">
        <f>[52]ACCOUNTALLOC!AO296</f>
        <v>0</v>
      </c>
      <c r="AP296" s="697">
        <f>[52]ACCOUNTALLOC!AP296</f>
        <v>0</v>
      </c>
      <c r="AQ296" s="697">
        <f>[52]ACCOUNTALLOC!AQ296</f>
        <v>0</v>
      </c>
      <c r="AR296" s="698"/>
      <c r="AS296" s="697">
        <f>[52]ACCOUNTALLOC!AS296</f>
        <v>0</v>
      </c>
      <c r="AT296" s="697">
        <f>[52]ACCOUNTALLOC!AT296</f>
        <v>0</v>
      </c>
      <c r="AU296" s="697">
        <f>[52]ACCOUNTALLOC!AU296</f>
        <v>0</v>
      </c>
      <c r="AV296" s="697">
        <f>[52]ACCOUNTALLOC!AV296</f>
        <v>0</v>
      </c>
      <c r="AW296" s="697">
        <f>[52]ACCOUNTALLOC!AW296</f>
        <v>0</v>
      </c>
      <c r="AX296" s="697">
        <f>[52]ACCOUNTALLOC!AX296</f>
        <v>0</v>
      </c>
      <c r="AY296" s="697">
        <f>[52]ACCOUNTALLOC!AY296</f>
        <v>0</v>
      </c>
      <c r="AZ296" s="698"/>
      <c r="BA296" s="697">
        <f>[52]ACCOUNTALLOC!BA296</f>
        <v>0</v>
      </c>
      <c r="BB296" s="697">
        <f>[52]ACCOUNTALLOC!BB296</f>
        <v>0</v>
      </c>
      <c r="BC296" s="697">
        <f>[52]ACCOUNTALLOC!BC296</f>
        <v>0</v>
      </c>
      <c r="BD296" s="697">
        <f>[52]ACCOUNTALLOC!BD296</f>
        <v>0</v>
      </c>
      <c r="BE296" s="697">
        <f>[52]ACCOUNTALLOC!BE296</f>
        <v>0</v>
      </c>
      <c r="BF296" s="697">
        <f>[52]ACCOUNTALLOC!BF296</f>
        <v>0</v>
      </c>
      <c r="BG296" s="697">
        <f>[52]ACCOUNTALLOC!BG296</f>
        <v>0</v>
      </c>
      <c r="BH296" s="698"/>
      <c r="BI296" s="697">
        <f>[52]ACCOUNTALLOC!BI296</f>
        <v>0</v>
      </c>
      <c r="BJ296" s="697">
        <f>[52]ACCOUNTALLOC!BJ296</f>
        <v>0</v>
      </c>
      <c r="BK296" s="697">
        <f>[52]ACCOUNTALLOC!BK296</f>
        <v>0</v>
      </c>
      <c r="BL296" s="697">
        <f>[52]ACCOUNTALLOC!BL296</f>
        <v>0</v>
      </c>
      <c r="BM296" s="697">
        <f>[52]ACCOUNTALLOC!BM296</f>
        <v>0</v>
      </c>
      <c r="BN296" s="697">
        <f>[52]ACCOUNTALLOC!BN296</f>
        <v>0</v>
      </c>
      <c r="BO296" s="697">
        <f>[52]ACCOUNTALLOC!BO296</f>
        <v>0</v>
      </c>
      <c r="BP296" s="698"/>
      <c r="BQ296" s="697">
        <f>[52]ACCOUNTALLOC!BQ296</f>
        <v>0</v>
      </c>
      <c r="BR296" s="697">
        <f>[52]ACCOUNTALLOC!BR296</f>
        <v>0</v>
      </c>
      <c r="BS296" s="697">
        <f>[52]ACCOUNTALLOC!BS296</f>
        <v>0</v>
      </c>
      <c r="BT296" s="697">
        <f>[52]ACCOUNTALLOC!BT296</f>
        <v>0</v>
      </c>
      <c r="BU296" s="697">
        <f>[52]ACCOUNTALLOC!BU296</f>
        <v>0</v>
      </c>
      <c r="BV296" s="697">
        <f>[52]ACCOUNTALLOC!BV296</f>
        <v>0</v>
      </c>
      <c r="BW296" s="697">
        <f>[52]ACCOUNTALLOC!BW296</f>
        <v>0</v>
      </c>
      <c r="BX296" s="698"/>
      <c r="BY296" s="697">
        <f>[52]ACCOUNTALLOC!BY296</f>
        <v>0</v>
      </c>
      <c r="BZ296" s="697">
        <f>[52]ACCOUNTALLOC!BZ296</f>
        <v>0</v>
      </c>
      <c r="CA296" s="697">
        <f>[52]ACCOUNTALLOC!CA296</f>
        <v>0</v>
      </c>
      <c r="CB296" s="697">
        <f>[52]ACCOUNTALLOC!CB296</f>
        <v>0</v>
      </c>
      <c r="CC296" s="697">
        <f>[52]ACCOUNTALLOC!CC296</f>
        <v>0</v>
      </c>
      <c r="CD296" s="697">
        <f>[52]ACCOUNTALLOC!CD296</f>
        <v>0</v>
      </c>
      <c r="CE296" s="697">
        <f>[52]ACCOUNTALLOC!CE296</f>
        <v>0</v>
      </c>
      <c r="CF296" s="698"/>
      <c r="CG296" s="697">
        <f>[52]ACCOUNTALLOC!CG296</f>
        <v>0</v>
      </c>
      <c r="CH296" s="697">
        <f>[52]ACCOUNTALLOC!CH296</f>
        <v>0</v>
      </c>
      <c r="CI296" s="697">
        <f>[52]ACCOUNTALLOC!CI296</f>
        <v>0</v>
      </c>
      <c r="CJ296" s="697">
        <f>[52]ACCOUNTALLOC!CJ296</f>
        <v>0</v>
      </c>
      <c r="CK296" s="697">
        <f>[52]ACCOUNTALLOC!CK296</f>
        <v>0</v>
      </c>
      <c r="CL296" s="697">
        <f>[52]ACCOUNTALLOC!CL296</f>
        <v>0</v>
      </c>
      <c r="CM296" s="697">
        <f>[52]ACCOUNTALLOC!CM296</f>
        <v>0</v>
      </c>
      <c r="CN296" s="698">
        <f>[52]ACCOUNTALLOC!CN296</f>
        <v>0</v>
      </c>
      <c r="CO296" s="697">
        <f>[52]ACCOUNTALLOC!CO296</f>
        <v>0</v>
      </c>
      <c r="CP296" s="697">
        <f>[52]ACCOUNTALLOC!CP296</f>
        <v>0</v>
      </c>
      <c r="CQ296" s="697">
        <f>[52]ACCOUNTALLOC!CQ296</f>
        <v>0</v>
      </c>
      <c r="CR296" s="697">
        <f>[52]ACCOUNTALLOC!CR296</f>
        <v>0</v>
      </c>
      <c r="CS296" s="697">
        <f>[52]ACCOUNTALLOC!CS296</f>
        <v>0</v>
      </c>
      <c r="CT296" s="697">
        <f>[52]ACCOUNTALLOC!CT296</f>
        <v>0</v>
      </c>
      <c r="CU296" s="697">
        <f>[52]ACCOUNTALLOC!CU296</f>
        <v>0</v>
      </c>
      <c r="CW296" s="65">
        <f>[52]ACCOUNTALLOC!CW296</f>
        <v>0</v>
      </c>
      <c r="CX296" s="65">
        <f>[52]ACCOUNTALLOC!CX296</f>
        <v>0</v>
      </c>
      <c r="CY296" s="65">
        <f>[52]ACCOUNTALLOC!CY296</f>
        <v>0</v>
      </c>
      <c r="CZ296" s="65">
        <f>[52]ACCOUNTALLOC!CZ296</f>
        <v>0</v>
      </c>
      <c r="DA296" s="65">
        <f>[52]ACCOUNTALLOC!DA296</f>
        <v>0</v>
      </c>
      <c r="DB296" s="65">
        <f>[52]ACCOUNTALLOC!DB296</f>
        <v>0</v>
      </c>
      <c r="DC296" s="65">
        <f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>[52]ACCOUNTALLOC!E297</f>
        <v>0</v>
      </c>
      <c r="F297" s="697">
        <f>[52]ACCOUNTALLOC!F297</f>
        <v>0</v>
      </c>
      <c r="G297" s="697">
        <f>[52]ACCOUNTALLOC!G297</f>
        <v>0</v>
      </c>
      <c r="H297" s="697">
        <f>[52]ACCOUNTALLOC!H297</f>
        <v>0</v>
      </c>
      <c r="I297" s="697">
        <f>[52]ACCOUNTALLOC!I297</f>
        <v>0</v>
      </c>
      <c r="J297" s="697">
        <f>[52]ACCOUNTALLOC!J297</f>
        <v>0</v>
      </c>
      <c r="K297" s="697">
        <f>[52]ACCOUNTALLOC!K297</f>
        <v>0</v>
      </c>
      <c r="L297" s="698"/>
      <c r="M297" s="697">
        <f>[52]ACCOUNTALLOC!M297</f>
        <v>0</v>
      </c>
      <c r="N297" s="697">
        <f>[52]ACCOUNTALLOC!N297</f>
        <v>0</v>
      </c>
      <c r="O297" s="697">
        <f>[52]ACCOUNTALLOC!O297</f>
        <v>0</v>
      </c>
      <c r="P297" s="697">
        <f>[52]ACCOUNTALLOC!P297</f>
        <v>0</v>
      </c>
      <c r="Q297" s="697">
        <f>[52]ACCOUNTALLOC!Q297</f>
        <v>0</v>
      </c>
      <c r="R297" s="697">
        <f>[52]ACCOUNTALLOC!R297</f>
        <v>0</v>
      </c>
      <c r="S297" s="697">
        <f>[52]ACCOUNTALLOC!S297</f>
        <v>0</v>
      </c>
      <c r="T297" s="698"/>
      <c r="U297" s="697">
        <f>[52]ACCOUNTALLOC!U297</f>
        <v>0</v>
      </c>
      <c r="V297" s="697">
        <f>[52]ACCOUNTALLOC!V297</f>
        <v>0</v>
      </c>
      <c r="W297" s="697">
        <f>[52]ACCOUNTALLOC!W297</f>
        <v>0</v>
      </c>
      <c r="X297" s="697">
        <f>[52]ACCOUNTALLOC!X297</f>
        <v>0</v>
      </c>
      <c r="Y297" s="697">
        <f>[52]ACCOUNTALLOC!Y297</f>
        <v>0</v>
      </c>
      <c r="Z297" s="697">
        <f>[52]ACCOUNTALLOC!Z297</f>
        <v>0</v>
      </c>
      <c r="AA297" s="697">
        <f>[52]ACCOUNTALLOC!AA297</f>
        <v>0</v>
      </c>
      <c r="AB297" s="698"/>
      <c r="AC297" s="697">
        <f>[52]ACCOUNTALLOC!AC297</f>
        <v>0</v>
      </c>
      <c r="AD297" s="697">
        <f>[52]ACCOUNTALLOC!AD297</f>
        <v>0</v>
      </c>
      <c r="AE297" s="697">
        <f>[52]ACCOUNTALLOC!AE297</f>
        <v>0</v>
      </c>
      <c r="AF297" s="697">
        <f>[52]ACCOUNTALLOC!AF297</f>
        <v>0</v>
      </c>
      <c r="AG297" s="697">
        <f>[52]ACCOUNTALLOC!AG297</f>
        <v>0</v>
      </c>
      <c r="AH297" s="697">
        <f>[52]ACCOUNTALLOC!AH297</f>
        <v>0</v>
      </c>
      <c r="AI297" s="697">
        <f>[52]ACCOUNTALLOC!AI297</f>
        <v>0</v>
      </c>
      <c r="AJ297" s="698"/>
      <c r="AK297" s="697">
        <f>[52]ACCOUNTALLOC!AK297</f>
        <v>0</v>
      </c>
      <c r="AL297" s="697">
        <f>[52]ACCOUNTALLOC!AL297</f>
        <v>0</v>
      </c>
      <c r="AM297" s="697">
        <f>[52]ACCOUNTALLOC!AM297</f>
        <v>0</v>
      </c>
      <c r="AN297" s="697">
        <f>[52]ACCOUNTALLOC!AN297</f>
        <v>0</v>
      </c>
      <c r="AO297" s="697">
        <f>[52]ACCOUNTALLOC!AO297</f>
        <v>0</v>
      </c>
      <c r="AP297" s="697">
        <f>[52]ACCOUNTALLOC!AP297</f>
        <v>0</v>
      </c>
      <c r="AQ297" s="697">
        <f>[52]ACCOUNTALLOC!AQ297</f>
        <v>0</v>
      </c>
      <c r="AR297" s="698"/>
      <c r="AS297" s="697">
        <f>[52]ACCOUNTALLOC!AS297</f>
        <v>0</v>
      </c>
      <c r="AT297" s="697">
        <f>[52]ACCOUNTALLOC!AT297</f>
        <v>0</v>
      </c>
      <c r="AU297" s="697">
        <f>[52]ACCOUNTALLOC!AU297</f>
        <v>0</v>
      </c>
      <c r="AV297" s="697">
        <f>[52]ACCOUNTALLOC!AV297</f>
        <v>0</v>
      </c>
      <c r="AW297" s="697">
        <f>[52]ACCOUNTALLOC!AW297</f>
        <v>0</v>
      </c>
      <c r="AX297" s="697">
        <f>[52]ACCOUNTALLOC!AX297</f>
        <v>0</v>
      </c>
      <c r="AY297" s="697">
        <f>[52]ACCOUNTALLOC!AY297</f>
        <v>0</v>
      </c>
      <c r="AZ297" s="698"/>
      <c r="BA297" s="697">
        <f>[52]ACCOUNTALLOC!BA297</f>
        <v>0</v>
      </c>
      <c r="BB297" s="697">
        <f>[52]ACCOUNTALLOC!BB297</f>
        <v>0</v>
      </c>
      <c r="BC297" s="697">
        <f>[52]ACCOUNTALLOC!BC297</f>
        <v>0</v>
      </c>
      <c r="BD297" s="697">
        <f>[52]ACCOUNTALLOC!BD297</f>
        <v>0</v>
      </c>
      <c r="BE297" s="697">
        <f>[52]ACCOUNTALLOC!BE297</f>
        <v>0</v>
      </c>
      <c r="BF297" s="697">
        <f>[52]ACCOUNTALLOC!BF297</f>
        <v>0</v>
      </c>
      <c r="BG297" s="697">
        <f>[52]ACCOUNTALLOC!BG297</f>
        <v>0</v>
      </c>
      <c r="BH297" s="698"/>
      <c r="BI297" s="697">
        <f>[52]ACCOUNTALLOC!BI297</f>
        <v>0</v>
      </c>
      <c r="BJ297" s="697">
        <f>[52]ACCOUNTALLOC!BJ297</f>
        <v>0</v>
      </c>
      <c r="BK297" s="697">
        <f>[52]ACCOUNTALLOC!BK297</f>
        <v>0</v>
      </c>
      <c r="BL297" s="697">
        <f>[52]ACCOUNTALLOC!BL297</f>
        <v>0</v>
      </c>
      <c r="BM297" s="697">
        <f>[52]ACCOUNTALLOC!BM297</f>
        <v>0</v>
      </c>
      <c r="BN297" s="697">
        <f>[52]ACCOUNTALLOC!BN297</f>
        <v>0</v>
      </c>
      <c r="BO297" s="697">
        <f>[52]ACCOUNTALLOC!BO297</f>
        <v>0</v>
      </c>
      <c r="BP297" s="698"/>
      <c r="BQ297" s="697">
        <f>[52]ACCOUNTALLOC!BQ297</f>
        <v>0</v>
      </c>
      <c r="BR297" s="697">
        <f>[52]ACCOUNTALLOC!BR297</f>
        <v>0</v>
      </c>
      <c r="BS297" s="697">
        <f>[52]ACCOUNTALLOC!BS297</f>
        <v>0</v>
      </c>
      <c r="BT297" s="697">
        <f>[52]ACCOUNTALLOC!BT297</f>
        <v>0</v>
      </c>
      <c r="BU297" s="697">
        <f>[52]ACCOUNTALLOC!BU297</f>
        <v>0</v>
      </c>
      <c r="BV297" s="697">
        <f>[52]ACCOUNTALLOC!BV297</f>
        <v>0</v>
      </c>
      <c r="BW297" s="697">
        <f>[52]ACCOUNTALLOC!BW297</f>
        <v>0</v>
      </c>
      <c r="BX297" s="698"/>
      <c r="BY297" s="697">
        <f>[52]ACCOUNTALLOC!BY297</f>
        <v>0</v>
      </c>
      <c r="BZ297" s="697">
        <f>[52]ACCOUNTALLOC!BZ297</f>
        <v>0</v>
      </c>
      <c r="CA297" s="697">
        <f>[52]ACCOUNTALLOC!CA297</f>
        <v>0</v>
      </c>
      <c r="CB297" s="697">
        <f>[52]ACCOUNTALLOC!CB297</f>
        <v>0</v>
      </c>
      <c r="CC297" s="697">
        <f>[52]ACCOUNTALLOC!CC297</f>
        <v>0</v>
      </c>
      <c r="CD297" s="697">
        <f>[52]ACCOUNTALLOC!CD297</f>
        <v>0</v>
      </c>
      <c r="CE297" s="697">
        <f>[52]ACCOUNTALLOC!CE297</f>
        <v>0</v>
      </c>
      <c r="CF297" s="698"/>
      <c r="CG297" s="697">
        <f>[52]ACCOUNTALLOC!CG297</f>
        <v>0</v>
      </c>
      <c r="CH297" s="697">
        <f>[52]ACCOUNTALLOC!CH297</f>
        <v>0</v>
      </c>
      <c r="CI297" s="697">
        <f>[52]ACCOUNTALLOC!CI297</f>
        <v>0</v>
      </c>
      <c r="CJ297" s="697">
        <f>[52]ACCOUNTALLOC!CJ297</f>
        <v>0</v>
      </c>
      <c r="CK297" s="697">
        <f>[52]ACCOUNTALLOC!CK297</f>
        <v>0</v>
      </c>
      <c r="CL297" s="697">
        <f>[52]ACCOUNTALLOC!CL297</f>
        <v>0</v>
      </c>
      <c r="CM297" s="697">
        <f>[52]ACCOUNTALLOC!CM297</f>
        <v>0</v>
      </c>
      <c r="CN297" s="698">
        <f>[52]ACCOUNTALLOC!CN297</f>
        <v>0</v>
      </c>
      <c r="CO297" s="697">
        <f>[52]ACCOUNTALLOC!CO297</f>
        <v>0</v>
      </c>
      <c r="CP297" s="697">
        <f>[52]ACCOUNTALLOC!CP297</f>
        <v>0</v>
      </c>
      <c r="CQ297" s="697">
        <f>[52]ACCOUNTALLOC!CQ297</f>
        <v>0</v>
      </c>
      <c r="CR297" s="697">
        <f>[52]ACCOUNTALLOC!CR297</f>
        <v>0</v>
      </c>
      <c r="CS297" s="697">
        <f>[52]ACCOUNTALLOC!CS297</f>
        <v>0</v>
      </c>
      <c r="CT297" s="697">
        <f>[52]ACCOUNTALLOC!CT297</f>
        <v>0</v>
      </c>
      <c r="CU297" s="697">
        <f>[52]ACCOUNTALLOC!CU297</f>
        <v>0</v>
      </c>
      <c r="CW297" s="65">
        <f>[52]ACCOUNTALLOC!CW297</f>
        <v>0</v>
      </c>
      <c r="CX297" s="65">
        <f>[52]ACCOUNTALLOC!CX297</f>
        <v>0</v>
      </c>
      <c r="CY297" s="65">
        <f>[52]ACCOUNTALLOC!CY297</f>
        <v>0</v>
      </c>
      <c r="CZ297" s="65">
        <f>[52]ACCOUNTALLOC!CZ297</f>
        <v>0</v>
      </c>
      <c r="DA297" s="65">
        <f>[52]ACCOUNTALLOC!DA297</f>
        <v>0</v>
      </c>
      <c r="DB297" s="65">
        <f>[52]ACCOUNTALLOC!DB297</f>
        <v>0</v>
      </c>
      <c r="DC297" s="65">
        <f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>[52]ACCOUNTALLOC!E298</f>
        <v>0</v>
      </c>
      <c r="F298" s="697">
        <f>[52]ACCOUNTALLOC!F298</f>
        <v>0</v>
      </c>
      <c r="G298" s="697">
        <f>[52]ACCOUNTALLOC!G298</f>
        <v>0</v>
      </c>
      <c r="H298" s="697">
        <f>[52]ACCOUNTALLOC!H298</f>
        <v>0</v>
      </c>
      <c r="I298" s="697">
        <f>[52]ACCOUNTALLOC!I298</f>
        <v>0</v>
      </c>
      <c r="J298" s="697">
        <f>[52]ACCOUNTALLOC!J298</f>
        <v>0</v>
      </c>
      <c r="K298" s="697">
        <f>[52]ACCOUNTALLOC!K298</f>
        <v>0</v>
      </c>
      <c r="L298" s="698"/>
      <c r="M298" s="697">
        <f>[52]ACCOUNTALLOC!M298</f>
        <v>0</v>
      </c>
      <c r="N298" s="697">
        <f>[52]ACCOUNTALLOC!N298</f>
        <v>0</v>
      </c>
      <c r="O298" s="697">
        <f>[52]ACCOUNTALLOC!O298</f>
        <v>0</v>
      </c>
      <c r="P298" s="697">
        <f>[52]ACCOUNTALLOC!P298</f>
        <v>0</v>
      </c>
      <c r="Q298" s="697">
        <f>[52]ACCOUNTALLOC!Q298</f>
        <v>0</v>
      </c>
      <c r="R298" s="697">
        <f>[52]ACCOUNTALLOC!R298</f>
        <v>0</v>
      </c>
      <c r="S298" s="697">
        <f>[52]ACCOUNTALLOC!S298</f>
        <v>0</v>
      </c>
      <c r="T298" s="698"/>
      <c r="U298" s="697">
        <f>[52]ACCOUNTALLOC!U298</f>
        <v>0</v>
      </c>
      <c r="V298" s="697">
        <f>[52]ACCOUNTALLOC!V298</f>
        <v>0</v>
      </c>
      <c r="W298" s="697">
        <f>[52]ACCOUNTALLOC!W298</f>
        <v>0</v>
      </c>
      <c r="X298" s="697">
        <f>[52]ACCOUNTALLOC!X298</f>
        <v>0</v>
      </c>
      <c r="Y298" s="697">
        <f>[52]ACCOUNTALLOC!Y298</f>
        <v>0</v>
      </c>
      <c r="Z298" s="697">
        <f>[52]ACCOUNTALLOC!Z298</f>
        <v>0</v>
      </c>
      <c r="AA298" s="697">
        <f>[52]ACCOUNTALLOC!AA298</f>
        <v>0</v>
      </c>
      <c r="AB298" s="698"/>
      <c r="AC298" s="697">
        <f>[52]ACCOUNTALLOC!AC298</f>
        <v>0</v>
      </c>
      <c r="AD298" s="697">
        <f>[52]ACCOUNTALLOC!AD298</f>
        <v>0</v>
      </c>
      <c r="AE298" s="697">
        <f>[52]ACCOUNTALLOC!AE298</f>
        <v>0</v>
      </c>
      <c r="AF298" s="697">
        <f>[52]ACCOUNTALLOC!AF298</f>
        <v>0</v>
      </c>
      <c r="AG298" s="697">
        <f>[52]ACCOUNTALLOC!AG298</f>
        <v>0</v>
      </c>
      <c r="AH298" s="697">
        <f>[52]ACCOUNTALLOC!AH298</f>
        <v>0</v>
      </c>
      <c r="AI298" s="697">
        <f>[52]ACCOUNTALLOC!AI298</f>
        <v>0</v>
      </c>
      <c r="AJ298" s="698"/>
      <c r="AK298" s="697">
        <f>[52]ACCOUNTALLOC!AK298</f>
        <v>0</v>
      </c>
      <c r="AL298" s="697">
        <f>[52]ACCOUNTALLOC!AL298</f>
        <v>0</v>
      </c>
      <c r="AM298" s="697">
        <f>[52]ACCOUNTALLOC!AM298</f>
        <v>0</v>
      </c>
      <c r="AN298" s="697">
        <f>[52]ACCOUNTALLOC!AN298</f>
        <v>0</v>
      </c>
      <c r="AO298" s="697">
        <f>[52]ACCOUNTALLOC!AO298</f>
        <v>0</v>
      </c>
      <c r="AP298" s="697">
        <f>[52]ACCOUNTALLOC!AP298</f>
        <v>0</v>
      </c>
      <c r="AQ298" s="697">
        <f>[52]ACCOUNTALLOC!AQ298</f>
        <v>0</v>
      </c>
      <c r="AR298" s="698"/>
      <c r="AS298" s="697">
        <f>[52]ACCOUNTALLOC!AS298</f>
        <v>0</v>
      </c>
      <c r="AT298" s="697">
        <f>[52]ACCOUNTALLOC!AT298</f>
        <v>0</v>
      </c>
      <c r="AU298" s="697">
        <f>[52]ACCOUNTALLOC!AU298</f>
        <v>0</v>
      </c>
      <c r="AV298" s="697">
        <f>[52]ACCOUNTALLOC!AV298</f>
        <v>0</v>
      </c>
      <c r="AW298" s="697">
        <f>[52]ACCOUNTALLOC!AW298</f>
        <v>0</v>
      </c>
      <c r="AX298" s="697">
        <f>[52]ACCOUNTALLOC!AX298</f>
        <v>0</v>
      </c>
      <c r="AY298" s="697">
        <f>[52]ACCOUNTALLOC!AY298</f>
        <v>0</v>
      </c>
      <c r="AZ298" s="698"/>
      <c r="BA298" s="697">
        <f>[52]ACCOUNTALLOC!BA298</f>
        <v>0</v>
      </c>
      <c r="BB298" s="697">
        <f>[52]ACCOUNTALLOC!BB298</f>
        <v>0</v>
      </c>
      <c r="BC298" s="697">
        <f>[52]ACCOUNTALLOC!BC298</f>
        <v>0</v>
      </c>
      <c r="BD298" s="697">
        <f>[52]ACCOUNTALLOC!BD298</f>
        <v>0</v>
      </c>
      <c r="BE298" s="697">
        <f>[52]ACCOUNTALLOC!BE298</f>
        <v>0</v>
      </c>
      <c r="BF298" s="697">
        <f>[52]ACCOUNTALLOC!BF298</f>
        <v>0</v>
      </c>
      <c r="BG298" s="697">
        <f>[52]ACCOUNTALLOC!BG298</f>
        <v>0</v>
      </c>
      <c r="BH298" s="698"/>
      <c r="BI298" s="697">
        <f>[52]ACCOUNTALLOC!BI298</f>
        <v>0</v>
      </c>
      <c r="BJ298" s="697">
        <f>[52]ACCOUNTALLOC!BJ298</f>
        <v>0</v>
      </c>
      <c r="BK298" s="697">
        <f>[52]ACCOUNTALLOC!BK298</f>
        <v>0</v>
      </c>
      <c r="BL298" s="697">
        <f>[52]ACCOUNTALLOC!BL298</f>
        <v>0</v>
      </c>
      <c r="BM298" s="697">
        <f>[52]ACCOUNTALLOC!BM298</f>
        <v>0</v>
      </c>
      <c r="BN298" s="697">
        <f>[52]ACCOUNTALLOC!BN298</f>
        <v>0</v>
      </c>
      <c r="BO298" s="697">
        <f>[52]ACCOUNTALLOC!BO298</f>
        <v>0</v>
      </c>
      <c r="BP298" s="698"/>
      <c r="BQ298" s="697">
        <f>[52]ACCOUNTALLOC!BQ298</f>
        <v>0</v>
      </c>
      <c r="BR298" s="697">
        <f>[52]ACCOUNTALLOC!BR298</f>
        <v>0</v>
      </c>
      <c r="BS298" s="697">
        <f>[52]ACCOUNTALLOC!BS298</f>
        <v>0</v>
      </c>
      <c r="BT298" s="697">
        <f>[52]ACCOUNTALLOC!BT298</f>
        <v>0</v>
      </c>
      <c r="BU298" s="697">
        <f>[52]ACCOUNTALLOC!BU298</f>
        <v>0</v>
      </c>
      <c r="BV298" s="697">
        <f>[52]ACCOUNTALLOC!BV298</f>
        <v>0</v>
      </c>
      <c r="BW298" s="697">
        <f>[52]ACCOUNTALLOC!BW298</f>
        <v>0</v>
      </c>
      <c r="BX298" s="698"/>
      <c r="BY298" s="697">
        <f>[52]ACCOUNTALLOC!BY298</f>
        <v>0</v>
      </c>
      <c r="BZ298" s="697">
        <f>[52]ACCOUNTALLOC!BZ298</f>
        <v>0</v>
      </c>
      <c r="CA298" s="697">
        <f>[52]ACCOUNTALLOC!CA298</f>
        <v>0</v>
      </c>
      <c r="CB298" s="697">
        <f>[52]ACCOUNTALLOC!CB298</f>
        <v>0</v>
      </c>
      <c r="CC298" s="697">
        <f>[52]ACCOUNTALLOC!CC298</f>
        <v>0</v>
      </c>
      <c r="CD298" s="697">
        <f>[52]ACCOUNTALLOC!CD298</f>
        <v>0</v>
      </c>
      <c r="CE298" s="697">
        <f>[52]ACCOUNTALLOC!CE298</f>
        <v>0</v>
      </c>
      <c r="CF298" s="698"/>
      <c r="CG298" s="697">
        <f>[52]ACCOUNTALLOC!CG298</f>
        <v>0</v>
      </c>
      <c r="CH298" s="697">
        <f>[52]ACCOUNTALLOC!CH298</f>
        <v>0</v>
      </c>
      <c r="CI298" s="697">
        <f>[52]ACCOUNTALLOC!CI298</f>
        <v>0</v>
      </c>
      <c r="CJ298" s="697">
        <f>[52]ACCOUNTALLOC!CJ298</f>
        <v>0</v>
      </c>
      <c r="CK298" s="697">
        <f>[52]ACCOUNTALLOC!CK298</f>
        <v>0</v>
      </c>
      <c r="CL298" s="697">
        <f>[52]ACCOUNTALLOC!CL298</f>
        <v>0</v>
      </c>
      <c r="CM298" s="697">
        <f>[52]ACCOUNTALLOC!CM298</f>
        <v>0</v>
      </c>
      <c r="CN298" s="698">
        <f>[52]ACCOUNTALLOC!CN298</f>
        <v>0</v>
      </c>
      <c r="CO298" s="697">
        <f>[52]ACCOUNTALLOC!CO298</f>
        <v>0</v>
      </c>
      <c r="CP298" s="697">
        <f>[52]ACCOUNTALLOC!CP298</f>
        <v>0</v>
      </c>
      <c r="CQ298" s="697">
        <f>[52]ACCOUNTALLOC!CQ298</f>
        <v>0</v>
      </c>
      <c r="CR298" s="697">
        <f>[52]ACCOUNTALLOC!CR298</f>
        <v>0</v>
      </c>
      <c r="CS298" s="697">
        <f>[52]ACCOUNTALLOC!CS298</f>
        <v>0</v>
      </c>
      <c r="CT298" s="697">
        <f>[52]ACCOUNTALLOC!CT298</f>
        <v>0</v>
      </c>
      <c r="CU298" s="697">
        <f>[52]ACCOUNTALLOC!CU298</f>
        <v>0</v>
      </c>
      <c r="CW298" s="65">
        <f>[52]ACCOUNTALLOC!CW298</f>
        <v>0</v>
      </c>
      <c r="CX298" s="65">
        <f>[52]ACCOUNTALLOC!CX298</f>
        <v>0</v>
      </c>
      <c r="CY298" s="65">
        <f>[52]ACCOUNTALLOC!CY298</f>
        <v>0</v>
      </c>
      <c r="CZ298" s="65">
        <f>[52]ACCOUNTALLOC!CZ298</f>
        <v>0</v>
      </c>
      <c r="DA298" s="65">
        <f>[52]ACCOUNTALLOC!DA298</f>
        <v>0</v>
      </c>
      <c r="DB298" s="65">
        <f>[52]ACCOUNTALLOC!DB298</f>
        <v>0</v>
      </c>
      <c r="DC298" s="65">
        <f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>[52]ACCOUNTALLOC!E299</f>
        <v>0</v>
      </c>
      <c r="F299" s="697">
        <f>[52]ACCOUNTALLOC!F299</f>
        <v>0</v>
      </c>
      <c r="G299" s="697">
        <f>[52]ACCOUNTALLOC!G299</f>
        <v>0</v>
      </c>
      <c r="H299" s="697">
        <f>[52]ACCOUNTALLOC!H299</f>
        <v>0</v>
      </c>
      <c r="I299" s="697">
        <f>[52]ACCOUNTALLOC!I299</f>
        <v>0</v>
      </c>
      <c r="J299" s="697">
        <f>[52]ACCOUNTALLOC!J299</f>
        <v>0</v>
      </c>
      <c r="K299" s="697">
        <f>[52]ACCOUNTALLOC!K299</f>
        <v>0</v>
      </c>
      <c r="L299" s="698"/>
      <c r="M299" s="697">
        <f>[52]ACCOUNTALLOC!M299</f>
        <v>0</v>
      </c>
      <c r="N299" s="697">
        <f>[52]ACCOUNTALLOC!N299</f>
        <v>0</v>
      </c>
      <c r="O299" s="697">
        <f>[52]ACCOUNTALLOC!O299</f>
        <v>0</v>
      </c>
      <c r="P299" s="697">
        <f>[52]ACCOUNTALLOC!P299</f>
        <v>0</v>
      </c>
      <c r="Q299" s="697">
        <f>[52]ACCOUNTALLOC!Q299</f>
        <v>0</v>
      </c>
      <c r="R299" s="697">
        <f>[52]ACCOUNTALLOC!R299</f>
        <v>0</v>
      </c>
      <c r="S299" s="697">
        <f>[52]ACCOUNTALLOC!S299</f>
        <v>0</v>
      </c>
      <c r="T299" s="698"/>
      <c r="U299" s="697">
        <f>[52]ACCOUNTALLOC!U299</f>
        <v>0</v>
      </c>
      <c r="V299" s="697">
        <f>[52]ACCOUNTALLOC!V299</f>
        <v>0</v>
      </c>
      <c r="W299" s="697">
        <f>[52]ACCOUNTALLOC!W299</f>
        <v>0</v>
      </c>
      <c r="X299" s="697">
        <f>[52]ACCOUNTALLOC!X299</f>
        <v>0</v>
      </c>
      <c r="Y299" s="697">
        <f>[52]ACCOUNTALLOC!Y299</f>
        <v>0</v>
      </c>
      <c r="Z299" s="697">
        <f>[52]ACCOUNTALLOC!Z299</f>
        <v>0</v>
      </c>
      <c r="AA299" s="697">
        <f>[52]ACCOUNTALLOC!AA299</f>
        <v>0</v>
      </c>
      <c r="AB299" s="698"/>
      <c r="AC299" s="697">
        <f>[52]ACCOUNTALLOC!AC299</f>
        <v>0</v>
      </c>
      <c r="AD299" s="697">
        <f>[52]ACCOUNTALLOC!AD299</f>
        <v>0</v>
      </c>
      <c r="AE299" s="697">
        <f>[52]ACCOUNTALLOC!AE299</f>
        <v>0</v>
      </c>
      <c r="AF299" s="697">
        <f>[52]ACCOUNTALLOC!AF299</f>
        <v>0</v>
      </c>
      <c r="AG299" s="697">
        <f>[52]ACCOUNTALLOC!AG299</f>
        <v>0</v>
      </c>
      <c r="AH299" s="697">
        <f>[52]ACCOUNTALLOC!AH299</f>
        <v>0</v>
      </c>
      <c r="AI299" s="697">
        <f>[52]ACCOUNTALLOC!AI299</f>
        <v>0</v>
      </c>
      <c r="AJ299" s="698"/>
      <c r="AK299" s="697">
        <f>[52]ACCOUNTALLOC!AK299</f>
        <v>0</v>
      </c>
      <c r="AL299" s="697">
        <f>[52]ACCOUNTALLOC!AL299</f>
        <v>0</v>
      </c>
      <c r="AM299" s="697">
        <f>[52]ACCOUNTALLOC!AM299</f>
        <v>0</v>
      </c>
      <c r="AN299" s="697">
        <f>[52]ACCOUNTALLOC!AN299</f>
        <v>0</v>
      </c>
      <c r="AO299" s="697">
        <f>[52]ACCOUNTALLOC!AO299</f>
        <v>0</v>
      </c>
      <c r="AP299" s="697">
        <f>[52]ACCOUNTALLOC!AP299</f>
        <v>0</v>
      </c>
      <c r="AQ299" s="697">
        <f>[52]ACCOUNTALLOC!AQ299</f>
        <v>0</v>
      </c>
      <c r="AR299" s="698"/>
      <c r="AS299" s="697">
        <f>[52]ACCOUNTALLOC!AS299</f>
        <v>0</v>
      </c>
      <c r="AT299" s="697">
        <f>[52]ACCOUNTALLOC!AT299</f>
        <v>0</v>
      </c>
      <c r="AU299" s="697">
        <f>[52]ACCOUNTALLOC!AU299</f>
        <v>0</v>
      </c>
      <c r="AV299" s="697">
        <f>[52]ACCOUNTALLOC!AV299</f>
        <v>0</v>
      </c>
      <c r="AW299" s="697">
        <f>[52]ACCOUNTALLOC!AW299</f>
        <v>0</v>
      </c>
      <c r="AX299" s="697">
        <f>[52]ACCOUNTALLOC!AX299</f>
        <v>0</v>
      </c>
      <c r="AY299" s="697">
        <f>[52]ACCOUNTALLOC!AY299</f>
        <v>0</v>
      </c>
      <c r="AZ299" s="698"/>
      <c r="BA299" s="697">
        <f>[52]ACCOUNTALLOC!BA299</f>
        <v>0</v>
      </c>
      <c r="BB299" s="697">
        <f>[52]ACCOUNTALLOC!BB299</f>
        <v>0</v>
      </c>
      <c r="BC299" s="697">
        <f>[52]ACCOUNTALLOC!BC299</f>
        <v>0</v>
      </c>
      <c r="BD299" s="697">
        <f>[52]ACCOUNTALLOC!BD299</f>
        <v>0</v>
      </c>
      <c r="BE299" s="697">
        <f>[52]ACCOUNTALLOC!BE299</f>
        <v>0</v>
      </c>
      <c r="BF299" s="697">
        <f>[52]ACCOUNTALLOC!BF299</f>
        <v>0</v>
      </c>
      <c r="BG299" s="697">
        <f>[52]ACCOUNTALLOC!BG299</f>
        <v>0</v>
      </c>
      <c r="BH299" s="698"/>
      <c r="BI299" s="697">
        <f>[52]ACCOUNTALLOC!BI299</f>
        <v>0</v>
      </c>
      <c r="BJ299" s="697">
        <f>[52]ACCOUNTALLOC!BJ299</f>
        <v>0</v>
      </c>
      <c r="BK299" s="697">
        <f>[52]ACCOUNTALLOC!BK299</f>
        <v>0</v>
      </c>
      <c r="BL299" s="697">
        <f>[52]ACCOUNTALLOC!BL299</f>
        <v>0</v>
      </c>
      <c r="BM299" s="697">
        <f>[52]ACCOUNTALLOC!BM299</f>
        <v>0</v>
      </c>
      <c r="BN299" s="697">
        <f>[52]ACCOUNTALLOC!BN299</f>
        <v>0</v>
      </c>
      <c r="BO299" s="697">
        <f>[52]ACCOUNTALLOC!BO299</f>
        <v>0</v>
      </c>
      <c r="BP299" s="698"/>
      <c r="BQ299" s="697">
        <f>[52]ACCOUNTALLOC!BQ299</f>
        <v>0</v>
      </c>
      <c r="BR299" s="697">
        <f>[52]ACCOUNTALLOC!BR299</f>
        <v>0</v>
      </c>
      <c r="BS299" s="697">
        <f>[52]ACCOUNTALLOC!BS299</f>
        <v>0</v>
      </c>
      <c r="BT299" s="697">
        <f>[52]ACCOUNTALLOC!BT299</f>
        <v>0</v>
      </c>
      <c r="BU299" s="697">
        <f>[52]ACCOUNTALLOC!BU299</f>
        <v>0</v>
      </c>
      <c r="BV299" s="697">
        <f>[52]ACCOUNTALLOC!BV299</f>
        <v>0</v>
      </c>
      <c r="BW299" s="697">
        <f>[52]ACCOUNTALLOC!BW299</f>
        <v>0</v>
      </c>
      <c r="BX299" s="698"/>
      <c r="BY299" s="697">
        <f>[52]ACCOUNTALLOC!BY299</f>
        <v>0</v>
      </c>
      <c r="BZ299" s="697">
        <f>[52]ACCOUNTALLOC!BZ299</f>
        <v>0</v>
      </c>
      <c r="CA299" s="697">
        <f>[52]ACCOUNTALLOC!CA299</f>
        <v>0</v>
      </c>
      <c r="CB299" s="697">
        <f>[52]ACCOUNTALLOC!CB299</f>
        <v>0</v>
      </c>
      <c r="CC299" s="697">
        <f>[52]ACCOUNTALLOC!CC299</f>
        <v>0</v>
      </c>
      <c r="CD299" s="697">
        <f>[52]ACCOUNTALLOC!CD299</f>
        <v>0</v>
      </c>
      <c r="CE299" s="697">
        <f>[52]ACCOUNTALLOC!CE299</f>
        <v>0</v>
      </c>
      <c r="CF299" s="698"/>
      <c r="CG299" s="697">
        <f>[52]ACCOUNTALLOC!CG299</f>
        <v>0</v>
      </c>
      <c r="CH299" s="697">
        <f>[52]ACCOUNTALLOC!CH299</f>
        <v>0</v>
      </c>
      <c r="CI299" s="697">
        <f>[52]ACCOUNTALLOC!CI299</f>
        <v>0</v>
      </c>
      <c r="CJ299" s="697">
        <f>[52]ACCOUNTALLOC!CJ299</f>
        <v>0</v>
      </c>
      <c r="CK299" s="697">
        <f>[52]ACCOUNTALLOC!CK299</f>
        <v>0</v>
      </c>
      <c r="CL299" s="697">
        <f>[52]ACCOUNTALLOC!CL299</f>
        <v>0</v>
      </c>
      <c r="CM299" s="697">
        <f>[52]ACCOUNTALLOC!CM299</f>
        <v>0</v>
      </c>
      <c r="CN299" s="698">
        <f>[52]ACCOUNTALLOC!CN299</f>
        <v>0</v>
      </c>
      <c r="CO299" s="697">
        <f>[52]ACCOUNTALLOC!CO299</f>
        <v>0</v>
      </c>
      <c r="CP299" s="697">
        <f>[52]ACCOUNTALLOC!CP299</f>
        <v>0</v>
      </c>
      <c r="CQ299" s="697">
        <f>[52]ACCOUNTALLOC!CQ299</f>
        <v>0</v>
      </c>
      <c r="CR299" s="697">
        <f>[52]ACCOUNTALLOC!CR299</f>
        <v>0</v>
      </c>
      <c r="CS299" s="697">
        <f>[52]ACCOUNTALLOC!CS299</f>
        <v>0</v>
      </c>
      <c r="CT299" s="697">
        <f>[52]ACCOUNTALLOC!CT299</f>
        <v>0</v>
      </c>
      <c r="CU299" s="697">
        <f>[52]ACCOUNTALLOC!CU299</f>
        <v>0</v>
      </c>
      <c r="CW299" s="65">
        <f>[52]ACCOUNTALLOC!CW299</f>
        <v>0</v>
      </c>
      <c r="CX299" s="65">
        <f>[52]ACCOUNTALLOC!CX299</f>
        <v>0</v>
      </c>
      <c r="CY299" s="65">
        <f>[52]ACCOUNTALLOC!CY299</f>
        <v>0</v>
      </c>
      <c r="CZ299" s="65">
        <f>[52]ACCOUNTALLOC!CZ299</f>
        <v>0</v>
      </c>
      <c r="DA299" s="65">
        <f>[52]ACCOUNTALLOC!DA299</f>
        <v>0</v>
      </c>
      <c r="DB299" s="65">
        <f>[52]ACCOUNTALLOC!DB299</f>
        <v>0</v>
      </c>
      <c r="DC299" s="65">
        <f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>[52]ACCOUNTALLOC!E300</f>
        <v>1485366.8356724516</v>
      </c>
      <c r="F300" s="696">
        <f>[52]ACCOUNTALLOC!F300</f>
        <v>10626183.633480636</v>
      </c>
      <c r="G300" s="696">
        <f>[52]ACCOUNTALLOC!G300</f>
        <v>0</v>
      </c>
      <c r="H300" s="696">
        <f>[52]ACCOUNTALLOC!H300</f>
        <v>0</v>
      </c>
      <c r="I300" s="696">
        <f>[52]ACCOUNTALLOC!I300</f>
        <v>0</v>
      </c>
      <c r="J300" s="696">
        <f>[52]ACCOUNTALLOC!J300</f>
        <v>0</v>
      </c>
      <c r="K300" s="696">
        <f>[52]ACCOUNTALLOC!K300</f>
        <v>12111550.469153088</v>
      </c>
      <c r="L300" s="696"/>
      <c r="M300" s="696">
        <f>[52]ACCOUNTALLOC!M300</f>
        <v>342455.76888553897</v>
      </c>
      <c r="N300" s="696">
        <f>[52]ACCOUNTALLOC!N300</f>
        <v>2699988.5750888553</v>
      </c>
      <c r="O300" s="696">
        <f>[52]ACCOUNTALLOC!O300</f>
        <v>0</v>
      </c>
      <c r="P300" s="696">
        <f>[52]ACCOUNTALLOC!P300</f>
        <v>0</v>
      </c>
      <c r="Q300" s="696">
        <f>[52]ACCOUNTALLOC!Q300</f>
        <v>0</v>
      </c>
      <c r="R300" s="696">
        <f>[52]ACCOUNTALLOC!R300</f>
        <v>0</v>
      </c>
      <c r="S300" s="696">
        <f>[52]ACCOUNTALLOC!S300</f>
        <v>3042444.3439743943</v>
      </c>
      <c r="T300" s="696"/>
      <c r="U300" s="696">
        <f>[52]ACCOUNTALLOC!U300</f>
        <v>366543.42557046673</v>
      </c>
      <c r="V300" s="696">
        <f>[52]ACCOUNTALLOC!V300</f>
        <v>3002594.0601704465</v>
      </c>
      <c r="W300" s="696">
        <f>[52]ACCOUNTALLOC!W300</f>
        <v>0</v>
      </c>
      <c r="X300" s="696">
        <f>[52]ACCOUNTALLOC!X300</f>
        <v>0</v>
      </c>
      <c r="Y300" s="696">
        <f>[52]ACCOUNTALLOC!Y300</f>
        <v>0</v>
      </c>
      <c r="Z300" s="696">
        <f>[52]ACCOUNTALLOC!Z300</f>
        <v>0</v>
      </c>
      <c r="AA300" s="696">
        <f>[52]ACCOUNTALLOC!AA300</f>
        <v>3369137.4857409131</v>
      </c>
      <c r="AB300" s="696"/>
      <c r="AC300" s="696">
        <f>[52]ACCOUNTALLOC!AC300</f>
        <v>192588.45953880902</v>
      </c>
      <c r="AD300" s="696">
        <f>[52]ACCOUNTALLOC!AD300</f>
        <v>1937771.5719445362</v>
      </c>
      <c r="AE300" s="696">
        <f>[52]ACCOUNTALLOC!AE300</f>
        <v>0</v>
      </c>
      <c r="AF300" s="696">
        <f>[52]ACCOUNTALLOC!AF300</f>
        <v>0</v>
      </c>
      <c r="AG300" s="696">
        <f>[52]ACCOUNTALLOC!AG300</f>
        <v>0</v>
      </c>
      <c r="AH300" s="696">
        <f>[52]ACCOUNTALLOC!AH300</f>
        <v>0</v>
      </c>
      <c r="AI300" s="696">
        <f>[52]ACCOUNTALLOC!AI300</f>
        <v>2130360.0314833452</v>
      </c>
      <c r="AJ300" s="696"/>
      <c r="AK300" s="696">
        <f>[52]ACCOUNTALLOC!AK300</f>
        <v>136048.84526182571</v>
      </c>
      <c r="AL300" s="696">
        <f>[52]ACCOUNTALLOC!AL300</f>
        <v>1348190.5981455739</v>
      </c>
      <c r="AM300" s="696">
        <f>[52]ACCOUNTALLOC!AM300</f>
        <v>0</v>
      </c>
      <c r="AN300" s="696">
        <f>[52]ACCOUNTALLOC!AN300</f>
        <v>0</v>
      </c>
      <c r="AO300" s="696">
        <f>[52]ACCOUNTALLOC!AO300</f>
        <v>0</v>
      </c>
      <c r="AP300" s="696">
        <f>[52]ACCOUNTALLOC!AP300</f>
        <v>0</v>
      </c>
      <c r="AQ300" s="696">
        <f>[52]ACCOUNTALLOC!AQ300</f>
        <v>1484239.4434073996</v>
      </c>
      <c r="AR300" s="696"/>
      <c r="AS300" s="696">
        <f>[52]ACCOUNTALLOC!AS300</f>
        <v>4.649374689820811</v>
      </c>
      <c r="AT300" s="696">
        <f>[52]ACCOUNTALLOC!AT300</f>
        <v>4257.0579079838526</v>
      </c>
      <c r="AU300" s="696">
        <f>[52]ACCOUNTALLOC!AU300</f>
        <v>0</v>
      </c>
      <c r="AV300" s="696">
        <f>[52]ACCOUNTALLOC!AV300</f>
        <v>0</v>
      </c>
      <c r="AW300" s="696">
        <f>[52]ACCOUNTALLOC!AW300</f>
        <v>0</v>
      </c>
      <c r="AX300" s="696">
        <f>[52]ACCOUNTALLOC!AX300</f>
        <v>0</v>
      </c>
      <c r="AY300" s="696">
        <f>[52]ACCOUNTALLOC!AY300</f>
        <v>4261.707282673673</v>
      </c>
      <c r="AZ300" s="696"/>
      <c r="BA300" s="696">
        <f>[52]ACCOUNTALLOC!BA300</f>
        <v>0</v>
      </c>
      <c r="BB300" s="696">
        <f>[52]ACCOUNTALLOC!BB300</f>
        <v>117492.73259599064</v>
      </c>
      <c r="BC300" s="696">
        <f>[52]ACCOUNTALLOC!BC300</f>
        <v>0</v>
      </c>
      <c r="BD300" s="696">
        <f>[52]ACCOUNTALLOC!BD300</f>
        <v>0</v>
      </c>
      <c r="BE300" s="696">
        <f>[52]ACCOUNTALLOC!BE300</f>
        <v>0</v>
      </c>
      <c r="BF300" s="696">
        <f>[52]ACCOUNTALLOC!BF300</f>
        <v>0</v>
      </c>
      <c r="BG300" s="696">
        <f>[52]ACCOUNTALLOC!BG300</f>
        <v>117492.73259599064</v>
      </c>
      <c r="BH300" s="696"/>
      <c r="BI300" s="696">
        <f>[52]ACCOUNTALLOC!BI300</f>
        <v>26461.192683167512</v>
      </c>
      <c r="BJ300" s="696">
        <f>[52]ACCOUNTALLOC!BJ300</f>
        <v>242897.24692401852</v>
      </c>
      <c r="BK300" s="696">
        <f>[52]ACCOUNTALLOC!BK300</f>
        <v>0</v>
      </c>
      <c r="BL300" s="696">
        <f>[52]ACCOUNTALLOC!BL300</f>
        <v>0</v>
      </c>
      <c r="BM300" s="696">
        <f>[52]ACCOUNTALLOC!BM300</f>
        <v>0</v>
      </c>
      <c r="BN300" s="696">
        <f>[52]ACCOUNTALLOC!BN300</f>
        <v>0</v>
      </c>
      <c r="BO300" s="696">
        <f>[52]ACCOUNTALLOC!BO300</f>
        <v>269358.43960718601</v>
      </c>
      <c r="BP300" s="696"/>
      <c r="BQ300" s="696">
        <f>[52]ACCOUNTALLOC!BQ300</f>
        <v>46210.039381036906</v>
      </c>
      <c r="BR300" s="696">
        <f>[52]ACCOUNTALLOC!BR300</f>
        <v>583551.70644528966</v>
      </c>
      <c r="BS300" s="696">
        <f>[52]ACCOUNTALLOC!BS300</f>
        <v>0</v>
      </c>
      <c r="BT300" s="696">
        <f>[52]ACCOUNTALLOC!BT300</f>
        <v>0</v>
      </c>
      <c r="BU300" s="696">
        <f>[52]ACCOUNTALLOC!BU300</f>
        <v>0</v>
      </c>
      <c r="BV300" s="696">
        <f>[52]ACCOUNTALLOC!BV300</f>
        <v>0</v>
      </c>
      <c r="BW300" s="696">
        <f>[52]ACCOUNTALLOC!BW300</f>
        <v>629761.74582632654</v>
      </c>
      <c r="BX300" s="696"/>
      <c r="BY300" s="696">
        <f>[52]ACCOUNTALLOC!BY300</f>
        <v>132644.51622881822</v>
      </c>
      <c r="BZ300" s="696">
        <f>[52]ACCOUNTALLOC!BZ300</f>
        <v>1433559.5092094762</v>
      </c>
      <c r="CA300" s="696">
        <f>[52]ACCOUNTALLOC!CA300</f>
        <v>0</v>
      </c>
      <c r="CB300" s="696">
        <f>[52]ACCOUNTALLOC!CB300</f>
        <v>0</v>
      </c>
      <c r="CC300" s="696">
        <f>[52]ACCOUNTALLOC!CC300</f>
        <v>0</v>
      </c>
      <c r="CD300" s="696">
        <f>[52]ACCOUNTALLOC!CD300</f>
        <v>0</v>
      </c>
      <c r="CE300" s="696">
        <f>[52]ACCOUNTALLOC!CE300</f>
        <v>1566204.0254382943</v>
      </c>
      <c r="CF300" s="696"/>
      <c r="CG300" s="696">
        <f>[52]ACCOUNTALLOC!CG300</f>
        <v>5352.6104853617608</v>
      </c>
      <c r="CH300" s="696">
        <f>[52]ACCOUNTALLOC!CH300</f>
        <v>70266.859930650928</v>
      </c>
      <c r="CI300" s="696">
        <f>[52]ACCOUNTALLOC!CI300</f>
        <v>0</v>
      </c>
      <c r="CJ300" s="696">
        <f>[52]ACCOUNTALLOC!CJ300</f>
        <v>0</v>
      </c>
      <c r="CK300" s="696">
        <f>[52]ACCOUNTALLOC!CK300</f>
        <v>0</v>
      </c>
      <c r="CL300" s="696">
        <f>[52]ACCOUNTALLOC!CL300</f>
        <v>0</v>
      </c>
      <c r="CM300" s="696">
        <f>[52]ACCOUNTALLOC!CM300</f>
        <v>75619.470416012686</v>
      </c>
      <c r="CN300" s="696">
        <f>[52]ACCOUNTALLOC!CN300</f>
        <v>0</v>
      </c>
      <c r="CO300" s="696">
        <f>[52]ACCOUNTALLOC!CO300</f>
        <v>948.68914668631544</v>
      </c>
      <c r="CP300" s="696">
        <f>[52]ACCOUNTALLOC!CP300</f>
        <v>6876.9303046593914</v>
      </c>
      <c r="CQ300" s="696">
        <f>[52]ACCOUNTALLOC!CQ300</f>
        <v>0</v>
      </c>
      <c r="CR300" s="696">
        <f>[52]ACCOUNTALLOC!CR300</f>
        <v>0</v>
      </c>
      <c r="CS300" s="696">
        <f>[52]ACCOUNTALLOC!CS300</f>
        <v>0</v>
      </c>
      <c r="CT300" s="696">
        <f>[52]ACCOUNTALLOC!CT300</f>
        <v>0</v>
      </c>
      <c r="CU300" s="696">
        <f>[52]ACCOUNTALLOC!CU300</f>
        <v>7825.6194513457067</v>
      </c>
      <c r="CV300" s="66"/>
      <c r="CW300" s="66">
        <f>[52]ACCOUNTALLOC!CW300</f>
        <v>0</v>
      </c>
      <c r="CX300" s="66">
        <f>[52]ACCOUNTALLOC!CX300</f>
        <v>0</v>
      </c>
      <c r="CY300" s="66">
        <f>[52]ACCOUNTALLOC!CY300</f>
        <v>0</v>
      </c>
      <c r="CZ300" s="66">
        <f>[52]ACCOUNTALLOC!CZ300</f>
        <v>0</v>
      </c>
      <c r="DA300" s="66">
        <f>[52]ACCOUNTALLOC!DA300</f>
        <v>0</v>
      </c>
      <c r="DB300" s="66">
        <f>[52]ACCOUNTALLOC!DB300</f>
        <v>0</v>
      </c>
      <c r="DC300" s="66">
        <f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>[52]ACCOUNTALLOC!E303</f>
        <v>716502.82780737942</v>
      </c>
      <c r="F303" s="697">
        <f>[52]ACCOUNTALLOC!F303</f>
        <v>0</v>
      </c>
      <c r="G303" s="697">
        <f>[52]ACCOUNTALLOC!G303</f>
        <v>404185.71982613142</v>
      </c>
      <c r="H303" s="697">
        <f>[52]ACCOUNTALLOC!H303</f>
        <v>0</v>
      </c>
      <c r="I303" s="697">
        <f>[52]ACCOUNTALLOC!I303</f>
        <v>0</v>
      </c>
      <c r="J303" s="697">
        <f>[52]ACCOUNTALLOC!J303</f>
        <v>0</v>
      </c>
      <c r="K303" s="697">
        <f>[52]ACCOUNTALLOC!K303</f>
        <v>1120688.5476335108</v>
      </c>
      <c r="L303" s="698"/>
      <c r="M303" s="697">
        <f>[52]ACCOUNTALLOC!M303</f>
        <v>135905.67564753687</v>
      </c>
      <c r="N303" s="697">
        <f>[52]ACCOUNTALLOC!N303</f>
        <v>0</v>
      </c>
      <c r="O303" s="697">
        <f>[52]ACCOUNTALLOC!O303</f>
        <v>113449.04801143012</v>
      </c>
      <c r="P303" s="697">
        <f>[52]ACCOUNTALLOC!P303</f>
        <v>0</v>
      </c>
      <c r="Q303" s="697">
        <f>[52]ACCOUNTALLOC!Q303</f>
        <v>0</v>
      </c>
      <c r="R303" s="697">
        <f>[52]ACCOUNTALLOC!R303</f>
        <v>0</v>
      </c>
      <c r="S303" s="697">
        <f>[52]ACCOUNTALLOC!S303</f>
        <v>249354.72365896701</v>
      </c>
      <c r="T303" s="698"/>
      <c r="U303" s="697">
        <f>[52]ACCOUNTALLOC!U303</f>
        <v>125019.58995101479</v>
      </c>
      <c r="V303" s="697">
        <f>[52]ACCOUNTALLOC!V303</f>
        <v>0</v>
      </c>
      <c r="W303" s="697">
        <f>[52]ACCOUNTALLOC!W303</f>
        <v>33528.288972019502</v>
      </c>
      <c r="X303" s="697">
        <f>[52]ACCOUNTALLOC!X303</f>
        <v>0</v>
      </c>
      <c r="Y303" s="697">
        <f>[52]ACCOUNTALLOC!Y303</f>
        <v>0</v>
      </c>
      <c r="Z303" s="697">
        <f>[52]ACCOUNTALLOC!Z303</f>
        <v>0</v>
      </c>
      <c r="AA303" s="697">
        <f>[52]ACCOUNTALLOC!AA303</f>
        <v>158547.8789230343</v>
      </c>
      <c r="AB303" s="698"/>
      <c r="AC303" s="697">
        <f>[52]ACCOUNTALLOC!AC303</f>
        <v>56011.149194020181</v>
      </c>
      <c r="AD303" s="697">
        <f>[52]ACCOUNTALLOC!AD303</f>
        <v>0</v>
      </c>
      <c r="AE303" s="697">
        <f>[52]ACCOUNTALLOC!AE303</f>
        <v>3768.2920899512687</v>
      </c>
      <c r="AF303" s="697">
        <f>[52]ACCOUNTALLOC!AF303</f>
        <v>0</v>
      </c>
      <c r="AG303" s="697">
        <f>[52]ACCOUNTALLOC!AG303</f>
        <v>0</v>
      </c>
      <c r="AH303" s="697">
        <f>[52]ACCOUNTALLOC!AH303</f>
        <v>0</v>
      </c>
      <c r="AI303" s="697">
        <f>[52]ACCOUNTALLOC!AI303</f>
        <v>59779.44128397145</v>
      </c>
      <c r="AJ303" s="698"/>
      <c r="AK303" s="697">
        <f>[52]ACCOUNTALLOC!AK303</f>
        <v>45892.333861109342</v>
      </c>
      <c r="AL303" s="697">
        <f>[52]ACCOUNTALLOC!AL303</f>
        <v>0</v>
      </c>
      <c r="AM303" s="697">
        <f>[52]ACCOUNTALLOC!AM303</f>
        <v>45135.853105262722</v>
      </c>
      <c r="AN303" s="697">
        <f>[52]ACCOUNTALLOC!AN303</f>
        <v>0</v>
      </c>
      <c r="AO303" s="697">
        <f>[52]ACCOUNTALLOC!AO303</f>
        <v>0</v>
      </c>
      <c r="AP303" s="697">
        <f>[52]ACCOUNTALLOC!AP303</f>
        <v>0</v>
      </c>
      <c r="AQ303" s="697">
        <f>[52]ACCOUNTALLOC!AQ303</f>
        <v>91028.186966372072</v>
      </c>
      <c r="AR303" s="698"/>
      <c r="AS303" s="697">
        <f>[52]ACCOUNTALLOC!AS303</f>
        <v>578.8508566773769</v>
      </c>
      <c r="AT303" s="697">
        <f>[52]ACCOUNTALLOC!AT303</f>
        <v>0</v>
      </c>
      <c r="AU303" s="697">
        <f>[52]ACCOUNTALLOC!AU303</f>
        <v>146.34465723842496</v>
      </c>
      <c r="AV303" s="697">
        <f>[52]ACCOUNTALLOC!AV303</f>
        <v>0</v>
      </c>
      <c r="AW303" s="697">
        <f>[52]ACCOUNTALLOC!AW303</f>
        <v>0</v>
      </c>
      <c r="AX303" s="697">
        <f>[52]ACCOUNTALLOC!AX303</f>
        <v>0</v>
      </c>
      <c r="AY303" s="697">
        <f>[52]ACCOUNTALLOC!AY303</f>
        <v>725.19551391580183</v>
      </c>
      <c r="AZ303" s="698"/>
      <c r="BA303" s="697">
        <f>[52]ACCOUNTALLOC!BA303</f>
        <v>10893.649662350948</v>
      </c>
      <c r="BB303" s="697">
        <f>[52]ACCOUNTALLOC!BB303</f>
        <v>0</v>
      </c>
      <c r="BC303" s="697">
        <f>[52]ACCOUNTALLOC!BC303</f>
        <v>14587.081186358604</v>
      </c>
      <c r="BD303" s="697">
        <f>[52]ACCOUNTALLOC!BD303</f>
        <v>0</v>
      </c>
      <c r="BE303" s="697">
        <f>[52]ACCOUNTALLOC!BE303</f>
        <v>0</v>
      </c>
      <c r="BF303" s="697">
        <f>[52]ACCOUNTALLOC!BF303</f>
        <v>0</v>
      </c>
      <c r="BG303" s="697">
        <f>[52]ACCOUNTALLOC!BG303</f>
        <v>25480.730848709551</v>
      </c>
      <c r="BH303" s="698"/>
      <c r="BI303" s="697">
        <f>[52]ACCOUNTALLOC!BI303</f>
        <v>14720.837642111004</v>
      </c>
      <c r="BJ303" s="697">
        <f>[52]ACCOUNTALLOC!BJ303</f>
        <v>0</v>
      </c>
      <c r="BK303" s="697">
        <f>[52]ACCOUNTALLOC!BK303</f>
        <v>2950.2583708423786</v>
      </c>
      <c r="BL303" s="697">
        <f>[52]ACCOUNTALLOC!BL303</f>
        <v>0</v>
      </c>
      <c r="BM303" s="697">
        <f>[52]ACCOUNTALLOC!BM303</f>
        <v>0</v>
      </c>
      <c r="BN303" s="697">
        <f>[52]ACCOUNTALLOC!BN303</f>
        <v>0</v>
      </c>
      <c r="BO303" s="697">
        <f>[52]ACCOUNTALLOC!BO303</f>
        <v>17671.096012953381</v>
      </c>
      <c r="BP303" s="698"/>
      <c r="BQ303" s="697">
        <f>[52]ACCOUNTALLOC!BQ303</f>
        <v>7579.8667138516921</v>
      </c>
      <c r="BR303" s="697">
        <f>[52]ACCOUNTALLOC!BR303</f>
        <v>0</v>
      </c>
      <c r="BS303" s="697">
        <f>[52]ACCOUNTALLOC!BS303</f>
        <v>1832.103420287626</v>
      </c>
      <c r="BT303" s="697">
        <f>[52]ACCOUNTALLOC!BT303</f>
        <v>0</v>
      </c>
      <c r="BU303" s="697">
        <f>[52]ACCOUNTALLOC!BU303</f>
        <v>0</v>
      </c>
      <c r="BV303" s="697">
        <f>[52]ACCOUNTALLOC!BV303</f>
        <v>0</v>
      </c>
      <c r="BW303" s="697">
        <f>[52]ACCOUNTALLOC!BW303</f>
        <v>9411.9701341393175</v>
      </c>
      <c r="BX303" s="698"/>
      <c r="BY303" s="697">
        <f>[52]ACCOUNTALLOC!BY303</f>
        <v>2477.1427386963801</v>
      </c>
      <c r="BZ303" s="697">
        <f>[52]ACCOUNTALLOC!BZ303</f>
        <v>0</v>
      </c>
      <c r="CA303" s="697">
        <f>[52]ACCOUNTALLOC!CA303</f>
        <v>2949.670715342098</v>
      </c>
      <c r="CB303" s="697">
        <f>[52]ACCOUNTALLOC!CB303</f>
        <v>0</v>
      </c>
      <c r="CC303" s="697">
        <f>[52]ACCOUNTALLOC!CC303</f>
        <v>0</v>
      </c>
      <c r="CD303" s="697">
        <f>[52]ACCOUNTALLOC!CD303</f>
        <v>0</v>
      </c>
      <c r="CE303" s="697">
        <f>[52]ACCOUNTALLOC!CE303</f>
        <v>5426.8134540384781</v>
      </c>
      <c r="CF303" s="698"/>
      <c r="CG303" s="697">
        <f>[52]ACCOUNTALLOC!CG303</f>
        <v>620.50049150581219</v>
      </c>
      <c r="CH303" s="697">
        <f>[52]ACCOUNTALLOC!CH303</f>
        <v>0</v>
      </c>
      <c r="CI303" s="697">
        <f>[52]ACCOUNTALLOC!CI303</f>
        <v>17587.666786378955</v>
      </c>
      <c r="CJ303" s="697">
        <f>[52]ACCOUNTALLOC!CJ303</f>
        <v>0</v>
      </c>
      <c r="CK303" s="697">
        <f>[52]ACCOUNTALLOC!CK303</f>
        <v>0</v>
      </c>
      <c r="CL303" s="697">
        <f>[52]ACCOUNTALLOC!CL303</f>
        <v>0</v>
      </c>
      <c r="CM303" s="697">
        <f>[52]ACCOUNTALLOC!CM303</f>
        <v>18208.167277884768</v>
      </c>
      <c r="CN303" s="698">
        <f>[52]ACCOUNTALLOC!CN303</f>
        <v>0</v>
      </c>
      <c r="CO303" s="697">
        <f>[52]ACCOUNTALLOC!CO303</f>
        <v>433.88043849831718</v>
      </c>
      <c r="CP303" s="697">
        <f>[52]ACCOUNTALLOC!CP303</f>
        <v>0</v>
      </c>
      <c r="CQ303" s="697">
        <f>[52]ACCOUNTALLOC!CQ303</f>
        <v>32.888481251056135</v>
      </c>
      <c r="CR303" s="697">
        <f>[52]ACCOUNTALLOC!CR303</f>
        <v>0</v>
      </c>
      <c r="CS303" s="697">
        <f>[52]ACCOUNTALLOC!CS303</f>
        <v>0</v>
      </c>
      <c r="CT303" s="697">
        <f>[52]ACCOUNTALLOC!CT303</f>
        <v>0</v>
      </c>
      <c r="CU303" s="697">
        <f>[52]ACCOUNTALLOC!CU303</f>
        <v>466.76891974937331</v>
      </c>
      <c r="CW303" s="65">
        <f>[52]ACCOUNTALLOC!CW303</f>
        <v>0</v>
      </c>
      <c r="CX303" s="65">
        <f>[52]ACCOUNTALLOC!CX303</f>
        <v>0</v>
      </c>
      <c r="CY303" s="65">
        <f>[52]ACCOUNTALLOC!CY303</f>
        <v>0</v>
      </c>
      <c r="CZ303" s="65">
        <f>[52]ACCOUNTALLOC!CZ303</f>
        <v>0</v>
      </c>
      <c r="DA303" s="65">
        <f>[52]ACCOUNTALLOC!DA303</f>
        <v>0</v>
      </c>
      <c r="DB303" s="65">
        <f>[52]ACCOUNTALLOC!DB303</f>
        <v>0</v>
      </c>
      <c r="DC303" s="65">
        <f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>[52]ACCOUNTALLOC!E304</f>
        <v>938393.43115670129</v>
      </c>
      <c r="F304" s="697">
        <f>[52]ACCOUNTALLOC!F304</f>
        <v>0</v>
      </c>
      <c r="G304" s="697">
        <f>[52]ACCOUNTALLOC!G304</f>
        <v>0</v>
      </c>
      <c r="H304" s="697">
        <f>[52]ACCOUNTALLOC!H304</f>
        <v>0</v>
      </c>
      <c r="I304" s="697">
        <f>[52]ACCOUNTALLOC!I304</f>
        <v>0</v>
      </c>
      <c r="J304" s="697">
        <f>[52]ACCOUNTALLOC!J304</f>
        <v>0</v>
      </c>
      <c r="K304" s="697">
        <f>[52]ACCOUNTALLOC!K304</f>
        <v>938393.43115670129</v>
      </c>
      <c r="L304" s="698"/>
      <c r="M304" s="697">
        <f>[52]ACCOUNTALLOC!M304</f>
        <v>226879.08664162952</v>
      </c>
      <c r="N304" s="697">
        <f>[52]ACCOUNTALLOC!N304</f>
        <v>0</v>
      </c>
      <c r="O304" s="697">
        <f>[52]ACCOUNTALLOC!O304</f>
        <v>0</v>
      </c>
      <c r="P304" s="697">
        <f>[52]ACCOUNTALLOC!P304</f>
        <v>0</v>
      </c>
      <c r="Q304" s="697">
        <f>[52]ACCOUNTALLOC!Q304</f>
        <v>0</v>
      </c>
      <c r="R304" s="697">
        <f>[52]ACCOUNTALLOC!R304</f>
        <v>0</v>
      </c>
      <c r="S304" s="697">
        <f>[52]ACCOUNTALLOC!S304</f>
        <v>226879.08664162952</v>
      </c>
      <c r="T304" s="698"/>
      <c r="U304" s="697">
        <f>[52]ACCOUNTALLOC!U304</f>
        <v>249292.38908507355</v>
      </c>
      <c r="V304" s="697">
        <f>[52]ACCOUNTALLOC!V304</f>
        <v>0</v>
      </c>
      <c r="W304" s="697">
        <f>[52]ACCOUNTALLOC!W304</f>
        <v>0</v>
      </c>
      <c r="X304" s="697">
        <f>[52]ACCOUNTALLOC!X304</f>
        <v>0</v>
      </c>
      <c r="Y304" s="697">
        <f>[52]ACCOUNTALLOC!Y304</f>
        <v>0</v>
      </c>
      <c r="Z304" s="697">
        <f>[52]ACCOUNTALLOC!Z304</f>
        <v>0</v>
      </c>
      <c r="AA304" s="697">
        <f>[52]ACCOUNTALLOC!AA304</f>
        <v>249292.38908507355</v>
      </c>
      <c r="AB304" s="698"/>
      <c r="AC304" s="697">
        <f>[52]ACCOUNTALLOC!AC304</f>
        <v>132646.40464143996</v>
      </c>
      <c r="AD304" s="697">
        <f>[52]ACCOUNTALLOC!AD304</f>
        <v>0</v>
      </c>
      <c r="AE304" s="697">
        <f>[52]ACCOUNTALLOC!AE304</f>
        <v>0</v>
      </c>
      <c r="AF304" s="697">
        <f>[52]ACCOUNTALLOC!AF304</f>
        <v>0</v>
      </c>
      <c r="AG304" s="697">
        <f>[52]ACCOUNTALLOC!AG304</f>
        <v>0</v>
      </c>
      <c r="AH304" s="697">
        <f>[52]ACCOUNTALLOC!AH304</f>
        <v>0</v>
      </c>
      <c r="AI304" s="697">
        <f>[52]ACCOUNTALLOC!AI304</f>
        <v>132646.40464143996</v>
      </c>
      <c r="AJ304" s="698"/>
      <c r="AK304" s="697">
        <f>[52]ACCOUNTALLOC!AK304</f>
        <v>120607.64718486567</v>
      </c>
      <c r="AL304" s="697">
        <f>[52]ACCOUNTALLOC!AL304</f>
        <v>0</v>
      </c>
      <c r="AM304" s="697">
        <f>[52]ACCOUNTALLOC!AM304</f>
        <v>0</v>
      </c>
      <c r="AN304" s="697">
        <f>[52]ACCOUNTALLOC!AN304</f>
        <v>0</v>
      </c>
      <c r="AO304" s="697">
        <f>[52]ACCOUNTALLOC!AO304</f>
        <v>0</v>
      </c>
      <c r="AP304" s="697">
        <f>[52]ACCOUNTALLOC!AP304</f>
        <v>0</v>
      </c>
      <c r="AQ304" s="697">
        <f>[52]ACCOUNTALLOC!AQ304</f>
        <v>120607.64718486567</v>
      </c>
      <c r="AR304" s="698"/>
      <c r="AS304" s="697">
        <f>[52]ACCOUNTALLOC!AS304</f>
        <v>434.22819154588501</v>
      </c>
      <c r="AT304" s="697">
        <f>[52]ACCOUNTALLOC!AT304</f>
        <v>0</v>
      </c>
      <c r="AU304" s="697">
        <f>[52]ACCOUNTALLOC!AU304</f>
        <v>0</v>
      </c>
      <c r="AV304" s="697">
        <f>[52]ACCOUNTALLOC!AV304</f>
        <v>0</v>
      </c>
      <c r="AW304" s="697">
        <f>[52]ACCOUNTALLOC!AW304</f>
        <v>0</v>
      </c>
      <c r="AX304" s="697">
        <f>[52]ACCOUNTALLOC!AX304</f>
        <v>0</v>
      </c>
      <c r="AY304" s="697">
        <f>[52]ACCOUNTALLOC!AY304</f>
        <v>434.22819154588501</v>
      </c>
      <c r="AZ304" s="698"/>
      <c r="BA304" s="697">
        <f>[52]ACCOUNTALLOC!BA304</f>
        <v>13561.694341294169</v>
      </c>
      <c r="BB304" s="697">
        <f>[52]ACCOUNTALLOC!BB304</f>
        <v>0</v>
      </c>
      <c r="BC304" s="697">
        <f>[52]ACCOUNTALLOC!BC304</f>
        <v>0</v>
      </c>
      <c r="BD304" s="697">
        <f>[52]ACCOUNTALLOC!BD304</f>
        <v>0</v>
      </c>
      <c r="BE304" s="697">
        <f>[52]ACCOUNTALLOC!BE304</f>
        <v>0</v>
      </c>
      <c r="BF304" s="697">
        <f>[52]ACCOUNTALLOC!BF304</f>
        <v>0</v>
      </c>
      <c r="BG304" s="697">
        <f>[52]ACCOUNTALLOC!BG304</f>
        <v>13561.694341294169</v>
      </c>
      <c r="BH304" s="698"/>
      <c r="BI304" s="697">
        <f>[52]ACCOUNTALLOC!BI304</f>
        <v>58221.809320955981</v>
      </c>
      <c r="BJ304" s="697">
        <f>[52]ACCOUNTALLOC!BJ304</f>
        <v>0</v>
      </c>
      <c r="BK304" s="697">
        <f>[52]ACCOUNTALLOC!BK304</f>
        <v>0</v>
      </c>
      <c r="BL304" s="697">
        <f>[52]ACCOUNTALLOC!BL304</f>
        <v>0</v>
      </c>
      <c r="BM304" s="697">
        <f>[52]ACCOUNTALLOC!BM304</f>
        <v>0</v>
      </c>
      <c r="BN304" s="697">
        <f>[52]ACCOUNTALLOC!BN304</f>
        <v>0</v>
      </c>
      <c r="BO304" s="697">
        <f>[52]ACCOUNTALLOC!BO304</f>
        <v>58221.809320955981</v>
      </c>
      <c r="BP304" s="698"/>
      <c r="BQ304" s="697">
        <f>[52]ACCOUNTALLOC!BQ304</f>
        <v>47286.879057156613</v>
      </c>
      <c r="BR304" s="697">
        <f>[52]ACCOUNTALLOC!BR304</f>
        <v>0</v>
      </c>
      <c r="BS304" s="697">
        <f>[52]ACCOUNTALLOC!BS304</f>
        <v>0</v>
      </c>
      <c r="BT304" s="697">
        <f>[52]ACCOUNTALLOC!BT304</f>
        <v>0</v>
      </c>
      <c r="BU304" s="697">
        <f>[52]ACCOUNTALLOC!BU304</f>
        <v>0</v>
      </c>
      <c r="BV304" s="697">
        <f>[52]ACCOUNTALLOC!BV304</f>
        <v>0</v>
      </c>
      <c r="BW304" s="697">
        <f>[52]ACCOUNTALLOC!BW304</f>
        <v>47286.879057156613</v>
      </c>
      <c r="BX304" s="698"/>
      <c r="BY304" s="697">
        <f>[52]ACCOUNTALLOC!BY304</f>
        <v>20372.782163879376</v>
      </c>
      <c r="BZ304" s="697">
        <f>[52]ACCOUNTALLOC!BZ304</f>
        <v>0</v>
      </c>
      <c r="CA304" s="697">
        <f>[52]ACCOUNTALLOC!CA304</f>
        <v>0</v>
      </c>
      <c r="CB304" s="697">
        <f>[52]ACCOUNTALLOC!CB304</f>
        <v>0</v>
      </c>
      <c r="CC304" s="697">
        <f>[52]ACCOUNTALLOC!CC304</f>
        <v>0</v>
      </c>
      <c r="CD304" s="697">
        <f>[52]ACCOUNTALLOC!CD304</f>
        <v>0</v>
      </c>
      <c r="CE304" s="697">
        <f>[52]ACCOUNTALLOC!CE304</f>
        <v>20372.782163879376</v>
      </c>
      <c r="CF304" s="698"/>
      <c r="CG304" s="697">
        <f>[52]ACCOUNTALLOC!CG304</f>
        <v>1356.1973556667917</v>
      </c>
      <c r="CH304" s="697">
        <f>[52]ACCOUNTALLOC!CH304</f>
        <v>0</v>
      </c>
      <c r="CI304" s="697">
        <f>[52]ACCOUNTALLOC!CI304</f>
        <v>0</v>
      </c>
      <c r="CJ304" s="697">
        <f>[52]ACCOUNTALLOC!CJ304</f>
        <v>0</v>
      </c>
      <c r="CK304" s="697">
        <f>[52]ACCOUNTALLOC!CK304</f>
        <v>0</v>
      </c>
      <c r="CL304" s="697">
        <f>[52]ACCOUNTALLOC!CL304</f>
        <v>0</v>
      </c>
      <c r="CM304" s="697">
        <f>[52]ACCOUNTALLOC!CM304</f>
        <v>1356.1973556667917</v>
      </c>
      <c r="CN304" s="698">
        <f>[52]ACCOUNTALLOC!CN304</f>
        <v>0</v>
      </c>
      <c r="CO304" s="697">
        <f>[52]ACCOUNTALLOC!CO304</f>
        <v>462.29038628956772</v>
      </c>
      <c r="CP304" s="697">
        <f>[52]ACCOUNTALLOC!CP304</f>
        <v>0</v>
      </c>
      <c r="CQ304" s="697">
        <f>[52]ACCOUNTALLOC!CQ304</f>
        <v>0</v>
      </c>
      <c r="CR304" s="697">
        <f>[52]ACCOUNTALLOC!CR304</f>
        <v>0</v>
      </c>
      <c r="CS304" s="697">
        <f>[52]ACCOUNTALLOC!CS304</f>
        <v>0</v>
      </c>
      <c r="CT304" s="697">
        <f>[52]ACCOUNTALLOC!CT304</f>
        <v>0</v>
      </c>
      <c r="CU304" s="697">
        <f>[52]ACCOUNTALLOC!CU304</f>
        <v>462.29038628956772</v>
      </c>
      <c r="CW304" s="65">
        <f>[52]ACCOUNTALLOC!CW304</f>
        <v>0</v>
      </c>
      <c r="CX304" s="65">
        <f>[52]ACCOUNTALLOC!CX304</f>
        <v>0</v>
      </c>
      <c r="CY304" s="65">
        <f>[52]ACCOUNTALLOC!CY304</f>
        <v>0</v>
      </c>
      <c r="CZ304" s="65">
        <f>[52]ACCOUNTALLOC!CZ304</f>
        <v>0</v>
      </c>
      <c r="DA304" s="65">
        <f>[52]ACCOUNTALLOC!DA304</f>
        <v>0</v>
      </c>
      <c r="DB304" s="65">
        <f>[52]ACCOUNTALLOC!DB304</f>
        <v>0</v>
      </c>
      <c r="DC304" s="65">
        <f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>[52]ACCOUNTALLOC!E305</f>
        <v>1844232.13549301</v>
      </c>
      <c r="F305" s="697">
        <f>[52]ACCOUNTALLOC!F305</f>
        <v>0</v>
      </c>
      <c r="G305" s="697">
        <f>[52]ACCOUNTALLOC!G305</f>
        <v>0</v>
      </c>
      <c r="H305" s="697">
        <f>[52]ACCOUNTALLOC!H305</f>
        <v>0</v>
      </c>
      <c r="I305" s="697">
        <f>[52]ACCOUNTALLOC!I305</f>
        <v>0</v>
      </c>
      <c r="J305" s="697">
        <f>[52]ACCOUNTALLOC!J305</f>
        <v>0</v>
      </c>
      <c r="K305" s="697">
        <f>[52]ACCOUNTALLOC!K305</f>
        <v>1844232.13549301</v>
      </c>
      <c r="L305" s="698"/>
      <c r="M305" s="697">
        <f>[52]ACCOUNTALLOC!M305</f>
        <v>336972.99991922121</v>
      </c>
      <c r="N305" s="697">
        <f>[52]ACCOUNTALLOC!N305</f>
        <v>0</v>
      </c>
      <c r="O305" s="697">
        <f>[52]ACCOUNTALLOC!O305</f>
        <v>0</v>
      </c>
      <c r="P305" s="697">
        <f>[52]ACCOUNTALLOC!P305</f>
        <v>0</v>
      </c>
      <c r="Q305" s="697">
        <f>[52]ACCOUNTALLOC!Q305</f>
        <v>0</v>
      </c>
      <c r="R305" s="697">
        <f>[52]ACCOUNTALLOC!R305</f>
        <v>0</v>
      </c>
      <c r="S305" s="697">
        <f>[52]ACCOUNTALLOC!S305</f>
        <v>336972.99991922121</v>
      </c>
      <c r="T305" s="698"/>
      <c r="U305" s="697">
        <f>[52]ACCOUNTALLOC!U305</f>
        <v>261972.7481745024</v>
      </c>
      <c r="V305" s="697">
        <f>[52]ACCOUNTALLOC!V305</f>
        <v>0</v>
      </c>
      <c r="W305" s="697">
        <f>[52]ACCOUNTALLOC!W305</f>
        <v>0</v>
      </c>
      <c r="X305" s="697">
        <f>[52]ACCOUNTALLOC!X305</f>
        <v>0</v>
      </c>
      <c r="Y305" s="697">
        <f>[52]ACCOUNTALLOC!Y305</f>
        <v>0</v>
      </c>
      <c r="Z305" s="697">
        <f>[52]ACCOUNTALLOC!Z305</f>
        <v>0</v>
      </c>
      <c r="AA305" s="697">
        <f>[52]ACCOUNTALLOC!AA305</f>
        <v>261972.7481745024</v>
      </c>
      <c r="AB305" s="698"/>
      <c r="AC305" s="697">
        <f>[52]ACCOUNTALLOC!AC305</f>
        <v>103632.31344823039</v>
      </c>
      <c r="AD305" s="697">
        <f>[52]ACCOUNTALLOC!AD305</f>
        <v>0</v>
      </c>
      <c r="AE305" s="697">
        <f>[52]ACCOUNTALLOC!AE305</f>
        <v>0</v>
      </c>
      <c r="AF305" s="697">
        <f>[52]ACCOUNTALLOC!AF305</f>
        <v>0</v>
      </c>
      <c r="AG305" s="697">
        <f>[52]ACCOUNTALLOC!AG305</f>
        <v>0</v>
      </c>
      <c r="AH305" s="697">
        <f>[52]ACCOUNTALLOC!AH305</f>
        <v>0</v>
      </c>
      <c r="AI305" s="697">
        <f>[52]ACCOUNTALLOC!AI305</f>
        <v>103632.31344823039</v>
      </c>
      <c r="AJ305" s="698"/>
      <c r="AK305" s="697">
        <f>[52]ACCOUNTALLOC!AK305</f>
        <v>97004.446728915675</v>
      </c>
      <c r="AL305" s="697">
        <f>[52]ACCOUNTALLOC!AL305</f>
        <v>0</v>
      </c>
      <c r="AM305" s="697">
        <f>[52]ACCOUNTALLOC!AM305</f>
        <v>0</v>
      </c>
      <c r="AN305" s="697">
        <f>[52]ACCOUNTALLOC!AN305</f>
        <v>0</v>
      </c>
      <c r="AO305" s="697">
        <f>[52]ACCOUNTALLOC!AO305</f>
        <v>0</v>
      </c>
      <c r="AP305" s="697">
        <f>[52]ACCOUNTALLOC!AP305</f>
        <v>0</v>
      </c>
      <c r="AQ305" s="697">
        <f>[52]ACCOUNTALLOC!AQ305</f>
        <v>97004.446728915675</v>
      </c>
      <c r="AR305" s="698"/>
      <c r="AS305" s="697">
        <f>[52]ACCOUNTALLOC!AS305</f>
        <v>2429.6802572021438</v>
      </c>
      <c r="AT305" s="697">
        <f>[52]ACCOUNTALLOC!AT305</f>
        <v>0</v>
      </c>
      <c r="AU305" s="697">
        <f>[52]ACCOUNTALLOC!AU305</f>
        <v>0</v>
      </c>
      <c r="AV305" s="697">
        <f>[52]ACCOUNTALLOC!AV305</f>
        <v>0</v>
      </c>
      <c r="AW305" s="697">
        <f>[52]ACCOUNTALLOC!AW305</f>
        <v>0</v>
      </c>
      <c r="AX305" s="697">
        <f>[52]ACCOUNTALLOC!AX305</f>
        <v>0</v>
      </c>
      <c r="AY305" s="697">
        <f>[52]ACCOUNTALLOC!AY305</f>
        <v>2429.6802572021438</v>
      </c>
      <c r="AZ305" s="698"/>
      <c r="BA305" s="697">
        <f>[52]ACCOUNTALLOC!BA305</f>
        <v>26140.564360119526</v>
      </c>
      <c r="BB305" s="697">
        <f>[52]ACCOUNTALLOC!BB305</f>
        <v>0</v>
      </c>
      <c r="BC305" s="697">
        <f>[52]ACCOUNTALLOC!BC305</f>
        <v>0</v>
      </c>
      <c r="BD305" s="697">
        <f>[52]ACCOUNTALLOC!BD305</f>
        <v>0</v>
      </c>
      <c r="BE305" s="697">
        <f>[52]ACCOUNTALLOC!BE305</f>
        <v>0</v>
      </c>
      <c r="BF305" s="697">
        <f>[52]ACCOUNTALLOC!BF305</f>
        <v>0</v>
      </c>
      <c r="BG305" s="697">
        <f>[52]ACCOUNTALLOC!BG305</f>
        <v>26140.564360119526</v>
      </c>
      <c r="BH305" s="698"/>
      <c r="BI305" s="697">
        <f>[52]ACCOUNTALLOC!BI305</f>
        <v>227.51566421619049</v>
      </c>
      <c r="BJ305" s="697">
        <f>[52]ACCOUNTALLOC!BJ305</f>
        <v>0</v>
      </c>
      <c r="BK305" s="697">
        <f>[52]ACCOUNTALLOC!BK305</f>
        <v>0</v>
      </c>
      <c r="BL305" s="697">
        <f>[52]ACCOUNTALLOC!BL305</f>
        <v>0</v>
      </c>
      <c r="BM305" s="697">
        <f>[52]ACCOUNTALLOC!BM305</f>
        <v>0</v>
      </c>
      <c r="BN305" s="697">
        <f>[52]ACCOUNTALLOC!BN305</f>
        <v>0</v>
      </c>
      <c r="BO305" s="697">
        <f>[52]ACCOUNTALLOC!BO305</f>
        <v>227.51566421619049</v>
      </c>
      <c r="BP305" s="698"/>
      <c r="BQ305" s="697">
        <f>[52]ACCOUNTALLOC!BQ305</f>
        <v>0</v>
      </c>
      <c r="BR305" s="697">
        <f>[52]ACCOUNTALLOC!BR305</f>
        <v>0</v>
      </c>
      <c r="BS305" s="697">
        <f>[52]ACCOUNTALLOC!BS305</f>
        <v>0</v>
      </c>
      <c r="BT305" s="697">
        <f>[52]ACCOUNTALLOC!BT305</f>
        <v>0</v>
      </c>
      <c r="BU305" s="697">
        <f>[52]ACCOUNTALLOC!BU305</f>
        <v>0</v>
      </c>
      <c r="BV305" s="697">
        <f>[52]ACCOUNTALLOC!BV305</f>
        <v>0</v>
      </c>
      <c r="BW305" s="697">
        <f>[52]ACCOUNTALLOC!BW305</f>
        <v>0</v>
      </c>
      <c r="BX305" s="698"/>
      <c r="BY305" s="697">
        <f>[52]ACCOUNTALLOC!BY305</f>
        <v>0</v>
      </c>
      <c r="BZ305" s="697">
        <f>[52]ACCOUNTALLOC!BZ305</f>
        <v>0</v>
      </c>
      <c r="CA305" s="697">
        <f>[52]ACCOUNTALLOC!CA305</f>
        <v>0</v>
      </c>
      <c r="CB305" s="697">
        <f>[52]ACCOUNTALLOC!CB305</f>
        <v>0</v>
      </c>
      <c r="CC305" s="697">
        <f>[52]ACCOUNTALLOC!CC305</f>
        <v>0</v>
      </c>
      <c r="CD305" s="697">
        <f>[52]ACCOUNTALLOC!CD305</f>
        <v>0</v>
      </c>
      <c r="CE305" s="697">
        <f>[52]ACCOUNTALLOC!CE305</f>
        <v>0</v>
      </c>
      <c r="CF305" s="698"/>
      <c r="CG305" s="697">
        <f>[52]ACCOUNTALLOC!CG305</f>
        <v>1620.6827379346159</v>
      </c>
      <c r="CH305" s="697">
        <f>[52]ACCOUNTALLOC!CH305</f>
        <v>0</v>
      </c>
      <c r="CI305" s="697">
        <f>[52]ACCOUNTALLOC!CI305</f>
        <v>0</v>
      </c>
      <c r="CJ305" s="697">
        <f>[52]ACCOUNTALLOC!CJ305</f>
        <v>0</v>
      </c>
      <c r="CK305" s="697">
        <f>[52]ACCOUNTALLOC!CK305</f>
        <v>0</v>
      </c>
      <c r="CL305" s="697">
        <f>[52]ACCOUNTALLOC!CL305</f>
        <v>0</v>
      </c>
      <c r="CM305" s="697">
        <f>[52]ACCOUNTALLOC!CM305</f>
        <v>1620.6827379346159</v>
      </c>
      <c r="CN305" s="698">
        <f>[52]ACCOUNTALLOC!CN305</f>
        <v>0</v>
      </c>
      <c r="CO305" s="697">
        <f>[52]ACCOUNTALLOC!CO305</f>
        <v>1846.4494874976469</v>
      </c>
      <c r="CP305" s="697">
        <f>[52]ACCOUNTALLOC!CP305</f>
        <v>0</v>
      </c>
      <c r="CQ305" s="697">
        <f>[52]ACCOUNTALLOC!CQ305</f>
        <v>0</v>
      </c>
      <c r="CR305" s="697">
        <f>[52]ACCOUNTALLOC!CR305</f>
        <v>0</v>
      </c>
      <c r="CS305" s="697">
        <f>[52]ACCOUNTALLOC!CS305</f>
        <v>0</v>
      </c>
      <c r="CT305" s="697">
        <f>[52]ACCOUNTALLOC!CT305</f>
        <v>0</v>
      </c>
      <c r="CU305" s="697">
        <f>[52]ACCOUNTALLOC!CU305</f>
        <v>1846.4494874976469</v>
      </c>
      <c r="CW305" s="65">
        <f>[52]ACCOUNTALLOC!CW305</f>
        <v>0</v>
      </c>
      <c r="CX305" s="65">
        <f>[52]ACCOUNTALLOC!CX305</f>
        <v>0</v>
      </c>
      <c r="CY305" s="65">
        <f>[52]ACCOUNTALLOC!CY305</f>
        <v>0</v>
      </c>
      <c r="CZ305" s="65">
        <f>[52]ACCOUNTALLOC!CZ305</f>
        <v>0</v>
      </c>
      <c r="DA305" s="65">
        <f>[52]ACCOUNTALLOC!DA305</f>
        <v>0</v>
      </c>
      <c r="DB305" s="65">
        <f>[52]ACCOUNTALLOC!DB305</f>
        <v>0</v>
      </c>
      <c r="DC305" s="65">
        <f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>[52]ACCOUNTALLOC!E306</f>
        <v>3136767.6051570675</v>
      </c>
      <c r="F306" s="697">
        <f>[52]ACCOUNTALLOC!F306</f>
        <v>0</v>
      </c>
      <c r="G306" s="697">
        <f>[52]ACCOUNTALLOC!G306</f>
        <v>0</v>
      </c>
      <c r="H306" s="697">
        <f>[52]ACCOUNTALLOC!H306</f>
        <v>0</v>
      </c>
      <c r="I306" s="697">
        <f>[52]ACCOUNTALLOC!I306</f>
        <v>0</v>
      </c>
      <c r="J306" s="697">
        <f>[52]ACCOUNTALLOC!J306</f>
        <v>0</v>
      </c>
      <c r="K306" s="697">
        <f>[52]ACCOUNTALLOC!K306</f>
        <v>3136767.6051570675</v>
      </c>
      <c r="L306" s="698"/>
      <c r="M306" s="697">
        <f>[52]ACCOUNTALLOC!M306</f>
        <v>558933.61255447543</v>
      </c>
      <c r="N306" s="697">
        <f>[52]ACCOUNTALLOC!N306</f>
        <v>0</v>
      </c>
      <c r="O306" s="697">
        <f>[52]ACCOUNTALLOC!O306</f>
        <v>0</v>
      </c>
      <c r="P306" s="697">
        <f>[52]ACCOUNTALLOC!P306</f>
        <v>0</v>
      </c>
      <c r="Q306" s="697">
        <f>[52]ACCOUNTALLOC!Q306</f>
        <v>0</v>
      </c>
      <c r="R306" s="697">
        <f>[52]ACCOUNTALLOC!R306</f>
        <v>0</v>
      </c>
      <c r="S306" s="697">
        <f>[52]ACCOUNTALLOC!S306</f>
        <v>558933.61255447543</v>
      </c>
      <c r="T306" s="698"/>
      <c r="U306" s="697">
        <f>[52]ACCOUNTALLOC!U306</f>
        <v>521585.08799741167</v>
      </c>
      <c r="V306" s="697">
        <f>[52]ACCOUNTALLOC!V306</f>
        <v>0</v>
      </c>
      <c r="W306" s="697">
        <f>[52]ACCOUNTALLOC!W306</f>
        <v>0</v>
      </c>
      <c r="X306" s="697">
        <f>[52]ACCOUNTALLOC!X306</f>
        <v>0</v>
      </c>
      <c r="Y306" s="697">
        <f>[52]ACCOUNTALLOC!Y306</f>
        <v>0</v>
      </c>
      <c r="Z306" s="697">
        <f>[52]ACCOUNTALLOC!Z306</f>
        <v>0</v>
      </c>
      <c r="AA306" s="697">
        <f>[52]ACCOUNTALLOC!AA306</f>
        <v>521585.08799741167</v>
      </c>
      <c r="AB306" s="698"/>
      <c r="AC306" s="697">
        <f>[52]ACCOUNTALLOC!AC306</f>
        <v>226457.78652223671</v>
      </c>
      <c r="AD306" s="697">
        <f>[52]ACCOUNTALLOC!AD306</f>
        <v>0</v>
      </c>
      <c r="AE306" s="697">
        <f>[52]ACCOUNTALLOC!AE306</f>
        <v>0</v>
      </c>
      <c r="AF306" s="697">
        <f>[52]ACCOUNTALLOC!AF306</f>
        <v>0</v>
      </c>
      <c r="AG306" s="697">
        <f>[52]ACCOUNTALLOC!AG306</f>
        <v>0</v>
      </c>
      <c r="AH306" s="697">
        <f>[52]ACCOUNTALLOC!AH306</f>
        <v>0</v>
      </c>
      <c r="AI306" s="697">
        <f>[52]ACCOUNTALLOC!AI306</f>
        <v>226457.78652223671</v>
      </c>
      <c r="AJ306" s="698"/>
      <c r="AK306" s="697">
        <f>[52]ACCOUNTALLOC!AK306</f>
        <v>161527.74636715307</v>
      </c>
      <c r="AL306" s="697">
        <f>[52]ACCOUNTALLOC!AL306</f>
        <v>0</v>
      </c>
      <c r="AM306" s="697">
        <f>[52]ACCOUNTALLOC!AM306</f>
        <v>0</v>
      </c>
      <c r="AN306" s="697">
        <f>[52]ACCOUNTALLOC!AN306</f>
        <v>0</v>
      </c>
      <c r="AO306" s="697">
        <f>[52]ACCOUNTALLOC!AO306</f>
        <v>0</v>
      </c>
      <c r="AP306" s="697">
        <f>[52]ACCOUNTALLOC!AP306</f>
        <v>0</v>
      </c>
      <c r="AQ306" s="697">
        <f>[52]ACCOUNTALLOC!AQ306</f>
        <v>161527.74636715307</v>
      </c>
      <c r="AR306" s="698"/>
      <c r="AS306" s="697">
        <f>[52]ACCOUNTALLOC!AS306</f>
        <v>1918.2719914828592</v>
      </c>
      <c r="AT306" s="697">
        <f>[52]ACCOUNTALLOC!AT306</f>
        <v>0</v>
      </c>
      <c r="AU306" s="697">
        <f>[52]ACCOUNTALLOC!AU306</f>
        <v>0</v>
      </c>
      <c r="AV306" s="697">
        <f>[52]ACCOUNTALLOC!AV306</f>
        <v>0</v>
      </c>
      <c r="AW306" s="697">
        <f>[52]ACCOUNTALLOC!AW306</f>
        <v>0</v>
      </c>
      <c r="AX306" s="697">
        <f>[52]ACCOUNTALLOC!AX306</f>
        <v>0</v>
      </c>
      <c r="AY306" s="697">
        <f>[52]ACCOUNTALLOC!AY306</f>
        <v>1918.2719914828592</v>
      </c>
      <c r="AZ306" s="698"/>
      <c r="BA306" s="697">
        <f>[52]ACCOUNTALLOC!BA306</f>
        <v>50295.70491403612</v>
      </c>
      <c r="BB306" s="697">
        <f>[52]ACCOUNTALLOC!BB306</f>
        <v>0</v>
      </c>
      <c r="BC306" s="697">
        <f>[52]ACCOUNTALLOC!BC306</f>
        <v>0</v>
      </c>
      <c r="BD306" s="697">
        <f>[52]ACCOUNTALLOC!BD306</f>
        <v>0</v>
      </c>
      <c r="BE306" s="697">
        <f>[52]ACCOUNTALLOC!BE306</f>
        <v>0</v>
      </c>
      <c r="BF306" s="697">
        <f>[52]ACCOUNTALLOC!BF306</f>
        <v>0</v>
      </c>
      <c r="BG306" s="697">
        <f>[52]ACCOUNTALLOC!BG306</f>
        <v>50295.70491403612</v>
      </c>
      <c r="BH306" s="698"/>
      <c r="BI306" s="697">
        <f>[52]ACCOUNTALLOC!BI306</f>
        <v>63166.979152309745</v>
      </c>
      <c r="BJ306" s="697">
        <f>[52]ACCOUNTALLOC!BJ306</f>
        <v>0</v>
      </c>
      <c r="BK306" s="697">
        <f>[52]ACCOUNTALLOC!BK306</f>
        <v>0</v>
      </c>
      <c r="BL306" s="697">
        <f>[52]ACCOUNTALLOC!BL306</f>
        <v>0</v>
      </c>
      <c r="BM306" s="697">
        <f>[52]ACCOUNTALLOC!BM306</f>
        <v>0</v>
      </c>
      <c r="BN306" s="697">
        <f>[52]ACCOUNTALLOC!BN306</f>
        <v>0</v>
      </c>
      <c r="BO306" s="697">
        <f>[52]ACCOUNTALLOC!BO306</f>
        <v>63166.979152309745</v>
      </c>
      <c r="BP306" s="698"/>
      <c r="BQ306" s="697">
        <f>[52]ACCOUNTALLOC!BQ306</f>
        <v>15334.243327640608</v>
      </c>
      <c r="BR306" s="697">
        <f>[52]ACCOUNTALLOC!BR306</f>
        <v>0</v>
      </c>
      <c r="BS306" s="697">
        <f>[52]ACCOUNTALLOC!BS306</f>
        <v>0</v>
      </c>
      <c r="BT306" s="697">
        <f>[52]ACCOUNTALLOC!BT306</f>
        <v>0</v>
      </c>
      <c r="BU306" s="697">
        <f>[52]ACCOUNTALLOC!BU306</f>
        <v>0</v>
      </c>
      <c r="BV306" s="697">
        <f>[52]ACCOUNTALLOC!BV306</f>
        <v>0</v>
      </c>
      <c r="BW306" s="697">
        <f>[52]ACCOUNTALLOC!BW306</f>
        <v>15334.243327640608</v>
      </c>
      <c r="BX306" s="698"/>
      <c r="BY306" s="697">
        <f>[52]ACCOUNTALLOC!BY306</f>
        <v>92.150065211651153</v>
      </c>
      <c r="BZ306" s="697">
        <f>[52]ACCOUNTALLOC!BZ306</f>
        <v>0</v>
      </c>
      <c r="CA306" s="697">
        <f>[52]ACCOUNTALLOC!CA306</f>
        <v>0</v>
      </c>
      <c r="CB306" s="697">
        <f>[52]ACCOUNTALLOC!CB306</f>
        <v>0</v>
      </c>
      <c r="CC306" s="697">
        <f>[52]ACCOUNTALLOC!CC306</f>
        <v>0</v>
      </c>
      <c r="CD306" s="697">
        <f>[52]ACCOUNTALLOC!CD306</f>
        <v>0</v>
      </c>
      <c r="CE306" s="697">
        <f>[52]ACCOUNTALLOC!CE306</f>
        <v>92.150065211651153</v>
      </c>
      <c r="CF306" s="698"/>
      <c r="CG306" s="697">
        <f>[52]ACCOUNTALLOC!CG306</f>
        <v>2149.3890988904327</v>
      </c>
      <c r="CH306" s="697">
        <f>[52]ACCOUNTALLOC!CH306</f>
        <v>0</v>
      </c>
      <c r="CI306" s="697">
        <f>[52]ACCOUNTALLOC!CI306</f>
        <v>0</v>
      </c>
      <c r="CJ306" s="697">
        <f>[52]ACCOUNTALLOC!CJ306</f>
        <v>0</v>
      </c>
      <c r="CK306" s="697">
        <f>[52]ACCOUNTALLOC!CK306</f>
        <v>0</v>
      </c>
      <c r="CL306" s="697">
        <f>[52]ACCOUNTALLOC!CL306</f>
        <v>0</v>
      </c>
      <c r="CM306" s="697">
        <f>[52]ACCOUNTALLOC!CM306</f>
        <v>2149.3890988904327</v>
      </c>
      <c r="CN306" s="698">
        <f>[52]ACCOUNTALLOC!CN306</f>
        <v>0</v>
      </c>
      <c r="CO306" s="697">
        <f>[52]ACCOUNTALLOC!CO306</f>
        <v>1275.7664328898049</v>
      </c>
      <c r="CP306" s="697">
        <f>[52]ACCOUNTALLOC!CP306</f>
        <v>0</v>
      </c>
      <c r="CQ306" s="697">
        <f>[52]ACCOUNTALLOC!CQ306</f>
        <v>0</v>
      </c>
      <c r="CR306" s="697">
        <f>[52]ACCOUNTALLOC!CR306</f>
        <v>0</v>
      </c>
      <c r="CS306" s="697">
        <f>[52]ACCOUNTALLOC!CS306</f>
        <v>0</v>
      </c>
      <c r="CT306" s="697">
        <f>[52]ACCOUNTALLOC!CT306</f>
        <v>0</v>
      </c>
      <c r="CU306" s="697">
        <f>[52]ACCOUNTALLOC!CU306</f>
        <v>1275.7664328898049</v>
      </c>
      <c r="CW306" s="65">
        <f>[52]ACCOUNTALLOC!CW306</f>
        <v>0</v>
      </c>
      <c r="CX306" s="65">
        <f>[52]ACCOUNTALLOC!CX306</f>
        <v>0</v>
      </c>
      <c r="CY306" s="65">
        <f>[52]ACCOUNTALLOC!CY306</f>
        <v>0</v>
      </c>
      <c r="CZ306" s="65">
        <f>[52]ACCOUNTALLOC!CZ306</f>
        <v>0</v>
      </c>
      <c r="DA306" s="65">
        <f>[52]ACCOUNTALLOC!DA306</f>
        <v>0</v>
      </c>
      <c r="DB306" s="65">
        <f>[52]ACCOUNTALLOC!DB306</f>
        <v>0</v>
      </c>
      <c r="DC306" s="65">
        <f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>[52]ACCOUNTALLOC!E307</f>
        <v>0</v>
      </c>
      <c r="F307" s="697">
        <f>[52]ACCOUNTALLOC!F307</f>
        <v>0</v>
      </c>
      <c r="G307" s="697">
        <f>[52]ACCOUNTALLOC!G307</f>
        <v>0</v>
      </c>
      <c r="H307" s="697">
        <f>[52]ACCOUNTALLOC!H307</f>
        <v>0</v>
      </c>
      <c r="I307" s="697">
        <f>[52]ACCOUNTALLOC!I307</f>
        <v>0</v>
      </c>
      <c r="J307" s="697">
        <f>[52]ACCOUNTALLOC!J307</f>
        <v>0</v>
      </c>
      <c r="K307" s="697">
        <f>[52]ACCOUNTALLOC!K307</f>
        <v>0</v>
      </c>
      <c r="L307" s="698"/>
      <c r="M307" s="697">
        <f>[52]ACCOUNTALLOC!M307</f>
        <v>0</v>
      </c>
      <c r="N307" s="697">
        <f>[52]ACCOUNTALLOC!N307</f>
        <v>0</v>
      </c>
      <c r="O307" s="697">
        <f>[52]ACCOUNTALLOC!O307</f>
        <v>0</v>
      </c>
      <c r="P307" s="697">
        <f>[52]ACCOUNTALLOC!P307</f>
        <v>0</v>
      </c>
      <c r="Q307" s="697">
        <f>[52]ACCOUNTALLOC!Q307</f>
        <v>0</v>
      </c>
      <c r="R307" s="697">
        <f>[52]ACCOUNTALLOC!R307</f>
        <v>0</v>
      </c>
      <c r="S307" s="697">
        <f>[52]ACCOUNTALLOC!S307</f>
        <v>0</v>
      </c>
      <c r="T307" s="698"/>
      <c r="U307" s="697">
        <f>[52]ACCOUNTALLOC!U307</f>
        <v>0</v>
      </c>
      <c r="V307" s="697">
        <f>[52]ACCOUNTALLOC!V307</f>
        <v>0</v>
      </c>
      <c r="W307" s="697">
        <f>[52]ACCOUNTALLOC!W307</f>
        <v>0</v>
      </c>
      <c r="X307" s="697">
        <f>[52]ACCOUNTALLOC!X307</f>
        <v>0</v>
      </c>
      <c r="Y307" s="697">
        <f>[52]ACCOUNTALLOC!Y307</f>
        <v>0</v>
      </c>
      <c r="Z307" s="697">
        <f>[52]ACCOUNTALLOC!Z307</f>
        <v>0</v>
      </c>
      <c r="AA307" s="697">
        <f>[52]ACCOUNTALLOC!AA307</f>
        <v>0</v>
      </c>
      <c r="AB307" s="698"/>
      <c r="AC307" s="697">
        <f>[52]ACCOUNTALLOC!AC307</f>
        <v>0</v>
      </c>
      <c r="AD307" s="697">
        <f>[52]ACCOUNTALLOC!AD307</f>
        <v>0</v>
      </c>
      <c r="AE307" s="697">
        <f>[52]ACCOUNTALLOC!AE307</f>
        <v>0</v>
      </c>
      <c r="AF307" s="697">
        <f>[52]ACCOUNTALLOC!AF307</f>
        <v>0</v>
      </c>
      <c r="AG307" s="697">
        <f>[52]ACCOUNTALLOC!AG307</f>
        <v>0</v>
      </c>
      <c r="AH307" s="697">
        <f>[52]ACCOUNTALLOC!AH307</f>
        <v>0</v>
      </c>
      <c r="AI307" s="697">
        <f>[52]ACCOUNTALLOC!AI307</f>
        <v>0</v>
      </c>
      <c r="AJ307" s="698"/>
      <c r="AK307" s="697">
        <f>[52]ACCOUNTALLOC!AK307</f>
        <v>0</v>
      </c>
      <c r="AL307" s="697">
        <f>[52]ACCOUNTALLOC!AL307</f>
        <v>0</v>
      </c>
      <c r="AM307" s="697">
        <f>[52]ACCOUNTALLOC!AM307</f>
        <v>0</v>
      </c>
      <c r="AN307" s="697">
        <f>[52]ACCOUNTALLOC!AN307</f>
        <v>0</v>
      </c>
      <c r="AO307" s="697">
        <f>[52]ACCOUNTALLOC!AO307</f>
        <v>0</v>
      </c>
      <c r="AP307" s="697">
        <f>[52]ACCOUNTALLOC!AP307</f>
        <v>0</v>
      </c>
      <c r="AQ307" s="697">
        <f>[52]ACCOUNTALLOC!AQ307</f>
        <v>0</v>
      </c>
      <c r="AR307" s="698"/>
      <c r="AS307" s="697">
        <f>[52]ACCOUNTALLOC!AS307</f>
        <v>0</v>
      </c>
      <c r="AT307" s="697">
        <f>[52]ACCOUNTALLOC!AT307</f>
        <v>0</v>
      </c>
      <c r="AU307" s="697">
        <f>[52]ACCOUNTALLOC!AU307</f>
        <v>0</v>
      </c>
      <c r="AV307" s="697">
        <f>[52]ACCOUNTALLOC!AV307</f>
        <v>0</v>
      </c>
      <c r="AW307" s="697">
        <f>[52]ACCOUNTALLOC!AW307</f>
        <v>0</v>
      </c>
      <c r="AX307" s="697">
        <f>[52]ACCOUNTALLOC!AX307</f>
        <v>0</v>
      </c>
      <c r="AY307" s="697">
        <f>[52]ACCOUNTALLOC!AY307</f>
        <v>0</v>
      </c>
      <c r="AZ307" s="698"/>
      <c r="BA307" s="697">
        <f>[52]ACCOUNTALLOC!BA307</f>
        <v>0</v>
      </c>
      <c r="BB307" s="697">
        <f>[52]ACCOUNTALLOC!BB307</f>
        <v>0</v>
      </c>
      <c r="BC307" s="697">
        <f>[52]ACCOUNTALLOC!BC307</f>
        <v>0</v>
      </c>
      <c r="BD307" s="697">
        <f>[52]ACCOUNTALLOC!BD307</f>
        <v>0</v>
      </c>
      <c r="BE307" s="697">
        <f>[52]ACCOUNTALLOC!BE307</f>
        <v>0</v>
      </c>
      <c r="BF307" s="697">
        <f>[52]ACCOUNTALLOC!BF307</f>
        <v>0</v>
      </c>
      <c r="BG307" s="697">
        <f>[52]ACCOUNTALLOC!BG307</f>
        <v>0</v>
      </c>
      <c r="BH307" s="698"/>
      <c r="BI307" s="697">
        <f>[52]ACCOUNTALLOC!BI307</f>
        <v>0</v>
      </c>
      <c r="BJ307" s="697">
        <f>[52]ACCOUNTALLOC!BJ307</f>
        <v>0</v>
      </c>
      <c r="BK307" s="697">
        <f>[52]ACCOUNTALLOC!BK307</f>
        <v>0</v>
      </c>
      <c r="BL307" s="697">
        <f>[52]ACCOUNTALLOC!BL307</f>
        <v>0</v>
      </c>
      <c r="BM307" s="697">
        <f>[52]ACCOUNTALLOC!BM307</f>
        <v>0</v>
      </c>
      <c r="BN307" s="697">
        <f>[52]ACCOUNTALLOC!BN307</f>
        <v>0</v>
      </c>
      <c r="BO307" s="697">
        <f>[52]ACCOUNTALLOC!BO307</f>
        <v>0</v>
      </c>
      <c r="BP307" s="698"/>
      <c r="BQ307" s="697">
        <f>[52]ACCOUNTALLOC!BQ307</f>
        <v>0</v>
      </c>
      <c r="BR307" s="697">
        <f>[52]ACCOUNTALLOC!BR307</f>
        <v>0</v>
      </c>
      <c r="BS307" s="697">
        <f>[52]ACCOUNTALLOC!BS307</f>
        <v>0</v>
      </c>
      <c r="BT307" s="697">
        <f>[52]ACCOUNTALLOC!BT307</f>
        <v>0</v>
      </c>
      <c r="BU307" s="697">
        <f>[52]ACCOUNTALLOC!BU307</f>
        <v>0</v>
      </c>
      <c r="BV307" s="697">
        <f>[52]ACCOUNTALLOC!BV307</f>
        <v>0</v>
      </c>
      <c r="BW307" s="697">
        <f>[52]ACCOUNTALLOC!BW307</f>
        <v>0</v>
      </c>
      <c r="BX307" s="698"/>
      <c r="BY307" s="697">
        <f>[52]ACCOUNTALLOC!BY307</f>
        <v>0</v>
      </c>
      <c r="BZ307" s="697">
        <f>[52]ACCOUNTALLOC!BZ307</f>
        <v>0</v>
      </c>
      <c r="CA307" s="697">
        <f>[52]ACCOUNTALLOC!CA307</f>
        <v>0</v>
      </c>
      <c r="CB307" s="697">
        <f>[52]ACCOUNTALLOC!CB307</f>
        <v>0</v>
      </c>
      <c r="CC307" s="697">
        <f>[52]ACCOUNTALLOC!CC307</f>
        <v>0</v>
      </c>
      <c r="CD307" s="697">
        <f>[52]ACCOUNTALLOC!CD307</f>
        <v>0</v>
      </c>
      <c r="CE307" s="697">
        <f>[52]ACCOUNTALLOC!CE307</f>
        <v>0</v>
      </c>
      <c r="CF307" s="698"/>
      <c r="CG307" s="697">
        <f>[52]ACCOUNTALLOC!CG307</f>
        <v>0</v>
      </c>
      <c r="CH307" s="697">
        <f>[52]ACCOUNTALLOC!CH307</f>
        <v>0</v>
      </c>
      <c r="CI307" s="697">
        <f>[52]ACCOUNTALLOC!CI307</f>
        <v>145300.63335813151</v>
      </c>
      <c r="CJ307" s="697">
        <f>[52]ACCOUNTALLOC!CJ307</f>
        <v>0</v>
      </c>
      <c r="CK307" s="697">
        <f>[52]ACCOUNTALLOC!CK307</f>
        <v>0</v>
      </c>
      <c r="CL307" s="697">
        <f>[52]ACCOUNTALLOC!CL307</f>
        <v>0</v>
      </c>
      <c r="CM307" s="697">
        <f>[52]ACCOUNTALLOC!CM307</f>
        <v>145300.63335813151</v>
      </c>
      <c r="CN307" s="698">
        <f>[52]ACCOUNTALLOC!CN307</f>
        <v>0</v>
      </c>
      <c r="CO307" s="697">
        <f>[52]ACCOUNTALLOC!CO307</f>
        <v>0</v>
      </c>
      <c r="CP307" s="697">
        <f>[52]ACCOUNTALLOC!CP307</f>
        <v>0</v>
      </c>
      <c r="CQ307" s="697">
        <f>[52]ACCOUNTALLOC!CQ307</f>
        <v>0</v>
      </c>
      <c r="CR307" s="697">
        <f>[52]ACCOUNTALLOC!CR307</f>
        <v>0</v>
      </c>
      <c r="CS307" s="697">
        <f>[52]ACCOUNTALLOC!CS307</f>
        <v>0</v>
      </c>
      <c r="CT307" s="697">
        <f>[52]ACCOUNTALLOC!CT307</f>
        <v>0</v>
      </c>
      <c r="CU307" s="697">
        <f>[52]ACCOUNTALLOC!CU307</f>
        <v>0</v>
      </c>
      <c r="CW307" s="65">
        <f>[52]ACCOUNTALLOC!CW307</f>
        <v>0</v>
      </c>
      <c r="CX307" s="65">
        <f>[52]ACCOUNTALLOC!CX307</f>
        <v>0</v>
      </c>
      <c r="CY307" s="65">
        <f>[52]ACCOUNTALLOC!CY307</f>
        <v>0</v>
      </c>
      <c r="CZ307" s="65">
        <f>[52]ACCOUNTALLOC!CZ307</f>
        <v>0</v>
      </c>
      <c r="DA307" s="65">
        <f>[52]ACCOUNTALLOC!DA307</f>
        <v>0</v>
      </c>
      <c r="DB307" s="65">
        <f>[52]ACCOUNTALLOC!DB307</f>
        <v>0</v>
      </c>
      <c r="DC307" s="65">
        <f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>[52]ACCOUNTALLOC!E308</f>
        <v>0</v>
      </c>
      <c r="F308" s="697">
        <f>[52]ACCOUNTALLOC!F308</f>
        <v>0</v>
      </c>
      <c r="G308" s="697">
        <f>[52]ACCOUNTALLOC!G308</f>
        <v>1123518.3804611764</v>
      </c>
      <c r="H308" s="697">
        <f>[52]ACCOUNTALLOC!H308</f>
        <v>0</v>
      </c>
      <c r="I308" s="697">
        <f>[52]ACCOUNTALLOC!I308</f>
        <v>0</v>
      </c>
      <c r="J308" s="697">
        <f>[52]ACCOUNTALLOC!J308</f>
        <v>0</v>
      </c>
      <c r="K308" s="697">
        <f>[52]ACCOUNTALLOC!K308</f>
        <v>1123518.3804611764</v>
      </c>
      <c r="L308" s="698"/>
      <c r="M308" s="697">
        <f>[52]ACCOUNTALLOC!M308</f>
        <v>0</v>
      </c>
      <c r="N308" s="697">
        <f>[52]ACCOUNTALLOC!N308</f>
        <v>0</v>
      </c>
      <c r="O308" s="697">
        <f>[52]ACCOUNTALLOC!O308</f>
        <v>315355.25486030173</v>
      </c>
      <c r="P308" s="697">
        <f>[52]ACCOUNTALLOC!P308</f>
        <v>0</v>
      </c>
      <c r="Q308" s="697">
        <f>[52]ACCOUNTALLOC!Q308</f>
        <v>0</v>
      </c>
      <c r="R308" s="697">
        <f>[52]ACCOUNTALLOC!R308</f>
        <v>0</v>
      </c>
      <c r="S308" s="697">
        <f>[52]ACCOUNTALLOC!S308</f>
        <v>315355.25486030173</v>
      </c>
      <c r="T308" s="698"/>
      <c r="U308" s="697">
        <f>[52]ACCOUNTALLOC!U308</f>
        <v>0</v>
      </c>
      <c r="V308" s="697">
        <f>[52]ACCOUNTALLOC!V308</f>
        <v>0</v>
      </c>
      <c r="W308" s="697">
        <f>[52]ACCOUNTALLOC!W308</f>
        <v>93198.861507729729</v>
      </c>
      <c r="X308" s="697">
        <f>[52]ACCOUNTALLOC!X308</f>
        <v>0</v>
      </c>
      <c r="Y308" s="697">
        <f>[52]ACCOUNTALLOC!Y308</f>
        <v>0</v>
      </c>
      <c r="Z308" s="697">
        <f>[52]ACCOUNTALLOC!Z308</f>
        <v>0</v>
      </c>
      <c r="AA308" s="697">
        <f>[52]ACCOUNTALLOC!AA308</f>
        <v>93198.861507729729</v>
      </c>
      <c r="AB308" s="698"/>
      <c r="AC308" s="697">
        <f>[52]ACCOUNTALLOC!AC308</f>
        <v>0</v>
      </c>
      <c r="AD308" s="697">
        <f>[52]ACCOUNTALLOC!AD308</f>
        <v>0</v>
      </c>
      <c r="AE308" s="697">
        <f>[52]ACCOUNTALLOC!AE308</f>
        <v>10474.752615772622</v>
      </c>
      <c r="AF308" s="697">
        <f>[52]ACCOUNTALLOC!AF308</f>
        <v>0</v>
      </c>
      <c r="AG308" s="697">
        <f>[52]ACCOUNTALLOC!AG308</f>
        <v>0</v>
      </c>
      <c r="AH308" s="697">
        <f>[52]ACCOUNTALLOC!AH308</f>
        <v>0</v>
      </c>
      <c r="AI308" s="697">
        <f>[52]ACCOUNTALLOC!AI308</f>
        <v>10474.752615772622</v>
      </c>
      <c r="AJ308" s="698"/>
      <c r="AK308" s="697">
        <f>[52]ACCOUNTALLOC!AK308</f>
        <v>0</v>
      </c>
      <c r="AL308" s="697">
        <f>[52]ACCOUNTALLOC!AL308</f>
        <v>0</v>
      </c>
      <c r="AM308" s="697">
        <f>[52]ACCOUNTALLOC!AM308</f>
        <v>125464.50330648165</v>
      </c>
      <c r="AN308" s="697">
        <f>[52]ACCOUNTALLOC!AN308</f>
        <v>0</v>
      </c>
      <c r="AO308" s="697">
        <f>[52]ACCOUNTALLOC!AO308</f>
        <v>0</v>
      </c>
      <c r="AP308" s="697">
        <f>[52]ACCOUNTALLOC!AP308</f>
        <v>0</v>
      </c>
      <c r="AQ308" s="697">
        <f>[52]ACCOUNTALLOC!AQ308</f>
        <v>125464.50330648165</v>
      </c>
      <c r="AR308" s="698"/>
      <c r="AS308" s="697">
        <f>[52]ACCOUNTALLOC!AS308</f>
        <v>0</v>
      </c>
      <c r="AT308" s="697">
        <f>[52]ACCOUNTALLOC!AT308</f>
        <v>0</v>
      </c>
      <c r="AU308" s="697">
        <f>[52]ACCOUNTALLOC!AU308</f>
        <v>406.79545126035157</v>
      </c>
      <c r="AV308" s="697">
        <f>[52]ACCOUNTALLOC!AV308</f>
        <v>0</v>
      </c>
      <c r="AW308" s="697">
        <f>[52]ACCOUNTALLOC!AW308</f>
        <v>0</v>
      </c>
      <c r="AX308" s="697">
        <f>[52]ACCOUNTALLOC!AX308</f>
        <v>0</v>
      </c>
      <c r="AY308" s="697">
        <f>[52]ACCOUNTALLOC!AY308</f>
        <v>406.79545126035157</v>
      </c>
      <c r="AZ308" s="698"/>
      <c r="BA308" s="697">
        <f>[52]ACCOUNTALLOC!BA308</f>
        <v>0</v>
      </c>
      <c r="BB308" s="697">
        <f>[52]ACCOUNTALLOC!BB308</f>
        <v>0</v>
      </c>
      <c r="BC308" s="697">
        <f>[52]ACCOUNTALLOC!BC308</f>
        <v>40547.829936206821</v>
      </c>
      <c r="BD308" s="697">
        <f>[52]ACCOUNTALLOC!BD308</f>
        <v>0</v>
      </c>
      <c r="BE308" s="697">
        <f>[52]ACCOUNTALLOC!BE308</f>
        <v>0</v>
      </c>
      <c r="BF308" s="697">
        <f>[52]ACCOUNTALLOC!BF308</f>
        <v>0</v>
      </c>
      <c r="BG308" s="697">
        <f>[52]ACCOUNTALLOC!BG308</f>
        <v>40547.829936206821</v>
      </c>
      <c r="BH308" s="698"/>
      <c r="BI308" s="697">
        <f>[52]ACCOUNTALLOC!BI308</f>
        <v>0</v>
      </c>
      <c r="BJ308" s="697">
        <f>[52]ACCOUNTALLOC!BJ308</f>
        <v>0</v>
      </c>
      <c r="BK308" s="697">
        <f>[52]ACCOUNTALLOC!BK308</f>
        <v>8200.857536918249</v>
      </c>
      <c r="BL308" s="697">
        <f>[52]ACCOUNTALLOC!BL308</f>
        <v>0</v>
      </c>
      <c r="BM308" s="697">
        <f>[52]ACCOUNTALLOC!BM308</f>
        <v>0</v>
      </c>
      <c r="BN308" s="697">
        <f>[52]ACCOUNTALLOC!BN308</f>
        <v>0</v>
      </c>
      <c r="BO308" s="697">
        <f>[52]ACCOUNTALLOC!BO308</f>
        <v>8200.857536918249</v>
      </c>
      <c r="BP308" s="698"/>
      <c r="BQ308" s="697">
        <f>[52]ACCOUNTALLOC!BQ308</f>
        <v>0</v>
      </c>
      <c r="BR308" s="697">
        <f>[52]ACCOUNTALLOC!BR308</f>
        <v>0</v>
      </c>
      <c r="BS308" s="697">
        <f>[52]ACCOUNTALLOC!BS308</f>
        <v>5092.712994621379</v>
      </c>
      <c r="BT308" s="697">
        <f>[52]ACCOUNTALLOC!BT308</f>
        <v>0</v>
      </c>
      <c r="BU308" s="697">
        <f>[52]ACCOUNTALLOC!BU308</f>
        <v>0</v>
      </c>
      <c r="BV308" s="697">
        <f>[52]ACCOUNTALLOC!BV308</f>
        <v>0</v>
      </c>
      <c r="BW308" s="697">
        <f>[52]ACCOUNTALLOC!BW308</f>
        <v>5092.712994621379</v>
      </c>
      <c r="BX308" s="698"/>
      <c r="BY308" s="697">
        <f>[52]ACCOUNTALLOC!BY308</f>
        <v>0</v>
      </c>
      <c r="BZ308" s="697">
        <f>[52]ACCOUNTALLOC!BZ308</f>
        <v>0</v>
      </c>
      <c r="CA308" s="697">
        <f>[52]ACCOUNTALLOC!CA308</f>
        <v>8199.2240260751933</v>
      </c>
      <c r="CB308" s="697">
        <f>[52]ACCOUNTALLOC!CB308</f>
        <v>0</v>
      </c>
      <c r="CC308" s="697">
        <f>[52]ACCOUNTALLOC!CC308</f>
        <v>0</v>
      </c>
      <c r="CD308" s="697">
        <f>[52]ACCOUNTALLOC!CD308</f>
        <v>0</v>
      </c>
      <c r="CE308" s="697">
        <f>[52]ACCOUNTALLOC!CE308</f>
        <v>8199.2240260751933</v>
      </c>
      <c r="CF308" s="698"/>
      <c r="CG308" s="697">
        <f>[52]ACCOUNTALLOC!CG308</f>
        <v>0</v>
      </c>
      <c r="CH308" s="697">
        <f>[52]ACCOUNTALLOC!CH308</f>
        <v>0</v>
      </c>
      <c r="CI308" s="697">
        <f>[52]ACCOUNTALLOC!CI308</f>
        <v>0</v>
      </c>
      <c r="CJ308" s="697">
        <f>[52]ACCOUNTALLOC!CJ308</f>
        <v>0</v>
      </c>
      <c r="CK308" s="697">
        <f>[52]ACCOUNTALLOC!CK308</f>
        <v>0</v>
      </c>
      <c r="CL308" s="697">
        <f>[52]ACCOUNTALLOC!CL308</f>
        <v>0</v>
      </c>
      <c r="CM308" s="697">
        <f>[52]ACCOUNTALLOC!CM308</f>
        <v>0</v>
      </c>
      <c r="CN308" s="698">
        <f>[52]ACCOUNTALLOC!CN308</f>
        <v>0</v>
      </c>
      <c r="CO308" s="697">
        <f>[52]ACCOUNTALLOC!CO308</f>
        <v>0</v>
      </c>
      <c r="CP308" s="697">
        <f>[52]ACCOUNTALLOC!CP308</f>
        <v>0</v>
      </c>
      <c r="CQ308" s="697">
        <f>[52]ACCOUNTALLOC!CQ308</f>
        <v>91.420382706517884</v>
      </c>
      <c r="CR308" s="697">
        <f>[52]ACCOUNTALLOC!CR308</f>
        <v>0</v>
      </c>
      <c r="CS308" s="697">
        <f>[52]ACCOUNTALLOC!CS308</f>
        <v>0</v>
      </c>
      <c r="CT308" s="697">
        <f>[52]ACCOUNTALLOC!CT308</f>
        <v>0</v>
      </c>
      <c r="CU308" s="697">
        <f>[52]ACCOUNTALLOC!CU308</f>
        <v>91.420382706517884</v>
      </c>
      <c r="CW308" s="65">
        <f>[52]ACCOUNTALLOC!CW308</f>
        <v>0</v>
      </c>
      <c r="CX308" s="65">
        <f>[52]ACCOUNTALLOC!CX308</f>
        <v>0</v>
      </c>
      <c r="CY308" s="65">
        <f>[52]ACCOUNTALLOC!CY308</f>
        <v>0</v>
      </c>
      <c r="CZ308" s="65">
        <f>[52]ACCOUNTALLOC!CZ308</f>
        <v>0</v>
      </c>
      <c r="DA308" s="65">
        <f>[52]ACCOUNTALLOC!DA308</f>
        <v>0</v>
      </c>
      <c r="DB308" s="65">
        <f>[52]ACCOUNTALLOC!DB308</f>
        <v>0</v>
      </c>
      <c r="DC308" s="65">
        <f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>[52]ACCOUNTALLOC!E309</f>
        <v>0</v>
      </c>
      <c r="F309" s="697">
        <f>[52]ACCOUNTALLOC!F309</f>
        <v>0</v>
      </c>
      <c r="G309" s="697">
        <f>[52]ACCOUNTALLOC!G309</f>
        <v>2215664.7982042483</v>
      </c>
      <c r="H309" s="697">
        <f>[52]ACCOUNTALLOC!H309</f>
        <v>0</v>
      </c>
      <c r="I309" s="697">
        <f>[52]ACCOUNTALLOC!I309</f>
        <v>0</v>
      </c>
      <c r="J309" s="697">
        <f>[52]ACCOUNTALLOC!J309</f>
        <v>0</v>
      </c>
      <c r="K309" s="697">
        <f>[52]ACCOUNTALLOC!K309</f>
        <v>2215664.7982042483</v>
      </c>
      <c r="L309" s="698"/>
      <c r="M309" s="697">
        <f>[52]ACCOUNTALLOC!M309</f>
        <v>0</v>
      </c>
      <c r="N309" s="697">
        <f>[52]ACCOUNTALLOC!N309</f>
        <v>0</v>
      </c>
      <c r="O309" s="697">
        <f>[52]ACCOUNTALLOC!O309</f>
        <v>621904.85645271954</v>
      </c>
      <c r="P309" s="697">
        <f>[52]ACCOUNTALLOC!P309</f>
        <v>0</v>
      </c>
      <c r="Q309" s="697">
        <f>[52]ACCOUNTALLOC!Q309</f>
        <v>0</v>
      </c>
      <c r="R309" s="697">
        <f>[52]ACCOUNTALLOC!R309</f>
        <v>0</v>
      </c>
      <c r="S309" s="697">
        <f>[52]ACCOUNTALLOC!S309</f>
        <v>621904.85645271954</v>
      </c>
      <c r="T309" s="698"/>
      <c r="U309" s="697">
        <f>[52]ACCOUNTALLOC!U309</f>
        <v>0</v>
      </c>
      <c r="V309" s="697">
        <f>[52]ACCOUNTALLOC!V309</f>
        <v>0</v>
      </c>
      <c r="W309" s="697">
        <f>[52]ACCOUNTALLOC!W309</f>
        <v>183795.33460825766</v>
      </c>
      <c r="X309" s="697">
        <f>[52]ACCOUNTALLOC!X309</f>
        <v>0</v>
      </c>
      <c r="Y309" s="697">
        <f>[52]ACCOUNTALLOC!Y309</f>
        <v>0</v>
      </c>
      <c r="Z309" s="697">
        <f>[52]ACCOUNTALLOC!Z309</f>
        <v>0</v>
      </c>
      <c r="AA309" s="697">
        <f>[52]ACCOUNTALLOC!AA309</f>
        <v>183795.33460825766</v>
      </c>
      <c r="AB309" s="698"/>
      <c r="AC309" s="697">
        <f>[52]ACCOUNTALLOC!AC309</f>
        <v>0</v>
      </c>
      <c r="AD309" s="697">
        <f>[52]ACCOUNTALLOC!AD309</f>
        <v>0</v>
      </c>
      <c r="AE309" s="697">
        <f>[52]ACCOUNTALLOC!AE309</f>
        <v>20657.019096686912</v>
      </c>
      <c r="AF309" s="697">
        <f>[52]ACCOUNTALLOC!AF309</f>
        <v>0</v>
      </c>
      <c r="AG309" s="697">
        <f>[52]ACCOUNTALLOC!AG309</f>
        <v>0</v>
      </c>
      <c r="AH309" s="697">
        <f>[52]ACCOUNTALLOC!AH309</f>
        <v>0</v>
      </c>
      <c r="AI309" s="697">
        <f>[52]ACCOUNTALLOC!AI309</f>
        <v>20657.019096686912</v>
      </c>
      <c r="AJ309" s="698"/>
      <c r="AK309" s="697">
        <f>[52]ACCOUNTALLOC!AK309</f>
        <v>0</v>
      </c>
      <c r="AL309" s="697">
        <f>[52]ACCOUNTALLOC!AL309</f>
        <v>0</v>
      </c>
      <c r="AM309" s="697">
        <f>[52]ACCOUNTALLOC!AM309</f>
        <v>247425.66586782946</v>
      </c>
      <c r="AN309" s="697">
        <f>[52]ACCOUNTALLOC!AN309</f>
        <v>0</v>
      </c>
      <c r="AO309" s="697">
        <f>[52]ACCOUNTALLOC!AO309</f>
        <v>0</v>
      </c>
      <c r="AP309" s="697">
        <f>[52]ACCOUNTALLOC!AP309</f>
        <v>0</v>
      </c>
      <c r="AQ309" s="697">
        <f>[52]ACCOUNTALLOC!AQ309</f>
        <v>247425.66586782946</v>
      </c>
      <c r="AR309" s="698"/>
      <c r="AS309" s="697">
        <f>[52]ACCOUNTALLOC!AS309</f>
        <v>0</v>
      </c>
      <c r="AT309" s="697">
        <f>[52]ACCOUNTALLOC!AT309</f>
        <v>0</v>
      </c>
      <c r="AU309" s="697">
        <f>[52]ACCOUNTALLOC!AU309</f>
        <v>802.23196798721051</v>
      </c>
      <c r="AV309" s="697">
        <f>[52]ACCOUNTALLOC!AV309</f>
        <v>0</v>
      </c>
      <c r="AW309" s="697">
        <f>[52]ACCOUNTALLOC!AW309</f>
        <v>0</v>
      </c>
      <c r="AX309" s="697">
        <f>[52]ACCOUNTALLOC!AX309</f>
        <v>0</v>
      </c>
      <c r="AY309" s="697">
        <f>[52]ACCOUNTALLOC!AY309</f>
        <v>802.23196798721051</v>
      </c>
      <c r="AZ309" s="698"/>
      <c r="BA309" s="697">
        <f>[52]ACCOUNTALLOC!BA309</f>
        <v>0</v>
      </c>
      <c r="BB309" s="697">
        <f>[52]ACCOUNTALLOC!BB309</f>
        <v>0</v>
      </c>
      <c r="BC309" s="697">
        <f>[52]ACCOUNTALLOC!BC309</f>
        <v>79963.444297501046</v>
      </c>
      <c r="BD309" s="697">
        <f>[52]ACCOUNTALLOC!BD309</f>
        <v>0</v>
      </c>
      <c r="BE309" s="697">
        <f>[52]ACCOUNTALLOC!BE309</f>
        <v>0</v>
      </c>
      <c r="BF309" s="697">
        <f>[52]ACCOUNTALLOC!BF309</f>
        <v>0</v>
      </c>
      <c r="BG309" s="697">
        <f>[52]ACCOUNTALLOC!BG309</f>
        <v>79963.444297501046</v>
      </c>
      <c r="BH309" s="698"/>
      <c r="BI309" s="697">
        <f>[52]ACCOUNTALLOC!BI309</f>
        <v>0</v>
      </c>
      <c r="BJ309" s="697">
        <f>[52]ACCOUNTALLOC!BJ309</f>
        <v>0</v>
      </c>
      <c r="BK309" s="697">
        <f>[52]ACCOUNTALLOC!BK309</f>
        <v>16172.722828245394</v>
      </c>
      <c r="BL309" s="697">
        <f>[52]ACCOUNTALLOC!BL309</f>
        <v>0</v>
      </c>
      <c r="BM309" s="697">
        <f>[52]ACCOUNTALLOC!BM309</f>
        <v>0</v>
      </c>
      <c r="BN309" s="697">
        <f>[52]ACCOUNTALLOC!BN309</f>
        <v>0</v>
      </c>
      <c r="BO309" s="697">
        <f>[52]ACCOUNTALLOC!BO309</f>
        <v>16172.722828245394</v>
      </c>
      <c r="BP309" s="698"/>
      <c r="BQ309" s="697">
        <f>[52]ACCOUNTALLOC!BQ309</f>
        <v>0</v>
      </c>
      <c r="BR309" s="697">
        <f>[52]ACCOUNTALLOC!BR309</f>
        <v>0</v>
      </c>
      <c r="BS309" s="697">
        <f>[52]ACCOUNTALLOC!BS309</f>
        <v>10043.222350228249</v>
      </c>
      <c r="BT309" s="697">
        <f>[52]ACCOUNTALLOC!BT309</f>
        <v>0</v>
      </c>
      <c r="BU309" s="697">
        <f>[52]ACCOUNTALLOC!BU309</f>
        <v>0</v>
      </c>
      <c r="BV309" s="697">
        <f>[52]ACCOUNTALLOC!BV309</f>
        <v>0</v>
      </c>
      <c r="BW309" s="697">
        <f>[52]ACCOUNTALLOC!BW309</f>
        <v>10043.222350228249</v>
      </c>
      <c r="BX309" s="698"/>
      <c r="BY309" s="697">
        <f>[52]ACCOUNTALLOC!BY309</f>
        <v>0</v>
      </c>
      <c r="BZ309" s="697">
        <f>[52]ACCOUNTALLOC!BZ309</f>
        <v>0</v>
      </c>
      <c r="CA309" s="697">
        <f>[52]ACCOUNTALLOC!CA309</f>
        <v>16169.501419022914</v>
      </c>
      <c r="CB309" s="697">
        <f>[52]ACCOUNTALLOC!CB309</f>
        <v>0</v>
      </c>
      <c r="CC309" s="697">
        <f>[52]ACCOUNTALLOC!CC309</f>
        <v>0</v>
      </c>
      <c r="CD309" s="697">
        <f>[52]ACCOUNTALLOC!CD309</f>
        <v>0</v>
      </c>
      <c r="CE309" s="697">
        <f>[52]ACCOUNTALLOC!CE309</f>
        <v>16169.501419022914</v>
      </c>
      <c r="CF309" s="698"/>
      <c r="CG309" s="697">
        <f>[52]ACCOUNTALLOC!CG309</f>
        <v>0</v>
      </c>
      <c r="CH309" s="697">
        <f>[52]ACCOUNTALLOC!CH309</f>
        <v>0</v>
      </c>
      <c r="CI309" s="697">
        <f>[52]ACCOUNTALLOC!CI309</f>
        <v>0</v>
      </c>
      <c r="CJ309" s="697">
        <f>[52]ACCOUNTALLOC!CJ309</f>
        <v>0</v>
      </c>
      <c r="CK309" s="697">
        <f>[52]ACCOUNTALLOC!CK309</f>
        <v>0</v>
      </c>
      <c r="CL309" s="697">
        <f>[52]ACCOUNTALLOC!CL309</f>
        <v>0</v>
      </c>
      <c r="CM309" s="697">
        <f>[52]ACCOUNTALLOC!CM309</f>
        <v>0</v>
      </c>
      <c r="CN309" s="698">
        <f>[52]ACCOUNTALLOC!CN309</f>
        <v>0</v>
      </c>
      <c r="CO309" s="697">
        <f>[52]ACCOUNTALLOC!CO309</f>
        <v>0</v>
      </c>
      <c r="CP309" s="697">
        <f>[52]ACCOUNTALLOC!CP309</f>
        <v>0</v>
      </c>
      <c r="CQ309" s="697">
        <f>[52]ACCOUNTALLOC!CQ309</f>
        <v>180.28803740446821</v>
      </c>
      <c r="CR309" s="697">
        <f>[52]ACCOUNTALLOC!CR309</f>
        <v>0</v>
      </c>
      <c r="CS309" s="697">
        <f>[52]ACCOUNTALLOC!CS309</f>
        <v>0</v>
      </c>
      <c r="CT309" s="697">
        <f>[52]ACCOUNTALLOC!CT309</f>
        <v>0</v>
      </c>
      <c r="CU309" s="697">
        <f>[52]ACCOUNTALLOC!CU309</f>
        <v>180.28803740446821</v>
      </c>
      <c r="CW309" s="65">
        <f>[52]ACCOUNTALLOC!CW309</f>
        <v>0</v>
      </c>
      <c r="CX309" s="65">
        <f>[52]ACCOUNTALLOC!CX309</f>
        <v>0</v>
      </c>
      <c r="CY309" s="65">
        <f>[52]ACCOUNTALLOC!CY309</f>
        <v>0</v>
      </c>
      <c r="CZ309" s="65">
        <f>[52]ACCOUNTALLOC!CZ309</f>
        <v>0</v>
      </c>
      <c r="DA309" s="65">
        <f>[52]ACCOUNTALLOC!DA309</f>
        <v>0</v>
      </c>
      <c r="DB309" s="65">
        <f>[52]ACCOUNTALLOC!DB309</f>
        <v>0</v>
      </c>
      <c r="DC309" s="65">
        <f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>[52]ACCOUNTALLOC!E310</f>
        <v>537698.41510736046</v>
      </c>
      <c r="F310" s="697">
        <f>[52]ACCOUNTALLOC!F310</f>
        <v>0</v>
      </c>
      <c r="G310" s="697">
        <f>[52]ACCOUNTALLOC!G310</f>
        <v>303320.53486042115</v>
      </c>
      <c r="H310" s="697">
        <f>[52]ACCOUNTALLOC!H310</f>
        <v>0</v>
      </c>
      <c r="I310" s="697">
        <f>[52]ACCOUNTALLOC!I310</f>
        <v>0</v>
      </c>
      <c r="J310" s="697">
        <f>[52]ACCOUNTALLOC!J310</f>
        <v>0</v>
      </c>
      <c r="K310" s="697">
        <f>[52]ACCOUNTALLOC!K310</f>
        <v>841018.94996778155</v>
      </c>
      <c r="L310" s="698"/>
      <c r="M310" s="697">
        <f>[52]ACCOUNTALLOC!M310</f>
        <v>101990.19956892758</v>
      </c>
      <c r="N310" s="697">
        <f>[52]ACCOUNTALLOC!N310</f>
        <v>0</v>
      </c>
      <c r="O310" s="697">
        <f>[52]ACCOUNTALLOC!O310</f>
        <v>85137.658839197335</v>
      </c>
      <c r="P310" s="697">
        <f>[52]ACCOUNTALLOC!P310</f>
        <v>0</v>
      </c>
      <c r="Q310" s="697">
        <f>[52]ACCOUNTALLOC!Q310</f>
        <v>0</v>
      </c>
      <c r="R310" s="697">
        <f>[52]ACCOUNTALLOC!R310</f>
        <v>0</v>
      </c>
      <c r="S310" s="697">
        <f>[52]ACCOUNTALLOC!S310</f>
        <v>187127.85840812491</v>
      </c>
      <c r="T310" s="698"/>
      <c r="U310" s="697">
        <f>[52]ACCOUNTALLOC!U310</f>
        <v>93820.753757170882</v>
      </c>
      <c r="V310" s="697">
        <f>[52]ACCOUNTALLOC!V310</f>
        <v>0</v>
      </c>
      <c r="W310" s="697">
        <f>[52]ACCOUNTALLOC!W310</f>
        <v>25161.25148687209</v>
      </c>
      <c r="X310" s="697">
        <f>[52]ACCOUNTALLOC!X310</f>
        <v>0</v>
      </c>
      <c r="Y310" s="697">
        <f>[52]ACCOUNTALLOC!Y310</f>
        <v>0</v>
      </c>
      <c r="Z310" s="697">
        <f>[52]ACCOUNTALLOC!Z310</f>
        <v>0</v>
      </c>
      <c r="AA310" s="697">
        <f>[52]ACCOUNTALLOC!AA310</f>
        <v>118982.00524404297</v>
      </c>
      <c r="AB310" s="698"/>
      <c r="AC310" s="697">
        <f>[52]ACCOUNTALLOC!AC310</f>
        <v>42033.478419240906</v>
      </c>
      <c r="AD310" s="697">
        <f>[52]ACCOUNTALLOC!AD310</f>
        <v>0</v>
      </c>
      <c r="AE310" s="697">
        <f>[52]ACCOUNTALLOC!AE310</f>
        <v>2827.9088452852748</v>
      </c>
      <c r="AF310" s="697">
        <f>[52]ACCOUNTALLOC!AF310</f>
        <v>0</v>
      </c>
      <c r="AG310" s="697">
        <f>[52]ACCOUNTALLOC!AG310</f>
        <v>0</v>
      </c>
      <c r="AH310" s="697">
        <f>[52]ACCOUNTALLOC!AH310</f>
        <v>0</v>
      </c>
      <c r="AI310" s="697">
        <f>[52]ACCOUNTALLOC!AI310</f>
        <v>44861.38726452618</v>
      </c>
      <c r="AJ310" s="698"/>
      <c r="AK310" s="697">
        <f>[52]ACCOUNTALLOC!AK310</f>
        <v>34439.829439626672</v>
      </c>
      <c r="AL310" s="697">
        <f>[52]ACCOUNTALLOC!AL310</f>
        <v>0</v>
      </c>
      <c r="AM310" s="697">
        <f>[52]ACCOUNTALLOC!AM310</f>
        <v>33872.129651584393</v>
      </c>
      <c r="AN310" s="697">
        <f>[52]ACCOUNTALLOC!AN310</f>
        <v>0</v>
      </c>
      <c r="AO310" s="697">
        <f>[52]ACCOUNTALLOC!AO310</f>
        <v>0</v>
      </c>
      <c r="AP310" s="697">
        <f>[52]ACCOUNTALLOC!AP310</f>
        <v>0</v>
      </c>
      <c r="AQ310" s="697">
        <f>[52]ACCOUNTALLOC!AQ310</f>
        <v>68311.959091211058</v>
      </c>
      <c r="AR310" s="698"/>
      <c r="AS310" s="697">
        <f>[52]ACCOUNTALLOC!AS310</f>
        <v>434.39771085263249</v>
      </c>
      <c r="AT310" s="697">
        <f>[52]ACCOUNTALLOC!AT310</f>
        <v>0</v>
      </c>
      <c r="AU310" s="697">
        <f>[52]ACCOUNTALLOC!AU310</f>
        <v>109.82411681100217</v>
      </c>
      <c r="AV310" s="697">
        <f>[52]ACCOUNTALLOC!AV310</f>
        <v>0</v>
      </c>
      <c r="AW310" s="697">
        <f>[52]ACCOUNTALLOC!AW310</f>
        <v>0</v>
      </c>
      <c r="AX310" s="697">
        <f>[52]ACCOUNTALLOC!AX310</f>
        <v>0</v>
      </c>
      <c r="AY310" s="697">
        <f>[52]ACCOUNTALLOC!AY310</f>
        <v>544.22182766363471</v>
      </c>
      <c r="AZ310" s="698"/>
      <c r="BA310" s="697">
        <f>[52]ACCOUNTALLOC!BA310</f>
        <v>8175.1221779624784</v>
      </c>
      <c r="BB310" s="697">
        <f>[52]ACCOUNTALLOC!BB310</f>
        <v>0</v>
      </c>
      <c r="BC310" s="697">
        <f>[52]ACCOUNTALLOC!BC310</f>
        <v>10946.852029809445</v>
      </c>
      <c r="BD310" s="697">
        <f>[52]ACCOUNTALLOC!BD310</f>
        <v>0</v>
      </c>
      <c r="BE310" s="697">
        <f>[52]ACCOUNTALLOC!BE310</f>
        <v>0</v>
      </c>
      <c r="BF310" s="697">
        <f>[52]ACCOUNTALLOC!BF310</f>
        <v>0</v>
      </c>
      <c r="BG310" s="697">
        <f>[52]ACCOUNTALLOC!BG310</f>
        <v>19121.974207771924</v>
      </c>
      <c r="BH310" s="698"/>
      <c r="BI310" s="697">
        <f>[52]ACCOUNTALLOC!BI310</f>
        <v>11047.229350703674</v>
      </c>
      <c r="BJ310" s="697">
        <f>[52]ACCOUNTALLOC!BJ310</f>
        <v>0</v>
      </c>
      <c r="BK310" s="697">
        <f>[52]ACCOUNTALLOC!BK310</f>
        <v>2214.0167332118831</v>
      </c>
      <c r="BL310" s="697">
        <f>[52]ACCOUNTALLOC!BL310</f>
        <v>0</v>
      </c>
      <c r="BM310" s="697">
        <f>[52]ACCOUNTALLOC!BM310</f>
        <v>0</v>
      </c>
      <c r="BN310" s="697">
        <f>[52]ACCOUNTALLOC!BN310</f>
        <v>0</v>
      </c>
      <c r="BO310" s="697">
        <f>[52]ACCOUNTALLOC!BO310</f>
        <v>13261.246083915557</v>
      </c>
      <c r="BP310" s="698"/>
      <c r="BQ310" s="697">
        <f>[52]ACCOUNTALLOC!BQ310</f>
        <v>5688.2989997895384</v>
      </c>
      <c r="BR310" s="697">
        <f>[52]ACCOUNTALLOC!BR310</f>
        <v>0</v>
      </c>
      <c r="BS310" s="697">
        <f>[52]ACCOUNTALLOC!BS310</f>
        <v>1374.8991171689624</v>
      </c>
      <c r="BT310" s="697">
        <f>[52]ACCOUNTALLOC!BT310</f>
        <v>0</v>
      </c>
      <c r="BU310" s="697">
        <f>[52]ACCOUNTALLOC!BU310</f>
        <v>0</v>
      </c>
      <c r="BV310" s="697">
        <f>[52]ACCOUNTALLOC!BV310</f>
        <v>0</v>
      </c>
      <c r="BW310" s="697">
        <f>[52]ACCOUNTALLOC!BW310</f>
        <v>7063.1981169585006</v>
      </c>
      <c r="BX310" s="698"/>
      <c r="BY310" s="697">
        <f>[52]ACCOUNTALLOC!BY310</f>
        <v>1858.9678545551053</v>
      </c>
      <c r="BZ310" s="697">
        <f>[52]ACCOUNTALLOC!BZ310</f>
        <v>0</v>
      </c>
      <c r="CA310" s="697">
        <f>[52]ACCOUNTALLOC!CA310</f>
        <v>2213.5757280701491</v>
      </c>
      <c r="CB310" s="697">
        <f>[52]ACCOUNTALLOC!CB310</f>
        <v>0</v>
      </c>
      <c r="CC310" s="697">
        <f>[52]ACCOUNTALLOC!CC310</f>
        <v>0</v>
      </c>
      <c r="CD310" s="697">
        <f>[52]ACCOUNTALLOC!CD310</f>
        <v>0</v>
      </c>
      <c r="CE310" s="697">
        <f>[52]ACCOUNTALLOC!CE310</f>
        <v>4072.5435826252542</v>
      </c>
      <c r="CF310" s="698"/>
      <c r="CG310" s="697">
        <f>[52]ACCOUNTALLOC!CG310</f>
        <v>465.65361350633475</v>
      </c>
      <c r="CH310" s="697">
        <f>[52]ACCOUNTALLOC!CH310</f>
        <v>0</v>
      </c>
      <c r="CI310" s="697">
        <f>[52]ACCOUNTALLOC!CI310</f>
        <v>13198.63675264469</v>
      </c>
      <c r="CJ310" s="697">
        <f>[52]ACCOUNTALLOC!CJ310</f>
        <v>0</v>
      </c>
      <c r="CK310" s="697">
        <f>[52]ACCOUNTALLOC!CK310</f>
        <v>0</v>
      </c>
      <c r="CL310" s="697">
        <f>[52]ACCOUNTALLOC!CL310</f>
        <v>0</v>
      </c>
      <c r="CM310" s="697">
        <f>[52]ACCOUNTALLOC!CM310</f>
        <v>13664.290366151025</v>
      </c>
      <c r="CN310" s="698">
        <f>[52]ACCOUNTALLOC!CN310</f>
        <v>0</v>
      </c>
      <c r="CO310" s="697">
        <f>[52]ACCOUNTALLOC!CO310</f>
        <v>325.60488957253631</v>
      </c>
      <c r="CP310" s="697">
        <f>[52]ACCOUNTALLOC!CP310</f>
        <v>0</v>
      </c>
      <c r="CQ310" s="697">
        <f>[52]ACCOUNTALLOC!CQ310</f>
        <v>24.681108793523304</v>
      </c>
      <c r="CR310" s="697">
        <f>[52]ACCOUNTALLOC!CR310</f>
        <v>0</v>
      </c>
      <c r="CS310" s="697">
        <f>[52]ACCOUNTALLOC!CS310</f>
        <v>0</v>
      </c>
      <c r="CT310" s="697">
        <f>[52]ACCOUNTALLOC!CT310</f>
        <v>0</v>
      </c>
      <c r="CU310" s="697">
        <f>[52]ACCOUNTALLOC!CU310</f>
        <v>350.28599836605963</v>
      </c>
      <c r="CW310" s="65">
        <f>[52]ACCOUNTALLOC!CW310</f>
        <v>0</v>
      </c>
      <c r="CX310" s="65">
        <f>[52]ACCOUNTALLOC!CX310</f>
        <v>0</v>
      </c>
      <c r="CY310" s="65">
        <f>[52]ACCOUNTALLOC!CY310</f>
        <v>0</v>
      </c>
      <c r="CZ310" s="65">
        <f>[52]ACCOUNTALLOC!CZ310</f>
        <v>0</v>
      </c>
      <c r="DA310" s="65">
        <f>[52]ACCOUNTALLOC!DA310</f>
        <v>0</v>
      </c>
      <c r="DB310" s="65">
        <f>[52]ACCOUNTALLOC!DB310</f>
        <v>0</v>
      </c>
      <c r="DC310" s="65">
        <f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>[52]ACCOUNTALLOC!E311</f>
        <v>1116202.1163906236</v>
      </c>
      <c r="F311" s="697">
        <f>[52]ACCOUNTALLOC!F311</f>
        <v>0</v>
      </c>
      <c r="G311" s="697">
        <f>[52]ACCOUNTALLOC!G311</f>
        <v>629659.70038862294</v>
      </c>
      <c r="H311" s="697">
        <f>[52]ACCOUNTALLOC!H311</f>
        <v>0</v>
      </c>
      <c r="I311" s="697">
        <f>[52]ACCOUNTALLOC!I311</f>
        <v>0</v>
      </c>
      <c r="J311" s="697">
        <f>[52]ACCOUNTALLOC!J311</f>
        <v>0</v>
      </c>
      <c r="K311" s="697">
        <f>[52]ACCOUNTALLOC!K311</f>
        <v>1745861.8167792466</v>
      </c>
      <c r="L311" s="698"/>
      <c r="M311" s="697">
        <f>[52]ACCOUNTALLOC!M311</f>
        <v>211720.312746707</v>
      </c>
      <c r="N311" s="697">
        <f>[52]ACCOUNTALLOC!N311</f>
        <v>0</v>
      </c>
      <c r="O311" s="697">
        <f>[52]ACCOUNTALLOC!O311</f>
        <v>176736.31223532703</v>
      </c>
      <c r="P311" s="697">
        <f>[52]ACCOUNTALLOC!P311</f>
        <v>0</v>
      </c>
      <c r="Q311" s="697">
        <f>[52]ACCOUNTALLOC!Q311</f>
        <v>0</v>
      </c>
      <c r="R311" s="697">
        <f>[52]ACCOUNTALLOC!R311</f>
        <v>0</v>
      </c>
      <c r="S311" s="697">
        <f>[52]ACCOUNTALLOC!S311</f>
        <v>388456.62498203403</v>
      </c>
      <c r="T311" s="698"/>
      <c r="U311" s="697">
        <f>[52]ACCOUNTALLOC!U311</f>
        <v>194761.45170375484</v>
      </c>
      <c r="V311" s="697">
        <f>[52]ACCOUNTALLOC!V311</f>
        <v>0</v>
      </c>
      <c r="W311" s="697">
        <f>[52]ACCOUNTALLOC!W311</f>
        <v>52231.960094350849</v>
      </c>
      <c r="X311" s="697">
        <f>[52]ACCOUNTALLOC!X311</f>
        <v>0</v>
      </c>
      <c r="Y311" s="697">
        <f>[52]ACCOUNTALLOC!Y311</f>
        <v>0</v>
      </c>
      <c r="Z311" s="697">
        <f>[52]ACCOUNTALLOC!Z311</f>
        <v>0</v>
      </c>
      <c r="AA311" s="697">
        <f>[52]ACCOUNTALLOC!AA311</f>
        <v>246993.41179810569</v>
      </c>
      <c r="AB311" s="698"/>
      <c r="AC311" s="697">
        <f>[52]ACCOUNTALLOC!AC311</f>
        <v>87256.826973254836</v>
      </c>
      <c r="AD311" s="697">
        <f>[52]ACCOUNTALLOC!AD311</f>
        <v>0</v>
      </c>
      <c r="AE311" s="697">
        <f>[52]ACCOUNTALLOC!AE311</f>
        <v>5870.4242924668779</v>
      </c>
      <c r="AF311" s="697">
        <f>[52]ACCOUNTALLOC!AF311</f>
        <v>0</v>
      </c>
      <c r="AG311" s="697">
        <f>[52]ACCOUNTALLOC!AG311</f>
        <v>0</v>
      </c>
      <c r="AH311" s="697">
        <f>[52]ACCOUNTALLOC!AH311</f>
        <v>0</v>
      </c>
      <c r="AI311" s="697">
        <f>[52]ACCOUNTALLOC!AI311</f>
        <v>93127.251265721716</v>
      </c>
      <c r="AJ311" s="698"/>
      <c r="AK311" s="697">
        <f>[52]ACCOUNTALLOC!AK311</f>
        <v>71493.256123821484</v>
      </c>
      <c r="AL311" s="697">
        <f>[52]ACCOUNTALLOC!AL311</f>
        <v>0</v>
      </c>
      <c r="AM311" s="697">
        <f>[52]ACCOUNTALLOC!AM311</f>
        <v>70314.774493443634</v>
      </c>
      <c r="AN311" s="697">
        <f>[52]ACCOUNTALLOC!AN311</f>
        <v>0</v>
      </c>
      <c r="AO311" s="697">
        <f>[52]ACCOUNTALLOC!AO311</f>
        <v>0</v>
      </c>
      <c r="AP311" s="697">
        <f>[52]ACCOUNTALLOC!AP311</f>
        <v>0</v>
      </c>
      <c r="AQ311" s="697">
        <f>[52]ACCOUNTALLOC!AQ311</f>
        <v>141808.03061726512</v>
      </c>
      <c r="AR311" s="698"/>
      <c r="AS311" s="697">
        <f>[52]ACCOUNTALLOC!AS311</f>
        <v>901.76134164750511</v>
      </c>
      <c r="AT311" s="697">
        <f>[52]ACCOUNTALLOC!AT311</f>
        <v>0</v>
      </c>
      <c r="AU311" s="697">
        <f>[52]ACCOUNTALLOC!AU311</f>
        <v>227.98265379059256</v>
      </c>
      <c r="AV311" s="697">
        <f>[52]ACCOUNTALLOC!AV311</f>
        <v>0</v>
      </c>
      <c r="AW311" s="697">
        <f>[52]ACCOUNTALLOC!AW311</f>
        <v>0</v>
      </c>
      <c r="AX311" s="697">
        <f>[52]ACCOUNTALLOC!AX311</f>
        <v>0</v>
      </c>
      <c r="AY311" s="697">
        <f>[52]ACCOUNTALLOC!AY311</f>
        <v>1129.7439954380977</v>
      </c>
      <c r="AZ311" s="698"/>
      <c r="BA311" s="697">
        <f>[52]ACCOUNTALLOC!BA311</f>
        <v>16970.644547969641</v>
      </c>
      <c r="BB311" s="697">
        <f>[52]ACCOUNTALLOC!BB311</f>
        <v>0</v>
      </c>
      <c r="BC311" s="697">
        <f>[52]ACCOUNTALLOC!BC311</f>
        <v>22724.44749729937</v>
      </c>
      <c r="BD311" s="697">
        <f>[52]ACCOUNTALLOC!BD311</f>
        <v>0</v>
      </c>
      <c r="BE311" s="697">
        <f>[52]ACCOUNTALLOC!BE311</f>
        <v>0</v>
      </c>
      <c r="BF311" s="697">
        <f>[52]ACCOUNTALLOC!BF311</f>
        <v>0</v>
      </c>
      <c r="BG311" s="697">
        <f>[52]ACCOUNTALLOC!BG311</f>
        <v>39695.092045269012</v>
      </c>
      <c r="BH311" s="698"/>
      <c r="BI311" s="697">
        <f>[52]ACCOUNTALLOC!BI311</f>
        <v>22932.81965327344</v>
      </c>
      <c r="BJ311" s="697">
        <f>[52]ACCOUNTALLOC!BJ311</f>
        <v>0</v>
      </c>
      <c r="BK311" s="697">
        <f>[52]ACCOUNTALLOC!BK311</f>
        <v>4596.0525340992945</v>
      </c>
      <c r="BL311" s="697">
        <f>[52]ACCOUNTALLOC!BL311</f>
        <v>0</v>
      </c>
      <c r="BM311" s="697">
        <f>[52]ACCOUNTALLOC!BM311</f>
        <v>0</v>
      </c>
      <c r="BN311" s="697">
        <f>[52]ACCOUNTALLOC!BN311</f>
        <v>0</v>
      </c>
      <c r="BO311" s="697">
        <f>[52]ACCOUNTALLOC!BO311</f>
        <v>27528.872187372734</v>
      </c>
      <c r="BP311" s="698"/>
      <c r="BQ311" s="697">
        <f>[52]ACCOUNTALLOC!BQ311</f>
        <v>11808.276170871752</v>
      </c>
      <c r="BR311" s="697">
        <f>[52]ACCOUNTALLOC!BR311</f>
        <v>0</v>
      </c>
      <c r="BS311" s="697">
        <f>[52]ACCOUNTALLOC!BS311</f>
        <v>2854.1376751150997</v>
      </c>
      <c r="BT311" s="697">
        <f>[52]ACCOUNTALLOC!BT311</f>
        <v>0</v>
      </c>
      <c r="BU311" s="697">
        <f>[52]ACCOUNTALLOC!BU311</f>
        <v>0</v>
      </c>
      <c r="BV311" s="697">
        <f>[52]ACCOUNTALLOC!BV311</f>
        <v>0</v>
      </c>
      <c r="BW311" s="697">
        <f>[52]ACCOUNTALLOC!BW311</f>
        <v>14662.413845986852</v>
      </c>
      <c r="BX311" s="698"/>
      <c r="BY311" s="697">
        <f>[52]ACCOUNTALLOC!BY311</f>
        <v>3859.0105443071484</v>
      </c>
      <c r="BZ311" s="697">
        <f>[52]ACCOUNTALLOC!BZ311</f>
        <v>0</v>
      </c>
      <c r="CA311" s="697">
        <f>[52]ACCOUNTALLOC!CA311</f>
        <v>4595.1370564659001</v>
      </c>
      <c r="CB311" s="697">
        <f>[52]ACCOUNTALLOC!CB311</f>
        <v>0</v>
      </c>
      <c r="CC311" s="697">
        <f>[52]ACCOUNTALLOC!CC311</f>
        <v>0</v>
      </c>
      <c r="CD311" s="697">
        <f>[52]ACCOUNTALLOC!CD311</f>
        <v>0</v>
      </c>
      <c r="CE311" s="697">
        <f>[52]ACCOUNTALLOC!CE311</f>
        <v>8454.1476007730489</v>
      </c>
      <c r="CF311" s="698"/>
      <c r="CG311" s="697">
        <f>[52]ACCOUNTALLOC!CG311</f>
        <v>966.64511982415456</v>
      </c>
      <c r="CH311" s="697">
        <f>[52]ACCOUNTALLOC!CH311</f>
        <v>0</v>
      </c>
      <c r="CI311" s="697">
        <f>[52]ACCOUNTALLOC!CI311</f>
        <v>27398.902177964417</v>
      </c>
      <c r="CJ311" s="697">
        <f>[52]ACCOUNTALLOC!CJ311</f>
        <v>0</v>
      </c>
      <c r="CK311" s="697">
        <f>[52]ACCOUNTALLOC!CK311</f>
        <v>0</v>
      </c>
      <c r="CL311" s="697">
        <f>[52]ACCOUNTALLOC!CL311</f>
        <v>0</v>
      </c>
      <c r="CM311" s="697">
        <f>[52]ACCOUNTALLOC!CM311</f>
        <v>28365.547297788573</v>
      </c>
      <c r="CN311" s="698">
        <f>[52]ACCOUNTALLOC!CN311</f>
        <v>0</v>
      </c>
      <c r="CO311" s="697">
        <f>[52]ACCOUNTALLOC!CO311</f>
        <v>675.9195426965008</v>
      </c>
      <c r="CP311" s="697">
        <f>[52]ACCOUNTALLOC!CP311</f>
        <v>0</v>
      </c>
      <c r="CQ311" s="697">
        <f>[52]ACCOUNTALLOC!CQ311</f>
        <v>51.235237255994704</v>
      </c>
      <c r="CR311" s="697">
        <f>[52]ACCOUNTALLOC!CR311</f>
        <v>0</v>
      </c>
      <c r="CS311" s="697">
        <f>[52]ACCOUNTALLOC!CS311</f>
        <v>0</v>
      </c>
      <c r="CT311" s="697">
        <f>[52]ACCOUNTALLOC!CT311</f>
        <v>0</v>
      </c>
      <c r="CU311" s="697">
        <f>[52]ACCOUNTALLOC!CU311</f>
        <v>727.15477995249546</v>
      </c>
      <c r="CW311" s="65">
        <f>[52]ACCOUNTALLOC!CW311</f>
        <v>0</v>
      </c>
      <c r="CX311" s="65">
        <f>[52]ACCOUNTALLOC!CX311</f>
        <v>0</v>
      </c>
      <c r="CY311" s="65">
        <f>[52]ACCOUNTALLOC!CY311</f>
        <v>0</v>
      </c>
      <c r="CZ311" s="65">
        <f>[52]ACCOUNTALLOC!CZ311</f>
        <v>0</v>
      </c>
      <c r="DA311" s="65">
        <f>[52]ACCOUNTALLOC!DA311</f>
        <v>0</v>
      </c>
      <c r="DB311" s="65">
        <f>[52]ACCOUNTALLOC!DB311</f>
        <v>0</v>
      </c>
      <c r="DC311" s="65">
        <f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>[52]ACCOUNTALLOC!E312</f>
        <v>5030154.7497545425</v>
      </c>
      <c r="F312" s="697">
        <f>[52]ACCOUNTALLOC!F312</f>
        <v>0</v>
      </c>
      <c r="G312" s="697">
        <f>[52]ACCOUNTALLOC!G312</f>
        <v>2837555.7492048666</v>
      </c>
      <c r="H312" s="697">
        <f>[52]ACCOUNTALLOC!H312</f>
        <v>0</v>
      </c>
      <c r="I312" s="697">
        <f>[52]ACCOUNTALLOC!I312</f>
        <v>0</v>
      </c>
      <c r="J312" s="697">
        <f>[52]ACCOUNTALLOC!J312</f>
        <v>0</v>
      </c>
      <c r="K312" s="697">
        <f>[52]ACCOUNTALLOC!K312</f>
        <v>7867710.4989594091</v>
      </c>
      <c r="L312" s="698"/>
      <c r="M312" s="697">
        <f>[52]ACCOUNTALLOC!M312</f>
        <v>954115.67595493188</v>
      </c>
      <c r="N312" s="697">
        <f>[52]ACCOUNTALLOC!N312</f>
        <v>0</v>
      </c>
      <c r="O312" s="697">
        <f>[52]ACCOUNTALLOC!O312</f>
        <v>796460.59382090962</v>
      </c>
      <c r="P312" s="697">
        <f>[52]ACCOUNTALLOC!P312</f>
        <v>0</v>
      </c>
      <c r="Q312" s="697">
        <f>[52]ACCOUNTALLOC!Q312</f>
        <v>0</v>
      </c>
      <c r="R312" s="697">
        <f>[52]ACCOUNTALLOC!R312</f>
        <v>0</v>
      </c>
      <c r="S312" s="697">
        <f>[52]ACCOUNTALLOC!S312</f>
        <v>1750576.2697758414</v>
      </c>
      <c r="T312" s="698"/>
      <c r="U312" s="697">
        <f>[52]ACCOUNTALLOC!U312</f>
        <v>877690.7219318382</v>
      </c>
      <c r="V312" s="697">
        <f>[52]ACCOUNTALLOC!V312</f>
        <v>0</v>
      </c>
      <c r="W312" s="697">
        <f>[52]ACCOUNTALLOC!W312</f>
        <v>235382.8561149606</v>
      </c>
      <c r="X312" s="697">
        <f>[52]ACCOUNTALLOC!X312</f>
        <v>0</v>
      </c>
      <c r="Y312" s="697">
        <f>[52]ACCOUNTALLOC!Y312</f>
        <v>0</v>
      </c>
      <c r="Z312" s="697">
        <f>[52]ACCOUNTALLOC!Z312</f>
        <v>0</v>
      </c>
      <c r="AA312" s="697">
        <f>[52]ACCOUNTALLOC!AA312</f>
        <v>1113073.5780467987</v>
      </c>
      <c r="AB312" s="698"/>
      <c r="AC312" s="697">
        <f>[52]ACCOUNTALLOC!AC312</f>
        <v>393222.10216489702</v>
      </c>
      <c r="AD312" s="697">
        <f>[52]ACCOUNTALLOC!AD312</f>
        <v>0</v>
      </c>
      <c r="AE312" s="697">
        <f>[52]ACCOUNTALLOC!AE312</f>
        <v>26455.014019604998</v>
      </c>
      <c r="AF312" s="697">
        <f>[52]ACCOUNTALLOC!AF312</f>
        <v>0</v>
      </c>
      <c r="AG312" s="697">
        <f>[52]ACCOUNTALLOC!AG312</f>
        <v>0</v>
      </c>
      <c r="AH312" s="697">
        <f>[52]ACCOUNTALLOC!AH312</f>
        <v>0</v>
      </c>
      <c r="AI312" s="697">
        <f>[52]ACCOUNTALLOC!AI312</f>
        <v>419677.11618450203</v>
      </c>
      <c r="AJ312" s="698"/>
      <c r="AK312" s="697">
        <f>[52]ACCOUNTALLOC!AK312</f>
        <v>322183.71259637177</v>
      </c>
      <c r="AL312" s="697">
        <f>[52]ACCOUNTALLOC!AL312</f>
        <v>0</v>
      </c>
      <c r="AM312" s="697">
        <f>[52]ACCOUNTALLOC!AM312</f>
        <v>316872.89577968966</v>
      </c>
      <c r="AN312" s="697">
        <f>[52]ACCOUNTALLOC!AN312</f>
        <v>0</v>
      </c>
      <c r="AO312" s="697">
        <f>[52]ACCOUNTALLOC!AO312</f>
        <v>0</v>
      </c>
      <c r="AP312" s="697">
        <f>[52]ACCOUNTALLOC!AP312</f>
        <v>0</v>
      </c>
      <c r="AQ312" s="697">
        <f>[52]ACCOUNTALLOC!AQ312</f>
        <v>639056.60837606143</v>
      </c>
      <c r="AR312" s="698"/>
      <c r="AS312" s="697">
        <f>[52]ACCOUNTALLOC!AS312</f>
        <v>4063.7793363991605</v>
      </c>
      <c r="AT312" s="697">
        <f>[52]ACCOUNTALLOC!AT312</f>
        <v>0</v>
      </c>
      <c r="AU312" s="697">
        <f>[52]ACCOUNTALLOC!AU312</f>
        <v>1027.4017688970832</v>
      </c>
      <c r="AV312" s="697">
        <f>[52]ACCOUNTALLOC!AV312</f>
        <v>0</v>
      </c>
      <c r="AW312" s="697">
        <f>[52]ACCOUNTALLOC!AW312</f>
        <v>0</v>
      </c>
      <c r="AX312" s="697">
        <f>[52]ACCOUNTALLOC!AX312</f>
        <v>0</v>
      </c>
      <c r="AY312" s="697">
        <f>[52]ACCOUNTALLOC!AY312</f>
        <v>5091.1811052962439</v>
      </c>
      <c r="AZ312" s="698"/>
      <c r="BA312" s="697">
        <f>[52]ACCOUNTALLOC!BA312</f>
        <v>76478.056281960482</v>
      </c>
      <c r="BB312" s="697">
        <f>[52]ACCOUNTALLOC!BB312</f>
        <v>0</v>
      </c>
      <c r="BC312" s="697">
        <f>[52]ACCOUNTALLOC!BC312</f>
        <v>102407.517272692</v>
      </c>
      <c r="BD312" s="697">
        <f>[52]ACCOUNTALLOC!BD312</f>
        <v>0</v>
      </c>
      <c r="BE312" s="697">
        <f>[52]ACCOUNTALLOC!BE312</f>
        <v>0</v>
      </c>
      <c r="BF312" s="697">
        <f>[52]ACCOUNTALLOC!BF312</f>
        <v>0</v>
      </c>
      <c r="BG312" s="697">
        <f>[52]ACCOUNTALLOC!BG312</f>
        <v>178885.57355465248</v>
      </c>
      <c r="BH312" s="698"/>
      <c r="BI312" s="697">
        <f>[52]ACCOUNTALLOC!BI312</f>
        <v>103346.54451041025</v>
      </c>
      <c r="BJ312" s="697">
        <f>[52]ACCOUNTALLOC!BJ312</f>
        <v>0</v>
      </c>
      <c r="BK312" s="697">
        <f>[52]ACCOUNTALLOC!BK312</f>
        <v>20712.06920775121</v>
      </c>
      <c r="BL312" s="697">
        <f>[52]ACCOUNTALLOC!BL312</f>
        <v>0</v>
      </c>
      <c r="BM312" s="697">
        <f>[52]ACCOUNTALLOC!BM312</f>
        <v>0</v>
      </c>
      <c r="BN312" s="697">
        <f>[52]ACCOUNTALLOC!BN312</f>
        <v>0</v>
      </c>
      <c r="BO312" s="697">
        <f>[52]ACCOUNTALLOC!BO312</f>
        <v>124058.61371816146</v>
      </c>
      <c r="BP312" s="698"/>
      <c r="BQ312" s="697">
        <f>[52]ACCOUNTALLOC!BQ312</f>
        <v>53213.889845857731</v>
      </c>
      <c r="BR312" s="697">
        <f>[52]ACCOUNTALLOC!BR312</f>
        <v>0</v>
      </c>
      <c r="BS312" s="697">
        <f>[52]ACCOUNTALLOC!BS312</f>
        <v>12862.145638424277</v>
      </c>
      <c r="BT312" s="697">
        <f>[52]ACCOUNTALLOC!BT312</f>
        <v>0</v>
      </c>
      <c r="BU312" s="697">
        <f>[52]ACCOUNTALLOC!BU312</f>
        <v>0</v>
      </c>
      <c r="BV312" s="697">
        <f>[52]ACCOUNTALLOC!BV312</f>
        <v>0</v>
      </c>
      <c r="BW312" s="697">
        <f>[52]ACCOUNTALLOC!BW312</f>
        <v>66076.035484282009</v>
      </c>
      <c r="BX312" s="698"/>
      <c r="BY312" s="697">
        <f>[52]ACCOUNTALLOC!BY312</f>
        <v>17390.596141824808</v>
      </c>
      <c r="BZ312" s="697">
        <f>[52]ACCOUNTALLOC!BZ312</f>
        <v>0</v>
      </c>
      <c r="CA312" s="697">
        <f>[52]ACCOUNTALLOC!CA312</f>
        <v>20707.943616070013</v>
      </c>
      <c r="CB312" s="697">
        <f>[52]ACCOUNTALLOC!CB312</f>
        <v>0</v>
      </c>
      <c r="CC312" s="697">
        <f>[52]ACCOUNTALLOC!CC312</f>
        <v>0</v>
      </c>
      <c r="CD312" s="697">
        <f>[52]ACCOUNTALLOC!CD312</f>
        <v>0</v>
      </c>
      <c r="CE312" s="697">
        <f>[52]ACCOUNTALLOC!CE312</f>
        <v>38098.539757894818</v>
      </c>
      <c r="CF312" s="698"/>
      <c r="CG312" s="697">
        <f>[52]ACCOUNTALLOC!CG312</f>
        <v>4356.1774963602502</v>
      </c>
      <c r="CH312" s="697">
        <f>[52]ACCOUNTALLOC!CH312</f>
        <v>0</v>
      </c>
      <c r="CI312" s="697">
        <f>[52]ACCOUNTALLOC!CI312</f>
        <v>123472.90504537654</v>
      </c>
      <c r="CJ312" s="697">
        <f>[52]ACCOUNTALLOC!CJ312</f>
        <v>0</v>
      </c>
      <c r="CK312" s="697">
        <f>[52]ACCOUNTALLOC!CK312</f>
        <v>0</v>
      </c>
      <c r="CL312" s="697">
        <f>[52]ACCOUNTALLOC!CL312</f>
        <v>0</v>
      </c>
      <c r="CM312" s="697">
        <f>[52]ACCOUNTALLOC!CM312</f>
        <v>127829.08254173679</v>
      </c>
      <c r="CN312" s="698">
        <f>[52]ACCOUNTALLOC!CN312</f>
        <v>0</v>
      </c>
      <c r="CO312" s="697">
        <f>[52]ACCOUNTALLOC!CO312</f>
        <v>3046.025310488546</v>
      </c>
      <c r="CP312" s="697">
        <f>[52]ACCOUNTALLOC!CP312</f>
        <v>0</v>
      </c>
      <c r="CQ312" s="697">
        <f>[52]ACCOUNTALLOC!CQ312</f>
        <v>230.89113365186554</v>
      </c>
      <c r="CR312" s="697">
        <f>[52]ACCOUNTALLOC!CR312</f>
        <v>0</v>
      </c>
      <c r="CS312" s="697">
        <f>[52]ACCOUNTALLOC!CS312</f>
        <v>0</v>
      </c>
      <c r="CT312" s="697">
        <f>[52]ACCOUNTALLOC!CT312</f>
        <v>0</v>
      </c>
      <c r="CU312" s="697">
        <f>[52]ACCOUNTALLOC!CU312</f>
        <v>3276.9164441404114</v>
      </c>
      <c r="CW312" s="65">
        <f>[52]ACCOUNTALLOC!CW312</f>
        <v>0</v>
      </c>
      <c r="CX312" s="65">
        <f>[52]ACCOUNTALLOC!CX312</f>
        <v>0</v>
      </c>
      <c r="CY312" s="65">
        <f>[52]ACCOUNTALLOC!CY312</f>
        <v>0</v>
      </c>
      <c r="CZ312" s="65">
        <f>[52]ACCOUNTALLOC!CZ312</f>
        <v>0</v>
      </c>
      <c r="DA312" s="65">
        <f>[52]ACCOUNTALLOC!DA312</f>
        <v>0</v>
      </c>
      <c r="DB312" s="65">
        <f>[52]ACCOUNTALLOC!DB312</f>
        <v>0</v>
      </c>
      <c r="DC312" s="65">
        <f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>[52]ACCOUNTALLOC!E313</f>
        <v>0</v>
      </c>
      <c r="F313" s="697">
        <f>[52]ACCOUNTALLOC!F313</f>
        <v>0</v>
      </c>
      <c r="G313" s="697">
        <f>[52]ACCOUNTALLOC!G313</f>
        <v>0</v>
      </c>
      <c r="H313" s="697">
        <f>[52]ACCOUNTALLOC!H313</f>
        <v>0</v>
      </c>
      <c r="I313" s="697">
        <f>[52]ACCOUNTALLOC!I313</f>
        <v>0</v>
      </c>
      <c r="J313" s="697">
        <f>[52]ACCOUNTALLOC!J313</f>
        <v>0</v>
      </c>
      <c r="K313" s="697">
        <f>[52]ACCOUNTALLOC!K313</f>
        <v>0</v>
      </c>
      <c r="L313" s="698"/>
      <c r="M313" s="697">
        <f>[52]ACCOUNTALLOC!M313</f>
        <v>0</v>
      </c>
      <c r="N313" s="697">
        <f>[52]ACCOUNTALLOC!N313</f>
        <v>0</v>
      </c>
      <c r="O313" s="697">
        <f>[52]ACCOUNTALLOC!O313</f>
        <v>0</v>
      </c>
      <c r="P313" s="697">
        <f>[52]ACCOUNTALLOC!P313</f>
        <v>0</v>
      </c>
      <c r="Q313" s="697">
        <f>[52]ACCOUNTALLOC!Q313</f>
        <v>0</v>
      </c>
      <c r="R313" s="697">
        <f>[52]ACCOUNTALLOC!R313</f>
        <v>0</v>
      </c>
      <c r="S313" s="697">
        <f>[52]ACCOUNTALLOC!S313</f>
        <v>0</v>
      </c>
      <c r="T313" s="698"/>
      <c r="U313" s="697">
        <f>[52]ACCOUNTALLOC!U313</f>
        <v>0</v>
      </c>
      <c r="V313" s="697">
        <f>[52]ACCOUNTALLOC!V313</f>
        <v>0</v>
      </c>
      <c r="W313" s="697">
        <f>[52]ACCOUNTALLOC!W313</f>
        <v>0</v>
      </c>
      <c r="X313" s="697">
        <f>[52]ACCOUNTALLOC!X313</f>
        <v>0</v>
      </c>
      <c r="Y313" s="697">
        <f>[52]ACCOUNTALLOC!Y313</f>
        <v>0</v>
      </c>
      <c r="Z313" s="697">
        <f>[52]ACCOUNTALLOC!Z313</f>
        <v>0</v>
      </c>
      <c r="AA313" s="697">
        <f>[52]ACCOUNTALLOC!AA313</f>
        <v>0</v>
      </c>
      <c r="AB313" s="698"/>
      <c r="AC313" s="697">
        <f>[52]ACCOUNTALLOC!AC313</f>
        <v>0</v>
      </c>
      <c r="AD313" s="697">
        <f>[52]ACCOUNTALLOC!AD313</f>
        <v>0</v>
      </c>
      <c r="AE313" s="697">
        <f>[52]ACCOUNTALLOC!AE313</f>
        <v>0</v>
      </c>
      <c r="AF313" s="697">
        <f>[52]ACCOUNTALLOC!AF313</f>
        <v>0</v>
      </c>
      <c r="AG313" s="697">
        <f>[52]ACCOUNTALLOC!AG313</f>
        <v>0</v>
      </c>
      <c r="AH313" s="697">
        <f>[52]ACCOUNTALLOC!AH313</f>
        <v>0</v>
      </c>
      <c r="AI313" s="697">
        <f>[52]ACCOUNTALLOC!AI313</f>
        <v>0</v>
      </c>
      <c r="AJ313" s="698"/>
      <c r="AK313" s="697">
        <f>[52]ACCOUNTALLOC!AK313</f>
        <v>0</v>
      </c>
      <c r="AL313" s="697">
        <f>[52]ACCOUNTALLOC!AL313</f>
        <v>0</v>
      </c>
      <c r="AM313" s="697">
        <f>[52]ACCOUNTALLOC!AM313</f>
        <v>0</v>
      </c>
      <c r="AN313" s="697">
        <f>[52]ACCOUNTALLOC!AN313</f>
        <v>0</v>
      </c>
      <c r="AO313" s="697">
        <f>[52]ACCOUNTALLOC!AO313</f>
        <v>0</v>
      </c>
      <c r="AP313" s="697">
        <f>[52]ACCOUNTALLOC!AP313</f>
        <v>0</v>
      </c>
      <c r="AQ313" s="697">
        <f>[52]ACCOUNTALLOC!AQ313</f>
        <v>0</v>
      </c>
      <c r="AR313" s="698"/>
      <c r="AS313" s="697">
        <f>[52]ACCOUNTALLOC!AS313</f>
        <v>0</v>
      </c>
      <c r="AT313" s="697">
        <f>[52]ACCOUNTALLOC!AT313</f>
        <v>0</v>
      </c>
      <c r="AU313" s="697">
        <f>[52]ACCOUNTALLOC!AU313</f>
        <v>0</v>
      </c>
      <c r="AV313" s="697">
        <f>[52]ACCOUNTALLOC!AV313</f>
        <v>0</v>
      </c>
      <c r="AW313" s="697">
        <f>[52]ACCOUNTALLOC!AW313</f>
        <v>0</v>
      </c>
      <c r="AX313" s="697">
        <f>[52]ACCOUNTALLOC!AX313</f>
        <v>0</v>
      </c>
      <c r="AY313" s="697">
        <f>[52]ACCOUNTALLOC!AY313</f>
        <v>0</v>
      </c>
      <c r="AZ313" s="698"/>
      <c r="BA313" s="697">
        <f>[52]ACCOUNTALLOC!BA313</f>
        <v>0</v>
      </c>
      <c r="BB313" s="697">
        <f>[52]ACCOUNTALLOC!BB313</f>
        <v>0</v>
      </c>
      <c r="BC313" s="697">
        <f>[52]ACCOUNTALLOC!BC313</f>
        <v>0</v>
      </c>
      <c r="BD313" s="697">
        <f>[52]ACCOUNTALLOC!BD313</f>
        <v>0</v>
      </c>
      <c r="BE313" s="697">
        <f>[52]ACCOUNTALLOC!BE313</f>
        <v>0</v>
      </c>
      <c r="BF313" s="697">
        <f>[52]ACCOUNTALLOC!BF313</f>
        <v>0</v>
      </c>
      <c r="BG313" s="697">
        <f>[52]ACCOUNTALLOC!BG313</f>
        <v>0</v>
      </c>
      <c r="BH313" s="698"/>
      <c r="BI313" s="697">
        <f>[52]ACCOUNTALLOC!BI313</f>
        <v>0</v>
      </c>
      <c r="BJ313" s="697">
        <f>[52]ACCOUNTALLOC!BJ313</f>
        <v>0</v>
      </c>
      <c r="BK313" s="697">
        <f>[52]ACCOUNTALLOC!BK313</f>
        <v>0</v>
      </c>
      <c r="BL313" s="697">
        <f>[52]ACCOUNTALLOC!BL313</f>
        <v>0</v>
      </c>
      <c r="BM313" s="697">
        <f>[52]ACCOUNTALLOC!BM313</f>
        <v>0</v>
      </c>
      <c r="BN313" s="697">
        <f>[52]ACCOUNTALLOC!BN313</f>
        <v>0</v>
      </c>
      <c r="BO313" s="697">
        <f>[52]ACCOUNTALLOC!BO313</f>
        <v>0</v>
      </c>
      <c r="BP313" s="698"/>
      <c r="BQ313" s="697">
        <f>[52]ACCOUNTALLOC!BQ313</f>
        <v>0</v>
      </c>
      <c r="BR313" s="697">
        <f>[52]ACCOUNTALLOC!BR313</f>
        <v>0</v>
      </c>
      <c r="BS313" s="697">
        <f>[52]ACCOUNTALLOC!BS313</f>
        <v>0</v>
      </c>
      <c r="BT313" s="697">
        <f>[52]ACCOUNTALLOC!BT313</f>
        <v>0</v>
      </c>
      <c r="BU313" s="697">
        <f>[52]ACCOUNTALLOC!BU313</f>
        <v>0</v>
      </c>
      <c r="BV313" s="697">
        <f>[52]ACCOUNTALLOC!BV313</f>
        <v>0</v>
      </c>
      <c r="BW313" s="697">
        <f>[52]ACCOUNTALLOC!BW313</f>
        <v>0</v>
      </c>
      <c r="BX313" s="698"/>
      <c r="BY313" s="697">
        <f>[52]ACCOUNTALLOC!BY313</f>
        <v>0</v>
      </c>
      <c r="BZ313" s="697">
        <f>[52]ACCOUNTALLOC!BZ313</f>
        <v>0</v>
      </c>
      <c r="CA313" s="697">
        <f>[52]ACCOUNTALLOC!CA313</f>
        <v>0</v>
      </c>
      <c r="CB313" s="697">
        <f>[52]ACCOUNTALLOC!CB313</f>
        <v>0</v>
      </c>
      <c r="CC313" s="697">
        <f>[52]ACCOUNTALLOC!CC313</f>
        <v>0</v>
      </c>
      <c r="CD313" s="697">
        <f>[52]ACCOUNTALLOC!CD313</f>
        <v>0</v>
      </c>
      <c r="CE313" s="697">
        <f>[52]ACCOUNTALLOC!CE313</f>
        <v>0</v>
      </c>
      <c r="CF313" s="698"/>
      <c r="CG313" s="697">
        <f>[52]ACCOUNTALLOC!CG313</f>
        <v>0</v>
      </c>
      <c r="CH313" s="697">
        <f>[52]ACCOUNTALLOC!CH313</f>
        <v>0</v>
      </c>
      <c r="CI313" s="697">
        <f>[52]ACCOUNTALLOC!CI313</f>
        <v>0</v>
      </c>
      <c r="CJ313" s="697">
        <f>[52]ACCOUNTALLOC!CJ313</f>
        <v>0</v>
      </c>
      <c r="CK313" s="697">
        <f>[52]ACCOUNTALLOC!CK313</f>
        <v>0</v>
      </c>
      <c r="CL313" s="697">
        <f>[52]ACCOUNTALLOC!CL313</f>
        <v>0</v>
      </c>
      <c r="CM313" s="697">
        <f>[52]ACCOUNTALLOC!CM313</f>
        <v>0</v>
      </c>
      <c r="CN313" s="698">
        <f>[52]ACCOUNTALLOC!CN313</f>
        <v>0</v>
      </c>
      <c r="CO313" s="697">
        <f>[52]ACCOUNTALLOC!CO313</f>
        <v>0</v>
      </c>
      <c r="CP313" s="697">
        <f>[52]ACCOUNTALLOC!CP313</f>
        <v>0</v>
      </c>
      <c r="CQ313" s="697">
        <f>[52]ACCOUNTALLOC!CQ313</f>
        <v>0</v>
      </c>
      <c r="CR313" s="697">
        <f>[52]ACCOUNTALLOC!CR313</f>
        <v>0</v>
      </c>
      <c r="CS313" s="697">
        <f>[52]ACCOUNTALLOC!CS313</f>
        <v>0</v>
      </c>
      <c r="CT313" s="697">
        <f>[52]ACCOUNTALLOC!CT313</f>
        <v>0</v>
      </c>
      <c r="CU313" s="697">
        <f>[52]ACCOUNTALLOC!CU313</f>
        <v>0</v>
      </c>
      <c r="CW313" s="65">
        <f>[52]ACCOUNTALLOC!CW313</f>
        <v>0</v>
      </c>
      <c r="CX313" s="65">
        <f>[52]ACCOUNTALLOC!CX313</f>
        <v>0</v>
      </c>
      <c r="CY313" s="65">
        <f>[52]ACCOUNTALLOC!CY313</f>
        <v>0</v>
      </c>
      <c r="CZ313" s="65">
        <f>[52]ACCOUNTALLOC!CZ313</f>
        <v>0</v>
      </c>
      <c r="DA313" s="65">
        <f>[52]ACCOUNTALLOC!DA313</f>
        <v>0</v>
      </c>
      <c r="DB313" s="65">
        <f>[52]ACCOUNTALLOC!DB313</f>
        <v>0</v>
      </c>
      <c r="DC313" s="65">
        <f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>[52]ACCOUNTALLOC!E314</f>
        <v>0</v>
      </c>
      <c r="F314" s="697">
        <f>[52]ACCOUNTALLOC!F314</f>
        <v>0</v>
      </c>
      <c r="G314" s="697">
        <f>[52]ACCOUNTALLOC!G314</f>
        <v>0</v>
      </c>
      <c r="H314" s="697">
        <f>[52]ACCOUNTALLOC!H314</f>
        <v>0</v>
      </c>
      <c r="I314" s="697">
        <f>[52]ACCOUNTALLOC!I314</f>
        <v>0</v>
      </c>
      <c r="J314" s="697">
        <f>[52]ACCOUNTALLOC!J314</f>
        <v>0</v>
      </c>
      <c r="K314" s="697">
        <f>[52]ACCOUNTALLOC!K314</f>
        <v>0</v>
      </c>
      <c r="L314" s="698"/>
      <c r="M314" s="697">
        <f>[52]ACCOUNTALLOC!M314</f>
        <v>0</v>
      </c>
      <c r="N314" s="697">
        <f>[52]ACCOUNTALLOC!N314</f>
        <v>0</v>
      </c>
      <c r="O314" s="697">
        <f>[52]ACCOUNTALLOC!O314</f>
        <v>0</v>
      </c>
      <c r="P314" s="697">
        <f>[52]ACCOUNTALLOC!P314</f>
        <v>0</v>
      </c>
      <c r="Q314" s="697">
        <f>[52]ACCOUNTALLOC!Q314</f>
        <v>0</v>
      </c>
      <c r="R314" s="697">
        <f>[52]ACCOUNTALLOC!R314</f>
        <v>0</v>
      </c>
      <c r="S314" s="697">
        <f>[52]ACCOUNTALLOC!S314</f>
        <v>0</v>
      </c>
      <c r="T314" s="698"/>
      <c r="U314" s="697">
        <f>[52]ACCOUNTALLOC!U314</f>
        <v>0</v>
      </c>
      <c r="V314" s="697">
        <f>[52]ACCOUNTALLOC!V314</f>
        <v>0</v>
      </c>
      <c r="W314" s="697">
        <f>[52]ACCOUNTALLOC!W314</f>
        <v>0</v>
      </c>
      <c r="X314" s="697">
        <f>[52]ACCOUNTALLOC!X314</f>
        <v>0</v>
      </c>
      <c r="Y314" s="697">
        <f>[52]ACCOUNTALLOC!Y314</f>
        <v>0</v>
      </c>
      <c r="Z314" s="697">
        <f>[52]ACCOUNTALLOC!Z314</f>
        <v>0</v>
      </c>
      <c r="AA314" s="697">
        <f>[52]ACCOUNTALLOC!AA314</f>
        <v>0</v>
      </c>
      <c r="AB314" s="698"/>
      <c r="AC314" s="697">
        <f>[52]ACCOUNTALLOC!AC314</f>
        <v>0</v>
      </c>
      <c r="AD314" s="697">
        <f>[52]ACCOUNTALLOC!AD314</f>
        <v>0</v>
      </c>
      <c r="AE314" s="697">
        <f>[52]ACCOUNTALLOC!AE314</f>
        <v>0</v>
      </c>
      <c r="AF314" s="697">
        <f>[52]ACCOUNTALLOC!AF314</f>
        <v>0</v>
      </c>
      <c r="AG314" s="697">
        <f>[52]ACCOUNTALLOC!AG314</f>
        <v>0</v>
      </c>
      <c r="AH314" s="697">
        <f>[52]ACCOUNTALLOC!AH314</f>
        <v>0</v>
      </c>
      <c r="AI314" s="697">
        <f>[52]ACCOUNTALLOC!AI314</f>
        <v>0</v>
      </c>
      <c r="AJ314" s="698"/>
      <c r="AK314" s="697">
        <f>[52]ACCOUNTALLOC!AK314</f>
        <v>0</v>
      </c>
      <c r="AL314" s="697">
        <f>[52]ACCOUNTALLOC!AL314</f>
        <v>0</v>
      </c>
      <c r="AM314" s="697">
        <f>[52]ACCOUNTALLOC!AM314</f>
        <v>0</v>
      </c>
      <c r="AN314" s="697">
        <f>[52]ACCOUNTALLOC!AN314</f>
        <v>0</v>
      </c>
      <c r="AO314" s="697">
        <f>[52]ACCOUNTALLOC!AO314</f>
        <v>0</v>
      </c>
      <c r="AP314" s="697">
        <f>[52]ACCOUNTALLOC!AP314</f>
        <v>0</v>
      </c>
      <c r="AQ314" s="697">
        <f>[52]ACCOUNTALLOC!AQ314</f>
        <v>0</v>
      </c>
      <c r="AR314" s="698"/>
      <c r="AS314" s="697">
        <f>[52]ACCOUNTALLOC!AS314</f>
        <v>0</v>
      </c>
      <c r="AT314" s="697">
        <f>[52]ACCOUNTALLOC!AT314</f>
        <v>0</v>
      </c>
      <c r="AU314" s="697">
        <f>[52]ACCOUNTALLOC!AU314</f>
        <v>0</v>
      </c>
      <c r="AV314" s="697">
        <f>[52]ACCOUNTALLOC!AV314</f>
        <v>0</v>
      </c>
      <c r="AW314" s="697">
        <f>[52]ACCOUNTALLOC!AW314</f>
        <v>0</v>
      </c>
      <c r="AX314" s="697">
        <f>[52]ACCOUNTALLOC!AX314</f>
        <v>0</v>
      </c>
      <c r="AY314" s="697">
        <f>[52]ACCOUNTALLOC!AY314</f>
        <v>0</v>
      </c>
      <c r="AZ314" s="698"/>
      <c r="BA314" s="697">
        <f>[52]ACCOUNTALLOC!BA314</f>
        <v>0</v>
      </c>
      <c r="BB314" s="697">
        <f>[52]ACCOUNTALLOC!BB314</f>
        <v>0</v>
      </c>
      <c r="BC314" s="697">
        <f>[52]ACCOUNTALLOC!BC314</f>
        <v>0</v>
      </c>
      <c r="BD314" s="697">
        <f>[52]ACCOUNTALLOC!BD314</f>
        <v>0</v>
      </c>
      <c r="BE314" s="697">
        <f>[52]ACCOUNTALLOC!BE314</f>
        <v>0</v>
      </c>
      <c r="BF314" s="697">
        <f>[52]ACCOUNTALLOC!BF314</f>
        <v>0</v>
      </c>
      <c r="BG314" s="697">
        <f>[52]ACCOUNTALLOC!BG314</f>
        <v>0</v>
      </c>
      <c r="BH314" s="698"/>
      <c r="BI314" s="697">
        <f>[52]ACCOUNTALLOC!BI314</f>
        <v>0</v>
      </c>
      <c r="BJ314" s="697">
        <f>[52]ACCOUNTALLOC!BJ314</f>
        <v>0</v>
      </c>
      <c r="BK314" s="697">
        <f>[52]ACCOUNTALLOC!BK314</f>
        <v>0</v>
      </c>
      <c r="BL314" s="697">
        <f>[52]ACCOUNTALLOC!BL314</f>
        <v>0</v>
      </c>
      <c r="BM314" s="697">
        <f>[52]ACCOUNTALLOC!BM314</f>
        <v>0</v>
      </c>
      <c r="BN314" s="697">
        <f>[52]ACCOUNTALLOC!BN314</f>
        <v>0</v>
      </c>
      <c r="BO314" s="697">
        <f>[52]ACCOUNTALLOC!BO314</f>
        <v>0</v>
      </c>
      <c r="BP314" s="698"/>
      <c r="BQ314" s="697">
        <f>[52]ACCOUNTALLOC!BQ314</f>
        <v>0</v>
      </c>
      <c r="BR314" s="697">
        <f>[52]ACCOUNTALLOC!BR314</f>
        <v>0</v>
      </c>
      <c r="BS314" s="697">
        <f>[52]ACCOUNTALLOC!BS314</f>
        <v>0</v>
      </c>
      <c r="BT314" s="697">
        <f>[52]ACCOUNTALLOC!BT314</f>
        <v>0</v>
      </c>
      <c r="BU314" s="697">
        <f>[52]ACCOUNTALLOC!BU314</f>
        <v>0</v>
      </c>
      <c r="BV314" s="697">
        <f>[52]ACCOUNTALLOC!BV314</f>
        <v>0</v>
      </c>
      <c r="BW314" s="697">
        <f>[52]ACCOUNTALLOC!BW314</f>
        <v>0</v>
      </c>
      <c r="BX314" s="698"/>
      <c r="BY314" s="697">
        <f>[52]ACCOUNTALLOC!BY314</f>
        <v>0</v>
      </c>
      <c r="BZ314" s="697">
        <f>[52]ACCOUNTALLOC!BZ314</f>
        <v>0</v>
      </c>
      <c r="CA314" s="697">
        <f>[52]ACCOUNTALLOC!CA314</f>
        <v>0</v>
      </c>
      <c r="CB314" s="697">
        <f>[52]ACCOUNTALLOC!CB314</f>
        <v>0</v>
      </c>
      <c r="CC314" s="697">
        <f>[52]ACCOUNTALLOC!CC314</f>
        <v>0</v>
      </c>
      <c r="CD314" s="697">
        <f>[52]ACCOUNTALLOC!CD314</f>
        <v>0</v>
      </c>
      <c r="CE314" s="697">
        <f>[52]ACCOUNTALLOC!CE314</f>
        <v>0</v>
      </c>
      <c r="CF314" s="698"/>
      <c r="CG314" s="697">
        <f>[52]ACCOUNTALLOC!CG314</f>
        <v>0</v>
      </c>
      <c r="CH314" s="697">
        <f>[52]ACCOUNTALLOC!CH314</f>
        <v>0</v>
      </c>
      <c r="CI314" s="697">
        <f>[52]ACCOUNTALLOC!CI314</f>
        <v>0</v>
      </c>
      <c r="CJ314" s="697">
        <f>[52]ACCOUNTALLOC!CJ314</f>
        <v>0</v>
      </c>
      <c r="CK314" s="697">
        <f>[52]ACCOUNTALLOC!CK314</f>
        <v>0</v>
      </c>
      <c r="CL314" s="697">
        <f>[52]ACCOUNTALLOC!CL314</f>
        <v>0</v>
      </c>
      <c r="CM314" s="697">
        <f>[52]ACCOUNTALLOC!CM314</f>
        <v>0</v>
      </c>
      <c r="CN314" s="698">
        <f>[52]ACCOUNTALLOC!CN314</f>
        <v>0</v>
      </c>
      <c r="CO314" s="697">
        <f>[52]ACCOUNTALLOC!CO314</f>
        <v>0</v>
      </c>
      <c r="CP314" s="697">
        <f>[52]ACCOUNTALLOC!CP314</f>
        <v>0</v>
      </c>
      <c r="CQ314" s="697">
        <f>[52]ACCOUNTALLOC!CQ314</f>
        <v>0</v>
      </c>
      <c r="CR314" s="697">
        <f>[52]ACCOUNTALLOC!CR314</f>
        <v>0</v>
      </c>
      <c r="CS314" s="697">
        <f>[52]ACCOUNTALLOC!CS314</f>
        <v>0</v>
      </c>
      <c r="CT314" s="697">
        <f>[52]ACCOUNTALLOC!CT314</f>
        <v>0</v>
      </c>
      <c r="CU314" s="697">
        <f>[52]ACCOUNTALLOC!CU314</f>
        <v>0</v>
      </c>
      <c r="CW314" s="65">
        <f>[52]ACCOUNTALLOC!CW314</f>
        <v>0</v>
      </c>
      <c r="CX314" s="65">
        <f>[52]ACCOUNTALLOC!CX314</f>
        <v>0</v>
      </c>
      <c r="CY314" s="65">
        <f>[52]ACCOUNTALLOC!CY314</f>
        <v>0</v>
      </c>
      <c r="CZ314" s="65">
        <f>[52]ACCOUNTALLOC!CZ314</f>
        <v>0</v>
      </c>
      <c r="DA314" s="65">
        <f>[52]ACCOUNTALLOC!DA314</f>
        <v>0</v>
      </c>
      <c r="DB314" s="65">
        <f>[52]ACCOUNTALLOC!DB314</f>
        <v>0</v>
      </c>
      <c r="DC314" s="65">
        <f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>[52]ACCOUNTALLOC!E315</f>
        <v>0</v>
      </c>
      <c r="F315" s="697">
        <f>[52]ACCOUNTALLOC!F315</f>
        <v>0</v>
      </c>
      <c r="G315" s="697">
        <f>[52]ACCOUNTALLOC!G315</f>
        <v>0</v>
      </c>
      <c r="H315" s="697">
        <f>[52]ACCOUNTALLOC!H315</f>
        <v>0</v>
      </c>
      <c r="I315" s="697">
        <f>[52]ACCOUNTALLOC!I315</f>
        <v>0</v>
      </c>
      <c r="J315" s="697">
        <f>[52]ACCOUNTALLOC!J315</f>
        <v>0</v>
      </c>
      <c r="K315" s="697">
        <f>[52]ACCOUNTALLOC!K315</f>
        <v>0</v>
      </c>
      <c r="L315" s="698"/>
      <c r="M315" s="697">
        <f>[52]ACCOUNTALLOC!M315</f>
        <v>0</v>
      </c>
      <c r="N315" s="697">
        <f>[52]ACCOUNTALLOC!N315</f>
        <v>0</v>
      </c>
      <c r="O315" s="697">
        <f>[52]ACCOUNTALLOC!O315</f>
        <v>0</v>
      </c>
      <c r="P315" s="697">
        <f>[52]ACCOUNTALLOC!P315</f>
        <v>0</v>
      </c>
      <c r="Q315" s="697">
        <f>[52]ACCOUNTALLOC!Q315</f>
        <v>0</v>
      </c>
      <c r="R315" s="697">
        <f>[52]ACCOUNTALLOC!R315</f>
        <v>0</v>
      </c>
      <c r="S315" s="697">
        <f>[52]ACCOUNTALLOC!S315</f>
        <v>0</v>
      </c>
      <c r="T315" s="698"/>
      <c r="U315" s="697">
        <f>[52]ACCOUNTALLOC!U315</f>
        <v>0</v>
      </c>
      <c r="V315" s="697">
        <f>[52]ACCOUNTALLOC!V315</f>
        <v>0</v>
      </c>
      <c r="W315" s="697">
        <f>[52]ACCOUNTALLOC!W315</f>
        <v>0</v>
      </c>
      <c r="X315" s="697">
        <f>[52]ACCOUNTALLOC!X315</f>
        <v>0</v>
      </c>
      <c r="Y315" s="697">
        <f>[52]ACCOUNTALLOC!Y315</f>
        <v>0</v>
      </c>
      <c r="Z315" s="697">
        <f>[52]ACCOUNTALLOC!Z315</f>
        <v>0</v>
      </c>
      <c r="AA315" s="697">
        <f>[52]ACCOUNTALLOC!AA315</f>
        <v>0</v>
      </c>
      <c r="AB315" s="698"/>
      <c r="AC315" s="697">
        <f>[52]ACCOUNTALLOC!AC315</f>
        <v>0</v>
      </c>
      <c r="AD315" s="697">
        <f>[52]ACCOUNTALLOC!AD315</f>
        <v>0</v>
      </c>
      <c r="AE315" s="697">
        <f>[52]ACCOUNTALLOC!AE315</f>
        <v>0</v>
      </c>
      <c r="AF315" s="697">
        <f>[52]ACCOUNTALLOC!AF315</f>
        <v>0</v>
      </c>
      <c r="AG315" s="697">
        <f>[52]ACCOUNTALLOC!AG315</f>
        <v>0</v>
      </c>
      <c r="AH315" s="697">
        <f>[52]ACCOUNTALLOC!AH315</f>
        <v>0</v>
      </c>
      <c r="AI315" s="697">
        <f>[52]ACCOUNTALLOC!AI315</f>
        <v>0</v>
      </c>
      <c r="AJ315" s="698"/>
      <c r="AK315" s="697">
        <f>[52]ACCOUNTALLOC!AK315</f>
        <v>0</v>
      </c>
      <c r="AL315" s="697">
        <f>[52]ACCOUNTALLOC!AL315</f>
        <v>0</v>
      </c>
      <c r="AM315" s="697">
        <f>[52]ACCOUNTALLOC!AM315</f>
        <v>0</v>
      </c>
      <c r="AN315" s="697">
        <f>[52]ACCOUNTALLOC!AN315</f>
        <v>0</v>
      </c>
      <c r="AO315" s="697">
        <f>[52]ACCOUNTALLOC!AO315</f>
        <v>0</v>
      </c>
      <c r="AP315" s="697">
        <f>[52]ACCOUNTALLOC!AP315</f>
        <v>0</v>
      </c>
      <c r="AQ315" s="697">
        <f>[52]ACCOUNTALLOC!AQ315</f>
        <v>0</v>
      </c>
      <c r="AR315" s="698"/>
      <c r="AS315" s="697">
        <f>[52]ACCOUNTALLOC!AS315</f>
        <v>0</v>
      </c>
      <c r="AT315" s="697">
        <f>[52]ACCOUNTALLOC!AT315</f>
        <v>0</v>
      </c>
      <c r="AU315" s="697">
        <f>[52]ACCOUNTALLOC!AU315</f>
        <v>0</v>
      </c>
      <c r="AV315" s="697">
        <f>[52]ACCOUNTALLOC!AV315</f>
        <v>0</v>
      </c>
      <c r="AW315" s="697">
        <f>[52]ACCOUNTALLOC!AW315</f>
        <v>0</v>
      </c>
      <c r="AX315" s="697">
        <f>[52]ACCOUNTALLOC!AX315</f>
        <v>0</v>
      </c>
      <c r="AY315" s="697">
        <f>[52]ACCOUNTALLOC!AY315</f>
        <v>0</v>
      </c>
      <c r="AZ315" s="698"/>
      <c r="BA315" s="697">
        <f>[52]ACCOUNTALLOC!BA315</f>
        <v>0</v>
      </c>
      <c r="BB315" s="697">
        <f>[52]ACCOUNTALLOC!BB315</f>
        <v>0</v>
      </c>
      <c r="BC315" s="697">
        <f>[52]ACCOUNTALLOC!BC315</f>
        <v>0</v>
      </c>
      <c r="BD315" s="697">
        <f>[52]ACCOUNTALLOC!BD315</f>
        <v>0</v>
      </c>
      <c r="BE315" s="697">
        <f>[52]ACCOUNTALLOC!BE315</f>
        <v>0</v>
      </c>
      <c r="BF315" s="697">
        <f>[52]ACCOUNTALLOC!BF315</f>
        <v>0</v>
      </c>
      <c r="BG315" s="697">
        <f>[52]ACCOUNTALLOC!BG315</f>
        <v>0</v>
      </c>
      <c r="BH315" s="698"/>
      <c r="BI315" s="697">
        <f>[52]ACCOUNTALLOC!BI315</f>
        <v>0</v>
      </c>
      <c r="BJ315" s="697">
        <f>[52]ACCOUNTALLOC!BJ315</f>
        <v>0</v>
      </c>
      <c r="BK315" s="697">
        <f>[52]ACCOUNTALLOC!BK315</f>
        <v>0</v>
      </c>
      <c r="BL315" s="697">
        <f>[52]ACCOUNTALLOC!BL315</f>
        <v>0</v>
      </c>
      <c r="BM315" s="697">
        <f>[52]ACCOUNTALLOC!BM315</f>
        <v>0</v>
      </c>
      <c r="BN315" s="697">
        <f>[52]ACCOUNTALLOC!BN315</f>
        <v>0</v>
      </c>
      <c r="BO315" s="697">
        <f>[52]ACCOUNTALLOC!BO315</f>
        <v>0</v>
      </c>
      <c r="BP315" s="698"/>
      <c r="BQ315" s="697">
        <f>[52]ACCOUNTALLOC!BQ315</f>
        <v>0</v>
      </c>
      <c r="BR315" s="697">
        <f>[52]ACCOUNTALLOC!BR315</f>
        <v>0</v>
      </c>
      <c r="BS315" s="697">
        <f>[52]ACCOUNTALLOC!BS315</f>
        <v>0</v>
      </c>
      <c r="BT315" s="697">
        <f>[52]ACCOUNTALLOC!BT315</f>
        <v>0</v>
      </c>
      <c r="BU315" s="697">
        <f>[52]ACCOUNTALLOC!BU315</f>
        <v>0</v>
      </c>
      <c r="BV315" s="697">
        <f>[52]ACCOUNTALLOC!BV315</f>
        <v>0</v>
      </c>
      <c r="BW315" s="697">
        <f>[52]ACCOUNTALLOC!BW315</f>
        <v>0</v>
      </c>
      <c r="BX315" s="698"/>
      <c r="BY315" s="697">
        <f>[52]ACCOUNTALLOC!BY315</f>
        <v>0</v>
      </c>
      <c r="BZ315" s="697">
        <f>[52]ACCOUNTALLOC!BZ315</f>
        <v>0</v>
      </c>
      <c r="CA315" s="697">
        <f>[52]ACCOUNTALLOC!CA315</f>
        <v>0</v>
      </c>
      <c r="CB315" s="697">
        <f>[52]ACCOUNTALLOC!CB315</f>
        <v>0</v>
      </c>
      <c r="CC315" s="697">
        <f>[52]ACCOUNTALLOC!CC315</f>
        <v>0</v>
      </c>
      <c r="CD315" s="697">
        <f>[52]ACCOUNTALLOC!CD315</f>
        <v>0</v>
      </c>
      <c r="CE315" s="697">
        <f>[52]ACCOUNTALLOC!CE315</f>
        <v>0</v>
      </c>
      <c r="CF315" s="698"/>
      <c r="CG315" s="697">
        <f>[52]ACCOUNTALLOC!CG315</f>
        <v>0</v>
      </c>
      <c r="CH315" s="697">
        <f>[52]ACCOUNTALLOC!CH315</f>
        <v>0</v>
      </c>
      <c r="CI315" s="697">
        <f>[52]ACCOUNTALLOC!CI315</f>
        <v>0</v>
      </c>
      <c r="CJ315" s="697">
        <f>[52]ACCOUNTALLOC!CJ315</f>
        <v>0</v>
      </c>
      <c r="CK315" s="697">
        <f>[52]ACCOUNTALLOC!CK315</f>
        <v>0</v>
      </c>
      <c r="CL315" s="697">
        <f>[52]ACCOUNTALLOC!CL315</f>
        <v>0</v>
      </c>
      <c r="CM315" s="697">
        <f>[52]ACCOUNTALLOC!CM315</f>
        <v>0</v>
      </c>
      <c r="CN315" s="698">
        <f>[52]ACCOUNTALLOC!CN315</f>
        <v>0</v>
      </c>
      <c r="CO315" s="697">
        <f>[52]ACCOUNTALLOC!CO315</f>
        <v>0</v>
      </c>
      <c r="CP315" s="697">
        <f>[52]ACCOUNTALLOC!CP315</f>
        <v>0</v>
      </c>
      <c r="CQ315" s="697">
        <f>[52]ACCOUNTALLOC!CQ315</f>
        <v>0</v>
      </c>
      <c r="CR315" s="697">
        <f>[52]ACCOUNTALLOC!CR315</f>
        <v>0</v>
      </c>
      <c r="CS315" s="697">
        <f>[52]ACCOUNTALLOC!CS315</f>
        <v>0</v>
      </c>
      <c r="CT315" s="697">
        <f>[52]ACCOUNTALLOC!CT315</f>
        <v>0</v>
      </c>
      <c r="CU315" s="697">
        <f>[52]ACCOUNTALLOC!CU315</f>
        <v>0</v>
      </c>
      <c r="CW315" s="65">
        <f>[52]ACCOUNTALLOC!CW315</f>
        <v>0</v>
      </c>
      <c r="CX315" s="65">
        <f>[52]ACCOUNTALLOC!CX315</f>
        <v>0</v>
      </c>
      <c r="CY315" s="65">
        <f>[52]ACCOUNTALLOC!CY315</f>
        <v>0</v>
      </c>
      <c r="CZ315" s="65">
        <f>[52]ACCOUNTALLOC!CZ315</f>
        <v>0</v>
      </c>
      <c r="DA315" s="65">
        <f>[52]ACCOUNTALLOC!DA315</f>
        <v>0</v>
      </c>
      <c r="DB315" s="65">
        <f>[52]ACCOUNTALLOC!DB315</f>
        <v>0</v>
      </c>
      <c r="DC315" s="65">
        <f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>[52]ACCOUNTALLOC!E316</f>
        <v>13319951.280866686</v>
      </c>
      <c r="F316" s="696">
        <f>[52]ACCOUNTALLOC!F316</f>
        <v>0</v>
      </c>
      <c r="G316" s="696">
        <f>[52]ACCOUNTALLOC!G316</f>
        <v>7513904.8829454668</v>
      </c>
      <c r="H316" s="696">
        <f>[52]ACCOUNTALLOC!H316</f>
        <v>0</v>
      </c>
      <c r="I316" s="696">
        <f>[52]ACCOUNTALLOC!I316</f>
        <v>0</v>
      </c>
      <c r="J316" s="696">
        <f>[52]ACCOUNTALLOC!J316</f>
        <v>0</v>
      </c>
      <c r="K316" s="696">
        <f>[52]ACCOUNTALLOC!K316</f>
        <v>20833856.163812153</v>
      </c>
      <c r="L316" s="696"/>
      <c r="M316" s="696">
        <f>[52]ACCOUNTALLOC!M316</f>
        <v>2526517.5630334299</v>
      </c>
      <c r="N316" s="696">
        <f>[52]ACCOUNTALLOC!N316</f>
        <v>0</v>
      </c>
      <c r="O316" s="696">
        <f>[52]ACCOUNTALLOC!O316</f>
        <v>2109043.7242198852</v>
      </c>
      <c r="P316" s="696">
        <f>[52]ACCOUNTALLOC!P316</f>
        <v>0</v>
      </c>
      <c r="Q316" s="696">
        <f>[52]ACCOUNTALLOC!Q316</f>
        <v>0</v>
      </c>
      <c r="R316" s="696">
        <f>[52]ACCOUNTALLOC!R316</f>
        <v>0</v>
      </c>
      <c r="S316" s="696">
        <f>[52]ACCOUNTALLOC!S316</f>
        <v>4635561.2872533146</v>
      </c>
      <c r="T316" s="696"/>
      <c r="U316" s="696">
        <f>[52]ACCOUNTALLOC!U316</f>
        <v>2324142.742600766</v>
      </c>
      <c r="V316" s="696">
        <f>[52]ACCOUNTALLOC!V316</f>
        <v>0</v>
      </c>
      <c r="W316" s="696">
        <f>[52]ACCOUNTALLOC!W316</f>
        <v>623298.5527841904</v>
      </c>
      <c r="X316" s="696">
        <f>[52]ACCOUNTALLOC!X316</f>
        <v>0</v>
      </c>
      <c r="Y316" s="696">
        <f>[52]ACCOUNTALLOC!Y316</f>
        <v>0</v>
      </c>
      <c r="Z316" s="696">
        <f>[52]ACCOUNTALLOC!Z316</f>
        <v>0</v>
      </c>
      <c r="AA316" s="696">
        <f>[52]ACCOUNTALLOC!AA316</f>
        <v>2947441.2953849565</v>
      </c>
      <c r="AB316" s="696"/>
      <c r="AC316" s="696">
        <f>[52]ACCOUNTALLOC!AC316</f>
        <v>1041260.0613633201</v>
      </c>
      <c r="AD316" s="696">
        <f>[52]ACCOUNTALLOC!AD316</f>
        <v>0</v>
      </c>
      <c r="AE316" s="696">
        <f>[52]ACCOUNTALLOC!AE316</f>
        <v>70053.410959767949</v>
      </c>
      <c r="AF316" s="696">
        <f>[52]ACCOUNTALLOC!AF316</f>
        <v>0</v>
      </c>
      <c r="AG316" s="696">
        <f>[52]ACCOUNTALLOC!AG316</f>
        <v>0</v>
      </c>
      <c r="AH316" s="696">
        <f>[52]ACCOUNTALLOC!AH316</f>
        <v>0</v>
      </c>
      <c r="AI316" s="696">
        <f>[52]ACCOUNTALLOC!AI316</f>
        <v>1111313.472323088</v>
      </c>
      <c r="AJ316" s="696"/>
      <c r="AK316" s="696">
        <f>[52]ACCOUNTALLOC!AK316</f>
        <v>853148.97230186372</v>
      </c>
      <c r="AL316" s="696">
        <f>[52]ACCOUNTALLOC!AL316</f>
        <v>0</v>
      </c>
      <c r="AM316" s="696">
        <f>[52]ACCOUNTALLOC!AM316</f>
        <v>839085.82220429147</v>
      </c>
      <c r="AN316" s="696">
        <f>[52]ACCOUNTALLOC!AN316</f>
        <v>0</v>
      </c>
      <c r="AO316" s="696">
        <f>[52]ACCOUNTALLOC!AO316</f>
        <v>0</v>
      </c>
      <c r="AP316" s="696">
        <f>[52]ACCOUNTALLOC!AP316</f>
        <v>0</v>
      </c>
      <c r="AQ316" s="696">
        <f>[52]ACCOUNTALLOC!AQ316</f>
        <v>1692234.7945061552</v>
      </c>
      <c r="AR316" s="696"/>
      <c r="AS316" s="696">
        <f>[52]ACCOUNTALLOC!AS316</f>
        <v>10760.969685807562</v>
      </c>
      <c r="AT316" s="696">
        <f>[52]ACCOUNTALLOC!AT316</f>
        <v>0</v>
      </c>
      <c r="AU316" s="696">
        <f>[52]ACCOUNTALLOC!AU316</f>
        <v>2720.5806159846647</v>
      </c>
      <c r="AV316" s="696">
        <f>[52]ACCOUNTALLOC!AV316</f>
        <v>0</v>
      </c>
      <c r="AW316" s="696">
        <f>[52]ACCOUNTALLOC!AW316</f>
        <v>0</v>
      </c>
      <c r="AX316" s="696">
        <f>[52]ACCOUNTALLOC!AX316</f>
        <v>0</v>
      </c>
      <c r="AY316" s="696">
        <f>[52]ACCOUNTALLOC!AY316</f>
        <v>13481.550301792227</v>
      </c>
      <c r="AZ316" s="696"/>
      <c r="BA316" s="696">
        <f>[52]ACCOUNTALLOC!BA316</f>
        <v>202515.43628569337</v>
      </c>
      <c r="BB316" s="696">
        <f>[52]ACCOUNTALLOC!BB316</f>
        <v>0</v>
      </c>
      <c r="BC316" s="696">
        <f>[52]ACCOUNTALLOC!BC316</f>
        <v>271177.17221986729</v>
      </c>
      <c r="BD316" s="696">
        <f>[52]ACCOUNTALLOC!BD316</f>
        <v>0</v>
      </c>
      <c r="BE316" s="696">
        <f>[52]ACCOUNTALLOC!BE316</f>
        <v>0</v>
      </c>
      <c r="BF316" s="696">
        <f>[52]ACCOUNTALLOC!BF316</f>
        <v>0</v>
      </c>
      <c r="BG316" s="696">
        <f>[52]ACCOUNTALLOC!BG316</f>
        <v>473692.60850556067</v>
      </c>
      <c r="BH316" s="696"/>
      <c r="BI316" s="696">
        <f>[52]ACCOUNTALLOC!BI316</f>
        <v>273663.73529398028</v>
      </c>
      <c r="BJ316" s="696">
        <f>[52]ACCOUNTALLOC!BJ316</f>
        <v>0</v>
      </c>
      <c r="BK316" s="696">
        <f>[52]ACCOUNTALLOC!BK316</f>
        <v>54845.977211068406</v>
      </c>
      <c r="BL316" s="696">
        <f>[52]ACCOUNTALLOC!BL316</f>
        <v>0</v>
      </c>
      <c r="BM316" s="696">
        <f>[52]ACCOUNTALLOC!BM316</f>
        <v>0</v>
      </c>
      <c r="BN316" s="696">
        <f>[52]ACCOUNTALLOC!BN316</f>
        <v>0</v>
      </c>
      <c r="BO316" s="696">
        <f>[52]ACCOUNTALLOC!BO316</f>
        <v>328509.71250504866</v>
      </c>
      <c r="BP316" s="696"/>
      <c r="BQ316" s="696">
        <f>[52]ACCOUNTALLOC!BQ316</f>
        <v>140911.45411516793</v>
      </c>
      <c r="BR316" s="696">
        <f>[52]ACCOUNTALLOC!BR316</f>
        <v>0</v>
      </c>
      <c r="BS316" s="696">
        <f>[52]ACCOUNTALLOC!BS316</f>
        <v>34059.221195845596</v>
      </c>
      <c r="BT316" s="696">
        <f>[52]ACCOUNTALLOC!BT316</f>
        <v>0</v>
      </c>
      <c r="BU316" s="696">
        <f>[52]ACCOUNTALLOC!BU316</f>
        <v>0</v>
      </c>
      <c r="BV316" s="696">
        <f>[52]ACCOUNTALLOC!BV316</f>
        <v>0</v>
      </c>
      <c r="BW316" s="696">
        <f>[52]ACCOUNTALLOC!BW316</f>
        <v>174970.67531101353</v>
      </c>
      <c r="BX316" s="696"/>
      <c r="BY316" s="696">
        <f>[52]ACCOUNTALLOC!BY316</f>
        <v>46050.649508474467</v>
      </c>
      <c r="BZ316" s="696">
        <f>[52]ACCOUNTALLOC!BZ316</f>
        <v>0</v>
      </c>
      <c r="CA316" s="696">
        <f>[52]ACCOUNTALLOC!CA316</f>
        <v>54835.052561046272</v>
      </c>
      <c r="CB316" s="696">
        <f>[52]ACCOUNTALLOC!CB316</f>
        <v>0</v>
      </c>
      <c r="CC316" s="696">
        <f>[52]ACCOUNTALLOC!CC316</f>
        <v>0</v>
      </c>
      <c r="CD316" s="696">
        <f>[52]ACCOUNTALLOC!CD316</f>
        <v>0</v>
      </c>
      <c r="CE316" s="696">
        <f>[52]ACCOUNTALLOC!CE316</f>
        <v>100885.70206952075</v>
      </c>
      <c r="CF316" s="696"/>
      <c r="CG316" s="696">
        <f>[52]ACCOUNTALLOC!CG316</f>
        <v>11535.245913688392</v>
      </c>
      <c r="CH316" s="696">
        <f>[52]ACCOUNTALLOC!CH316</f>
        <v>0</v>
      </c>
      <c r="CI316" s="696">
        <f>[52]ACCOUNTALLOC!CI316</f>
        <v>326958.74412049609</v>
      </c>
      <c r="CJ316" s="696">
        <f>[52]ACCOUNTALLOC!CJ316</f>
        <v>0</v>
      </c>
      <c r="CK316" s="696">
        <f>[52]ACCOUNTALLOC!CK316</f>
        <v>0</v>
      </c>
      <c r="CL316" s="696">
        <f>[52]ACCOUNTALLOC!CL316</f>
        <v>0</v>
      </c>
      <c r="CM316" s="696">
        <f>[52]ACCOUNTALLOC!CM316</f>
        <v>338493.99003418448</v>
      </c>
      <c r="CN316" s="696">
        <f>[52]ACCOUNTALLOC!CN316</f>
        <v>0</v>
      </c>
      <c r="CO316" s="696">
        <f>[52]ACCOUNTALLOC!CO316</f>
        <v>8065.9364879329205</v>
      </c>
      <c r="CP316" s="696">
        <f>[52]ACCOUNTALLOC!CP316</f>
        <v>0</v>
      </c>
      <c r="CQ316" s="696">
        <f>[52]ACCOUNTALLOC!CQ316</f>
        <v>611.40438106342583</v>
      </c>
      <c r="CR316" s="696">
        <f>[52]ACCOUNTALLOC!CR316</f>
        <v>0</v>
      </c>
      <c r="CS316" s="696">
        <f>[52]ACCOUNTALLOC!CS316</f>
        <v>0</v>
      </c>
      <c r="CT316" s="696">
        <f>[52]ACCOUNTALLOC!CT316</f>
        <v>0</v>
      </c>
      <c r="CU316" s="696">
        <f>[52]ACCOUNTALLOC!CU316</f>
        <v>8677.3408689963471</v>
      </c>
      <c r="CV316" s="66"/>
      <c r="CW316" s="66">
        <f>[52]ACCOUNTALLOC!CW316</f>
        <v>0</v>
      </c>
      <c r="CX316" s="66">
        <f>[52]ACCOUNTALLOC!CX316</f>
        <v>0</v>
      </c>
      <c r="CY316" s="66">
        <f>[52]ACCOUNTALLOC!CY316</f>
        <v>0</v>
      </c>
      <c r="CZ316" s="66">
        <f>[52]ACCOUNTALLOC!CZ316</f>
        <v>0</v>
      </c>
      <c r="DA316" s="66">
        <f>[52]ACCOUNTALLOC!DA316</f>
        <v>0</v>
      </c>
      <c r="DB316" s="66">
        <f>[52]ACCOUNTALLOC!DB316</f>
        <v>0</v>
      </c>
      <c r="DC316" s="66">
        <f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>[52]ACCOUNTALLOC!E319</f>
        <v>0</v>
      </c>
      <c r="F319" s="697">
        <f>[52]ACCOUNTALLOC!F319</f>
        <v>0</v>
      </c>
      <c r="G319" s="697">
        <f>[52]ACCOUNTALLOC!G319</f>
        <v>117096.12757406002</v>
      </c>
      <c r="H319" s="697">
        <f>[52]ACCOUNTALLOC!H319</f>
        <v>0</v>
      </c>
      <c r="I319" s="697">
        <f>[52]ACCOUNTALLOC!I319</f>
        <v>0</v>
      </c>
      <c r="J319" s="697">
        <f>[52]ACCOUNTALLOC!J319</f>
        <v>0</v>
      </c>
      <c r="K319" s="697">
        <f>[52]ACCOUNTALLOC!K319</f>
        <v>117096.12757406002</v>
      </c>
      <c r="L319" s="698"/>
      <c r="M319" s="697">
        <f>[52]ACCOUNTALLOC!M319</f>
        <v>0</v>
      </c>
      <c r="N319" s="697">
        <f>[52]ACCOUNTALLOC!N319</f>
        <v>0</v>
      </c>
      <c r="O319" s="697">
        <f>[52]ACCOUNTALLOC!O319</f>
        <v>12266.034859929381</v>
      </c>
      <c r="P319" s="697">
        <f>[52]ACCOUNTALLOC!P319</f>
        <v>0</v>
      </c>
      <c r="Q319" s="697">
        <f>[52]ACCOUNTALLOC!Q319</f>
        <v>0</v>
      </c>
      <c r="R319" s="697">
        <f>[52]ACCOUNTALLOC!R319</f>
        <v>0</v>
      </c>
      <c r="S319" s="697">
        <f>[52]ACCOUNTALLOC!S319</f>
        <v>12266.034859929381</v>
      </c>
      <c r="T319" s="698"/>
      <c r="U319" s="697">
        <f>[52]ACCOUNTALLOC!U319</f>
        <v>0</v>
      </c>
      <c r="V319" s="697">
        <f>[52]ACCOUNTALLOC!V319</f>
        <v>0</v>
      </c>
      <c r="W319" s="697">
        <f>[52]ACCOUNTALLOC!W319</f>
        <v>1234.1147826003657</v>
      </c>
      <c r="X319" s="697">
        <f>[52]ACCOUNTALLOC!X319</f>
        <v>0</v>
      </c>
      <c r="Y319" s="697">
        <f>[52]ACCOUNTALLOC!Y319</f>
        <v>0</v>
      </c>
      <c r="Z319" s="697">
        <f>[52]ACCOUNTALLOC!Z319</f>
        <v>0</v>
      </c>
      <c r="AA319" s="697">
        <f>[52]ACCOUNTALLOC!AA319</f>
        <v>1234.1147826003657</v>
      </c>
      <c r="AB319" s="698"/>
      <c r="AC319" s="697">
        <f>[52]ACCOUNTALLOC!AC319</f>
        <v>0</v>
      </c>
      <c r="AD319" s="697">
        <f>[52]ACCOUNTALLOC!AD319</f>
        <v>0</v>
      </c>
      <c r="AE319" s="697">
        <f>[52]ACCOUNTALLOC!AE319</f>
        <v>1309.5115746087858</v>
      </c>
      <c r="AF319" s="697">
        <f>[52]ACCOUNTALLOC!AF319</f>
        <v>0</v>
      </c>
      <c r="AG319" s="697">
        <f>[52]ACCOUNTALLOC!AG319</f>
        <v>0</v>
      </c>
      <c r="AH319" s="697">
        <f>[52]ACCOUNTALLOC!AH319</f>
        <v>0</v>
      </c>
      <c r="AI319" s="697">
        <f>[52]ACCOUNTALLOC!AI319</f>
        <v>1309.5115746087858</v>
      </c>
      <c r="AJ319" s="698"/>
      <c r="AK319" s="697">
        <f>[52]ACCOUNTALLOC!AK319</f>
        <v>0</v>
      </c>
      <c r="AL319" s="697">
        <f>[52]ACCOUNTALLOC!AL319</f>
        <v>0</v>
      </c>
      <c r="AM319" s="697">
        <f>[52]ACCOUNTALLOC!AM319</f>
        <v>1415.3972782132566</v>
      </c>
      <c r="AN319" s="697">
        <f>[52]ACCOUNTALLOC!AN319</f>
        <v>0</v>
      </c>
      <c r="AO319" s="697">
        <f>[52]ACCOUNTALLOC!AO319</f>
        <v>0</v>
      </c>
      <c r="AP319" s="697">
        <f>[52]ACCOUNTALLOC!AP319</f>
        <v>0</v>
      </c>
      <c r="AQ319" s="697">
        <f>[52]ACCOUNTALLOC!AQ319</f>
        <v>1415.3972782132566</v>
      </c>
      <c r="AR319" s="698"/>
      <c r="AS319" s="697">
        <f>[52]ACCOUNTALLOC!AS319</f>
        <v>0</v>
      </c>
      <c r="AT319" s="697">
        <f>[52]ACCOUNTALLOC!AT319</f>
        <v>0</v>
      </c>
      <c r="AU319" s="697">
        <f>[52]ACCOUNTALLOC!AU319</f>
        <v>0.11948284628148363</v>
      </c>
      <c r="AV319" s="697">
        <f>[52]ACCOUNTALLOC!AV319</f>
        <v>0</v>
      </c>
      <c r="AW319" s="697">
        <f>[52]ACCOUNTALLOC!AW319</f>
        <v>0</v>
      </c>
      <c r="AX319" s="697">
        <f>[52]ACCOUNTALLOC!AX319</f>
        <v>0</v>
      </c>
      <c r="AY319" s="697">
        <f>[52]ACCOUNTALLOC!AY319</f>
        <v>0.11948284628148363</v>
      </c>
      <c r="AZ319" s="698"/>
      <c r="BA319" s="697">
        <f>[52]ACCOUNTALLOC!BA319</f>
        <v>0</v>
      </c>
      <c r="BB319" s="697">
        <f>[52]ACCOUNTALLOC!BB319</f>
        <v>0</v>
      </c>
      <c r="BC319" s="697">
        <f>[52]ACCOUNTALLOC!BC319</f>
        <v>39.614801916760626</v>
      </c>
      <c r="BD319" s="697">
        <f>[52]ACCOUNTALLOC!BD319</f>
        <v>0</v>
      </c>
      <c r="BE319" s="697">
        <f>[52]ACCOUNTALLOC!BE319</f>
        <v>0</v>
      </c>
      <c r="BF319" s="697">
        <f>[52]ACCOUNTALLOC!BF319</f>
        <v>0</v>
      </c>
      <c r="BG319" s="697">
        <f>[52]ACCOUNTALLOC!BG319</f>
        <v>39.614801916760626</v>
      </c>
      <c r="BH319" s="698"/>
      <c r="BI319" s="697">
        <f>[52]ACCOUNTALLOC!BI319</f>
        <v>0</v>
      </c>
      <c r="BJ319" s="697">
        <f>[52]ACCOUNTALLOC!BJ319</f>
        <v>0</v>
      </c>
      <c r="BK319" s="697">
        <f>[52]ACCOUNTALLOC!BK319</f>
        <v>160.74239463472423</v>
      </c>
      <c r="BL319" s="697">
        <f>[52]ACCOUNTALLOC!BL319</f>
        <v>0</v>
      </c>
      <c r="BM319" s="697">
        <f>[52]ACCOUNTALLOC!BM319</f>
        <v>0</v>
      </c>
      <c r="BN319" s="697">
        <f>[52]ACCOUNTALLOC!BN319</f>
        <v>0</v>
      </c>
      <c r="BO319" s="697">
        <f>[52]ACCOUNTALLOC!BO319</f>
        <v>160.74239463472423</v>
      </c>
      <c r="BP319" s="698"/>
      <c r="BQ319" s="697">
        <f>[52]ACCOUNTALLOC!BQ319</f>
        <v>0</v>
      </c>
      <c r="BR319" s="697">
        <f>[52]ACCOUNTALLOC!BR319</f>
        <v>0</v>
      </c>
      <c r="BS319" s="697">
        <f>[52]ACCOUNTALLOC!BS319</f>
        <v>256.40347828505998</v>
      </c>
      <c r="BT319" s="697">
        <f>[52]ACCOUNTALLOC!BT319</f>
        <v>0</v>
      </c>
      <c r="BU319" s="697">
        <f>[52]ACCOUNTALLOC!BU319</f>
        <v>0</v>
      </c>
      <c r="BV319" s="697">
        <f>[52]ACCOUNTALLOC!BV319</f>
        <v>0</v>
      </c>
      <c r="BW319" s="697">
        <f>[52]ACCOUNTALLOC!BW319</f>
        <v>256.40347828505998</v>
      </c>
      <c r="BX319" s="698"/>
      <c r="BY319" s="697">
        <f>[52]ACCOUNTALLOC!BY319</f>
        <v>0</v>
      </c>
      <c r="BZ319" s="697">
        <f>[52]ACCOUNTALLOC!BZ319</f>
        <v>0</v>
      </c>
      <c r="CA319" s="697">
        <f>[52]ACCOUNTALLOC!CA319</f>
        <v>457.8237563005523</v>
      </c>
      <c r="CB319" s="697">
        <f>[52]ACCOUNTALLOC!CB319</f>
        <v>0</v>
      </c>
      <c r="CC319" s="697">
        <f>[52]ACCOUNTALLOC!CC319</f>
        <v>0</v>
      </c>
      <c r="CD319" s="697">
        <f>[52]ACCOUNTALLOC!CD319</f>
        <v>0</v>
      </c>
      <c r="CE319" s="697">
        <f>[52]ACCOUNTALLOC!CE319</f>
        <v>457.8237563005523</v>
      </c>
      <c r="CF319" s="698"/>
      <c r="CG319" s="697">
        <f>[52]ACCOUNTALLOC!CG319</f>
        <v>0</v>
      </c>
      <c r="CH319" s="697">
        <f>[52]ACCOUNTALLOC!CH319</f>
        <v>0</v>
      </c>
      <c r="CI319" s="697">
        <f>[52]ACCOUNTALLOC!CI319</f>
        <v>385.78311716064832</v>
      </c>
      <c r="CJ319" s="697">
        <f>[52]ACCOUNTALLOC!CJ319</f>
        <v>0</v>
      </c>
      <c r="CK319" s="697">
        <f>[52]ACCOUNTALLOC!CK319</f>
        <v>0</v>
      </c>
      <c r="CL319" s="697">
        <f>[52]ACCOUNTALLOC!CL319</f>
        <v>0</v>
      </c>
      <c r="CM319" s="697">
        <f>[52]ACCOUNTALLOC!CM319</f>
        <v>385.78311716064832</v>
      </c>
      <c r="CN319" s="698">
        <f>[52]ACCOUNTALLOC!CN319</f>
        <v>0</v>
      </c>
      <c r="CO319" s="697">
        <f>[52]ACCOUNTALLOC!CO319</f>
        <v>0</v>
      </c>
      <c r="CP319" s="697">
        <f>[52]ACCOUNTALLOC!CP319</f>
        <v>0</v>
      </c>
      <c r="CQ319" s="697">
        <f>[52]ACCOUNTALLOC!CQ319</f>
        <v>0.25328501306495393</v>
      </c>
      <c r="CR319" s="697">
        <f>[52]ACCOUNTALLOC!CR319</f>
        <v>0</v>
      </c>
      <c r="CS319" s="697">
        <f>[52]ACCOUNTALLOC!CS319</f>
        <v>0</v>
      </c>
      <c r="CT319" s="697">
        <f>[52]ACCOUNTALLOC!CT319</f>
        <v>0</v>
      </c>
      <c r="CU319" s="697">
        <f>[52]ACCOUNTALLOC!CU319</f>
        <v>0.25328501306495393</v>
      </c>
      <c r="CW319" s="65">
        <f>[52]ACCOUNTALLOC!CW319</f>
        <v>0</v>
      </c>
      <c r="CX319" s="65">
        <f>[52]ACCOUNTALLOC!CX319</f>
        <v>0</v>
      </c>
      <c r="CY319" s="65">
        <f>[52]ACCOUNTALLOC!CY319</f>
        <v>0</v>
      </c>
      <c r="CZ319" s="65">
        <f>[52]ACCOUNTALLOC!CZ319</f>
        <v>0</v>
      </c>
      <c r="DA319" s="65">
        <f>[52]ACCOUNTALLOC!DA319</f>
        <v>0</v>
      </c>
      <c r="DB319" s="65">
        <f>[52]ACCOUNTALLOC!DB319</f>
        <v>0</v>
      </c>
      <c r="DC319" s="65">
        <f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>[52]ACCOUNTALLOC!E320</f>
        <v>0</v>
      </c>
      <c r="F320" s="697">
        <f>[52]ACCOUNTALLOC!F320</f>
        <v>0</v>
      </c>
      <c r="G320" s="697">
        <f>[52]ACCOUNTALLOC!G320</f>
        <v>9996632.4211208429</v>
      </c>
      <c r="H320" s="697">
        <f>[52]ACCOUNTALLOC!H320</f>
        <v>0</v>
      </c>
      <c r="I320" s="697">
        <f>[52]ACCOUNTALLOC!I320</f>
        <v>0</v>
      </c>
      <c r="J320" s="697">
        <f>[52]ACCOUNTALLOC!J320</f>
        <v>0</v>
      </c>
      <c r="K320" s="697">
        <f>[52]ACCOUNTALLOC!K320</f>
        <v>9996632.4211208429</v>
      </c>
      <c r="L320" s="698"/>
      <c r="M320" s="697">
        <f>[52]ACCOUNTALLOC!M320</f>
        <v>0</v>
      </c>
      <c r="N320" s="697">
        <f>[52]ACCOUNTALLOC!N320</f>
        <v>0</v>
      </c>
      <c r="O320" s="697">
        <f>[52]ACCOUNTALLOC!O320</f>
        <v>1272599.4674878372</v>
      </c>
      <c r="P320" s="697">
        <f>[52]ACCOUNTALLOC!P320</f>
        <v>0</v>
      </c>
      <c r="Q320" s="697">
        <f>[52]ACCOUNTALLOC!Q320</f>
        <v>0</v>
      </c>
      <c r="R320" s="697">
        <f>[52]ACCOUNTALLOC!R320</f>
        <v>0</v>
      </c>
      <c r="S320" s="697">
        <f>[52]ACCOUNTALLOC!S320</f>
        <v>1272599.4674878372</v>
      </c>
      <c r="T320" s="698"/>
      <c r="U320" s="697">
        <f>[52]ACCOUNTALLOC!U320</f>
        <v>0</v>
      </c>
      <c r="V320" s="697">
        <f>[52]ACCOUNTALLOC!V320</f>
        <v>0</v>
      </c>
      <c r="W320" s="697">
        <f>[52]ACCOUNTALLOC!W320</f>
        <v>84726.18167537573</v>
      </c>
      <c r="X320" s="697">
        <f>[52]ACCOUNTALLOC!X320</f>
        <v>0</v>
      </c>
      <c r="Y320" s="697">
        <f>[52]ACCOUNTALLOC!Y320</f>
        <v>0</v>
      </c>
      <c r="Z320" s="697">
        <f>[52]ACCOUNTALLOC!Z320</f>
        <v>0</v>
      </c>
      <c r="AA320" s="697">
        <f>[52]ACCOUNTALLOC!AA320</f>
        <v>84726.18167537573</v>
      </c>
      <c r="AB320" s="698"/>
      <c r="AC320" s="697">
        <f>[52]ACCOUNTALLOC!AC320</f>
        <v>0</v>
      </c>
      <c r="AD320" s="697">
        <f>[52]ACCOUNTALLOC!AD320</f>
        <v>0</v>
      </c>
      <c r="AE320" s="697">
        <f>[52]ACCOUNTALLOC!AE320</f>
        <v>8562.8039852760412</v>
      </c>
      <c r="AF320" s="697">
        <f>[52]ACCOUNTALLOC!AF320</f>
        <v>0</v>
      </c>
      <c r="AG320" s="697">
        <f>[52]ACCOUNTALLOC!AG320</f>
        <v>0</v>
      </c>
      <c r="AH320" s="697">
        <f>[52]ACCOUNTALLOC!AH320</f>
        <v>0</v>
      </c>
      <c r="AI320" s="697">
        <f>[52]ACCOUNTALLOC!AI320</f>
        <v>8562.8039852760412</v>
      </c>
      <c r="AJ320" s="698"/>
      <c r="AK320" s="697">
        <f>[52]ACCOUNTALLOC!AK320</f>
        <v>0</v>
      </c>
      <c r="AL320" s="697">
        <f>[52]ACCOUNTALLOC!AL320</f>
        <v>0</v>
      </c>
      <c r="AM320" s="697">
        <f>[52]ACCOUNTALLOC!AM320</f>
        <v>5139.6218711169904</v>
      </c>
      <c r="AN320" s="697">
        <f>[52]ACCOUNTALLOC!AN320</f>
        <v>0</v>
      </c>
      <c r="AO320" s="697">
        <f>[52]ACCOUNTALLOC!AO320</f>
        <v>0</v>
      </c>
      <c r="AP320" s="697">
        <f>[52]ACCOUNTALLOC!AP320</f>
        <v>0</v>
      </c>
      <c r="AQ320" s="697">
        <f>[52]ACCOUNTALLOC!AQ320</f>
        <v>5139.6218711169904</v>
      </c>
      <c r="AR320" s="698"/>
      <c r="AS320" s="697">
        <f>[52]ACCOUNTALLOC!AS320</f>
        <v>0</v>
      </c>
      <c r="AT320" s="697">
        <f>[52]ACCOUNTALLOC!AT320</f>
        <v>0</v>
      </c>
      <c r="AU320" s="697">
        <f>[52]ACCOUNTALLOC!AU320</f>
        <v>19.394799513649019</v>
      </c>
      <c r="AV320" s="697">
        <f>[52]ACCOUNTALLOC!AV320</f>
        <v>0</v>
      </c>
      <c r="AW320" s="697">
        <f>[52]ACCOUNTALLOC!AW320</f>
        <v>0</v>
      </c>
      <c r="AX320" s="697">
        <f>[52]ACCOUNTALLOC!AX320</f>
        <v>0</v>
      </c>
      <c r="AY320" s="697">
        <f>[52]ACCOUNTALLOC!AY320</f>
        <v>19.394799513649019</v>
      </c>
      <c r="AZ320" s="698"/>
      <c r="BA320" s="697">
        <f>[52]ACCOUNTALLOC!BA320</f>
        <v>0</v>
      </c>
      <c r="BB320" s="697">
        <f>[52]ACCOUNTALLOC!BB320</f>
        <v>0</v>
      </c>
      <c r="BC320" s="697">
        <f>[52]ACCOUNTALLOC!BC320</f>
        <v>1541.886561335097</v>
      </c>
      <c r="BD320" s="697">
        <f>[52]ACCOUNTALLOC!BD320</f>
        <v>0</v>
      </c>
      <c r="BE320" s="697">
        <f>[52]ACCOUNTALLOC!BE320</f>
        <v>0</v>
      </c>
      <c r="BF320" s="697">
        <f>[52]ACCOUNTALLOC!BF320</f>
        <v>0</v>
      </c>
      <c r="BG320" s="697">
        <f>[52]ACCOUNTALLOC!BG320</f>
        <v>1541.886561335097</v>
      </c>
      <c r="BH320" s="698"/>
      <c r="BI320" s="697">
        <f>[52]ACCOUNTALLOC!BI320</f>
        <v>0</v>
      </c>
      <c r="BJ320" s="697">
        <f>[52]ACCOUNTALLOC!BJ320</f>
        <v>0</v>
      </c>
      <c r="BK320" s="697">
        <f>[52]ACCOUNTALLOC!BK320</f>
        <v>960.04257592562647</v>
      </c>
      <c r="BL320" s="697">
        <f>[52]ACCOUNTALLOC!BL320</f>
        <v>0</v>
      </c>
      <c r="BM320" s="697">
        <f>[52]ACCOUNTALLOC!BM320</f>
        <v>0</v>
      </c>
      <c r="BN320" s="697">
        <f>[52]ACCOUNTALLOC!BN320</f>
        <v>0</v>
      </c>
      <c r="BO320" s="697">
        <f>[52]ACCOUNTALLOC!BO320</f>
        <v>960.04257592562647</v>
      </c>
      <c r="BP320" s="698"/>
      <c r="BQ320" s="697">
        <f>[52]ACCOUNTALLOC!BQ320</f>
        <v>0</v>
      </c>
      <c r="BR320" s="697">
        <f>[52]ACCOUNTALLOC!BR320</f>
        <v>0</v>
      </c>
      <c r="BS320" s="697">
        <f>[52]ACCOUNTALLOC!BS320</f>
        <v>349.10639124568235</v>
      </c>
      <c r="BT320" s="697">
        <f>[52]ACCOUNTALLOC!BT320</f>
        <v>0</v>
      </c>
      <c r="BU320" s="697">
        <f>[52]ACCOUNTALLOC!BU320</f>
        <v>0</v>
      </c>
      <c r="BV320" s="697">
        <f>[52]ACCOUNTALLOC!BV320</f>
        <v>0</v>
      </c>
      <c r="BW320" s="697">
        <f>[52]ACCOUNTALLOC!BW320</f>
        <v>349.10639124568235</v>
      </c>
      <c r="BX320" s="698"/>
      <c r="BY320" s="697">
        <f>[52]ACCOUNTALLOC!BY320</f>
        <v>0</v>
      </c>
      <c r="BZ320" s="697">
        <f>[52]ACCOUNTALLOC!BZ320</f>
        <v>0</v>
      </c>
      <c r="CA320" s="697">
        <f>[52]ACCOUNTALLOC!CA320</f>
        <v>533.35698662534799</v>
      </c>
      <c r="CB320" s="697">
        <f>[52]ACCOUNTALLOC!CB320</f>
        <v>0</v>
      </c>
      <c r="CC320" s="697">
        <f>[52]ACCOUNTALLOC!CC320</f>
        <v>0</v>
      </c>
      <c r="CD320" s="697">
        <f>[52]ACCOUNTALLOC!CD320</f>
        <v>0</v>
      </c>
      <c r="CE320" s="697">
        <f>[52]ACCOUNTALLOC!CE320</f>
        <v>533.35698662534799</v>
      </c>
      <c r="CF320" s="698"/>
      <c r="CG320" s="697">
        <f>[52]ACCOUNTALLOC!CG320</f>
        <v>0</v>
      </c>
      <c r="CH320" s="697">
        <f>[52]ACCOUNTALLOC!CH320</f>
        <v>0</v>
      </c>
      <c r="CI320" s="697">
        <f>[52]ACCOUNTALLOC!CI320</f>
        <v>0</v>
      </c>
      <c r="CJ320" s="697">
        <f>[52]ACCOUNTALLOC!CJ320</f>
        <v>0</v>
      </c>
      <c r="CK320" s="697">
        <f>[52]ACCOUNTALLOC!CK320</f>
        <v>0</v>
      </c>
      <c r="CL320" s="697">
        <f>[52]ACCOUNTALLOC!CL320</f>
        <v>0</v>
      </c>
      <c r="CM320" s="697">
        <f>[52]ACCOUNTALLOC!CM320</f>
        <v>0</v>
      </c>
      <c r="CN320" s="698">
        <f>[52]ACCOUNTALLOC!CN320</f>
        <v>0</v>
      </c>
      <c r="CO320" s="697">
        <f>[52]ACCOUNTALLOC!CO320</f>
        <v>0</v>
      </c>
      <c r="CP320" s="697">
        <f>[52]ACCOUNTALLOC!CP320</f>
        <v>0</v>
      </c>
      <c r="CQ320" s="697">
        <f>[52]ACCOUNTALLOC!CQ320</f>
        <v>77.579198054596077</v>
      </c>
      <c r="CR320" s="697">
        <f>[52]ACCOUNTALLOC!CR320</f>
        <v>0</v>
      </c>
      <c r="CS320" s="697">
        <f>[52]ACCOUNTALLOC!CS320</f>
        <v>0</v>
      </c>
      <c r="CT320" s="697">
        <f>[52]ACCOUNTALLOC!CT320</f>
        <v>0</v>
      </c>
      <c r="CU320" s="697">
        <f>[52]ACCOUNTALLOC!CU320</f>
        <v>77.579198054596077</v>
      </c>
      <c r="CW320" s="65">
        <f>[52]ACCOUNTALLOC!CW320</f>
        <v>0</v>
      </c>
      <c r="CX320" s="65">
        <f>[52]ACCOUNTALLOC!CX320</f>
        <v>0</v>
      </c>
      <c r="CY320" s="65">
        <f>[52]ACCOUNTALLOC!CY320</f>
        <v>0</v>
      </c>
      <c r="CZ320" s="65">
        <f>[52]ACCOUNTALLOC!CZ320</f>
        <v>0</v>
      </c>
      <c r="DA320" s="65">
        <f>[52]ACCOUNTALLOC!DA320</f>
        <v>0</v>
      </c>
      <c r="DB320" s="65">
        <f>[52]ACCOUNTALLOC!DB320</f>
        <v>0</v>
      </c>
      <c r="DC320" s="65">
        <f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>[52]ACCOUNTALLOC!E321</f>
        <v>0</v>
      </c>
      <c r="F321" s="697">
        <f>[52]ACCOUNTALLOC!F321</f>
        <v>0</v>
      </c>
      <c r="G321" s="697">
        <f>[52]ACCOUNTALLOC!G321</f>
        <v>20177622.519180335</v>
      </c>
      <c r="H321" s="697">
        <f>[52]ACCOUNTALLOC!H321</f>
        <v>0</v>
      </c>
      <c r="I321" s="697">
        <f>[52]ACCOUNTALLOC!I321</f>
        <v>0</v>
      </c>
      <c r="J321" s="697">
        <f>[52]ACCOUNTALLOC!J321</f>
        <v>0</v>
      </c>
      <c r="K321" s="697">
        <f>[52]ACCOUNTALLOC!K321</f>
        <v>20177622.519180335</v>
      </c>
      <c r="L321" s="698"/>
      <c r="M321" s="697">
        <f>[52]ACCOUNTALLOC!M321</f>
        <v>0</v>
      </c>
      <c r="N321" s="697">
        <f>[52]ACCOUNTALLOC!N321</f>
        <v>0</v>
      </c>
      <c r="O321" s="697">
        <f>[52]ACCOUNTALLOC!O321</f>
        <v>2381005.4371652394</v>
      </c>
      <c r="P321" s="697">
        <f>[52]ACCOUNTALLOC!P321</f>
        <v>0</v>
      </c>
      <c r="Q321" s="697">
        <f>[52]ACCOUNTALLOC!Q321</f>
        <v>0</v>
      </c>
      <c r="R321" s="697">
        <f>[52]ACCOUNTALLOC!R321</f>
        <v>0</v>
      </c>
      <c r="S321" s="697">
        <f>[52]ACCOUNTALLOC!S321</f>
        <v>2381005.4371652394</v>
      </c>
      <c r="T321" s="698"/>
      <c r="U321" s="697">
        <f>[52]ACCOUNTALLOC!U321</f>
        <v>0</v>
      </c>
      <c r="V321" s="697">
        <f>[52]ACCOUNTALLOC!V321</f>
        <v>0</v>
      </c>
      <c r="W321" s="697">
        <f>[52]ACCOUNTALLOC!W321</f>
        <v>216910.05295143303</v>
      </c>
      <c r="X321" s="697">
        <f>[52]ACCOUNTALLOC!X321</f>
        <v>0</v>
      </c>
      <c r="Y321" s="697">
        <f>[52]ACCOUNTALLOC!Y321</f>
        <v>0</v>
      </c>
      <c r="Z321" s="697">
        <f>[52]ACCOUNTALLOC!Z321</f>
        <v>0</v>
      </c>
      <c r="AA321" s="697">
        <f>[52]ACCOUNTALLOC!AA321</f>
        <v>216910.05295143303</v>
      </c>
      <c r="AB321" s="698"/>
      <c r="AC321" s="697">
        <f>[52]ACCOUNTALLOC!AC321</f>
        <v>0</v>
      </c>
      <c r="AD321" s="697">
        <f>[52]ACCOUNTALLOC!AD321</f>
        <v>0</v>
      </c>
      <c r="AE321" s="697">
        <f>[52]ACCOUNTALLOC!AE321</f>
        <v>224156.19862806523</v>
      </c>
      <c r="AF321" s="697">
        <f>[52]ACCOUNTALLOC!AF321</f>
        <v>0</v>
      </c>
      <c r="AG321" s="697">
        <f>[52]ACCOUNTALLOC!AG321</f>
        <v>0</v>
      </c>
      <c r="AH321" s="697">
        <f>[52]ACCOUNTALLOC!AH321</f>
        <v>0</v>
      </c>
      <c r="AI321" s="697">
        <f>[52]ACCOUNTALLOC!AI321</f>
        <v>224156.19862806523</v>
      </c>
      <c r="AJ321" s="698"/>
      <c r="AK321" s="697">
        <f>[52]ACCOUNTALLOC!AK321</f>
        <v>0</v>
      </c>
      <c r="AL321" s="697">
        <f>[52]ACCOUNTALLOC!AL321</f>
        <v>0</v>
      </c>
      <c r="AM321" s="697">
        <f>[52]ACCOUNTALLOC!AM321</f>
        <v>167844.56570614738</v>
      </c>
      <c r="AN321" s="697">
        <f>[52]ACCOUNTALLOC!AN321</f>
        <v>0</v>
      </c>
      <c r="AO321" s="697">
        <f>[52]ACCOUNTALLOC!AO321</f>
        <v>0</v>
      </c>
      <c r="AP321" s="697">
        <f>[52]ACCOUNTALLOC!AP321</f>
        <v>0</v>
      </c>
      <c r="AQ321" s="697">
        <f>[52]ACCOUNTALLOC!AQ321</f>
        <v>167844.56570614738</v>
      </c>
      <c r="AR321" s="698"/>
      <c r="AS321" s="697">
        <f>[52]ACCOUNTALLOC!AS321</f>
        <v>0</v>
      </c>
      <c r="AT321" s="697">
        <f>[52]ACCOUNTALLOC!AT321</f>
        <v>0</v>
      </c>
      <c r="AU321" s="697">
        <f>[52]ACCOUNTALLOC!AU321</f>
        <v>26.715691655154234</v>
      </c>
      <c r="AV321" s="697">
        <f>[52]ACCOUNTALLOC!AV321</f>
        <v>0</v>
      </c>
      <c r="AW321" s="697">
        <f>[52]ACCOUNTALLOC!AW321</f>
        <v>0</v>
      </c>
      <c r="AX321" s="697">
        <f>[52]ACCOUNTALLOC!AX321</f>
        <v>0</v>
      </c>
      <c r="AY321" s="697">
        <f>[52]ACCOUNTALLOC!AY321</f>
        <v>26.715691655154234</v>
      </c>
      <c r="AZ321" s="698"/>
      <c r="BA321" s="697">
        <f>[52]ACCOUNTALLOC!BA321</f>
        <v>0</v>
      </c>
      <c r="BB321" s="697">
        <f>[52]ACCOUNTALLOC!BB321</f>
        <v>0</v>
      </c>
      <c r="BC321" s="697">
        <f>[52]ACCOUNTALLOC!BC321</f>
        <v>13746.148757419774</v>
      </c>
      <c r="BD321" s="697">
        <f>[52]ACCOUNTALLOC!BD321</f>
        <v>0</v>
      </c>
      <c r="BE321" s="697">
        <f>[52]ACCOUNTALLOC!BE321</f>
        <v>0</v>
      </c>
      <c r="BF321" s="697">
        <f>[52]ACCOUNTALLOC!BF321</f>
        <v>0</v>
      </c>
      <c r="BG321" s="697">
        <f>[52]ACCOUNTALLOC!BG321</f>
        <v>13746.148757419774</v>
      </c>
      <c r="BH321" s="698"/>
      <c r="BI321" s="697">
        <f>[52]ACCOUNTALLOC!BI321</f>
        <v>0</v>
      </c>
      <c r="BJ321" s="697">
        <f>[52]ACCOUNTALLOC!BJ321</f>
        <v>0</v>
      </c>
      <c r="BK321" s="697">
        <f>[52]ACCOUNTALLOC!BK321</f>
        <v>61073.219929349732</v>
      </c>
      <c r="BL321" s="697">
        <f>[52]ACCOUNTALLOC!BL321</f>
        <v>0</v>
      </c>
      <c r="BM321" s="697">
        <f>[52]ACCOUNTALLOC!BM321</f>
        <v>0</v>
      </c>
      <c r="BN321" s="697">
        <f>[52]ACCOUNTALLOC!BN321</f>
        <v>0</v>
      </c>
      <c r="BO321" s="697">
        <f>[52]ACCOUNTALLOC!BO321</f>
        <v>61073.219929349732</v>
      </c>
      <c r="BP321" s="698"/>
      <c r="BQ321" s="697">
        <f>[52]ACCOUNTALLOC!BQ321</f>
        <v>0</v>
      </c>
      <c r="BR321" s="697">
        <f>[52]ACCOUNTALLOC!BR321</f>
        <v>0</v>
      </c>
      <c r="BS321" s="697">
        <f>[52]ACCOUNTALLOC!BS321</f>
        <v>98601.418215949743</v>
      </c>
      <c r="BT321" s="697">
        <f>[52]ACCOUNTALLOC!BT321</f>
        <v>0</v>
      </c>
      <c r="BU321" s="697">
        <f>[52]ACCOUNTALLOC!BU321</f>
        <v>0</v>
      </c>
      <c r="BV321" s="697">
        <f>[52]ACCOUNTALLOC!BV321</f>
        <v>0</v>
      </c>
      <c r="BW321" s="697">
        <f>[52]ACCOUNTALLOC!BW321</f>
        <v>98601.418215949743</v>
      </c>
      <c r="BX321" s="698"/>
      <c r="BY321" s="697">
        <f>[52]ACCOUNTALLOC!BY321</f>
        <v>0</v>
      </c>
      <c r="BZ321" s="697">
        <f>[52]ACCOUNTALLOC!BZ321</f>
        <v>0</v>
      </c>
      <c r="CA321" s="697">
        <f>[52]ACCOUNTALLOC!CA321</f>
        <v>176148.726917133</v>
      </c>
      <c r="CB321" s="697">
        <f>[52]ACCOUNTALLOC!CB321</f>
        <v>0</v>
      </c>
      <c r="CC321" s="697">
        <f>[52]ACCOUNTALLOC!CC321</f>
        <v>0</v>
      </c>
      <c r="CD321" s="697">
        <f>[52]ACCOUNTALLOC!CD321</f>
        <v>0</v>
      </c>
      <c r="CE321" s="697">
        <f>[52]ACCOUNTALLOC!CE321</f>
        <v>176148.726917133</v>
      </c>
      <c r="CF321" s="698"/>
      <c r="CG321" s="697">
        <f>[52]ACCOUNTALLOC!CG321</f>
        <v>0</v>
      </c>
      <c r="CH321" s="697">
        <f>[52]ACCOUNTALLOC!CH321</f>
        <v>0</v>
      </c>
      <c r="CI321" s="697">
        <f>[52]ACCOUNTALLOC!CI321</f>
        <v>105673.44229617827</v>
      </c>
      <c r="CJ321" s="697">
        <f>[52]ACCOUNTALLOC!CJ321</f>
        <v>0</v>
      </c>
      <c r="CK321" s="697">
        <f>[52]ACCOUNTALLOC!CK321</f>
        <v>0</v>
      </c>
      <c r="CL321" s="697">
        <f>[52]ACCOUNTALLOC!CL321</f>
        <v>0</v>
      </c>
      <c r="CM321" s="697">
        <f>[52]ACCOUNTALLOC!CM321</f>
        <v>105673.44229617827</v>
      </c>
      <c r="CN321" s="698">
        <f>[52]ACCOUNTALLOC!CN321</f>
        <v>0</v>
      </c>
      <c r="CO321" s="697">
        <f>[52]ACCOUNTALLOC!CO321</f>
        <v>0</v>
      </c>
      <c r="CP321" s="697">
        <f>[52]ACCOUNTALLOC!CP321</f>
        <v>0</v>
      </c>
      <c r="CQ321" s="697">
        <f>[52]ACCOUNTALLOC!CQ321</f>
        <v>20.167857038212635</v>
      </c>
      <c r="CR321" s="697">
        <f>[52]ACCOUNTALLOC!CR321</f>
        <v>0</v>
      </c>
      <c r="CS321" s="697">
        <f>[52]ACCOUNTALLOC!CS321</f>
        <v>0</v>
      </c>
      <c r="CT321" s="697">
        <f>[52]ACCOUNTALLOC!CT321</f>
        <v>0</v>
      </c>
      <c r="CU321" s="697">
        <f>[52]ACCOUNTALLOC!CU321</f>
        <v>20.167857038212635</v>
      </c>
      <c r="CW321" s="65">
        <f>[52]ACCOUNTALLOC!CW321</f>
        <v>0</v>
      </c>
      <c r="CX321" s="65">
        <f>[52]ACCOUNTALLOC!CX321</f>
        <v>0</v>
      </c>
      <c r="CY321" s="65">
        <f>[52]ACCOUNTALLOC!CY321</f>
        <v>0</v>
      </c>
      <c r="CZ321" s="65">
        <f>[52]ACCOUNTALLOC!CZ321</f>
        <v>0</v>
      </c>
      <c r="DA321" s="65">
        <f>[52]ACCOUNTALLOC!DA321</f>
        <v>0</v>
      </c>
      <c r="DB321" s="65">
        <f>[52]ACCOUNTALLOC!DB321</f>
        <v>0</v>
      </c>
      <c r="DC321" s="65">
        <f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>[52]ACCOUNTALLOC!E322</f>
        <v>0</v>
      </c>
      <c r="F322" s="697">
        <f>[52]ACCOUNTALLOC!F322</f>
        <v>0</v>
      </c>
      <c r="G322" s="697">
        <f>[52]ACCOUNTALLOC!G322</f>
        <v>15015160.314208854</v>
      </c>
      <c r="H322" s="697">
        <f>[52]ACCOUNTALLOC!H322</f>
        <v>0</v>
      </c>
      <c r="I322" s="697">
        <f>[52]ACCOUNTALLOC!I322</f>
        <v>0</v>
      </c>
      <c r="J322" s="697">
        <f>[52]ACCOUNTALLOC!J322</f>
        <v>0</v>
      </c>
      <c r="K322" s="697">
        <f>[52]ACCOUNTALLOC!K322</f>
        <v>15015160.314208854</v>
      </c>
      <c r="L322" s="698"/>
      <c r="M322" s="697">
        <f>[52]ACCOUNTALLOC!M322</f>
        <v>0</v>
      </c>
      <c r="N322" s="697">
        <f>[52]ACCOUNTALLOC!N322</f>
        <v>0</v>
      </c>
      <c r="O322" s="697">
        <f>[52]ACCOUNTALLOC!O322</f>
        <v>1080069.5070909716</v>
      </c>
      <c r="P322" s="697">
        <f>[52]ACCOUNTALLOC!P322</f>
        <v>0</v>
      </c>
      <c r="Q322" s="697">
        <f>[52]ACCOUNTALLOC!Q322</f>
        <v>0</v>
      </c>
      <c r="R322" s="697">
        <f>[52]ACCOUNTALLOC!R322</f>
        <v>0</v>
      </c>
      <c r="S322" s="697">
        <f>[52]ACCOUNTALLOC!S322</f>
        <v>1080069.5070909716</v>
      </c>
      <c r="T322" s="698"/>
      <c r="U322" s="697">
        <f>[52]ACCOUNTALLOC!U322</f>
        <v>0</v>
      </c>
      <c r="V322" s="697">
        <f>[52]ACCOUNTALLOC!V322</f>
        <v>0</v>
      </c>
      <c r="W322" s="697">
        <f>[52]ACCOUNTALLOC!W322</f>
        <v>174629.9454600178</v>
      </c>
      <c r="X322" s="697">
        <f>[52]ACCOUNTALLOC!X322</f>
        <v>0</v>
      </c>
      <c r="Y322" s="697">
        <f>[52]ACCOUNTALLOC!Y322</f>
        <v>0</v>
      </c>
      <c r="Z322" s="697">
        <f>[52]ACCOUNTALLOC!Z322</f>
        <v>0</v>
      </c>
      <c r="AA322" s="697">
        <f>[52]ACCOUNTALLOC!AA322</f>
        <v>174629.9454600178</v>
      </c>
      <c r="AB322" s="698"/>
      <c r="AC322" s="697">
        <f>[52]ACCOUNTALLOC!AC322</f>
        <v>0</v>
      </c>
      <c r="AD322" s="697">
        <f>[52]ACCOUNTALLOC!AD322</f>
        <v>0</v>
      </c>
      <c r="AE322" s="697">
        <f>[52]ACCOUNTALLOC!AE322</f>
        <v>272644.09992099757</v>
      </c>
      <c r="AF322" s="697">
        <f>[52]ACCOUNTALLOC!AF322</f>
        <v>0</v>
      </c>
      <c r="AG322" s="697">
        <f>[52]ACCOUNTALLOC!AG322</f>
        <v>0</v>
      </c>
      <c r="AH322" s="697">
        <f>[52]ACCOUNTALLOC!AH322</f>
        <v>0</v>
      </c>
      <c r="AI322" s="697">
        <f>[52]ACCOUNTALLOC!AI322</f>
        <v>272644.09992099757</v>
      </c>
      <c r="AJ322" s="698"/>
      <c r="AK322" s="697">
        <f>[52]ACCOUNTALLOC!AK322</f>
        <v>0</v>
      </c>
      <c r="AL322" s="697">
        <f>[52]ACCOUNTALLOC!AL322</f>
        <v>0</v>
      </c>
      <c r="AM322" s="697">
        <f>[52]ACCOUNTALLOC!AM322</f>
        <v>373242.03424914565</v>
      </c>
      <c r="AN322" s="697">
        <f>[52]ACCOUNTALLOC!AN322</f>
        <v>0</v>
      </c>
      <c r="AO322" s="697">
        <f>[52]ACCOUNTALLOC!AO322</f>
        <v>0</v>
      </c>
      <c r="AP322" s="697">
        <f>[52]ACCOUNTALLOC!AP322</f>
        <v>0</v>
      </c>
      <c r="AQ322" s="697">
        <f>[52]ACCOUNTALLOC!AQ322</f>
        <v>373242.03424914565</v>
      </c>
      <c r="AR322" s="698"/>
      <c r="AS322" s="697">
        <f>[52]ACCOUNTALLOC!AS322</f>
        <v>0</v>
      </c>
      <c r="AT322" s="697">
        <f>[52]ACCOUNTALLOC!AT322</f>
        <v>0</v>
      </c>
      <c r="AU322" s="697">
        <f>[52]ACCOUNTALLOC!AU322</f>
        <v>0</v>
      </c>
      <c r="AV322" s="697">
        <f>[52]ACCOUNTALLOC!AV322</f>
        <v>0</v>
      </c>
      <c r="AW322" s="697">
        <f>[52]ACCOUNTALLOC!AW322</f>
        <v>0</v>
      </c>
      <c r="AX322" s="697">
        <f>[52]ACCOUNTALLOC!AX322</f>
        <v>0</v>
      </c>
      <c r="AY322" s="697">
        <f>[52]ACCOUNTALLOC!AY322</f>
        <v>0</v>
      </c>
      <c r="AZ322" s="698"/>
      <c r="BA322" s="697">
        <f>[52]ACCOUNTALLOC!BA322</f>
        <v>0</v>
      </c>
      <c r="BB322" s="697">
        <f>[52]ACCOUNTALLOC!BB322</f>
        <v>0</v>
      </c>
      <c r="BC322" s="697">
        <f>[52]ACCOUNTALLOC!BC322</f>
        <v>0</v>
      </c>
      <c r="BD322" s="697">
        <f>[52]ACCOUNTALLOC!BD322</f>
        <v>0</v>
      </c>
      <c r="BE322" s="697">
        <f>[52]ACCOUNTALLOC!BE322</f>
        <v>0</v>
      </c>
      <c r="BF322" s="697">
        <f>[52]ACCOUNTALLOC!BF322</f>
        <v>0</v>
      </c>
      <c r="BG322" s="697">
        <f>[52]ACCOUNTALLOC!BG322</f>
        <v>0</v>
      </c>
      <c r="BH322" s="698"/>
      <c r="BI322" s="697">
        <f>[52]ACCOUNTALLOC!BI322</f>
        <v>0</v>
      </c>
      <c r="BJ322" s="697">
        <f>[52]ACCOUNTALLOC!BJ322</f>
        <v>0</v>
      </c>
      <c r="BK322" s="697">
        <f>[52]ACCOUNTALLOC!BK322</f>
        <v>0</v>
      </c>
      <c r="BL322" s="697">
        <f>[52]ACCOUNTALLOC!BL322</f>
        <v>0</v>
      </c>
      <c r="BM322" s="697">
        <f>[52]ACCOUNTALLOC!BM322</f>
        <v>0</v>
      </c>
      <c r="BN322" s="697">
        <f>[52]ACCOUNTALLOC!BN322</f>
        <v>0</v>
      </c>
      <c r="BO322" s="697">
        <f>[52]ACCOUNTALLOC!BO322</f>
        <v>0</v>
      </c>
      <c r="BP322" s="698"/>
      <c r="BQ322" s="697">
        <f>[52]ACCOUNTALLOC!BQ322</f>
        <v>0</v>
      </c>
      <c r="BR322" s="697">
        <f>[52]ACCOUNTALLOC!BR322</f>
        <v>0</v>
      </c>
      <c r="BS322" s="697">
        <f>[52]ACCOUNTALLOC!BS322</f>
        <v>0</v>
      </c>
      <c r="BT322" s="697">
        <f>[52]ACCOUNTALLOC!BT322</f>
        <v>0</v>
      </c>
      <c r="BU322" s="697">
        <f>[52]ACCOUNTALLOC!BU322</f>
        <v>0</v>
      </c>
      <c r="BV322" s="697">
        <f>[52]ACCOUNTALLOC!BV322</f>
        <v>0</v>
      </c>
      <c r="BW322" s="697">
        <f>[52]ACCOUNTALLOC!BW322</f>
        <v>0</v>
      </c>
      <c r="BX322" s="698"/>
      <c r="BY322" s="697">
        <f>[52]ACCOUNTALLOC!BY322</f>
        <v>0</v>
      </c>
      <c r="BZ322" s="697">
        <f>[52]ACCOUNTALLOC!BZ322</f>
        <v>0</v>
      </c>
      <c r="CA322" s="697">
        <f>[52]ACCOUNTALLOC!CA322</f>
        <v>0</v>
      </c>
      <c r="CB322" s="697">
        <f>[52]ACCOUNTALLOC!CB322</f>
        <v>0</v>
      </c>
      <c r="CC322" s="697">
        <f>[52]ACCOUNTALLOC!CC322</f>
        <v>0</v>
      </c>
      <c r="CD322" s="697">
        <f>[52]ACCOUNTALLOC!CD322</f>
        <v>0</v>
      </c>
      <c r="CE322" s="697">
        <f>[52]ACCOUNTALLOC!CE322</f>
        <v>0</v>
      </c>
      <c r="CF322" s="698"/>
      <c r="CG322" s="697">
        <f>[52]ACCOUNTALLOC!CG322</f>
        <v>0</v>
      </c>
      <c r="CH322" s="697">
        <f>[52]ACCOUNTALLOC!CH322</f>
        <v>0</v>
      </c>
      <c r="CI322" s="697">
        <f>[52]ACCOUNTALLOC!CI322</f>
        <v>43206.916437510416</v>
      </c>
      <c r="CJ322" s="697">
        <f>[52]ACCOUNTALLOC!CJ322</f>
        <v>0</v>
      </c>
      <c r="CK322" s="697">
        <f>[52]ACCOUNTALLOC!CK322</f>
        <v>0</v>
      </c>
      <c r="CL322" s="697">
        <f>[52]ACCOUNTALLOC!CL322</f>
        <v>0</v>
      </c>
      <c r="CM322" s="697">
        <f>[52]ACCOUNTALLOC!CM322</f>
        <v>43206.916437510416</v>
      </c>
      <c r="CN322" s="698">
        <f>[52]ACCOUNTALLOC!CN322</f>
        <v>0</v>
      </c>
      <c r="CO322" s="697">
        <f>[52]ACCOUNTALLOC!CO322</f>
        <v>0</v>
      </c>
      <c r="CP322" s="697">
        <f>[52]ACCOUNTALLOC!CP322</f>
        <v>0</v>
      </c>
      <c r="CQ322" s="697">
        <f>[52]ACCOUNTALLOC!CQ322</f>
        <v>0</v>
      </c>
      <c r="CR322" s="697">
        <f>[52]ACCOUNTALLOC!CR322</f>
        <v>0</v>
      </c>
      <c r="CS322" s="697">
        <f>[52]ACCOUNTALLOC!CS322</f>
        <v>0</v>
      </c>
      <c r="CT322" s="697">
        <f>[52]ACCOUNTALLOC!CT322</f>
        <v>0</v>
      </c>
      <c r="CU322" s="697">
        <f>[52]ACCOUNTALLOC!CU322</f>
        <v>0</v>
      </c>
      <c r="CW322" s="65">
        <f>[52]ACCOUNTALLOC!CW322</f>
        <v>0</v>
      </c>
      <c r="CX322" s="65">
        <f>[52]ACCOUNTALLOC!CX322</f>
        <v>0</v>
      </c>
      <c r="CY322" s="65">
        <f>[52]ACCOUNTALLOC!CY322</f>
        <v>0</v>
      </c>
      <c r="CZ322" s="65">
        <f>[52]ACCOUNTALLOC!CZ322</f>
        <v>0</v>
      </c>
      <c r="DA322" s="65">
        <f>[52]ACCOUNTALLOC!DA322</f>
        <v>0</v>
      </c>
      <c r="DB322" s="65">
        <f>[52]ACCOUNTALLOC!DB322</f>
        <v>0</v>
      </c>
      <c r="DC322" s="65">
        <f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>[52]ACCOUNTALLOC!E323</f>
        <v>0</v>
      </c>
      <c r="F323" s="697">
        <f>[52]ACCOUNTALLOC!F323</f>
        <v>0</v>
      </c>
      <c r="G323" s="697">
        <f>[52]ACCOUNTALLOC!G323</f>
        <v>0</v>
      </c>
      <c r="H323" s="697">
        <f>[52]ACCOUNTALLOC!H323</f>
        <v>0</v>
      </c>
      <c r="I323" s="697">
        <f>[52]ACCOUNTALLOC!I323</f>
        <v>0</v>
      </c>
      <c r="J323" s="697">
        <f>[52]ACCOUNTALLOC!J323</f>
        <v>0</v>
      </c>
      <c r="K323" s="697">
        <f>[52]ACCOUNTALLOC!K323</f>
        <v>0</v>
      </c>
      <c r="L323" s="698"/>
      <c r="M323" s="697">
        <f>[52]ACCOUNTALLOC!M323</f>
        <v>0</v>
      </c>
      <c r="N323" s="697">
        <f>[52]ACCOUNTALLOC!N323</f>
        <v>0</v>
      </c>
      <c r="O323" s="697">
        <f>[52]ACCOUNTALLOC!O323</f>
        <v>0</v>
      </c>
      <c r="P323" s="697">
        <f>[52]ACCOUNTALLOC!P323</f>
        <v>0</v>
      </c>
      <c r="Q323" s="697">
        <f>[52]ACCOUNTALLOC!Q323</f>
        <v>0</v>
      </c>
      <c r="R323" s="697">
        <f>[52]ACCOUNTALLOC!R323</f>
        <v>0</v>
      </c>
      <c r="S323" s="697">
        <f>[52]ACCOUNTALLOC!S323</f>
        <v>0</v>
      </c>
      <c r="T323" s="698"/>
      <c r="U323" s="697">
        <f>[52]ACCOUNTALLOC!U323</f>
        <v>0</v>
      </c>
      <c r="V323" s="697">
        <f>[52]ACCOUNTALLOC!V323</f>
        <v>0</v>
      </c>
      <c r="W323" s="697">
        <f>[52]ACCOUNTALLOC!W323</f>
        <v>0</v>
      </c>
      <c r="X323" s="697">
        <f>[52]ACCOUNTALLOC!X323</f>
        <v>0</v>
      </c>
      <c r="Y323" s="697">
        <f>[52]ACCOUNTALLOC!Y323</f>
        <v>0</v>
      </c>
      <c r="Z323" s="697">
        <f>[52]ACCOUNTALLOC!Z323</f>
        <v>0</v>
      </c>
      <c r="AA323" s="697">
        <f>[52]ACCOUNTALLOC!AA323</f>
        <v>0</v>
      </c>
      <c r="AB323" s="698"/>
      <c r="AC323" s="697">
        <f>[52]ACCOUNTALLOC!AC323</f>
        <v>0</v>
      </c>
      <c r="AD323" s="697">
        <f>[52]ACCOUNTALLOC!AD323</f>
        <v>0</v>
      </c>
      <c r="AE323" s="697">
        <f>[52]ACCOUNTALLOC!AE323</f>
        <v>0</v>
      </c>
      <c r="AF323" s="697">
        <f>[52]ACCOUNTALLOC!AF323</f>
        <v>0</v>
      </c>
      <c r="AG323" s="697">
        <f>[52]ACCOUNTALLOC!AG323</f>
        <v>0</v>
      </c>
      <c r="AH323" s="697">
        <f>[52]ACCOUNTALLOC!AH323</f>
        <v>0</v>
      </c>
      <c r="AI323" s="697">
        <f>[52]ACCOUNTALLOC!AI323</f>
        <v>0</v>
      </c>
      <c r="AJ323" s="698"/>
      <c r="AK323" s="697">
        <f>[52]ACCOUNTALLOC!AK323</f>
        <v>0</v>
      </c>
      <c r="AL323" s="697">
        <f>[52]ACCOUNTALLOC!AL323</f>
        <v>0</v>
      </c>
      <c r="AM323" s="697">
        <f>[52]ACCOUNTALLOC!AM323</f>
        <v>0</v>
      </c>
      <c r="AN323" s="697">
        <f>[52]ACCOUNTALLOC!AN323</f>
        <v>0</v>
      </c>
      <c r="AO323" s="697">
        <f>[52]ACCOUNTALLOC!AO323</f>
        <v>0</v>
      </c>
      <c r="AP323" s="697">
        <f>[52]ACCOUNTALLOC!AP323</f>
        <v>0</v>
      </c>
      <c r="AQ323" s="697">
        <f>[52]ACCOUNTALLOC!AQ323</f>
        <v>0</v>
      </c>
      <c r="AR323" s="698"/>
      <c r="AS323" s="697">
        <f>[52]ACCOUNTALLOC!AS323</f>
        <v>0</v>
      </c>
      <c r="AT323" s="697">
        <f>[52]ACCOUNTALLOC!AT323</f>
        <v>0</v>
      </c>
      <c r="AU323" s="697">
        <f>[52]ACCOUNTALLOC!AU323</f>
        <v>0</v>
      </c>
      <c r="AV323" s="697">
        <f>[52]ACCOUNTALLOC!AV323</f>
        <v>0</v>
      </c>
      <c r="AW323" s="697">
        <f>[52]ACCOUNTALLOC!AW323</f>
        <v>0</v>
      </c>
      <c r="AX323" s="697">
        <f>[52]ACCOUNTALLOC!AX323</f>
        <v>0</v>
      </c>
      <c r="AY323" s="697">
        <f>[52]ACCOUNTALLOC!AY323</f>
        <v>0</v>
      </c>
      <c r="AZ323" s="698"/>
      <c r="BA323" s="697">
        <f>[52]ACCOUNTALLOC!BA323</f>
        <v>0</v>
      </c>
      <c r="BB323" s="697">
        <f>[52]ACCOUNTALLOC!BB323</f>
        <v>0</v>
      </c>
      <c r="BC323" s="697">
        <f>[52]ACCOUNTALLOC!BC323</f>
        <v>0</v>
      </c>
      <c r="BD323" s="697">
        <f>[52]ACCOUNTALLOC!BD323</f>
        <v>0</v>
      </c>
      <c r="BE323" s="697">
        <f>[52]ACCOUNTALLOC!BE323</f>
        <v>0</v>
      </c>
      <c r="BF323" s="697">
        <f>[52]ACCOUNTALLOC!BF323</f>
        <v>0</v>
      </c>
      <c r="BG323" s="697">
        <f>[52]ACCOUNTALLOC!BG323</f>
        <v>0</v>
      </c>
      <c r="BH323" s="698"/>
      <c r="BI323" s="697">
        <f>[52]ACCOUNTALLOC!BI323</f>
        <v>0</v>
      </c>
      <c r="BJ323" s="697">
        <f>[52]ACCOUNTALLOC!BJ323</f>
        <v>0</v>
      </c>
      <c r="BK323" s="697">
        <f>[52]ACCOUNTALLOC!BK323</f>
        <v>0</v>
      </c>
      <c r="BL323" s="697">
        <f>[52]ACCOUNTALLOC!BL323</f>
        <v>0</v>
      </c>
      <c r="BM323" s="697">
        <f>[52]ACCOUNTALLOC!BM323</f>
        <v>0</v>
      </c>
      <c r="BN323" s="697">
        <f>[52]ACCOUNTALLOC!BN323</f>
        <v>0</v>
      </c>
      <c r="BO323" s="697">
        <f>[52]ACCOUNTALLOC!BO323</f>
        <v>0</v>
      </c>
      <c r="BP323" s="698"/>
      <c r="BQ323" s="697">
        <f>[52]ACCOUNTALLOC!BQ323</f>
        <v>0</v>
      </c>
      <c r="BR323" s="697">
        <f>[52]ACCOUNTALLOC!BR323</f>
        <v>0</v>
      </c>
      <c r="BS323" s="697">
        <f>[52]ACCOUNTALLOC!BS323</f>
        <v>0</v>
      </c>
      <c r="BT323" s="697">
        <f>[52]ACCOUNTALLOC!BT323</f>
        <v>0</v>
      </c>
      <c r="BU323" s="697">
        <f>[52]ACCOUNTALLOC!BU323</f>
        <v>0</v>
      </c>
      <c r="BV323" s="697">
        <f>[52]ACCOUNTALLOC!BV323</f>
        <v>0</v>
      </c>
      <c r="BW323" s="697">
        <f>[52]ACCOUNTALLOC!BW323</f>
        <v>0</v>
      </c>
      <c r="BX323" s="698"/>
      <c r="BY323" s="697">
        <f>[52]ACCOUNTALLOC!BY323</f>
        <v>0</v>
      </c>
      <c r="BZ323" s="697">
        <f>[52]ACCOUNTALLOC!BZ323</f>
        <v>0</v>
      </c>
      <c r="CA323" s="697">
        <f>[52]ACCOUNTALLOC!CA323</f>
        <v>0</v>
      </c>
      <c r="CB323" s="697">
        <f>[52]ACCOUNTALLOC!CB323</f>
        <v>0</v>
      </c>
      <c r="CC323" s="697">
        <f>[52]ACCOUNTALLOC!CC323</f>
        <v>0</v>
      </c>
      <c r="CD323" s="697">
        <f>[52]ACCOUNTALLOC!CD323</f>
        <v>0</v>
      </c>
      <c r="CE323" s="697">
        <f>[52]ACCOUNTALLOC!CE323</f>
        <v>0</v>
      </c>
      <c r="CF323" s="698"/>
      <c r="CG323" s="697">
        <f>[52]ACCOUNTALLOC!CG323</f>
        <v>0</v>
      </c>
      <c r="CH323" s="697">
        <f>[52]ACCOUNTALLOC!CH323</f>
        <v>0</v>
      </c>
      <c r="CI323" s="697">
        <f>[52]ACCOUNTALLOC!CI323</f>
        <v>0</v>
      </c>
      <c r="CJ323" s="697">
        <f>[52]ACCOUNTALLOC!CJ323</f>
        <v>0</v>
      </c>
      <c r="CK323" s="697">
        <f>[52]ACCOUNTALLOC!CK323</f>
        <v>0</v>
      </c>
      <c r="CL323" s="697">
        <f>[52]ACCOUNTALLOC!CL323</f>
        <v>0</v>
      </c>
      <c r="CM323" s="697">
        <f>[52]ACCOUNTALLOC!CM323</f>
        <v>0</v>
      </c>
      <c r="CN323" s="698">
        <f>[52]ACCOUNTALLOC!CN323</f>
        <v>0</v>
      </c>
      <c r="CO323" s="697">
        <f>[52]ACCOUNTALLOC!CO323</f>
        <v>0</v>
      </c>
      <c r="CP323" s="697">
        <f>[52]ACCOUNTALLOC!CP323</f>
        <v>0</v>
      </c>
      <c r="CQ323" s="697">
        <f>[52]ACCOUNTALLOC!CQ323</f>
        <v>0</v>
      </c>
      <c r="CR323" s="697">
        <f>[52]ACCOUNTALLOC!CR323</f>
        <v>0</v>
      </c>
      <c r="CS323" s="697">
        <f>[52]ACCOUNTALLOC!CS323</f>
        <v>0</v>
      </c>
      <c r="CT323" s="697">
        <f>[52]ACCOUNTALLOC!CT323</f>
        <v>0</v>
      </c>
      <c r="CU323" s="697">
        <f>[52]ACCOUNTALLOC!CU323</f>
        <v>0</v>
      </c>
      <c r="CW323" s="65">
        <f>[52]ACCOUNTALLOC!CW323</f>
        <v>0</v>
      </c>
      <c r="CX323" s="65">
        <f>[52]ACCOUNTALLOC!CX323</f>
        <v>0</v>
      </c>
      <c r="CY323" s="65">
        <f>[52]ACCOUNTALLOC!CY323</f>
        <v>0</v>
      </c>
      <c r="CZ323" s="65">
        <f>[52]ACCOUNTALLOC!CZ323</f>
        <v>0</v>
      </c>
      <c r="DA323" s="65">
        <f>[52]ACCOUNTALLOC!DA323</f>
        <v>0</v>
      </c>
      <c r="DB323" s="65">
        <f>[52]ACCOUNTALLOC!DB323</f>
        <v>0</v>
      </c>
      <c r="DC323" s="65">
        <f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>[52]ACCOUNTALLOC!E324</f>
        <v>0</v>
      </c>
      <c r="F324" s="697">
        <f>[52]ACCOUNTALLOC!F324</f>
        <v>0</v>
      </c>
      <c r="G324" s="697">
        <f>[52]ACCOUNTALLOC!G324</f>
        <v>0</v>
      </c>
      <c r="H324" s="697">
        <f>[52]ACCOUNTALLOC!H324</f>
        <v>0</v>
      </c>
      <c r="I324" s="697">
        <f>[52]ACCOUNTALLOC!I324</f>
        <v>0</v>
      </c>
      <c r="J324" s="697">
        <f>[52]ACCOUNTALLOC!J324</f>
        <v>0</v>
      </c>
      <c r="K324" s="697">
        <f>[52]ACCOUNTALLOC!K324</f>
        <v>0</v>
      </c>
      <c r="L324" s="698"/>
      <c r="M324" s="697">
        <f>[52]ACCOUNTALLOC!M324</f>
        <v>0</v>
      </c>
      <c r="N324" s="697">
        <f>[52]ACCOUNTALLOC!N324</f>
        <v>0</v>
      </c>
      <c r="O324" s="697">
        <f>[52]ACCOUNTALLOC!O324</f>
        <v>0</v>
      </c>
      <c r="P324" s="697">
        <f>[52]ACCOUNTALLOC!P324</f>
        <v>0</v>
      </c>
      <c r="Q324" s="697">
        <f>[52]ACCOUNTALLOC!Q324</f>
        <v>0</v>
      </c>
      <c r="R324" s="697">
        <f>[52]ACCOUNTALLOC!R324</f>
        <v>0</v>
      </c>
      <c r="S324" s="697">
        <f>[52]ACCOUNTALLOC!S324</f>
        <v>0</v>
      </c>
      <c r="T324" s="698"/>
      <c r="U324" s="697">
        <f>[52]ACCOUNTALLOC!U324</f>
        <v>0</v>
      </c>
      <c r="V324" s="697">
        <f>[52]ACCOUNTALLOC!V324</f>
        <v>0</v>
      </c>
      <c r="W324" s="697">
        <f>[52]ACCOUNTALLOC!W324</f>
        <v>0</v>
      </c>
      <c r="X324" s="697">
        <f>[52]ACCOUNTALLOC!X324</f>
        <v>0</v>
      </c>
      <c r="Y324" s="697">
        <f>[52]ACCOUNTALLOC!Y324</f>
        <v>0</v>
      </c>
      <c r="Z324" s="697">
        <f>[52]ACCOUNTALLOC!Z324</f>
        <v>0</v>
      </c>
      <c r="AA324" s="697">
        <f>[52]ACCOUNTALLOC!AA324</f>
        <v>0</v>
      </c>
      <c r="AB324" s="698"/>
      <c r="AC324" s="697">
        <f>[52]ACCOUNTALLOC!AC324</f>
        <v>0</v>
      </c>
      <c r="AD324" s="697">
        <f>[52]ACCOUNTALLOC!AD324</f>
        <v>0</v>
      </c>
      <c r="AE324" s="697">
        <f>[52]ACCOUNTALLOC!AE324</f>
        <v>0</v>
      </c>
      <c r="AF324" s="697">
        <f>[52]ACCOUNTALLOC!AF324</f>
        <v>0</v>
      </c>
      <c r="AG324" s="697">
        <f>[52]ACCOUNTALLOC!AG324</f>
        <v>0</v>
      </c>
      <c r="AH324" s="697">
        <f>[52]ACCOUNTALLOC!AH324</f>
        <v>0</v>
      </c>
      <c r="AI324" s="697">
        <f>[52]ACCOUNTALLOC!AI324</f>
        <v>0</v>
      </c>
      <c r="AJ324" s="698"/>
      <c r="AK324" s="697">
        <f>[52]ACCOUNTALLOC!AK324</f>
        <v>0</v>
      </c>
      <c r="AL324" s="697">
        <f>[52]ACCOUNTALLOC!AL324</f>
        <v>0</v>
      </c>
      <c r="AM324" s="697">
        <f>[52]ACCOUNTALLOC!AM324</f>
        <v>0</v>
      </c>
      <c r="AN324" s="697">
        <f>[52]ACCOUNTALLOC!AN324</f>
        <v>0</v>
      </c>
      <c r="AO324" s="697">
        <f>[52]ACCOUNTALLOC!AO324</f>
        <v>0</v>
      </c>
      <c r="AP324" s="697">
        <f>[52]ACCOUNTALLOC!AP324</f>
        <v>0</v>
      </c>
      <c r="AQ324" s="697">
        <f>[52]ACCOUNTALLOC!AQ324</f>
        <v>0</v>
      </c>
      <c r="AR324" s="698"/>
      <c r="AS324" s="697">
        <f>[52]ACCOUNTALLOC!AS324</f>
        <v>0</v>
      </c>
      <c r="AT324" s="697">
        <f>[52]ACCOUNTALLOC!AT324</f>
        <v>0</v>
      </c>
      <c r="AU324" s="697">
        <f>[52]ACCOUNTALLOC!AU324</f>
        <v>0</v>
      </c>
      <c r="AV324" s="697">
        <f>[52]ACCOUNTALLOC!AV324</f>
        <v>0</v>
      </c>
      <c r="AW324" s="697">
        <f>[52]ACCOUNTALLOC!AW324</f>
        <v>0</v>
      </c>
      <c r="AX324" s="697">
        <f>[52]ACCOUNTALLOC!AX324</f>
        <v>0</v>
      </c>
      <c r="AY324" s="697">
        <f>[52]ACCOUNTALLOC!AY324</f>
        <v>0</v>
      </c>
      <c r="AZ324" s="698"/>
      <c r="BA324" s="697">
        <f>[52]ACCOUNTALLOC!BA324</f>
        <v>0</v>
      </c>
      <c r="BB324" s="697">
        <f>[52]ACCOUNTALLOC!BB324</f>
        <v>0</v>
      </c>
      <c r="BC324" s="697">
        <f>[52]ACCOUNTALLOC!BC324</f>
        <v>0</v>
      </c>
      <c r="BD324" s="697">
        <f>[52]ACCOUNTALLOC!BD324</f>
        <v>0</v>
      </c>
      <c r="BE324" s="697">
        <f>[52]ACCOUNTALLOC!BE324</f>
        <v>0</v>
      </c>
      <c r="BF324" s="697">
        <f>[52]ACCOUNTALLOC!BF324</f>
        <v>0</v>
      </c>
      <c r="BG324" s="697">
        <f>[52]ACCOUNTALLOC!BG324</f>
        <v>0</v>
      </c>
      <c r="BH324" s="698"/>
      <c r="BI324" s="697">
        <f>[52]ACCOUNTALLOC!BI324</f>
        <v>0</v>
      </c>
      <c r="BJ324" s="697">
        <f>[52]ACCOUNTALLOC!BJ324</f>
        <v>0</v>
      </c>
      <c r="BK324" s="697">
        <f>[52]ACCOUNTALLOC!BK324</f>
        <v>0</v>
      </c>
      <c r="BL324" s="697">
        <f>[52]ACCOUNTALLOC!BL324</f>
        <v>0</v>
      </c>
      <c r="BM324" s="697">
        <f>[52]ACCOUNTALLOC!BM324</f>
        <v>0</v>
      </c>
      <c r="BN324" s="697">
        <f>[52]ACCOUNTALLOC!BN324</f>
        <v>0</v>
      </c>
      <c r="BO324" s="697">
        <f>[52]ACCOUNTALLOC!BO324</f>
        <v>0</v>
      </c>
      <c r="BP324" s="698"/>
      <c r="BQ324" s="697">
        <f>[52]ACCOUNTALLOC!BQ324</f>
        <v>0</v>
      </c>
      <c r="BR324" s="697">
        <f>[52]ACCOUNTALLOC!BR324</f>
        <v>0</v>
      </c>
      <c r="BS324" s="697">
        <f>[52]ACCOUNTALLOC!BS324</f>
        <v>0</v>
      </c>
      <c r="BT324" s="697">
        <f>[52]ACCOUNTALLOC!BT324</f>
        <v>0</v>
      </c>
      <c r="BU324" s="697">
        <f>[52]ACCOUNTALLOC!BU324</f>
        <v>0</v>
      </c>
      <c r="BV324" s="697">
        <f>[52]ACCOUNTALLOC!BV324</f>
        <v>0</v>
      </c>
      <c r="BW324" s="697">
        <f>[52]ACCOUNTALLOC!BW324</f>
        <v>0</v>
      </c>
      <c r="BX324" s="698"/>
      <c r="BY324" s="697">
        <f>[52]ACCOUNTALLOC!BY324</f>
        <v>0</v>
      </c>
      <c r="BZ324" s="697">
        <f>[52]ACCOUNTALLOC!BZ324</f>
        <v>0</v>
      </c>
      <c r="CA324" s="697">
        <f>[52]ACCOUNTALLOC!CA324</f>
        <v>0</v>
      </c>
      <c r="CB324" s="697">
        <f>[52]ACCOUNTALLOC!CB324</f>
        <v>0</v>
      </c>
      <c r="CC324" s="697">
        <f>[52]ACCOUNTALLOC!CC324</f>
        <v>0</v>
      </c>
      <c r="CD324" s="697">
        <f>[52]ACCOUNTALLOC!CD324</f>
        <v>0</v>
      </c>
      <c r="CE324" s="697">
        <f>[52]ACCOUNTALLOC!CE324</f>
        <v>0</v>
      </c>
      <c r="CF324" s="698"/>
      <c r="CG324" s="697">
        <f>[52]ACCOUNTALLOC!CG324</f>
        <v>0</v>
      </c>
      <c r="CH324" s="697">
        <f>[52]ACCOUNTALLOC!CH324</f>
        <v>0</v>
      </c>
      <c r="CI324" s="697">
        <f>[52]ACCOUNTALLOC!CI324</f>
        <v>0</v>
      </c>
      <c r="CJ324" s="697">
        <f>[52]ACCOUNTALLOC!CJ324</f>
        <v>0</v>
      </c>
      <c r="CK324" s="697">
        <f>[52]ACCOUNTALLOC!CK324</f>
        <v>0</v>
      </c>
      <c r="CL324" s="697">
        <f>[52]ACCOUNTALLOC!CL324</f>
        <v>0</v>
      </c>
      <c r="CM324" s="697">
        <f>[52]ACCOUNTALLOC!CM324</f>
        <v>0</v>
      </c>
      <c r="CN324" s="698">
        <f>[52]ACCOUNTALLOC!CN324</f>
        <v>0</v>
      </c>
      <c r="CO324" s="697">
        <f>[52]ACCOUNTALLOC!CO324</f>
        <v>0</v>
      </c>
      <c r="CP324" s="697">
        <f>[52]ACCOUNTALLOC!CP324</f>
        <v>0</v>
      </c>
      <c r="CQ324" s="697">
        <f>[52]ACCOUNTALLOC!CQ324</f>
        <v>0</v>
      </c>
      <c r="CR324" s="697">
        <f>[52]ACCOUNTALLOC!CR324</f>
        <v>0</v>
      </c>
      <c r="CS324" s="697">
        <f>[52]ACCOUNTALLOC!CS324</f>
        <v>0</v>
      </c>
      <c r="CT324" s="697">
        <f>[52]ACCOUNTALLOC!CT324</f>
        <v>0</v>
      </c>
      <c r="CU324" s="697">
        <f>[52]ACCOUNTALLOC!CU324</f>
        <v>0</v>
      </c>
      <c r="CW324" s="65">
        <f>[52]ACCOUNTALLOC!CW324</f>
        <v>0</v>
      </c>
      <c r="CX324" s="65">
        <f>[52]ACCOUNTALLOC!CX324</f>
        <v>0</v>
      </c>
      <c r="CY324" s="65">
        <f>[52]ACCOUNTALLOC!CY324</f>
        <v>0</v>
      </c>
      <c r="CZ324" s="65">
        <f>[52]ACCOUNTALLOC!CZ324</f>
        <v>0</v>
      </c>
      <c r="DA324" s="65">
        <f>[52]ACCOUNTALLOC!DA324</f>
        <v>0</v>
      </c>
      <c r="DB324" s="65">
        <f>[52]ACCOUNTALLOC!DB324</f>
        <v>0</v>
      </c>
      <c r="DC324" s="65">
        <f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>[52]ACCOUNTALLOC!E325</f>
        <v>0</v>
      </c>
      <c r="F325" s="697">
        <f>[52]ACCOUNTALLOC!F325</f>
        <v>0</v>
      </c>
      <c r="G325" s="697">
        <f>[52]ACCOUNTALLOC!G325</f>
        <v>0</v>
      </c>
      <c r="H325" s="697">
        <f>[52]ACCOUNTALLOC!H325</f>
        <v>0</v>
      </c>
      <c r="I325" s="697">
        <f>[52]ACCOUNTALLOC!I325</f>
        <v>0</v>
      </c>
      <c r="J325" s="697">
        <f>[52]ACCOUNTALLOC!J325</f>
        <v>0</v>
      </c>
      <c r="K325" s="697">
        <f>[52]ACCOUNTALLOC!K325</f>
        <v>0</v>
      </c>
      <c r="L325" s="698"/>
      <c r="M325" s="697">
        <f>[52]ACCOUNTALLOC!M325</f>
        <v>0</v>
      </c>
      <c r="N325" s="697">
        <f>[52]ACCOUNTALLOC!N325</f>
        <v>0</v>
      </c>
      <c r="O325" s="697">
        <f>[52]ACCOUNTALLOC!O325</f>
        <v>0</v>
      </c>
      <c r="P325" s="697">
        <f>[52]ACCOUNTALLOC!P325</f>
        <v>0</v>
      </c>
      <c r="Q325" s="697">
        <f>[52]ACCOUNTALLOC!Q325</f>
        <v>0</v>
      </c>
      <c r="R325" s="697">
        <f>[52]ACCOUNTALLOC!R325</f>
        <v>0</v>
      </c>
      <c r="S325" s="697">
        <f>[52]ACCOUNTALLOC!S325</f>
        <v>0</v>
      </c>
      <c r="T325" s="698"/>
      <c r="U325" s="697">
        <f>[52]ACCOUNTALLOC!U325</f>
        <v>0</v>
      </c>
      <c r="V325" s="697">
        <f>[52]ACCOUNTALLOC!V325</f>
        <v>0</v>
      </c>
      <c r="W325" s="697">
        <f>[52]ACCOUNTALLOC!W325</f>
        <v>0</v>
      </c>
      <c r="X325" s="697">
        <f>[52]ACCOUNTALLOC!X325</f>
        <v>0</v>
      </c>
      <c r="Y325" s="697">
        <f>[52]ACCOUNTALLOC!Y325</f>
        <v>0</v>
      </c>
      <c r="Z325" s="697">
        <f>[52]ACCOUNTALLOC!Z325</f>
        <v>0</v>
      </c>
      <c r="AA325" s="697">
        <f>[52]ACCOUNTALLOC!AA325</f>
        <v>0</v>
      </c>
      <c r="AB325" s="698"/>
      <c r="AC325" s="697">
        <f>[52]ACCOUNTALLOC!AC325</f>
        <v>0</v>
      </c>
      <c r="AD325" s="697">
        <f>[52]ACCOUNTALLOC!AD325</f>
        <v>0</v>
      </c>
      <c r="AE325" s="697">
        <f>[52]ACCOUNTALLOC!AE325</f>
        <v>0</v>
      </c>
      <c r="AF325" s="697">
        <f>[52]ACCOUNTALLOC!AF325</f>
        <v>0</v>
      </c>
      <c r="AG325" s="697">
        <f>[52]ACCOUNTALLOC!AG325</f>
        <v>0</v>
      </c>
      <c r="AH325" s="697">
        <f>[52]ACCOUNTALLOC!AH325</f>
        <v>0</v>
      </c>
      <c r="AI325" s="697">
        <f>[52]ACCOUNTALLOC!AI325</f>
        <v>0</v>
      </c>
      <c r="AJ325" s="698"/>
      <c r="AK325" s="697">
        <f>[52]ACCOUNTALLOC!AK325</f>
        <v>0</v>
      </c>
      <c r="AL325" s="697">
        <f>[52]ACCOUNTALLOC!AL325</f>
        <v>0</v>
      </c>
      <c r="AM325" s="697">
        <f>[52]ACCOUNTALLOC!AM325</f>
        <v>0</v>
      </c>
      <c r="AN325" s="697">
        <f>[52]ACCOUNTALLOC!AN325</f>
        <v>0</v>
      </c>
      <c r="AO325" s="697">
        <f>[52]ACCOUNTALLOC!AO325</f>
        <v>0</v>
      </c>
      <c r="AP325" s="697">
        <f>[52]ACCOUNTALLOC!AP325</f>
        <v>0</v>
      </c>
      <c r="AQ325" s="697">
        <f>[52]ACCOUNTALLOC!AQ325</f>
        <v>0</v>
      </c>
      <c r="AR325" s="698"/>
      <c r="AS325" s="697">
        <f>[52]ACCOUNTALLOC!AS325</f>
        <v>0</v>
      </c>
      <c r="AT325" s="697">
        <f>[52]ACCOUNTALLOC!AT325</f>
        <v>0</v>
      </c>
      <c r="AU325" s="697">
        <f>[52]ACCOUNTALLOC!AU325</f>
        <v>0</v>
      </c>
      <c r="AV325" s="697">
        <f>[52]ACCOUNTALLOC!AV325</f>
        <v>0</v>
      </c>
      <c r="AW325" s="697">
        <f>[52]ACCOUNTALLOC!AW325</f>
        <v>0</v>
      </c>
      <c r="AX325" s="697">
        <f>[52]ACCOUNTALLOC!AX325</f>
        <v>0</v>
      </c>
      <c r="AY325" s="697">
        <f>[52]ACCOUNTALLOC!AY325</f>
        <v>0</v>
      </c>
      <c r="AZ325" s="698"/>
      <c r="BA325" s="697">
        <f>[52]ACCOUNTALLOC!BA325</f>
        <v>0</v>
      </c>
      <c r="BB325" s="697">
        <f>[52]ACCOUNTALLOC!BB325</f>
        <v>0</v>
      </c>
      <c r="BC325" s="697">
        <f>[52]ACCOUNTALLOC!BC325</f>
        <v>0</v>
      </c>
      <c r="BD325" s="697">
        <f>[52]ACCOUNTALLOC!BD325</f>
        <v>0</v>
      </c>
      <c r="BE325" s="697">
        <f>[52]ACCOUNTALLOC!BE325</f>
        <v>0</v>
      </c>
      <c r="BF325" s="697">
        <f>[52]ACCOUNTALLOC!BF325</f>
        <v>0</v>
      </c>
      <c r="BG325" s="697">
        <f>[52]ACCOUNTALLOC!BG325</f>
        <v>0</v>
      </c>
      <c r="BH325" s="698"/>
      <c r="BI325" s="697">
        <f>[52]ACCOUNTALLOC!BI325</f>
        <v>0</v>
      </c>
      <c r="BJ325" s="697">
        <f>[52]ACCOUNTALLOC!BJ325</f>
        <v>0</v>
      </c>
      <c r="BK325" s="697">
        <f>[52]ACCOUNTALLOC!BK325</f>
        <v>0</v>
      </c>
      <c r="BL325" s="697">
        <f>[52]ACCOUNTALLOC!BL325</f>
        <v>0</v>
      </c>
      <c r="BM325" s="697">
        <f>[52]ACCOUNTALLOC!BM325</f>
        <v>0</v>
      </c>
      <c r="BN325" s="697">
        <f>[52]ACCOUNTALLOC!BN325</f>
        <v>0</v>
      </c>
      <c r="BO325" s="697">
        <f>[52]ACCOUNTALLOC!BO325</f>
        <v>0</v>
      </c>
      <c r="BP325" s="698"/>
      <c r="BQ325" s="697">
        <f>[52]ACCOUNTALLOC!BQ325</f>
        <v>0</v>
      </c>
      <c r="BR325" s="697">
        <f>[52]ACCOUNTALLOC!BR325</f>
        <v>0</v>
      </c>
      <c r="BS325" s="697">
        <f>[52]ACCOUNTALLOC!BS325</f>
        <v>0</v>
      </c>
      <c r="BT325" s="697">
        <f>[52]ACCOUNTALLOC!BT325</f>
        <v>0</v>
      </c>
      <c r="BU325" s="697">
        <f>[52]ACCOUNTALLOC!BU325</f>
        <v>0</v>
      </c>
      <c r="BV325" s="697">
        <f>[52]ACCOUNTALLOC!BV325</f>
        <v>0</v>
      </c>
      <c r="BW325" s="697">
        <f>[52]ACCOUNTALLOC!BW325</f>
        <v>0</v>
      </c>
      <c r="BX325" s="698"/>
      <c r="BY325" s="697">
        <f>[52]ACCOUNTALLOC!BY325</f>
        <v>0</v>
      </c>
      <c r="BZ325" s="697">
        <f>[52]ACCOUNTALLOC!BZ325</f>
        <v>0</v>
      </c>
      <c r="CA325" s="697">
        <f>[52]ACCOUNTALLOC!CA325</f>
        <v>0</v>
      </c>
      <c r="CB325" s="697">
        <f>[52]ACCOUNTALLOC!CB325</f>
        <v>0</v>
      </c>
      <c r="CC325" s="697">
        <f>[52]ACCOUNTALLOC!CC325</f>
        <v>0</v>
      </c>
      <c r="CD325" s="697">
        <f>[52]ACCOUNTALLOC!CD325</f>
        <v>0</v>
      </c>
      <c r="CE325" s="697">
        <f>[52]ACCOUNTALLOC!CE325</f>
        <v>0</v>
      </c>
      <c r="CF325" s="698"/>
      <c r="CG325" s="697">
        <f>[52]ACCOUNTALLOC!CG325</f>
        <v>0</v>
      </c>
      <c r="CH325" s="697">
        <f>[52]ACCOUNTALLOC!CH325</f>
        <v>0</v>
      </c>
      <c r="CI325" s="697">
        <f>[52]ACCOUNTALLOC!CI325</f>
        <v>0</v>
      </c>
      <c r="CJ325" s="697">
        <f>[52]ACCOUNTALLOC!CJ325</f>
        <v>0</v>
      </c>
      <c r="CK325" s="697">
        <f>[52]ACCOUNTALLOC!CK325</f>
        <v>0</v>
      </c>
      <c r="CL325" s="697">
        <f>[52]ACCOUNTALLOC!CL325</f>
        <v>0</v>
      </c>
      <c r="CM325" s="697">
        <f>[52]ACCOUNTALLOC!CM325</f>
        <v>0</v>
      </c>
      <c r="CN325" s="698">
        <f>[52]ACCOUNTALLOC!CN325</f>
        <v>0</v>
      </c>
      <c r="CO325" s="697">
        <f>[52]ACCOUNTALLOC!CO325</f>
        <v>0</v>
      </c>
      <c r="CP325" s="697">
        <f>[52]ACCOUNTALLOC!CP325</f>
        <v>0</v>
      </c>
      <c r="CQ325" s="697">
        <f>[52]ACCOUNTALLOC!CQ325</f>
        <v>0</v>
      </c>
      <c r="CR325" s="697">
        <f>[52]ACCOUNTALLOC!CR325</f>
        <v>0</v>
      </c>
      <c r="CS325" s="697">
        <f>[52]ACCOUNTALLOC!CS325</f>
        <v>0</v>
      </c>
      <c r="CT325" s="697">
        <f>[52]ACCOUNTALLOC!CT325</f>
        <v>0</v>
      </c>
      <c r="CU325" s="697">
        <f>[52]ACCOUNTALLOC!CU325</f>
        <v>0</v>
      </c>
      <c r="CW325" s="65">
        <f>[52]ACCOUNTALLOC!CW325</f>
        <v>0</v>
      </c>
      <c r="CX325" s="65">
        <f>[52]ACCOUNTALLOC!CX325</f>
        <v>0</v>
      </c>
      <c r="CY325" s="65">
        <f>[52]ACCOUNTALLOC!CY325</f>
        <v>0</v>
      </c>
      <c r="CZ325" s="65">
        <f>[52]ACCOUNTALLOC!CZ325</f>
        <v>0</v>
      </c>
      <c r="DA325" s="65">
        <f>[52]ACCOUNTALLOC!DA325</f>
        <v>0</v>
      </c>
      <c r="DB325" s="65">
        <f>[52]ACCOUNTALLOC!DB325</f>
        <v>0</v>
      </c>
      <c r="DC325" s="65">
        <f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>[52]ACCOUNTALLOC!E326</f>
        <v>0</v>
      </c>
      <c r="F326" s="697">
        <f>[52]ACCOUNTALLOC!F326</f>
        <v>0</v>
      </c>
      <c r="G326" s="697">
        <f>[52]ACCOUNTALLOC!G326</f>
        <v>0</v>
      </c>
      <c r="H326" s="697">
        <f>[52]ACCOUNTALLOC!H326</f>
        <v>0</v>
      </c>
      <c r="I326" s="697">
        <f>[52]ACCOUNTALLOC!I326</f>
        <v>0</v>
      </c>
      <c r="J326" s="697">
        <f>[52]ACCOUNTALLOC!J326</f>
        <v>0</v>
      </c>
      <c r="K326" s="697">
        <f>[52]ACCOUNTALLOC!K326</f>
        <v>0</v>
      </c>
      <c r="L326" s="698"/>
      <c r="M326" s="697">
        <f>[52]ACCOUNTALLOC!M326</f>
        <v>0</v>
      </c>
      <c r="N326" s="697">
        <f>[52]ACCOUNTALLOC!N326</f>
        <v>0</v>
      </c>
      <c r="O326" s="697">
        <f>[52]ACCOUNTALLOC!O326</f>
        <v>0</v>
      </c>
      <c r="P326" s="697">
        <f>[52]ACCOUNTALLOC!P326</f>
        <v>0</v>
      </c>
      <c r="Q326" s="697">
        <f>[52]ACCOUNTALLOC!Q326</f>
        <v>0</v>
      </c>
      <c r="R326" s="697">
        <f>[52]ACCOUNTALLOC!R326</f>
        <v>0</v>
      </c>
      <c r="S326" s="697">
        <f>[52]ACCOUNTALLOC!S326</f>
        <v>0</v>
      </c>
      <c r="T326" s="698"/>
      <c r="U326" s="697">
        <f>[52]ACCOUNTALLOC!U326</f>
        <v>0</v>
      </c>
      <c r="V326" s="697">
        <f>[52]ACCOUNTALLOC!V326</f>
        <v>0</v>
      </c>
      <c r="W326" s="697">
        <f>[52]ACCOUNTALLOC!W326</f>
        <v>0</v>
      </c>
      <c r="X326" s="697">
        <f>[52]ACCOUNTALLOC!X326</f>
        <v>0</v>
      </c>
      <c r="Y326" s="697">
        <f>[52]ACCOUNTALLOC!Y326</f>
        <v>0</v>
      </c>
      <c r="Z326" s="697">
        <f>[52]ACCOUNTALLOC!Z326</f>
        <v>0</v>
      </c>
      <c r="AA326" s="697">
        <f>[52]ACCOUNTALLOC!AA326</f>
        <v>0</v>
      </c>
      <c r="AB326" s="698"/>
      <c r="AC326" s="697">
        <f>[52]ACCOUNTALLOC!AC326</f>
        <v>0</v>
      </c>
      <c r="AD326" s="697">
        <f>[52]ACCOUNTALLOC!AD326</f>
        <v>0</v>
      </c>
      <c r="AE326" s="697">
        <f>[52]ACCOUNTALLOC!AE326</f>
        <v>0</v>
      </c>
      <c r="AF326" s="697">
        <f>[52]ACCOUNTALLOC!AF326</f>
        <v>0</v>
      </c>
      <c r="AG326" s="697">
        <f>[52]ACCOUNTALLOC!AG326</f>
        <v>0</v>
      </c>
      <c r="AH326" s="697">
        <f>[52]ACCOUNTALLOC!AH326</f>
        <v>0</v>
      </c>
      <c r="AI326" s="697">
        <f>[52]ACCOUNTALLOC!AI326</f>
        <v>0</v>
      </c>
      <c r="AJ326" s="698"/>
      <c r="AK326" s="697">
        <f>[52]ACCOUNTALLOC!AK326</f>
        <v>0</v>
      </c>
      <c r="AL326" s="697">
        <f>[52]ACCOUNTALLOC!AL326</f>
        <v>0</v>
      </c>
      <c r="AM326" s="697">
        <f>[52]ACCOUNTALLOC!AM326</f>
        <v>0</v>
      </c>
      <c r="AN326" s="697">
        <f>[52]ACCOUNTALLOC!AN326</f>
        <v>0</v>
      </c>
      <c r="AO326" s="697">
        <f>[52]ACCOUNTALLOC!AO326</f>
        <v>0</v>
      </c>
      <c r="AP326" s="697">
        <f>[52]ACCOUNTALLOC!AP326</f>
        <v>0</v>
      </c>
      <c r="AQ326" s="697">
        <f>[52]ACCOUNTALLOC!AQ326</f>
        <v>0</v>
      </c>
      <c r="AR326" s="698"/>
      <c r="AS326" s="697">
        <f>[52]ACCOUNTALLOC!AS326</f>
        <v>0</v>
      </c>
      <c r="AT326" s="697">
        <f>[52]ACCOUNTALLOC!AT326</f>
        <v>0</v>
      </c>
      <c r="AU326" s="697">
        <f>[52]ACCOUNTALLOC!AU326</f>
        <v>0</v>
      </c>
      <c r="AV326" s="697">
        <f>[52]ACCOUNTALLOC!AV326</f>
        <v>0</v>
      </c>
      <c r="AW326" s="697">
        <f>[52]ACCOUNTALLOC!AW326</f>
        <v>0</v>
      </c>
      <c r="AX326" s="697">
        <f>[52]ACCOUNTALLOC!AX326</f>
        <v>0</v>
      </c>
      <c r="AY326" s="697">
        <f>[52]ACCOUNTALLOC!AY326</f>
        <v>0</v>
      </c>
      <c r="AZ326" s="698"/>
      <c r="BA326" s="697">
        <f>[52]ACCOUNTALLOC!BA326</f>
        <v>0</v>
      </c>
      <c r="BB326" s="697">
        <f>[52]ACCOUNTALLOC!BB326</f>
        <v>0</v>
      </c>
      <c r="BC326" s="697">
        <f>[52]ACCOUNTALLOC!BC326</f>
        <v>0</v>
      </c>
      <c r="BD326" s="697">
        <f>[52]ACCOUNTALLOC!BD326</f>
        <v>0</v>
      </c>
      <c r="BE326" s="697">
        <f>[52]ACCOUNTALLOC!BE326</f>
        <v>0</v>
      </c>
      <c r="BF326" s="697">
        <f>[52]ACCOUNTALLOC!BF326</f>
        <v>0</v>
      </c>
      <c r="BG326" s="697">
        <f>[52]ACCOUNTALLOC!BG326</f>
        <v>0</v>
      </c>
      <c r="BH326" s="698"/>
      <c r="BI326" s="697">
        <f>[52]ACCOUNTALLOC!BI326</f>
        <v>0</v>
      </c>
      <c r="BJ326" s="697">
        <f>[52]ACCOUNTALLOC!BJ326</f>
        <v>0</v>
      </c>
      <c r="BK326" s="697">
        <f>[52]ACCOUNTALLOC!BK326</f>
        <v>0</v>
      </c>
      <c r="BL326" s="697">
        <f>[52]ACCOUNTALLOC!BL326</f>
        <v>0</v>
      </c>
      <c r="BM326" s="697">
        <f>[52]ACCOUNTALLOC!BM326</f>
        <v>0</v>
      </c>
      <c r="BN326" s="697">
        <f>[52]ACCOUNTALLOC!BN326</f>
        <v>0</v>
      </c>
      <c r="BO326" s="697">
        <f>[52]ACCOUNTALLOC!BO326</f>
        <v>0</v>
      </c>
      <c r="BP326" s="698"/>
      <c r="BQ326" s="697">
        <f>[52]ACCOUNTALLOC!BQ326</f>
        <v>0</v>
      </c>
      <c r="BR326" s="697">
        <f>[52]ACCOUNTALLOC!BR326</f>
        <v>0</v>
      </c>
      <c r="BS326" s="697">
        <f>[52]ACCOUNTALLOC!BS326</f>
        <v>0</v>
      </c>
      <c r="BT326" s="697">
        <f>[52]ACCOUNTALLOC!BT326</f>
        <v>0</v>
      </c>
      <c r="BU326" s="697">
        <f>[52]ACCOUNTALLOC!BU326</f>
        <v>0</v>
      </c>
      <c r="BV326" s="697">
        <f>[52]ACCOUNTALLOC!BV326</f>
        <v>0</v>
      </c>
      <c r="BW326" s="697">
        <f>[52]ACCOUNTALLOC!BW326</f>
        <v>0</v>
      </c>
      <c r="BX326" s="698"/>
      <c r="BY326" s="697">
        <f>[52]ACCOUNTALLOC!BY326</f>
        <v>0</v>
      </c>
      <c r="BZ326" s="697">
        <f>[52]ACCOUNTALLOC!BZ326</f>
        <v>0</v>
      </c>
      <c r="CA326" s="697">
        <f>[52]ACCOUNTALLOC!CA326</f>
        <v>0</v>
      </c>
      <c r="CB326" s="697">
        <f>[52]ACCOUNTALLOC!CB326</f>
        <v>0</v>
      </c>
      <c r="CC326" s="697">
        <f>[52]ACCOUNTALLOC!CC326</f>
        <v>0</v>
      </c>
      <c r="CD326" s="697">
        <f>[52]ACCOUNTALLOC!CD326</f>
        <v>0</v>
      </c>
      <c r="CE326" s="697">
        <f>[52]ACCOUNTALLOC!CE326</f>
        <v>0</v>
      </c>
      <c r="CF326" s="698"/>
      <c r="CG326" s="697">
        <f>[52]ACCOUNTALLOC!CG326</f>
        <v>0</v>
      </c>
      <c r="CH326" s="697">
        <f>[52]ACCOUNTALLOC!CH326</f>
        <v>0</v>
      </c>
      <c r="CI326" s="697">
        <f>[52]ACCOUNTALLOC!CI326</f>
        <v>0</v>
      </c>
      <c r="CJ326" s="697">
        <f>[52]ACCOUNTALLOC!CJ326</f>
        <v>0</v>
      </c>
      <c r="CK326" s="697">
        <f>[52]ACCOUNTALLOC!CK326</f>
        <v>0</v>
      </c>
      <c r="CL326" s="697">
        <f>[52]ACCOUNTALLOC!CL326</f>
        <v>0</v>
      </c>
      <c r="CM326" s="697">
        <f>[52]ACCOUNTALLOC!CM326</f>
        <v>0</v>
      </c>
      <c r="CN326" s="698">
        <f>[52]ACCOUNTALLOC!CN326</f>
        <v>0</v>
      </c>
      <c r="CO326" s="697">
        <f>[52]ACCOUNTALLOC!CO326</f>
        <v>0</v>
      </c>
      <c r="CP326" s="697">
        <f>[52]ACCOUNTALLOC!CP326</f>
        <v>0</v>
      </c>
      <c r="CQ326" s="697">
        <f>[52]ACCOUNTALLOC!CQ326</f>
        <v>0</v>
      </c>
      <c r="CR326" s="697">
        <f>[52]ACCOUNTALLOC!CR326</f>
        <v>0</v>
      </c>
      <c r="CS326" s="697">
        <f>[52]ACCOUNTALLOC!CS326</f>
        <v>0</v>
      </c>
      <c r="CT326" s="697">
        <f>[52]ACCOUNTALLOC!CT326</f>
        <v>0</v>
      </c>
      <c r="CU326" s="697">
        <f>[52]ACCOUNTALLOC!CU326</f>
        <v>0</v>
      </c>
      <c r="CW326" s="65">
        <f>[52]ACCOUNTALLOC!CW326</f>
        <v>0</v>
      </c>
      <c r="CX326" s="65">
        <f>[52]ACCOUNTALLOC!CX326</f>
        <v>0</v>
      </c>
      <c r="CY326" s="65">
        <f>[52]ACCOUNTALLOC!CY326</f>
        <v>0</v>
      </c>
      <c r="CZ326" s="65">
        <f>[52]ACCOUNTALLOC!CZ326</f>
        <v>0</v>
      </c>
      <c r="DA326" s="65">
        <f>[52]ACCOUNTALLOC!DA326</f>
        <v>0</v>
      </c>
      <c r="DB326" s="65">
        <f>[52]ACCOUNTALLOC!DB326</f>
        <v>0</v>
      </c>
      <c r="DC326" s="65">
        <f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>[52]ACCOUNTALLOC!E327</f>
        <v>0</v>
      </c>
      <c r="F327" s="696">
        <f>[52]ACCOUNTALLOC!F327</f>
        <v>0</v>
      </c>
      <c r="G327" s="696">
        <f>[52]ACCOUNTALLOC!G327</f>
        <v>45306511.382084087</v>
      </c>
      <c r="H327" s="696">
        <f>[52]ACCOUNTALLOC!H327</f>
        <v>0</v>
      </c>
      <c r="I327" s="696">
        <f>[52]ACCOUNTALLOC!I327</f>
        <v>0</v>
      </c>
      <c r="J327" s="696">
        <f>[52]ACCOUNTALLOC!J327</f>
        <v>0</v>
      </c>
      <c r="K327" s="696">
        <f>[52]ACCOUNTALLOC!K327</f>
        <v>45306511.382084087</v>
      </c>
      <c r="L327" s="696"/>
      <c r="M327" s="696">
        <f>[52]ACCOUNTALLOC!M327</f>
        <v>0</v>
      </c>
      <c r="N327" s="696">
        <f>[52]ACCOUNTALLOC!N327</f>
        <v>0</v>
      </c>
      <c r="O327" s="696">
        <f>[52]ACCOUNTALLOC!O327</f>
        <v>4745940.4466039771</v>
      </c>
      <c r="P327" s="696">
        <f>[52]ACCOUNTALLOC!P327</f>
        <v>0</v>
      </c>
      <c r="Q327" s="696">
        <f>[52]ACCOUNTALLOC!Q327</f>
        <v>0</v>
      </c>
      <c r="R327" s="696">
        <f>[52]ACCOUNTALLOC!R327</f>
        <v>0</v>
      </c>
      <c r="S327" s="696">
        <f>[52]ACCOUNTALLOC!S327</f>
        <v>4745940.4466039771</v>
      </c>
      <c r="T327" s="696"/>
      <c r="U327" s="696">
        <f>[52]ACCOUNTALLOC!U327</f>
        <v>0</v>
      </c>
      <c r="V327" s="696">
        <f>[52]ACCOUNTALLOC!V327</f>
        <v>0</v>
      </c>
      <c r="W327" s="696">
        <f>[52]ACCOUNTALLOC!W327</f>
        <v>477500.29486942687</v>
      </c>
      <c r="X327" s="696">
        <f>[52]ACCOUNTALLOC!X327</f>
        <v>0</v>
      </c>
      <c r="Y327" s="696">
        <f>[52]ACCOUNTALLOC!Y327</f>
        <v>0</v>
      </c>
      <c r="Z327" s="696">
        <f>[52]ACCOUNTALLOC!Z327</f>
        <v>0</v>
      </c>
      <c r="AA327" s="696">
        <f>[52]ACCOUNTALLOC!AA327</f>
        <v>477500.29486942687</v>
      </c>
      <c r="AB327" s="696"/>
      <c r="AC327" s="696">
        <f>[52]ACCOUNTALLOC!AC327</f>
        <v>0</v>
      </c>
      <c r="AD327" s="696">
        <f>[52]ACCOUNTALLOC!AD327</f>
        <v>0</v>
      </c>
      <c r="AE327" s="696">
        <f>[52]ACCOUNTALLOC!AE327</f>
        <v>506672.61410894757</v>
      </c>
      <c r="AF327" s="696">
        <f>[52]ACCOUNTALLOC!AF327</f>
        <v>0</v>
      </c>
      <c r="AG327" s="696">
        <f>[52]ACCOUNTALLOC!AG327</f>
        <v>0</v>
      </c>
      <c r="AH327" s="696">
        <f>[52]ACCOUNTALLOC!AH327</f>
        <v>0</v>
      </c>
      <c r="AI327" s="696">
        <f>[52]ACCOUNTALLOC!AI327</f>
        <v>506672.61410894757</v>
      </c>
      <c r="AJ327" s="696"/>
      <c r="AK327" s="696">
        <f>[52]ACCOUNTALLOC!AK327</f>
        <v>0</v>
      </c>
      <c r="AL327" s="696">
        <f>[52]ACCOUNTALLOC!AL327</f>
        <v>0</v>
      </c>
      <c r="AM327" s="696">
        <f>[52]ACCOUNTALLOC!AM327</f>
        <v>547641.61910462321</v>
      </c>
      <c r="AN327" s="696">
        <f>[52]ACCOUNTALLOC!AN327</f>
        <v>0</v>
      </c>
      <c r="AO327" s="696">
        <f>[52]ACCOUNTALLOC!AO327</f>
        <v>0</v>
      </c>
      <c r="AP327" s="696">
        <f>[52]ACCOUNTALLOC!AP327</f>
        <v>0</v>
      </c>
      <c r="AQ327" s="696">
        <f>[52]ACCOUNTALLOC!AQ327</f>
        <v>547641.61910462321</v>
      </c>
      <c r="AR327" s="696"/>
      <c r="AS327" s="696">
        <f>[52]ACCOUNTALLOC!AS327</f>
        <v>0</v>
      </c>
      <c r="AT327" s="696">
        <f>[52]ACCOUNTALLOC!AT327</f>
        <v>0</v>
      </c>
      <c r="AU327" s="696">
        <f>[52]ACCOUNTALLOC!AU327</f>
        <v>46.229974015084736</v>
      </c>
      <c r="AV327" s="696">
        <f>[52]ACCOUNTALLOC!AV327</f>
        <v>0</v>
      </c>
      <c r="AW327" s="696">
        <f>[52]ACCOUNTALLOC!AW327</f>
        <v>0</v>
      </c>
      <c r="AX327" s="696">
        <f>[52]ACCOUNTALLOC!AX327</f>
        <v>0</v>
      </c>
      <c r="AY327" s="696">
        <f>[52]ACCOUNTALLOC!AY327</f>
        <v>46.229974015084736</v>
      </c>
      <c r="AZ327" s="696"/>
      <c r="BA327" s="696">
        <f>[52]ACCOUNTALLOC!BA327</f>
        <v>0</v>
      </c>
      <c r="BB327" s="696">
        <f>[52]ACCOUNTALLOC!BB327</f>
        <v>0</v>
      </c>
      <c r="BC327" s="696">
        <f>[52]ACCOUNTALLOC!BC327</f>
        <v>15327.650120671631</v>
      </c>
      <c r="BD327" s="696">
        <f>[52]ACCOUNTALLOC!BD327</f>
        <v>0</v>
      </c>
      <c r="BE327" s="696">
        <f>[52]ACCOUNTALLOC!BE327</f>
        <v>0</v>
      </c>
      <c r="BF327" s="696">
        <f>[52]ACCOUNTALLOC!BF327</f>
        <v>0</v>
      </c>
      <c r="BG327" s="696">
        <f>[52]ACCOUNTALLOC!BG327</f>
        <v>15327.650120671631</v>
      </c>
      <c r="BH327" s="696"/>
      <c r="BI327" s="696">
        <f>[52]ACCOUNTALLOC!BI327</f>
        <v>0</v>
      </c>
      <c r="BJ327" s="696">
        <f>[52]ACCOUNTALLOC!BJ327</f>
        <v>0</v>
      </c>
      <c r="BK327" s="696">
        <f>[52]ACCOUNTALLOC!BK327</f>
        <v>62194.004899910076</v>
      </c>
      <c r="BL327" s="696">
        <f>[52]ACCOUNTALLOC!BL327</f>
        <v>0</v>
      </c>
      <c r="BM327" s="696">
        <f>[52]ACCOUNTALLOC!BM327</f>
        <v>0</v>
      </c>
      <c r="BN327" s="696">
        <f>[52]ACCOUNTALLOC!BN327</f>
        <v>0</v>
      </c>
      <c r="BO327" s="696">
        <f>[52]ACCOUNTALLOC!BO327</f>
        <v>62194.004899910076</v>
      </c>
      <c r="BP327" s="696"/>
      <c r="BQ327" s="696">
        <f>[52]ACCOUNTALLOC!BQ327</f>
        <v>0</v>
      </c>
      <c r="BR327" s="696">
        <f>[52]ACCOUNTALLOC!BR327</f>
        <v>0</v>
      </c>
      <c r="BS327" s="696">
        <f>[52]ACCOUNTALLOC!BS327</f>
        <v>99206.928085480482</v>
      </c>
      <c r="BT327" s="696">
        <f>[52]ACCOUNTALLOC!BT327</f>
        <v>0</v>
      </c>
      <c r="BU327" s="696">
        <f>[52]ACCOUNTALLOC!BU327</f>
        <v>0</v>
      </c>
      <c r="BV327" s="696">
        <f>[52]ACCOUNTALLOC!BV327</f>
        <v>0</v>
      </c>
      <c r="BW327" s="696">
        <f>[52]ACCOUNTALLOC!BW327</f>
        <v>99206.928085480482</v>
      </c>
      <c r="BX327" s="696"/>
      <c r="BY327" s="696">
        <f>[52]ACCOUNTALLOC!BY327</f>
        <v>0</v>
      </c>
      <c r="BZ327" s="696">
        <f>[52]ACCOUNTALLOC!BZ327</f>
        <v>0</v>
      </c>
      <c r="CA327" s="696">
        <f>[52]ACCOUNTALLOC!CA327</f>
        <v>177139.90766005887</v>
      </c>
      <c r="CB327" s="696">
        <f>[52]ACCOUNTALLOC!CB327</f>
        <v>0</v>
      </c>
      <c r="CC327" s="696">
        <f>[52]ACCOUNTALLOC!CC327</f>
        <v>0</v>
      </c>
      <c r="CD327" s="696">
        <f>[52]ACCOUNTALLOC!CD327</f>
        <v>0</v>
      </c>
      <c r="CE327" s="696">
        <f>[52]ACCOUNTALLOC!CE327</f>
        <v>177139.90766005887</v>
      </c>
      <c r="CF327" s="696"/>
      <c r="CG327" s="762">
        <f>[52]ACCOUNTALLOC!CG327</f>
        <v>0</v>
      </c>
      <c r="CH327" s="762">
        <f>[52]ACCOUNTALLOC!CH327</f>
        <v>0</v>
      </c>
      <c r="CI327" s="762">
        <f>[52]ACCOUNTALLOC!CI327</f>
        <v>149266.14185084932</v>
      </c>
      <c r="CJ327" s="696">
        <f>[52]ACCOUNTALLOC!CJ327</f>
        <v>0</v>
      </c>
      <c r="CK327" s="696">
        <f>[52]ACCOUNTALLOC!CK327</f>
        <v>0</v>
      </c>
      <c r="CL327" s="696">
        <f>[52]ACCOUNTALLOC!CL327</f>
        <v>0</v>
      </c>
      <c r="CM327" s="696">
        <f>[52]ACCOUNTALLOC!CM327</f>
        <v>149266.14185084932</v>
      </c>
      <c r="CN327" s="696">
        <f>[52]ACCOUNTALLOC!CN327</f>
        <v>0</v>
      </c>
      <c r="CO327" s="696">
        <f>[52]ACCOUNTALLOC!CO327</f>
        <v>0</v>
      </c>
      <c r="CP327" s="696">
        <f>[52]ACCOUNTALLOC!CP327</f>
        <v>0</v>
      </c>
      <c r="CQ327" s="696">
        <f>[52]ACCOUNTALLOC!CQ327</f>
        <v>98.000340105873676</v>
      </c>
      <c r="CR327" s="696">
        <f>[52]ACCOUNTALLOC!CR327</f>
        <v>0</v>
      </c>
      <c r="CS327" s="696">
        <f>[52]ACCOUNTALLOC!CS327</f>
        <v>0</v>
      </c>
      <c r="CT327" s="696">
        <f>[52]ACCOUNTALLOC!CT327</f>
        <v>0</v>
      </c>
      <c r="CU327" s="696">
        <f>[52]ACCOUNTALLOC!CU327</f>
        <v>98.000340105873676</v>
      </c>
      <c r="CV327" s="66"/>
      <c r="CW327" s="66">
        <f>[52]ACCOUNTALLOC!CW327</f>
        <v>0</v>
      </c>
      <c r="CX327" s="66">
        <f>[52]ACCOUNTALLOC!CX327</f>
        <v>0</v>
      </c>
      <c r="CY327" s="66">
        <f>[52]ACCOUNTALLOC!CY327</f>
        <v>0</v>
      </c>
      <c r="CZ327" s="66">
        <f>[52]ACCOUNTALLOC!CZ327</f>
        <v>0</v>
      </c>
      <c r="DA327" s="66">
        <f>[52]ACCOUNTALLOC!DA327</f>
        <v>0</v>
      </c>
      <c r="DB327" s="66">
        <f>[52]ACCOUNTALLOC!DB327</f>
        <v>0</v>
      </c>
      <c r="DC327" s="66">
        <f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>[52]ACCOUNTALLOC!E330</f>
        <v>0</v>
      </c>
      <c r="F330" s="697">
        <f>[52]ACCOUNTALLOC!F330</f>
        <v>0</v>
      </c>
      <c r="G330" s="697">
        <f>[52]ACCOUNTALLOC!G330</f>
        <v>181452.77413573861</v>
      </c>
      <c r="H330" s="697">
        <f>[52]ACCOUNTALLOC!H330</f>
        <v>0</v>
      </c>
      <c r="I330" s="697">
        <f>[52]ACCOUNTALLOC!I330</f>
        <v>0</v>
      </c>
      <c r="J330" s="697">
        <f>[52]ACCOUNTALLOC!J330</f>
        <v>0</v>
      </c>
      <c r="K330" s="697">
        <f>[52]ACCOUNTALLOC!K330</f>
        <v>181452.77413573861</v>
      </c>
      <c r="L330" s="698"/>
      <c r="M330" s="697">
        <f>[52]ACCOUNTALLOC!M330</f>
        <v>0</v>
      </c>
      <c r="N330" s="697">
        <f>[52]ACCOUNTALLOC!N330</f>
        <v>0</v>
      </c>
      <c r="O330" s="697">
        <f>[52]ACCOUNTALLOC!O330</f>
        <v>0</v>
      </c>
      <c r="P330" s="697">
        <f>[52]ACCOUNTALLOC!P330</f>
        <v>0</v>
      </c>
      <c r="Q330" s="697">
        <f>[52]ACCOUNTALLOC!Q330</f>
        <v>0</v>
      </c>
      <c r="R330" s="697">
        <f>[52]ACCOUNTALLOC!R330</f>
        <v>0</v>
      </c>
      <c r="S330" s="697">
        <f>[52]ACCOUNTALLOC!S330</f>
        <v>0</v>
      </c>
      <c r="T330" s="698"/>
      <c r="U330" s="697">
        <f>[52]ACCOUNTALLOC!U330</f>
        <v>0</v>
      </c>
      <c r="V330" s="697">
        <f>[52]ACCOUNTALLOC!V330</f>
        <v>0</v>
      </c>
      <c r="W330" s="697">
        <f>[52]ACCOUNTALLOC!W330</f>
        <v>0</v>
      </c>
      <c r="X330" s="697">
        <f>[52]ACCOUNTALLOC!X330</f>
        <v>0</v>
      </c>
      <c r="Y330" s="697">
        <f>[52]ACCOUNTALLOC!Y330</f>
        <v>0</v>
      </c>
      <c r="Z330" s="697">
        <f>[52]ACCOUNTALLOC!Z330</f>
        <v>0</v>
      </c>
      <c r="AA330" s="697">
        <f>[52]ACCOUNTALLOC!AA330</f>
        <v>0</v>
      </c>
      <c r="AB330" s="698"/>
      <c r="AC330" s="697">
        <f>[52]ACCOUNTALLOC!AC330</f>
        <v>0</v>
      </c>
      <c r="AD330" s="697">
        <f>[52]ACCOUNTALLOC!AD330</f>
        <v>0</v>
      </c>
      <c r="AE330" s="697">
        <f>[52]ACCOUNTALLOC!AE330</f>
        <v>0</v>
      </c>
      <c r="AF330" s="697">
        <f>[52]ACCOUNTALLOC!AF330</f>
        <v>0</v>
      </c>
      <c r="AG330" s="697">
        <f>[52]ACCOUNTALLOC!AG330</f>
        <v>0</v>
      </c>
      <c r="AH330" s="697">
        <f>[52]ACCOUNTALLOC!AH330</f>
        <v>0</v>
      </c>
      <c r="AI330" s="697">
        <f>[52]ACCOUNTALLOC!AI330</f>
        <v>0</v>
      </c>
      <c r="AJ330" s="698"/>
      <c r="AK330" s="697">
        <f>[52]ACCOUNTALLOC!AK330</f>
        <v>0</v>
      </c>
      <c r="AL330" s="697">
        <f>[52]ACCOUNTALLOC!AL330</f>
        <v>0</v>
      </c>
      <c r="AM330" s="697">
        <f>[52]ACCOUNTALLOC!AM330</f>
        <v>0</v>
      </c>
      <c r="AN330" s="697">
        <f>[52]ACCOUNTALLOC!AN330</f>
        <v>0</v>
      </c>
      <c r="AO330" s="697">
        <f>[52]ACCOUNTALLOC!AO330</f>
        <v>0</v>
      </c>
      <c r="AP330" s="697">
        <f>[52]ACCOUNTALLOC!AP330</f>
        <v>0</v>
      </c>
      <c r="AQ330" s="697">
        <f>[52]ACCOUNTALLOC!AQ330</f>
        <v>0</v>
      </c>
      <c r="AR330" s="698"/>
      <c r="AS330" s="697">
        <f>[52]ACCOUNTALLOC!AS330</f>
        <v>0</v>
      </c>
      <c r="AT330" s="697">
        <f>[52]ACCOUNTALLOC!AT330</f>
        <v>0</v>
      </c>
      <c r="AU330" s="697">
        <f>[52]ACCOUNTALLOC!AU330</f>
        <v>0</v>
      </c>
      <c r="AV330" s="697">
        <f>[52]ACCOUNTALLOC!AV330</f>
        <v>0</v>
      </c>
      <c r="AW330" s="697">
        <f>[52]ACCOUNTALLOC!AW330</f>
        <v>0</v>
      </c>
      <c r="AX330" s="697">
        <f>[52]ACCOUNTALLOC!AX330</f>
        <v>0</v>
      </c>
      <c r="AY330" s="697">
        <f>[52]ACCOUNTALLOC!AY330</f>
        <v>0</v>
      </c>
      <c r="AZ330" s="698"/>
      <c r="BA330" s="697">
        <f>[52]ACCOUNTALLOC!BA330</f>
        <v>0</v>
      </c>
      <c r="BB330" s="697">
        <f>[52]ACCOUNTALLOC!BB330</f>
        <v>0</v>
      </c>
      <c r="BC330" s="697">
        <f>[52]ACCOUNTALLOC!BC330</f>
        <v>0</v>
      </c>
      <c r="BD330" s="697">
        <f>[52]ACCOUNTALLOC!BD330</f>
        <v>0</v>
      </c>
      <c r="BE330" s="697">
        <f>[52]ACCOUNTALLOC!BE330</f>
        <v>0</v>
      </c>
      <c r="BF330" s="697">
        <f>[52]ACCOUNTALLOC!BF330</f>
        <v>0</v>
      </c>
      <c r="BG330" s="697">
        <f>[52]ACCOUNTALLOC!BG330</f>
        <v>0</v>
      </c>
      <c r="BH330" s="698"/>
      <c r="BI330" s="697">
        <f>[52]ACCOUNTALLOC!BI330</f>
        <v>0</v>
      </c>
      <c r="BJ330" s="697">
        <f>[52]ACCOUNTALLOC!BJ330</f>
        <v>0</v>
      </c>
      <c r="BK330" s="697">
        <f>[52]ACCOUNTALLOC!BK330</f>
        <v>0</v>
      </c>
      <c r="BL330" s="697">
        <f>[52]ACCOUNTALLOC!BL330</f>
        <v>0</v>
      </c>
      <c r="BM330" s="697">
        <f>[52]ACCOUNTALLOC!BM330</f>
        <v>0</v>
      </c>
      <c r="BN330" s="697">
        <f>[52]ACCOUNTALLOC!BN330</f>
        <v>0</v>
      </c>
      <c r="BO330" s="697">
        <f>[52]ACCOUNTALLOC!BO330</f>
        <v>0</v>
      </c>
      <c r="BP330" s="698"/>
      <c r="BQ330" s="697">
        <f>[52]ACCOUNTALLOC!BQ330</f>
        <v>0</v>
      </c>
      <c r="BR330" s="697">
        <f>[52]ACCOUNTALLOC!BR330</f>
        <v>0</v>
      </c>
      <c r="BS330" s="697">
        <f>[52]ACCOUNTALLOC!BS330</f>
        <v>0</v>
      </c>
      <c r="BT330" s="697">
        <f>[52]ACCOUNTALLOC!BT330</f>
        <v>0</v>
      </c>
      <c r="BU330" s="697">
        <f>[52]ACCOUNTALLOC!BU330</f>
        <v>0</v>
      </c>
      <c r="BV330" s="697">
        <f>[52]ACCOUNTALLOC!BV330</f>
        <v>0</v>
      </c>
      <c r="BW330" s="697">
        <f>[52]ACCOUNTALLOC!BW330</f>
        <v>0</v>
      </c>
      <c r="BX330" s="698"/>
      <c r="BY330" s="697">
        <f>[52]ACCOUNTALLOC!BY330</f>
        <v>0</v>
      </c>
      <c r="BZ330" s="697">
        <f>[52]ACCOUNTALLOC!BZ330</f>
        <v>0</v>
      </c>
      <c r="CA330" s="697">
        <f>[52]ACCOUNTALLOC!CA330</f>
        <v>0</v>
      </c>
      <c r="CB330" s="697">
        <f>[52]ACCOUNTALLOC!CB330</f>
        <v>0</v>
      </c>
      <c r="CC330" s="697">
        <f>[52]ACCOUNTALLOC!CC330</f>
        <v>0</v>
      </c>
      <c r="CD330" s="697">
        <f>[52]ACCOUNTALLOC!CD330</f>
        <v>0</v>
      </c>
      <c r="CE330" s="697">
        <f>[52]ACCOUNTALLOC!CE330</f>
        <v>0</v>
      </c>
      <c r="CF330" s="698"/>
      <c r="CG330" s="697">
        <f>[52]ACCOUNTALLOC!CG330</f>
        <v>0</v>
      </c>
      <c r="CH330" s="697">
        <f>[52]ACCOUNTALLOC!CH330</f>
        <v>0</v>
      </c>
      <c r="CI330" s="697">
        <f>[52]ACCOUNTALLOC!CI330</f>
        <v>0</v>
      </c>
      <c r="CJ330" s="697">
        <f>[52]ACCOUNTALLOC!CJ330</f>
        <v>0</v>
      </c>
      <c r="CK330" s="697">
        <f>[52]ACCOUNTALLOC!CK330</f>
        <v>0</v>
      </c>
      <c r="CL330" s="697">
        <f>[52]ACCOUNTALLOC!CL330</f>
        <v>0</v>
      </c>
      <c r="CM330" s="697">
        <f>[52]ACCOUNTALLOC!CM330</f>
        <v>0</v>
      </c>
      <c r="CN330" s="698">
        <f>[52]ACCOUNTALLOC!CN330</f>
        <v>0</v>
      </c>
      <c r="CO330" s="697">
        <f>[52]ACCOUNTALLOC!CO330</f>
        <v>0</v>
      </c>
      <c r="CP330" s="697">
        <f>[52]ACCOUNTALLOC!CP330</f>
        <v>0</v>
      </c>
      <c r="CQ330" s="697">
        <f>[52]ACCOUNTALLOC!CQ330</f>
        <v>0</v>
      </c>
      <c r="CR330" s="697">
        <f>[52]ACCOUNTALLOC!CR330</f>
        <v>0</v>
      </c>
      <c r="CS330" s="697">
        <f>[52]ACCOUNTALLOC!CS330</f>
        <v>0</v>
      </c>
      <c r="CT330" s="697">
        <f>[52]ACCOUNTALLOC!CT330</f>
        <v>0</v>
      </c>
      <c r="CU330" s="697">
        <f>[52]ACCOUNTALLOC!CU330</f>
        <v>0</v>
      </c>
      <c r="CW330" s="65">
        <f>[52]ACCOUNTALLOC!CW330</f>
        <v>0</v>
      </c>
      <c r="CX330" s="65">
        <f>[52]ACCOUNTALLOC!CX330</f>
        <v>0</v>
      </c>
      <c r="CY330" s="65">
        <f>[52]ACCOUNTALLOC!CY330</f>
        <v>0</v>
      </c>
      <c r="CZ330" s="65">
        <f>[52]ACCOUNTALLOC!CZ330</f>
        <v>0</v>
      </c>
      <c r="DA330" s="65">
        <f>[52]ACCOUNTALLOC!DA330</f>
        <v>0</v>
      </c>
      <c r="DB330" s="65">
        <f>[52]ACCOUNTALLOC!DB330</f>
        <v>0</v>
      </c>
      <c r="DC330" s="65">
        <f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>[52]ACCOUNTALLOC!E331</f>
        <v>0</v>
      </c>
      <c r="F331" s="697">
        <f>[52]ACCOUNTALLOC!F331</f>
        <v>0</v>
      </c>
      <c r="G331" s="697">
        <f>[52]ACCOUNTALLOC!G331</f>
        <v>0</v>
      </c>
      <c r="H331" s="697">
        <f>[52]ACCOUNTALLOC!H331</f>
        <v>0</v>
      </c>
      <c r="I331" s="697">
        <f>[52]ACCOUNTALLOC!I331</f>
        <v>0</v>
      </c>
      <c r="J331" s="697">
        <f>[52]ACCOUNTALLOC!J331</f>
        <v>0</v>
      </c>
      <c r="K331" s="697">
        <f>[52]ACCOUNTALLOC!K331</f>
        <v>0</v>
      </c>
      <c r="L331" s="698"/>
      <c r="M331" s="697">
        <f>[52]ACCOUNTALLOC!M331</f>
        <v>0</v>
      </c>
      <c r="N331" s="697">
        <f>[52]ACCOUNTALLOC!N331</f>
        <v>0</v>
      </c>
      <c r="O331" s="697">
        <f>[52]ACCOUNTALLOC!O331</f>
        <v>0</v>
      </c>
      <c r="P331" s="697">
        <f>[52]ACCOUNTALLOC!P331</f>
        <v>0</v>
      </c>
      <c r="Q331" s="697">
        <f>[52]ACCOUNTALLOC!Q331</f>
        <v>0</v>
      </c>
      <c r="R331" s="697">
        <f>[52]ACCOUNTALLOC!R331</f>
        <v>0</v>
      </c>
      <c r="S331" s="697">
        <f>[52]ACCOUNTALLOC!S331</f>
        <v>0</v>
      </c>
      <c r="T331" s="698"/>
      <c r="U331" s="697">
        <f>[52]ACCOUNTALLOC!U331</f>
        <v>0</v>
      </c>
      <c r="V331" s="697">
        <f>[52]ACCOUNTALLOC!V331</f>
        <v>0</v>
      </c>
      <c r="W331" s="697">
        <f>[52]ACCOUNTALLOC!W331</f>
        <v>0</v>
      </c>
      <c r="X331" s="697">
        <f>[52]ACCOUNTALLOC!X331</f>
        <v>0</v>
      </c>
      <c r="Y331" s="697">
        <f>[52]ACCOUNTALLOC!Y331</f>
        <v>0</v>
      </c>
      <c r="Z331" s="697">
        <f>[52]ACCOUNTALLOC!Z331</f>
        <v>0</v>
      </c>
      <c r="AA331" s="697">
        <f>[52]ACCOUNTALLOC!AA331</f>
        <v>0</v>
      </c>
      <c r="AB331" s="698"/>
      <c r="AC331" s="697">
        <f>[52]ACCOUNTALLOC!AC331</f>
        <v>0</v>
      </c>
      <c r="AD331" s="697">
        <f>[52]ACCOUNTALLOC!AD331</f>
        <v>0</v>
      </c>
      <c r="AE331" s="697">
        <f>[52]ACCOUNTALLOC!AE331</f>
        <v>0</v>
      </c>
      <c r="AF331" s="697">
        <f>[52]ACCOUNTALLOC!AF331</f>
        <v>0</v>
      </c>
      <c r="AG331" s="697">
        <f>[52]ACCOUNTALLOC!AG331</f>
        <v>0</v>
      </c>
      <c r="AH331" s="697">
        <f>[52]ACCOUNTALLOC!AH331</f>
        <v>0</v>
      </c>
      <c r="AI331" s="697">
        <f>[52]ACCOUNTALLOC!AI331</f>
        <v>0</v>
      </c>
      <c r="AJ331" s="698"/>
      <c r="AK331" s="697">
        <f>[52]ACCOUNTALLOC!AK331</f>
        <v>0</v>
      </c>
      <c r="AL331" s="697">
        <f>[52]ACCOUNTALLOC!AL331</f>
        <v>0</v>
      </c>
      <c r="AM331" s="697">
        <f>[52]ACCOUNTALLOC!AM331</f>
        <v>0</v>
      </c>
      <c r="AN331" s="697">
        <f>[52]ACCOUNTALLOC!AN331</f>
        <v>0</v>
      </c>
      <c r="AO331" s="697">
        <f>[52]ACCOUNTALLOC!AO331</f>
        <v>0</v>
      </c>
      <c r="AP331" s="697">
        <f>[52]ACCOUNTALLOC!AP331</f>
        <v>0</v>
      </c>
      <c r="AQ331" s="697">
        <f>[52]ACCOUNTALLOC!AQ331</f>
        <v>0</v>
      </c>
      <c r="AR331" s="698"/>
      <c r="AS331" s="697">
        <f>[52]ACCOUNTALLOC!AS331</f>
        <v>0</v>
      </c>
      <c r="AT331" s="697">
        <f>[52]ACCOUNTALLOC!AT331</f>
        <v>0</v>
      </c>
      <c r="AU331" s="697">
        <f>[52]ACCOUNTALLOC!AU331</f>
        <v>0</v>
      </c>
      <c r="AV331" s="697">
        <f>[52]ACCOUNTALLOC!AV331</f>
        <v>0</v>
      </c>
      <c r="AW331" s="697">
        <f>[52]ACCOUNTALLOC!AW331</f>
        <v>0</v>
      </c>
      <c r="AX331" s="697">
        <f>[52]ACCOUNTALLOC!AX331</f>
        <v>0</v>
      </c>
      <c r="AY331" s="697">
        <f>[52]ACCOUNTALLOC!AY331</f>
        <v>0</v>
      </c>
      <c r="AZ331" s="698"/>
      <c r="BA331" s="697">
        <f>[52]ACCOUNTALLOC!BA331</f>
        <v>0</v>
      </c>
      <c r="BB331" s="697">
        <f>[52]ACCOUNTALLOC!BB331</f>
        <v>0</v>
      </c>
      <c r="BC331" s="697">
        <f>[52]ACCOUNTALLOC!BC331</f>
        <v>0</v>
      </c>
      <c r="BD331" s="697">
        <f>[52]ACCOUNTALLOC!BD331</f>
        <v>0</v>
      </c>
      <c r="BE331" s="697">
        <f>[52]ACCOUNTALLOC!BE331</f>
        <v>0</v>
      </c>
      <c r="BF331" s="697">
        <f>[52]ACCOUNTALLOC!BF331</f>
        <v>0</v>
      </c>
      <c r="BG331" s="697">
        <f>[52]ACCOUNTALLOC!BG331</f>
        <v>0</v>
      </c>
      <c r="BH331" s="698"/>
      <c r="BI331" s="697">
        <f>[52]ACCOUNTALLOC!BI331</f>
        <v>0</v>
      </c>
      <c r="BJ331" s="697">
        <f>[52]ACCOUNTALLOC!BJ331</f>
        <v>0</v>
      </c>
      <c r="BK331" s="697">
        <f>[52]ACCOUNTALLOC!BK331</f>
        <v>0</v>
      </c>
      <c r="BL331" s="697">
        <f>[52]ACCOUNTALLOC!BL331</f>
        <v>0</v>
      </c>
      <c r="BM331" s="697">
        <f>[52]ACCOUNTALLOC!BM331</f>
        <v>0</v>
      </c>
      <c r="BN331" s="697">
        <f>[52]ACCOUNTALLOC!BN331</f>
        <v>0</v>
      </c>
      <c r="BO331" s="697">
        <f>[52]ACCOUNTALLOC!BO331</f>
        <v>0</v>
      </c>
      <c r="BP331" s="698"/>
      <c r="BQ331" s="697">
        <f>[52]ACCOUNTALLOC!BQ331</f>
        <v>0</v>
      </c>
      <c r="BR331" s="697">
        <f>[52]ACCOUNTALLOC!BR331</f>
        <v>0</v>
      </c>
      <c r="BS331" s="697">
        <f>[52]ACCOUNTALLOC!BS331</f>
        <v>0</v>
      </c>
      <c r="BT331" s="697">
        <f>[52]ACCOUNTALLOC!BT331</f>
        <v>0</v>
      </c>
      <c r="BU331" s="697">
        <f>[52]ACCOUNTALLOC!BU331</f>
        <v>0</v>
      </c>
      <c r="BV331" s="697">
        <f>[52]ACCOUNTALLOC!BV331</f>
        <v>0</v>
      </c>
      <c r="BW331" s="697">
        <f>[52]ACCOUNTALLOC!BW331</f>
        <v>0</v>
      </c>
      <c r="BX331" s="698"/>
      <c r="BY331" s="697">
        <f>[52]ACCOUNTALLOC!BY331</f>
        <v>0</v>
      </c>
      <c r="BZ331" s="697">
        <f>[52]ACCOUNTALLOC!BZ331</f>
        <v>0</v>
      </c>
      <c r="CA331" s="697">
        <f>[52]ACCOUNTALLOC!CA331</f>
        <v>0</v>
      </c>
      <c r="CB331" s="697">
        <f>[52]ACCOUNTALLOC!CB331</f>
        <v>0</v>
      </c>
      <c r="CC331" s="697">
        <f>[52]ACCOUNTALLOC!CC331</f>
        <v>0</v>
      </c>
      <c r="CD331" s="697">
        <f>[52]ACCOUNTALLOC!CD331</f>
        <v>0</v>
      </c>
      <c r="CE331" s="697">
        <f>[52]ACCOUNTALLOC!CE331</f>
        <v>0</v>
      </c>
      <c r="CF331" s="698"/>
      <c r="CG331" s="697">
        <f>[52]ACCOUNTALLOC!CG331</f>
        <v>0</v>
      </c>
      <c r="CH331" s="697">
        <f>[52]ACCOUNTALLOC!CH331</f>
        <v>0</v>
      </c>
      <c r="CI331" s="697">
        <f>[52]ACCOUNTALLOC!CI331</f>
        <v>0</v>
      </c>
      <c r="CJ331" s="697">
        <f>[52]ACCOUNTALLOC!CJ331</f>
        <v>0</v>
      </c>
      <c r="CK331" s="697">
        <f>[52]ACCOUNTALLOC!CK331</f>
        <v>0</v>
      </c>
      <c r="CL331" s="697">
        <f>[52]ACCOUNTALLOC!CL331</f>
        <v>0</v>
      </c>
      <c r="CM331" s="697">
        <f>[52]ACCOUNTALLOC!CM331</f>
        <v>0</v>
      </c>
      <c r="CN331" s="698">
        <f>[52]ACCOUNTALLOC!CN331</f>
        <v>0</v>
      </c>
      <c r="CO331" s="697">
        <f>[52]ACCOUNTALLOC!CO331</f>
        <v>0</v>
      </c>
      <c r="CP331" s="697">
        <f>[52]ACCOUNTALLOC!CP331</f>
        <v>0</v>
      </c>
      <c r="CQ331" s="697">
        <f>[52]ACCOUNTALLOC!CQ331</f>
        <v>0</v>
      </c>
      <c r="CR331" s="697">
        <f>[52]ACCOUNTALLOC!CR331</f>
        <v>0</v>
      </c>
      <c r="CS331" s="697">
        <f>[52]ACCOUNTALLOC!CS331</f>
        <v>0</v>
      </c>
      <c r="CT331" s="697">
        <f>[52]ACCOUNTALLOC!CT331</f>
        <v>0</v>
      </c>
      <c r="CU331" s="697">
        <f>[52]ACCOUNTALLOC!CU331</f>
        <v>0</v>
      </c>
      <c r="CW331" s="65">
        <f>[52]ACCOUNTALLOC!CW331</f>
        <v>0</v>
      </c>
      <c r="CX331" s="65">
        <f>[52]ACCOUNTALLOC!CX331</f>
        <v>0</v>
      </c>
      <c r="CY331" s="65">
        <f>[52]ACCOUNTALLOC!CY331</f>
        <v>0</v>
      </c>
      <c r="CZ331" s="65">
        <f>[52]ACCOUNTALLOC!CZ331</f>
        <v>0</v>
      </c>
      <c r="DA331" s="65">
        <f>[52]ACCOUNTALLOC!DA331</f>
        <v>0</v>
      </c>
      <c r="DB331" s="65">
        <f>[52]ACCOUNTALLOC!DB331</f>
        <v>0</v>
      </c>
      <c r="DC331" s="65">
        <f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>[52]ACCOUNTALLOC!E332</f>
        <v>0</v>
      </c>
      <c r="F332" s="697">
        <f>[52]ACCOUNTALLOC!F332</f>
        <v>0</v>
      </c>
      <c r="G332" s="697">
        <f>[52]ACCOUNTALLOC!G332</f>
        <v>2704935.780114776</v>
      </c>
      <c r="H332" s="697">
        <f>[52]ACCOUNTALLOC!H332</f>
        <v>0</v>
      </c>
      <c r="I332" s="697">
        <f>[52]ACCOUNTALLOC!I332</f>
        <v>0</v>
      </c>
      <c r="J332" s="697">
        <f>[52]ACCOUNTALLOC!J332</f>
        <v>0</v>
      </c>
      <c r="K332" s="697">
        <f>[52]ACCOUNTALLOC!K332</f>
        <v>2704935.780114776</v>
      </c>
      <c r="L332" s="698"/>
      <c r="M332" s="697">
        <f>[52]ACCOUNTALLOC!M332</f>
        <v>0</v>
      </c>
      <c r="N332" s="697">
        <f>[52]ACCOUNTALLOC!N332</f>
        <v>0</v>
      </c>
      <c r="O332" s="697">
        <f>[52]ACCOUNTALLOC!O332</f>
        <v>325473.87122381834</v>
      </c>
      <c r="P332" s="697">
        <f>[52]ACCOUNTALLOC!P332</f>
        <v>0</v>
      </c>
      <c r="Q332" s="697">
        <f>[52]ACCOUNTALLOC!Q332</f>
        <v>0</v>
      </c>
      <c r="R332" s="697">
        <f>[52]ACCOUNTALLOC!R332</f>
        <v>0</v>
      </c>
      <c r="S332" s="697">
        <f>[52]ACCOUNTALLOC!S332</f>
        <v>325473.87122381834</v>
      </c>
      <c r="T332" s="698"/>
      <c r="U332" s="697">
        <f>[52]ACCOUNTALLOC!U332</f>
        <v>0</v>
      </c>
      <c r="V332" s="697">
        <f>[52]ACCOUNTALLOC!V332</f>
        <v>0</v>
      </c>
      <c r="W332" s="697">
        <f>[52]ACCOUNTALLOC!W332</f>
        <v>21852.075565973559</v>
      </c>
      <c r="X332" s="697">
        <f>[52]ACCOUNTALLOC!X332</f>
        <v>0</v>
      </c>
      <c r="Y332" s="697">
        <f>[52]ACCOUNTALLOC!Y332</f>
        <v>0</v>
      </c>
      <c r="Z332" s="697">
        <f>[52]ACCOUNTALLOC!Z332</f>
        <v>0</v>
      </c>
      <c r="AA332" s="697">
        <f>[52]ACCOUNTALLOC!AA332</f>
        <v>21852.075565973559</v>
      </c>
      <c r="AB332" s="698"/>
      <c r="AC332" s="697">
        <f>[52]ACCOUNTALLOC!AC332</f>
        <v>0</v>
      </c>
      <c r="AD332" s="697">
        <f>[52]ACCOUNTALLOC!AD332</f>
        <v>0</v>
      </c>
      <c r="AE332" s="697">
        <f>[52]ACCOUNTALLOC!AE332</f>
        <v>2253.7294985974686</v>
      </c>
      <c r="AF332" s="697">
        <f>[52]ACCOUNTALLOC!AF332</f>
        <v>0</v>
      </c>
      <c r="AG332" s="697">
        <f>[52]ACCOUNTALLOC!AG332</f>
        <v>0</v>
      </c>
      <c r="AH332" s="697">
        <f>[52]ACCOUNTALLOC!AH332</f>
        <v>0</v>
      </c>
      <c r="AI332" s="697">
        <f>[52]ACCOUNTALLOC!AI332</f>
        <v>2253.7294985974686</v>
      </c>
      <c r="AJ332" s="698"/>
      <c r="AK332" s="697">
        <f>[52]ACCOUNTALLOC!AK332</f>
        <v>0</v>
      </c>
      <c r="AL332" s="697">
        <f>[52]ACCOUNTALLOC!AL332</f>
        <v>0</v>
      </c>
      <c r="AM332" s="697">
        <f>[52]ACCOUNTALLOC!AM332</f>
        <v>1303.5228810177759</v>
      </c>
      <c r="AN332" s="697">
        <f>[52]ACCOUNTALLOC!AN332</f>
        <v>0</v>
      </c>
      <c r="AO332" s="697">
        <f>[52]ACCOUNTALLOC!AO332</f>
        <v>0</v>
      </c>
      <c r="AP332" s="697">
        <f>[52]ACCOUNTALLOC!AP332</f>
        <v>0</v>
      </c>
      <c r="AQ332" s="697">
        <f>[52]ACCOUNTALLOC!AQ332</f>
        <v>1303.5228810177759</v>
      </c>
      <c r="AR332" s="698"/>
      <c r="AS332" s="697">
        <f>[52]ACCOUNTALLOC!AS332</f>
        <v>0</v>
      </c>
      <c r="AT332" s="697">
        <f>[52]ACCOUNTALLOC!AT332</f>
        <v>0</v>
      </c>
      <c r="AU332" s="697">
        <f>[52]ACCOUNTALLOC!AU332</f>
        <v>5.3532767187588339</v>
      </c>
      <c r="AV332" s="697">
        <f>[52]ACCOUNTALLOC!AV332</f>
        <v>0</v>
      </c>
      <c r="AW332" s="697">
        <f>[52]ACCOUNTALLOC!AW332</f>
        <v>0</v>
      </c>
      <c r="AX332" s="697">
        <f>[52]ACCOUNTALLOC!AX332</f>
        <v>0</v>
      </c>
      <c r="AY332" s="697">
        <f>[52]ACCOUNTALLOC!AY332</f>
        <v>5.3532767187588339</v>
      </c>
      <c r="AZ332" s="698"/>
      <c r="BA332" s="697">
        <f>[52]ACCOUNTALLOC!BA332</f>
        <v>0</v>
      </c>
      <c r="BB332" s="697">
        <f>[52]ACCOUNTALLOC!BB332</f>
        <v>0</v>
      </c>
      <c r="BC332" s="697">
        <f>[52]ACCOUNTALLOC!BC332</f>
        <v>414.87894570380962</v>
      </c>
      <c r="BD332" s="697">
        <f>[52]ACCOUNTALLOC!BD332</f>
        <v>0</v>
      </c>
      <c r="BE332" s="697">
        <f>[52]ACCOUNTALLOC!BE332</f>
        <v>0</v>
      </c>
      <c r="BF332" s="697">
        <f>[52]ACCOUNTALLOC!BF332</f>
        <v>0</v>
      </c>
      <c r="BG332" s="697">
        <f>[52]ACCOUNTALLOC!BG332</f>
        <v>414.87894570380962</v>
      </c>
      <c r="BH332" s="698"/>
      <c r="BI332" s="697">
        <f>[52]ACCOUNTALLOC!BI332</f>
        <v>0</v>
      </c>
      <c r="BJ332" s="697">
        <f>[52]ACCOUNTALLOC!BJ332</f>
        <v>0</v>
      </c>
      <c r="BK332" s="697">
        <f>[52]ACCOUNTALLOC!BK332</f>
        <v>248.92736742228576</v>
      </c>
      <c r="BL332" s="697">
        <f>[52]ACCOUNTALLOC!BL332</f>
        <v>0</v>
      </c>
      <c r="BM332" s="697">
        <f>[52]ACCOUNTALLOC!BM332</f>
        <v>0</v>
      </c>
      <c r="BN332" s="697">
        <f>[52]ACCOUNTALLOC!BN332</f>
        <v>0</v>
      </c>
      <c r="BO332" s="697">
        <f>[52]ACCOUNTALLOC!BO332</f>
        <v>248.92736742228576</v>
      </c>
      <c r="BP332" s="698"/>
      <c r="BQ332" s="697">
        <f>[52]ACCOUNTALLOC!BQ332</f>
        <v>0</v>
      </c>
      <c r="BR332" s="697">
        <f>[52]ACCOUNTALLOC!BR332</f>
        <v>0</v>
      </c>
      <c r="BS332" s="697">
        <f>[52]ACCOUNTALLOC!BS332</f>
        <v>66.915958984485414</v>
      </c>
      <c r="BT332" s="697">
        <f>[52]ACCOUNTALLOC!BT332</f>
        <v>0</v>
      </c>
      <c r="BU332" s="697">
        <f>[52]ACCOUNTALLOC!BU332</f>
        <v>0</v>
      </c>
      <c r="BV332" s="697">
        <f>[52]ACCOUNTALLOC!BV332</f>
        <v>0</v>
      </c>
      <c r="BW332" s="697">
        <f>[52]ACCOUNTALLOC!BW332</f>
        <v>66.915958984485414</v>
      </c>
      <c r="BX332" s="698"/>
      <c r="BY332" s="697">
        <f>[52]ACCOUNTALLOC!BY332</f>
        <v>0</v>
      </c>
      <c r="BZ332" s="697">
        <f>[52]ACCOUNTALLOC!BZ332</f>
        <v>0</v>
      </c>
      <c r="CA332" s="697">
        <f>[52]ACCOUNTALLOC!CA332</f>
        <v>42.826213750070671</v>
      </c>
      <c r="CB332" s="697">
        <f>[52]ACCOUNTALLOC!CB332</f>
        <v>0</v>
      </c>
      <c r="CC332" s="697">
        <f>[52]ACCOUNTALLOC!CC332</f>
        <v>0</v>
      </c>
      <c r="CD332" s="697">
        <f>[52]ACCOUNTALLOC!CD332</f>
        <v>0</v>
      </c>
      <c r="CE332" s="697">
        <f>[52]ACCOUNTALLOC!CE332</f>
        <v>42.826213750070671</v>
      </c>
      <c r="CF332" s="698"/>
      <c r="CG332" s="697">
        <f>[52]ACCOUNTALLOC!CG332</f>
        <v>0</v>
      </c>
      <c r="CH332" s="697">
        <f>[52]ACCOUNTALLOC!CH332</f>
        <v>0</v>
      </c>
      <c r="CI332" s="697">
        <f>[52]ACCOUNTALLOC!CI332</f>
        <v>20955.401715581454</v>
      </c>
      <c r="CJ332" s="697">
        <f>[52]ACCOUNTALLOC!CJ332</f>
        <v>0</v>
      </c>
      <c r="CK332" s="697">
        <f>[52]ACCOUNTALLOC!CK332</f>
        <v>0</v>
      </c>
      <c r="CL332" s="697">
        <f>[52]ACCOUNTALLOC!CL332</f>
        <v>0</v>
      </c>
      <c r="CM332" s="697">
        <f>[52]ACCOUNTALLOC!CM332</f>
        <v>20955.401715581454</v>
      </c>
      <c r="CN332" s="698">
        <f>[52]ACCOUNTALLOC!CN332</f>
        <v>0</v>
      </c>
      <c r="CO332" s="697">
        <f>[52]ACCOUNTALLOC!CO332</f>
        <v>0</v>
      </c>
      <c r="CP332" s="697">
        <f>[52]ACCOUNTALLOC!CP332</f>
        <v>0</v>
      </c>
      <c r="CQ332" s="697">
        <f>[52]ACCOUNTALLOC!CQ332</f>
        <v>21.413106875035336</v>
      </c>
      <c r="CR332" s="697">
        <f>[52]ACCOUNTALLOC!CR332</f>
        <v>0</v>
      </c>
      <c r="CS332" s="697">
        <f>[52]ACCOUNTALLOC!CS332</f>
        <v>0</v>
      </c>
      <c r="CT332" s="697">
        <f>[52]ACCOUNTALLOC!CT332</f>
        <v>0</v>
      </c>
      <c r="CU332" s="697">
        <f>[52]ACCOUNTALLOC!CU332</f>
        <v>21.413106875035336</v>
      </c>
      <c r="CW332" s="65">
        <f>[52]ACCOUNTALLOC!CW332</f>
        <v>0</v>
      </c>
      <c r="CX332" s="65">
        <f>[52]ACCOUNTALLOC!CX332</f>
        <v>0</v>
      </c>
      <c r="CY332" s="65">
        <f>[52]ACCOUNTALLOC!CY332</f>
        <v>0</v>
      </c>
      <c r="CZ332" s="65">
        <f>[52]ACCOUNTALLOC!CZ332</f>
        <v>0</v>
      </c>
      <c r="DA332" s="65">
        <f>[52]ACCOUNTALLOC!DA332</f>
        <v>0</v>
      </c>
      <c r="DB332" s="65">
        <f>[52]ACCOUNTALLOC!DB332</f>
        <v>0</v>
      </c>
      <c r="DC332" s="65">
        <f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>[52]ACCOUNTALLOC!E333</f>
        <v>0</v>
      </c>
      <c r="F333" s="697">
        <f>[52]ACCOUNTALLOC!F333</f>
        <v>0</v>
      </c>
      <c r="G333" s="697">
        <f>[52]ACCOUNTALLOC!G333</f>
        <v>784.70677481385746</v>
      </c>
      <c r="H333" s="697">
        <f>[52]ACCOUNTALLOC!H333</f>
        <v>0</v>
      </c>
      <c r="I333" s="697">
        <f>[52]ACCOUNTALLOC!I333</f>
        <v>0</v>
      </c>
      <c r="J333" s="697">
        <f>[52]ACCOUNTALLOC!J333</f>
        <v>0</v>
      </c>
      <c r="K333" s="697">
        <f>[52]ACCOUNTALLOC!K333</f>
        <v>784.70677481385746</v>
      </c>
      <c r="L333" s="698"/>
      <c r="M333" s="697">
        <f>[52]ACCOUNTALLOC!M333</f>
        <v>0</v>
      </c>
      <c r="N333" s="697">
        <f>[52]ACCOUNTALLOC!N333</f>
        <v>0</v>
      </c>
      <c r="O333" s="697">
        <f>[52]ACCOUNTALLOC!O333</f>
        <v>94.420560240948134</v>
      </c>
      <c r="P333" s="697">
        <f>[52]ACCOUNTALLOC!P333</f>
        <v>0</v>
      </c>
      <c r="Q333" s="697">
        <f>[52]ACCOUNTALLOC!Q333</f>
        <v>0</v>
      </c>
      <c r="R333" s="697">
        <f>[52]ACCOUNTALLOC!R333</f>
        <v>0</v>
      </c>
      <c r="S333" s="697">
        <f>[52]ACCOUNTALLOC!S333</f>
        <v>94.420560240948134</v>
      </c>
      <c r="T333" s="698"/>
      <c r="U333" s="697">
        <f>[52]ACCOUNTALLOC!U333</f>
        <v>0</v>
      </c>
      <c r="V333" s="697">
        <f>[52]ACCOUNTALLOC!V333</f>
        <v>0</v>
      </c>
      <c r="W333" s="697">
        <f>[52]ACCOUNTALLOC!W333</f>
        <v>6.3393267472088404</v>
      </c>
      <c r="X333" s="697">
        <f>[52]ACCOUNTALLOC!X333</f>
        <v>0</v>
      </c>
      <c r="Y333" s="697">
        <f>[52]ACCOUNTALLOC!Y333</f>
        <v>0</v>
      </c>
      <c r="Z333" s="697">
        <f>[52]ACCOUNTALLOC!Z333</f>
        <v>0</v>
      </c>
      <c r="AA333" s="697">
        <f>[52]ACCOUNTALLOC!AA333</f>
        <v>6.3393267472088404</v>
      </c>
      <c r="AB333" s="698"/>
      <c r="AC333" s="697">
        <f>[52]ACCOUNTALLOC!AC333</f>
        <v>0</v>
      </c>
      <c r="AD333" s="697">
        <f>[52]ACCOUNTALLOC!AD333</f>
        <v>0</v>
      </c>
      <c r="AE333" s="697">
        <f>[52]ACCOUNTALLOC!AE333</f>
        <v>0.65381101434956435</v>
      </c>
      <c r="AF333" s="697">
        <f>[52]ACCOUNTALLOC!AF333</f>
        <v>0</v>
      </c>
      <c r="AG333" s="697">
        <f>[52]ACCOUNTALLOC!AG333</f>
        <v>0</v>
      </c>
      <c r="AH333" s="697">
        <f>[52]ACCOUNTALLOC!AH333</f>
        <v>0</v>
      </c>
      <c r="AI333" s="697">
        <f>[52]ACCOUNTALLOC!AI333</f>
        <v>0.65381101434956435</v>
      </c>
      <c r="AJ333" s="698"/>
      <c r="AK333" s="697">
        <f>[52]ACCOUNTALLOC!AK333</f>
        <v>0</v>
      </c>
      <c r="AL333" s="697">
        <f>[52]ACCOUNTALLOC!AL333</f>
        <v>0</v>
      </c>
      <c r="AM333" s="697">
        <f>[52]ACCOUNTALLOC!AM333</f>
        <v>0.37815435152997368</v>
      </c>
      <c r="AN333" s="697">
        <f>[52]ACCOUNTALLOC!AN333</f>
        <v>0</v>
      </c>
      <c r="AO333" s="697">
        <f>[52]ACCOUNTALLOC!AO333</f>
        <v>0</v>
      </c>
      <c r="AP333" s="697">
        <f>[52]ACCOUNTALLOC!AP333</f>
        <v>0</v>
      </c>
      <c r="AQ333" s="697">
        <f>[52]ACCOUNTALLOC!AQ333</f>
        <v>0.37815435152997368</v>
      </c>
      <c r="AR333" s="698"/>
      <c r="AS333" s="697">
        <f>[52]ACCOUNTALLOC!AS333</f>
        <v>0</v>
      </c>
      <c r="AT333" s="697">
        <f>[52]ACCOUNTALLOC!AT333</f>
        <v>0</v>
      </c>
      <c r="AU333" s="697">
        <f>[52]ACCOUNTALLOC!AU333</f>
        <v>1.5529952834906517E-3</v>
      </c>
      <c r="AV333" s="697">
        <f>[52]ACCOUNTALLOC!AV333</f>
        <v>0</v>
      </c>
      <c r="AW333" s="697">
        <f>[52]ACCOUNTALLOC!AW333</f>
        <v>0</v>
      </c>
      <c r="AX333" s="697">
        <f>[52]ACCOUNTALLOC!AX333</f>
        <v>0</v>
      </c>
      <c r="AY333" s="697">
        <f>[52]ACCOUNTALLOC!AY333</f>
        <v>1.5529952834906517E-3</v>
      </c>
      <c r="AZ333" s="698"/>
      <c r="BA333" s="697">
        <f>[52]ACCOUNTALLOC!BA333</f>
        <v>0</v>
      </c>
      <c r="BB333" s="697">
        <f>[52]ACCOUNTALLOC!BB333</f>
        <v>0</v>
      </c>
      <c r="BC333" s="697">
        <f>[52]ACCOUNTALLOC!BC333</f>
        <v>0.12035713447052551</v>
      </c>
      <c r="BD333" s="697">
        <f>[52]ACCOUNTALLOC!BD333</f>
        <v>0</v>
      </c>
      <c r="BE333" s="697">
        <f>[52]ACCOUNTALLOC!BE333</f>
        <v>0</v>
      </c>
      <c r="BF333" s="697">
        <f>[52]ACCOUNTALLOC!BF333</f>
        <v>0</v>
      </c>
      <c r="BG333" s="697">
        <f>[52]ACCOUNTALLOC!BG333</f>
        <v>0.12035713447052551</v>
      </c>
      <c r="BH333" s="698"/>
      <c r="BI333" s="697">
        <f>[52]ACCOUNTALLOC!BI333</f>
        <v>0</v>
      </c>
      <c r="BJ333" s="697">
        <f>[52]ACCOUNTALLOC!BJ333</f>
        <v>0</v>
      </c>
      <c r="BK333" s="697">
        <f>[52]ACCOUNTALLOC!BK333</f>
        <v>7.2214280682315307E-2</v>
      </c>
      <c r="BL333" s="697">
        <f>[52]ACCOUNTALLOC!BL333</f>
        <v>0</v>
      </c>
      <c r="BM333" s="697">
        <f>[52]ACCOUNTALLOC!BM333</f>
        <v>0</v>
      </c>
      <c r="BN333" s="697">
        <f>[52]ACCOUNTALLOC!BN333</f>
        <v>0</v>
      </c>
      <c r="BO333" s="697">
        <f>[52]ACCOUNTALLOC!BO333</f>
        <v>7.2214280682315307E-2</v>
      </c>
      <c r="BP333" s="698"/>
      <c r="BQ333" s="697">
        <f>[52]ACCOUNTALLOC!BQ333</f>
        <v>0</v>
      </c>
      <c r="BR333" s="697">
        <f>[52]ACCOUNTALLOC!BR333</f>
        <v>0</v>
      </c>
      <c r="BS333" s="697">
        <f>[52]ACCOUNTALLOC!BS333</f>
        <v>1.9412441043633145E-2</v>
      </c>
      <c r="BT333" s="697">
        <f>[52]ACCOUNTALLOC!BT333</f>
        <v>0</v>
      </c>
      <c r="BU333" s="697">
        <f>[52]ACCOUNTALLOC!BU333</f>
        <v>0</v>
      </c>
      <c r="BV333" s="697">
        <f>[52]ACCOUNTALLOC!BV333</f>
        <v>0</v>
      </c>
      <c r="BW333" s="697">
        <f>[52]ACCOUNTALLOC!BW333</f>
        <v>1.9412441043633145E-2</v>
      </c>
      <c r="BX333" s="698"/>
      <c r="BY333" s="697">
        <f>[52]ACCOUNTALLOC!BY333</f>
        <v>0</v>
      </c>
      <c r="BZ333" s="697">
        <f>[52]ACCOUNTALLOC!BZ333</f>
        <v>0</v>
      </c>
      <c r="CA333" s="697">
        <f>[52]ACCOUNTALLOC!CA333</f>
        <v>1.2423962267925213E-2</v>
      </c>
      <c r="CB333" s="697">
        <f>[52]ACCOUNTALLOC!CB333</f>
        <v>0</v>
      </c>
      <c r="CC333" s="697">
        <f>[52]ACCOUNTALLOC!CC333</f>
        <v>0</v>
      </c>
      <c r="CD333" s="697">
        <f>[52]ACCOUNTALLOC!CD333</f>
        <v>0</v>
      </c>
      <c r="CE333" s="697">
        <f>[52]ACCOUNTALLOC!CE333</f>
        <v>1.2423962267925213E-2</v>
      </c>
      <c r="CF333" s="698"/>
      <c r="CG333" s="697">
        <f>[52]ACCOUNTALLOC!CG333</f>
        <v>0</v>
      </c>
      <c r="CH333" s="697">
        <f>[52]ACCOUNTALLOC!CH333</f>
        <v>0</v>
      </c>
      <c r="CI333" s="697">
        <f>[52]ACCOUNTALLOC!CI333</f>
        <v>6.0792000372241555</v>
      </c>
      <c r="CJ333" s="697">
        <f>[52]ACCOUNTALLOC!CJ333</f>
        <v>0</v>
      </c>
      <c r="CK333" s="697">
        <f>[52]ACCOUNTALLOC!CK333</f>
        <v>0</v>
      </c>
      <c r="CL333" s="697">
        <f>[52]ACCOUNTALLOC!CL333</f>
        <v>0</v>
      </c>
      <c r="CM333" s="697">
        <f>[52]ACCOUNTALLOC!CM333</f>
        <v>6.0792000372241555</v>
      </c>
      <c r="CN333" s="698">
        <f>[52]ACCOUNTALLOC!CN333</f>
        <v>0</v>
      </c>
      <c r="CO333" s="697">
        <f>[52]ACCOUNTALLOC!CO333</f>
        <v>0</v>
      </c>
      <c r="CP333" s="697">
        <f>[52]ACCOUNTALLOC!CP333</f>
        <v>0</v>
      </c>
      <c r="CQ333" s="697">
        <f>[52]ACCOUNTALLOC!CQ333</f>
        <v>6.2119811339626067E-3</v>
      </c>
      <c r="CR333" s="697">
        <f>[52]ACCOUNTALLOC!CR333</f>
        <v>0</v>
      </c>
      <c r="CS333" s="697">
        <f>[52]ACCOUNTALLOC!CS333</f>
        <v>0</v>
      </c>
      <c r="CT333" s="697">
        <f>[52]ACCOUNTALLOC!CT333</f>
        <v>0</v>
      </c>
      <c r="CU333" s="697">
        <f>[52]ACCOUNTALLOC!CU333</f>
        <v>6.2119811339626067E-3</v>
      </c>
      <c r="CW333" s="65">
        <f>[52]ACCOUNTALLOC!CW333</f>
        <v>0</v>
      </c>
      <c r="CX333" s="65">
        <f>[52]ACCOUNTALLOC!CX333</f>
        <v>0</v>
      </c>
      <c r="CY333" s="65">
        <f>[52]ACCOUNTALLOC!CY333</f>
        <v>0</v>
      </c>
      <c r="CZ333" s="65">
        <f>[52]ACCOUNTALLOC!CZ333</f>
        <v>0</v>
      </c>
      <c r="DA333" s="65">
        <f>[52]ACCOUNTALLOC!DA333</f>
        <v>0</v>
      </c>
      <c r="DB333" s="65">
        <f>[52]ACCOUNTALLOC!DB333</f>
        <v>0</v>
      </c>
      <c r="DC333" s="65">
        <f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>[52]ACCOUNTALLOC!E334</f>
        <v>0</v>
      </c>
      <c r="F334" s="697">
        <f>[52]ACCOUNTALLOC!F334</f>
        <v>0</v>
      </c>
      <c r="G334" s="697">
        <f>[52]ACCOUNTALLOC!G334</f>
        <v>0</v>
      </c>
      <c r="H334" s="697">
        <f>[52]ACCOUNTALLOC!H334</f>
        <v>0</v>
      </c>
      <c r="I334" s="697">
        <f>[52]ACCOUNTALLOC!I334</f>
        <v>0</v>
      </c>
      <c r="J334" s="697">
        <f>[52]ACCOUNTALLOC!J334</f>
        <v>0</v>
      </c>
      <c r="K334" s="697">
        <f>[52]ACCOUNTALLOC!K334</f>
        <v>0</v>
      </c>
      <c r="L334" s="698"/>
      <c r="M334" s="697">
        <f>[52]ACCOUNTALLOC!M334</f>
        <v>0</v>
      </c>
      <c r="N334" s="697">
        <f>[52]ACCOUNTALLOC!N334</f>
        <v>0</v>
      </c>
      <c r="O334" s="697">
        <f>[52]ACCOUNTALLOC!O334</f>
        <v>0</v>
      </c>
      <c r="P334" s="697">
        <f>[52]ACCOUNTALLOC!P334</f>
        <v>0</v>
      </c>
      <c r="Q334" s="697">
        <f>[52]ACCOUNTALLOC!Q334</f>
        <v>0</v>
      </c>
      <c r="R334" s="697">
        <f>[52]ACCOUNTALLOC!R334</f>
        <v>0</v>
      </c>
      <c r="S334" s="697">
        <f>[52]ACCOUNTALLOC!S334</f>
        <v>0</v>
      </c>
      <c r="T334" s="698"/>
      <c r="U334" s="697">
        <f>[52]ACCOUNTALLOC!U334</f>
        <v>0</v>
      </c>
      <c r="V334" s="697">
        <f>[52]ACCOUNTALLOC!V334</f>
        <v>0</v>
      </c>
      <c r="W334" s="697">
        <f>[52]ACCOUNTALLOC!W334</f>
        <v>0</v>
      </c>
      <c r="X334" s="697">
        <f>[52]ACCOUNTALLOC!X334</f>
        <v>0</v>
      </c>
      <c r="Y334" s="697">
        <f>[52]ACCOUNTALLOC!Y334</f>
        <v>0</v>
      </c>
      <c r="Z334" s="697">
        <f>[52]ACCOUNTALLOC!Z334</f>
        <v>0</v>
      </c>
      <c r="AA334" s="697">
        <f>[52]ACCOUNTALLOC!AA334</f>
        <v>0</v>
      </c>
      <c r="AB334" s="698"/>
      <c r="AC334" s="697">
        <f>[52]ACCOUNTALLOC!AC334</f>
        <v>0</v>
      </c>
      <c r="AD334" s="697">
        <f>[52]ACCOUNTALLOC!AD334</f>
        <v>0</v>
      </c>
      <c r="AE334" s="697">
        <f>[52]ACCOUNTALLOC!AE334</f>
        <v>0</v>
      </c>
      <c r="AF334" s="697">
        <f>[52]ACCOUNTALLOC!AF334</f>
        <v>0</v>
      </c>
      <c r="AG334" s="697">
        <f>[52]ACCOUNTALLOC!AG334</f>
        <v>0</v>
      </c>
      <c r="AH334" s="697">
        <f>[52]ACCOUNTALLOC!AH334</f>
        <v>0</v>
      </c>
      <c r="AI334" s="697">
        <f>[52]ACCOUNTALLOC!AI334</f>
        <v>0</v>
      </c>
      <c r="AJ334" s="698"/>
      <c r="AK334" s="697">
        <f>[52]ACCOUNTALLOC!AK334</f>
        <v>0</v>
      </c>
      <c r="AL334" s="697">
        <f>[52]ACCOUNTALLOC!AL334</f>
        <v>0</v>
      </c>
      <c r="AM334" s="697">
        <f>[52]ACCOUNTALLOC!AM334</f>
        <v>0</v>
      </c>
      <c r="AN334" s="697">
        <f>[52]ACCOUNTALLOC!AN334</f>
        <v>0</v>
      </c>
      <c r="AO334" s="697">
        <f>[52]ACCOUNTALLOC!AO334</f>
        <v>0</v>
      </c>
      <c r="AP334" s="697">
        <f>[52]ACCOUNTALLOC!AP334</f>
        <v>0</v>
      </c>
      <c r="AQ334" s="697">
        <f>[52]ACCOUNTALLOC!AQ334</f>
        <v>0</v>
      </c>
      <c r="AR334" s="698"/>
      <c r="AS334" s="697">
        <f>[52]ACCOUNTALLOC!AS334</f>
        <v>0</v>
      </c>
      <c r="AT334" s="697">
        <f>[52]ACCOUNTALLOC!AT334</f>
        <v>0</v>
      </c>
      <c r="AU334" s="697">
        <f>[52]ACCOUNTALLOC!AU334</f>
        <v>0</v>
      </c>
      <c r="AV334" s="697">
        <f>[52]ACCOUNTALLOC!AV334</f>
        <v>0</v>
      </c>
      <c r="AW334" s="697">
        <f>[52]ACCOUNTALLOC!AW334</f>
        <v>0</v>
      </c>
      <c r="AX334" s="697">
        <f>[52]ACCOUNTALLOC!AX334</f>
        <v>0</v>
      </c>
      <c r="AY334" s="697">
        <f>[52]ACCOUNTALLOC!AY334</f>
        <v>0</v>
      </c>
      <c r="AZ334" s="698"/>
      <c r="BA334" s="697">
        <f>[52]ACCOUNTALLOC!BA334</f>
        <v>0</v>
      </c>
      <c r="BB334" s="697">
        <f>[52]ACCOUNTALLOC!BB334</f>
        <v>0</v>
      </c>
      <c r="BC334" s="697">
        <f>[52]ACCOUNTALLOC!BC334</f>
        <v>0</v>
      </c>
      <c r="BD334" s="697">
        <f>[52]ACCOUNTALLOC!BD334</f>
        <v>0</v>
      </c>
      <c r="BE334" s="697">
        <f>[52]ACCOUNTALLOC!BE334</f>
        <v>0</v>
      </c>
      <c r="BF334" s="697">
        <f>[52]ACCOUNTALLOC!BF334</f>
        <v>0</v>
      </c>
      <c r="BG334" s="697">
        <f>[52]ACCOUNTALLOC!BG334</f>
        <v>0</v>
      </c>
      <c r="BH334" s="698"/>
      <c r="BI334" s="697">
        <f>[52]ACCOUNTALLOC!BI334</f>
        <v>0</v>
      </c>
      <c r="BJ334" s="697">
        <f>[52]ACCOUNTALLOC!BJ334</f>
        <v>0</v>
      </c>
      <c r="BK334" s="697">
        <f>[52]ACCOUNTALLOC!BK334</f>
        <v>0</v>
      </c>
      <c r="BL334" s="697">
        <f>[52]ACCOUNTALLOC!BL334</f>
        <v>0</v>
      </c>
      <c r="BM334" s="697">
        <f>[52]ACCOUNTALLOC!BM334</f>
        <v>0</v>
      </c>
      <c r="BN334" s="697">
        <f>[52]ACCOUNTALLOC!BN334</f>
        <v>0</v>
      </c>
      <c r="BO334" s="697">
        <f>[52]ACCOUNTALLOC!BO334</f>
        <v>0</v>
      </c>
      <c r="BP334" s="698"/>
      <c r="BQ334" s="697">
        <f>[52]ACCOUNTALLOC!BQ334</f>
        <v>0</v>
      </c>
      <c r="BR334" s="697">
        <f>[52]ACCOUNTALLOC!BR334</f>
        <v>0</v>
      </c>
      <c r="BS334" s="697">
        <f>[52]ACCOUNTALLOC!BS334</f>
        <v>0</v>
      </c>
      <c r="BT334" s="697">
        <f>[52]ACCOUNTALLOC!BT334</f>
        <v>0</v>
      </c>
      <c r="BU334" s="697">
        <f>[52]ACCOUNTALLOC!BU334</f>
        <v>0</v>
      </c>
      <c r="BV334" s="697">
        <f>[52]ACCOUNTALLOC!BV334</f>
        <v>0</v>
      </c>
      <c r="BW334" s="697">
        <f>[52]ACCOUNTALLOC!BW334</f>
        <v>0</v>
      </c>
      <c r="BX334" s="698"/>
      <c r="BY334" s="697">
        <f>[52]ACCOUNTALLOC!BY334</f>
        <v>0</v>
      </c>
      <c r="BZ334" s="697">
        <f>[52]ACCOUNTALLOC!BZ334</f>
        <v>0</v>
      </c>
      <c r="CA334" s="697">
        <f>[52]ACCOUNTALLOC!CA334</f>
        <v>0</v>
      </c>
      <c r="CB334" s="697">
        <f>[52]ACCOUNTALLOC!CB334</f>
        <v>0</v>
      </c>
      <c r="CC334" s="697">
        <f>[52]ACCOUNTALLOC!CC334</f>
        <v>0</v>
      </c>
      <c r="CD334" s="697">
        <f>[52]ACCOUNTALLOC!CD334</f>
        <v>0</v>
      </c>
      <c r="CE334" s="697">
        <f>[52]ACCOUNTALLOC!CE334</f>
        <v>0</v>
      </c>
      <c r="CF334" s="698"/>
      <c r="CG334" s="760">
        <f>[52]ACCOUNTALLOC!CG334</f>
        <v>0</v>
      </c>
      <c r="CH334" s="760">
        <f>[52]ACCOUNTALLOC!CH334</f>
        <v>0</v>
      </c>
      <c r="CI334" s="760">
        <f>[52]ACCOUNTALLOC!CI334</f>
        <v>0</v>
      </c>
      <c r="CJ334" s="760">
        <f>[52]ACCOUNTALLOC!CJ334</f>
        <v>0</v>
      </c>
      <c r="CK334" s="760">
        <f>[52]ACCOUNTALLOC!CK334</f>
        <v>0</v>
      </c>
      <c r="CL334" s="760">
        <f>[52]ACCOUNTALLOC!CL334</f>
        <v>0</v>
      </c>
      <c r="CM334" s="697">
        <f>[52]ACCOUNTALLOC!CM334</f>
        <v>0</v>
      </c>
      <c r="CN334" s="698">
        <f>[52]ACCOUNTALLOC!CN334</f>
        <v>0</v>
      </c>
      <c r="CO334" s="697">
        <f>[52]ACCOUNTALLOC!CO334</f>
        <v>0</v>
      </c>
      <c r="CP334" s="697">
        <f>[52]ACCOUNTALLOC!CP334</f>
        <v>0</v>
      </c>
      <c r="CQ334" s="697">
        <f>[52]ACCOUNTALLOC!CQ334</f>
        <v>0</v>
      </c>
      <c r="CR334" s="697">
        <f>[52]ACCOUNTALLOC!CR334</f>
        <v>0</v>
      </c>
      <c r="CS334" s="697">
        <f>[52]ACCOUNTALLOC!CS334</f>
        <v>0</v>
      </c>
      <c r="CT334" s="697">
        <f>[52]ACCOUNTALLOC!CT334</f>
        <v>0</v>
      </c>
      <c r="CU334" s="697">
        <f>[52]ACCOUNTALLOC!CU334</f>
        <v>0</v>
      </c>
      <c r="CW334" s="65">
        <f>[52]ACCOUNTALLOC!CW334</f>
        <v>0</v>
      </c>
      <c r="CX334" s="65">
        <f>[52]ACCOUNTALLOC!CX334</f>
        <v>0</v>
      </c>
      <c r="CY334" s="65">
        <f>[52]ACCOUNTALLOC!CY334</f>
        <v>0</v>
      </c>
      <c r="CZ334" s="65">
        <f>[52]ACCOUNTALLOC!CZ334</f>
        <v>0</v>
      </c>
      <c r="DA334" s="65">
        <f>[52]ACCOUNTALLOC!DA334</f>
        <v>0</v>
      </c>
      <c r="DB334" s="65">
        <f>[52]ACCOUNTALLOC!DB334</f>
        <v>0</v>
      </c>
      <c r="DC334" s="65">
        <f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>[52]ACCOUNTALLOC!E335</f>
        <v>0</v>
      </c>
      <c r="F335" s="697">
        <f>[52]ACCOUNTALLOC!F335</f>
        <v>0</v>
      </c>
      <c r="G335" s="697">
        <f>[52]ACCOUNTALLOC!G335</f>
        <v>723894.26908570854</v>
      </c>
      <c r="H335" s="697">
        <f>[52]ACCOUNTALLOC!H335</f>
        <v>0</v>
      </c>
      <c r="I335" s="697">
        <f>[52]ACCOUNTALLOC!I335</f>
        <v>0</v>
      </c>
      <c r="J335" s="697">
        <f>[52]ACCOUNTALLOC!J335</f>
        <v>0</v>
      </c>
      <c r="K335" s="697">
        <f>[52]ACCOUNTALLOC!K335</f>
        <v>723894.26908570854</v>
      </c>
      <c r="L335" s="698"/>
      <c r="M335" s="697">
        <f>[52]ACCOUNTALLOC!M335</f>
        <v>0</v>
      </c>
      <c r="N335" s="697">
        <f>[52]ACCOUNTALLOC!N335</f>
        <v>0</v>
      </c>
      <c r="O335" s="697">
        <f>[52]ACCOUNTALLOC!O335</f>
        <v>87103.239880269772</v>
      </c>
      <c r="P335" s="697">
        <f>[52]ACCOUNTALLOC!P335</f>
        <v>0</v>
      </c>
      <c r="Q335" s="697">
        <f>[52]ACCOUNTALLOC!Q335</f>
        <v>0</v>
      </c>
      <c r="R335" s="697">
        <f>[52]ACCOUNTALLOC!R335</f>
        <v>0</v>
      </c>
      <c r="S335" s="697">
        <f>[52]ACCOUNTALLOC!S335</f>
        <v>87103.239880269772</v>
      </c>
      <c r="T335" s="698"/>
      <c r="U335" s="697">
        <f>[52]ACCOUNTALLOC!U335</f>
        <v>0</v>
      </c>
      <c r="V335" s="697">
        <f>[52]ACCOUNTALLOC!V335</f>
        <v>0</v>
      </c>
      <c r="W335" s="697">
        <f>[52]ACCOUNTALLOC!W335</f>
        <v>5848.0472572124745</v>
      </c>
      <c r="X335" s="697">
        <f>[52]ACCOUNTALLOC!X335</f>
        <v>0</v>
      </c>
      <c r="Y335" s="697">
        <f>[52]ACCOUNTALLOC!Y335</f>
        <v>0</v>
      </c>
      <c r="Z335" s="697">
        <f>[52]ACCOUNTALLOC!Z335</f>
        <v>0</v>
      </c>
      <c r="AA335" s="697">
        <f>[52]ACCOUNTALLOC!AA335</f>
        <v>5848.0472572124745</v>
      </c>
      <c r="AB335" s="698"/>
      <c r="AC335" s="697">
        <f>[52]ACCOUNTALLOC!AC335</f>
        <v>0</v>
      </c>
      <c r="AD335" s="697">
        <f>[52]ACCOUNTALLOC!AD335</f>
        <v>0</v>
      </c>
      <c r="AE335" s="697">
        <f>[52]ACCOUNTALLOC!AE335</f>
        <v>603.14255151554426</v>
      </c>
      <c r="AF335" s="697">
        <f>[52]ACCOUNTALLOC!AF335</f>
        <v>0</v>
      </c>
      <c r="AG335" s="697">
        <f>[52]ACCOUNTALLOC!AG335</f>
        <v>0</v>
      </c>
      <c r="AH335" s="697">
        <f>[52]ACCOUNTALLOC!AH335</f>
        <v>0</v>
      </c>
      <c r="AI335" s="697">
        <f>[52]ACCOUNTALLOC!AI335</f>
        <v>603.14255151554426</v>
      </c>
      <c r="AJ335" s="698"/>
      <c r="AK335" s="697">
        <f>[52]ACCOUNTALLOC!AK335</f>
        <v>0</v>
      </c>
      <c r="AL335" s="697">
        <f>[52]ACCOUNTALLOC!AL335</f>
        <v>0</v>
      </c>
      <c r="AM335" s="697">
        <f>[52]ACCOUNTALLOC!AM335</f>
        <v>348.84848288369363</v>
      </c>
      <c r="AN335" s="697">
        <f>[52]ACCOUNTALLOC!AN335</f>
        <v>0</v>
      </c>
      <c r="AO335" s="697">
        <f>[52]ACCOUNTALLOC!AO335</f>
        <v>0</v>
      </c>
      <c r="AP335" s="697">
        <f>[52]ACCOUNTALLOC!AP335</f>
        <v>0</v>
      </c>
      <c r="AQ335" s="697">
        <f>[52]ACCOUNTALLOC!AQ335</f>
        <v>348.84848288369363</v>
      </c>
      <c r="AR335" s="698"/>
      <c r="AS335" s="697">
        <f>[52]ACCOUNTALLOC!AS335</f>
        <v>0</v>
      </c>
      <c r="AT335" s="697">
        <f>[52]ACCOUNTALLOC!AT335</f>
        <v>0</v>
      </c>
      <c r="AU335" s="697">
        <f>[52]ACCOUNTALLOC!AU335</f>
        <v>1.4326426401794401</v>
      </c>
      <c r="AV335" s="697">
        <f>[52]ACCOUNTALLOC!AV335</f>
        <v>0</v>
      </c>
      <c r="AW335" s="697">
        <f>[52]ACCOUNTALLOC!AW335</f>
        <v>0</v>
      </c>
      <c r="AX335" s="697">
        <f>[52]ACCOUNTALLOC!AX335</f>
        <v>0</v>
      </c>
      <c r="AY335" s="697">
        <f>[52]ACCOUNTALLOC!AY335</f>
        <v>1.4326426401794401</v>
      </c>
      <c r="AZ335" s="698"/>
      <c r="BA335" s="697">
        <f>[52]ACCOUNTALLOC!BA335</f>
        <v>0</v>
      </c>
      <c r="BB335" s="697">
        <f>[52]ACCOUNTALLOC!BB335</f>
        <v>0</v>
      </c>
      <c r="BC335" s="697">
        <f>[52]ACCOUNTALLOC!BC335</f>
        <v>111.02980461390661</v>
      </c>
      <c r="BD335" s="697">
        <f>[52]ACCOUNTALLOC!BD335</f>
        <v>0</v>
      </c>
      <c r="BE335" s="697">
        <f>[52]ACCOUNTALLOC!BE335</f>
        <v>0</v>
      </c>
      <c r="BF335" s="697">
        <f>[52]ACCOUNTALLOC!BF335</f>
        <v>0</v>
      </c>
      <c r="BG335" s="697">
        <f>[52]ACCOUNTALLOC!BG335</f>
        <v>111.02980461390661</v>
      </c>
      <c r="BH335" s="698"/>
      <c r="BI335" s="697">
        <f>[52]ACCOUNTALLOC!BI335</f>
        <v>0</v>
      </c>
      <c r="BJ335" s="697">
        <f>[52]ACCOUNTALLOC!BJ335</f>
        <v>0</v>
      </c>
      <c r="BK335" s="697">
        <f>[52]ACCOUNTALLOC!BK335</f>
        <v>66.617882768343961</v>
      </c>
      <c r="BL335" s="697">
        <f>[52]ACCOUNTALLOC!BL335</f>
        <v>0</v>
      </c>
      <c r="BM335" s="697">
        <f>[52]ACCOUNTALLOC!BM335</f>
        <v>0</v>
      </c>
      <c r="BN335" s="697">
        <f>[52]ACCOUNTALLOC!BN335</f>
        <v>0</v>
      </c>
      <c r="BO335" s="697">
        <f>[52]ACCOUNTALLOC!BO335</f>
        <v>66.617882768343961</v>
      </c>
      <c r="BP335" s="698"/>
      <c r="BQ335" s="697">
        <f>[52]ACCOUNTALLOC!BQ335</f>
        <v>0</v>
      </c>
      <c r="BR335" s="697">
        <f>[52]ACCOUNTALLOC!BR335</f>
        <v>0</v>
      </c>
      <c r="BS335" s="697">
        <f>[52]ACCOUNTALLOC!BS335</f>
        <v>17.908033002242998</v>
      </c>
      <c r="BT335" s="697">
        <f>[52]ACCOUNTALLOC!BT335</f>
        <v>0</v>
      </c>
      <c r="BU335" s="697">
        <f>[52]ACCOUNTALLOC!BU335</f>
        <v>0</v>
      </c>
      <c r="BV335" s="697">
        <f>[52]ACCOUNTALLOC!BV335</f>
        <v>0</v>
      </c>
      <c r="BW335" s="697">
        <f>[52]ACCOUNTALLOC!BW335</f>
        <v>17.908033002242998</v>
      </c>
      <c r="BX335" s="698"/>
      <c r="BY335" s="697">
        <f>[52]ACCOUNTALLOC!BY335</f>
        <v>0</v>
      </c>
      <c r="BZ335" s="697">
        <f>[52]ACCOUNTALLOC!BZ335</f>
        <v>0</v>
      </c>
      <c r="CA335" s="697">
        <f>[52]ACCOUNTALLOC!CA335</f>
        <v>11.461141121435521</v>
      </c>
      <c r="CB335" s="697">
        <f>[52]ACCOUNTALLOC!CB335</f>
        <v>0</v>
      </c>
      <c r="CC335" s="697">
        <f>[52]ACCOUNTALLOC!CC335</f>
        <v>0</v>
      </c>
      <c r="CD335" s="697">
        <f>[52]ACCOUNTALLOC!CD335</f>
        <v>0</v>
      </c>
      <c r="CE335" s="697">
        <f>[52]ACCOUNTALLOC!CE335</f>
        <v>11.461141121435521</v>
      </c>
      <c r="CF335" s="698"/>
      <c r="CG335" s="697">
        <f>[52]ACCOUNTALLOC!CG335</f>
        <v>0</v>
      </c>
      <c r="CH335" s="697">
        <f>[52]ACCOUNTALLOC!CH335</f>
        <v>0</v>
      </c>
      <c r="CI335" s="697">
        <f>[52]ACCOUNTALLOC!CI335</f>
        <v>5608.0796149824182</v>
      </c>
      <c r="CJ335" s="697">
        <f>[52]ACCOUNTALLOC!CJ335</f>
        <v>0</v>
      </c>
      <c r="CK335" s="697">
        <f>[52]ACCOUNTALLOC!CK335</f>
        <v>0</v>
      </c>
      <c r="CL335" s="697">
        <f>[52]ACCOUNTALLOC!CL335</f>
        <v>0</v>
      </c>
      <c r="CM335" s="697">
        <f>[52]ACCOUNTALLOC!CM335</f>
        <v>5608.0796149824182</v>
      </c>
      <c r="CN335" s="698">
        <f>[52]ACCOUNTALLOC!CN335</f>
        <v>0</v>
      </c>
      <c r="CO335" s="697">
        <f>[52]ACCOUNTALLOC!CO335</f>
        <v>0</v>
      </c>
      <c r="CP335" s="697">
        <f>[52]ACCOUNTALLOC!CP335</f>
        <v>0</v>
      </c>
      <c r="CQ335" s="697">
        <f>[52]ACCOUNTALLOC!CQ335</f>
        <v>5.7305705607177604</v>
      </c>
      <c r="CR335" s="697">
        <f>[52]ACCOUNTALLOC!CR335</f>
        <v>0</v>
      </c>
      <c r="CS335" s="697">
        <f>[52]ACCOUNTALLOC!CS335</f>
        <v>0</v>
      </c>
      <c r="CT335" s="697">
        <f>[52]ACCOUNTALLOC!CT335</f>
        <v>0</v>
      </c>
      <c r="CU335" s="697">
        <f>[52]ACCOUNTALLOC!CU335</f>
        <v>5.7305705607177604</v>
      </c>
      <c r="CW335" s="65">
        <f>[52]ACCOUNTALLOC!CW335</f>
        <v>0</v>
      </c>
      <c r="CX335" s="65">
        <f>[52]ACCOUNTALLOC!CX335</f>
        <v>0</v>
      </c>
      <c r="CY335" s="65">
        <f>[52]ACCOUNTALLOC!CY335</f>
        <v>0</v>
      </c>
      <c r="CZ335" s="65">
        <f>[52]ACCOUNTALLOC!CZ335</f>
        <v>0</v>
      </c>
      <c r="DA335" s="65">
        <f>[52]ACCOUNTALLOC!DA335</f>
        <v>0</v>
      </c>
      <c r="DB335" s="65">
        <f>[52]ACCOUNTALLOC!DB335</f>
        <v>0</v>
      </c>
      <c r="DC335" s="65">
        <f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>[52]ACCOUNTALLOC!E336</f>
        <v>0</v>
      </c>
      <c r="F336" s="697">
        <f>[52]ACCOUNTALLOC!F336</f>
        <v>0</v>
      </c>
      <c r="G336" s="697">
        <f>[52]ACCOUNTALLOC!G336</f>
        <v>0</v>
      </c>
      <c r="H336" s="697">
        <f>[52]ACCOUNTALLOC!H336</f>
        <v>0</v>
      </c>
      <c r="I336" s="697">
        <f>[52]ACCOUNTALLOC!I336</f>
        <v>0</v>
      </c>
      <c r="J336" s="697">
        <f>[52]ACCOUNTALLOC!J336</f>
        <v>0</v>
      </c>
      <c r="K336" s="697">
        <f>[52]ACCOUNTALLOC!K336</f>
        <v>0</v>
      </c>
      <c r="L336" s="698"/>
      <c r="M336" s="697">
        <f>[52]ACCOUNTALLOC!M336</f>
        <v>0</v>
      </c>
      <c r="N336" s="697">
        <f>[52]ACCOUNTALLOC!N336</f>
        <v>0</v>
      </c>
      <c r="O336" s="697">
        <f>[52]ACCOUNTALLOC!O336</f>
        <v>0</v>
      </c>
      <c r="P336" s="697">
        <f>[52]ACCOUNTALLOC!P336</f>
        <v>0</v>
      </c>
      <c r="Q336" s="697">
        <f>[52]ACCOUNTALLOC!Q336</f>
        <v>0</v>
      </c>
      <c r="R336" s="697">
        <f>[52]ACCOUNTALLOC!R336</f>
        <v>0</v>
      </c>
      <c r="S336" s="697">
        <f>[52]ACCOUNTALLOC!S336</f>
        <v>0</v>
      </c>
      <c r="T336" s="698"/>
      <c r="U336" s="697">
        <f>[52]ACCOUNTALLOC!U336</f>
        <v>0</v>
      </c>
      <c r="V336" s="697">
        <f>[52]ACCOUNTALLOC!V336</f>
        <v>0</v>
      </c>
      <c r="W336" s="697">
        <f>[52]ACCOUNTALLOC!W336</f>
        <v>0</v>
      </c>
      <c r="X336" s="697">
        <f>[52]ACCOUNTALLOC!X336</f>
        <v>0</v>
      </c>
      <c r="Y336" s="697">
        <f>[52]ACCOUNTALLOC!Y336</f>
        <v>0</v>
      </c>
      <c r="Z336" s="697">
        <f>[52]ACCOUNTALLOC!Z336</f>
        <v>0</v>
      </c>
      <c r="AA336" s="697">
        <f>[52]ACCOUNTALLOC!AA336</f>
        <v>0</v>
      </c>
      <c r="AB336" s="698"/>
      <c r="AC336" s="697">
        <f>[52]ACCOUNTALLOC!AC336</f>
        <v>0</v>
      </c>
      <c r="AD336" s="697">
        <f>[52]ACCOUNTALLOC!AD336</f>
        <v>0</v>
      </c>
      <c r="AE336" s="697">
        <f>[52]ACCOUNTALLOC!AE336</f>
        <v>0</v>
      </c>
      <c r="AF336" s="697">
        <f>[52]ACCOUNTALLOC!AF336</f>
        <v>0</v>
      </c>
      <c r="AG336" s="697">
        <f>[52]ACCOUNTALLOC!AG336</f>
        <v>0</v>
      </c>
      <c r="AH336" s="697">
        <f>[52]ACCOUNTALLOC!AH336</f>
        <v>0</v>
      </c>
      <c r="AI336" s="697">
        <f>[52]ACCOUNTALLOC!AI336</f>
        <v>0</v>
      </c>
      <c r="AJ336" s="698"/>
      <c r="AK336" s="697">
        <f>[52]ACCOUNTALLOC!AK336</f>
        <v>0</v>
      </c>
      <c r="AL336" s="697">
        <f>[52]ACCOUNTALLOC!AL336</f>
        <v>0</v>
      </c>
      <c r="AM336" s="697">
        <f>[52]ACCOUNTALLOC!AM336</f>
        <v>0</v>
      </c>
      <c r="AN336" s="697">
        <f>[52]ACCOUNTALLOC!AN336</f>
        <v>0</v>
      </c>
      <c r="AO336" s="697">
        <f>[52]ACCOUNTALLOC!AO336</f>
        <v>0</v>
      </c>
      <c r="AP336" s="697">
        <f>[52]ACCOUNTALLOC!AP336</f>
        <v>0</v>
      </c>
      <c r="AQ336" s="697">
        <f>[52]ACCOUNTALLOC!AQ336</f>
        <v>0</v>
      </c>
      <c r="AR336" s="698"/>
      <c r="AS336" s="697">
        <f>[52]ACCOUNTALLOC!AS336</f>
        <v>0</v>
      </c>
      <c r="AT336" s="697">
        <f>[52]ACCOUNTALLOC!AT336</f>
        <v>0</v>
      </c>
      <c r="AU336" s="697">
        <f>[52]ACCOUNTALLOC!AU336</f>
        <v>0</v>
      </c>
      <c r="AV336" s="697">
        <f>[52]ACCOUNTALLOC!AV336</f>
        <v>0</v>
      </c>
      <c r="AW336" s="697">
        <f>[52]ACCOUNTALLOC!AW336</f>
        <v>0</v>
      </c>
      <c r="AX336" s="697">
        <f>[52]ACCOUNTALLOC!AX336</f>
        <v>0</v>
      </c>
      <c r="AY336" s="697">
        <f>[52]ACCOUNTALLOC!AY336</f>
        <v>0</v>
      </c>
      <c r="AZ336" s="698"/>
      <c r="BA336" s="697">
        <f>[52]ACCOUNTALLOC!BA336</f>
        <v>0</v>
      </c>
      <c r="BB336" s="697">
        <f>[52]ACCOUNTALLOC!BB336</f>
        <v>0</v>
      </c>
      <c r="BC336" s="697">
        <f>[52]ACCOUNTALLOC!BC336</f>
        <v>0</v>
      </c>
      <c r="BD336" s="697">
        <f>[52]ACCOUNTALLOC!BD336</f>
        <v>0</v>
      </c>
      <c r="BE336" s="697">
        <f>[52]ACCOUNTALLOC!BE336</f>
        <v>0</v>
      </c>
      <c r="BF336" s="697">
        <f>[52]ACCOUNTALLOC!BF336</f>
        <v>0</v>
      </c>
      <c r="BG336" s="697">
        <f>[52]ACCOUNTALLOC!BG336</f>
        <v>0</v>
      </c>
      <c r="BH336" s="698"/>
      <c r="BI336" s="697">
        <f>[52]ACCOUNTALLOC!BI336</f>
        <v>0</v>
      </c>
      <c r="BJ336" s="697">
        <f>[52]ACCOUNTALLOC!BJ336</f>
        <v>0</v>
      </c>
      <c r="BK336" s="697">
        <f>[52]ACCOUNTALLOC!BK336</f>
        <v>0</v>
      </c>
      <c r="BL336" s="697">
        <f>[52]ACCOUNTALLOC!BL336</f>
        <v>0</v>
      </c>
      <c r="BM336" s="697">
        <f>[52]ACCOUNTALLOC!BM336</f>
        <v>0</v>
      </c>
      <c r="BN336" s="697">
        <f>[52]ACCOUNTALLOC!BN336</f>
        <v>0</v>
      </c>
      <c r="BO336" s="697">
        <f>[52]ACCOUNTALLOC!BO336</f>
        <v>0</v>
      </c>
      <c r="BP336" s="698"/>
      <c r="BQ336" s="697">
        <f>[52]ACCOUNTALLOC!BQ336</f>
        <v>0</v>
      </c>
      <c r="BR336" s="697">
        <f>[52]ACCOUNTALLOC!BR336</f>
        <v>0</v>
      </c>
      <c r="BS336" s="697">
        <f>[52]ACCOUNTALLOC!BS336</f>
        <v>0</v>
      </c>
      <c r="BT336" s="697">
        <f>[52]ACCOUNTALLOC!BT336</f>
        <v>0</v>
      </c>
      <c r="BU336" s="697">
        <f>[52]ACCOUNTALLOC!BU336</f>
        <v>0</v>
      </c>
      <c r="BV336" s="697">
        <f>[52]ACCOUNTALLOC!BV336</f>
        <v>0</v>
      </c>
      <c r="BW336" s="697">
        <f>[52]ACCOUNTALLOC!BW336</f>
        <v>0</v>
      </c>
      <c r="BX336" s="698"/>
      <c r="BY336" s="697">
        <f>[52]ACCOUNTALLOC!BY336</f>
        <v>0</v>
      </c>
      <c r="BZ336" s="697">
        <f>[52]ACCOUNTALLOC!BZ336</f>
        <v>0</v>
      </c>
      <c r="CA336" s="697">
        <f>[52]ACCOUNTALLOC!CA336</f>
        <v>0</v>
      </c>
      <c r="CB336" s="697">
        <f>[52]ACCOUNTALLOC!CB336</f>
        <v>0</v>
      </c>
      <c r="CC336" s="697">
        <f>[52]ACCOUNTALLOC!CC336</f>
        <v>0</v>
      </c>
      <c r="CD336" s="697">
        <f>[52]ACCOUNTALLOC!CD336</f>
        <v>0</v>
      </c>
      <c r="CE336" s="697">
        <f>[52]ACCOUNTALLOC!CE336</f>
        <v>0</v>
      </c>
      <c r="CF336" s="698"/>
      <c r="CG336" s="697">
        <f>[52]ACCOUNTALLOC!CG336</f>
        <v>0</v>
      </c>
      <c r="CH336" s="697">
        <f>[52]ACCOUNTALLOC!CH336</f>
        <v>0</v>
      </c>
      <c r="CI336" s="697">
        <f>[52]ACCOUNTALLOC!CI336</f>
        <v>0</v>
      </c>
      <c r="CJ336" s="697">
        <f>[52]ACCOUNTALLOC!CJ336</f>
        <v>0</v>
      </c>
      <c r="CK336" s="697">
        <f>[52]ACCOUNTALLOC!CK336</f>
        <v>0</v>
      </c>
      <c r="CL336" s="697">
        <f>[52]ACCOUNTALLOC!CL336</f>
        <v>0</v>
      </c>
      <c r="CM336" s="697">
        <f>[52]ACCOUNTALLOC!CM336</f>
        <v>0</v>
      </c>
      <c r="CN336" s="698">
        <f>[52]ACCOUNTALLOC!CN336</f>
        <v>0</v>
      </c>
      <c r="CO336" s="697">
        <f>[52]ACCOUNTALLOC!CO336</f>
        <v>0</v>
      </c>
      <c r="CP336" s="697">
        <f>[52]ACCOUNTALLOC!CP336</f>
        <v>0</v>
      </c>
      <c r="CQ336" s="697">
        <f>[52]ACCOUNTALLOC!CQ336</f>
        <v>0</v>
      </c>
      <c r="CR336" s="697">
        <f>[52]ACCOUNTALLOC!CR336</f>
        <v>0</v>
      </c>
      <c r="CS336" s="697">
        <f>[52]ACCOUNTALLOC!CS336</f>
        <v>0</v>
      </c>
      <c r="CT336" s="697">
        <f>[52]ACCOUNTALLOC!CT336</f>
        <v>0</v>
      </c>
      <c r="CU336" s="697">
        <f>[52]ACCOUNTALLOC!CU336</f>
        <v>0</v>
      </c>
      <c r="CW336" s="65">
        <f>[52]ACCOUNTALLOC!CW336</f>
        <v>0</v>
      </c>
      <c r="CX336" s="65">
        <f>[52]ACCOUNTALLOC!CX336</f>
        <v>0</v>
      </c>
      <c r="CY336" s="65">
        <f>[52]ACCOUNTALLOC!CY336</f>
        <v>0</v>
      </c>
      <c r="CZ336" s="65">
        <f>[52]ACCOUNTALLOC!CZ336</f>
        <v>0</v>
      </c>
      <c r="DA336" s="65">
        <f>[52]ACCOUNTALLOC!DA336</f>
        <v>0</v>
      </c>
      <c r="DB336" s="65">
        <f>[52]ACCOUNTALLOC!DB336</f>
        <v>0</v>
      </c>
      <c r="DC336" s="65">
        <f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>[52]ACCOUNTALLOC!E337</f>
        <v>0</v>
      </c>
      <c r="F337" s="697">
        <f>[52]ACCOUNTALLOC!F337</f>
        <v>0</v>
      </c>
      <c r="G337" s="697">
        <f>[52]ACCOUNTALLOC!G337</f>
        <v>0</v>
      </c>
      <c r="H337" s="697">
        <f>[52]ACCOUNTALLOC!H337</f>
        <v>0</v>
      </c>
      <c r="I337" s="697">
        <f>[52]ACCOUNTALLOC!I337</f>
        <v>0</v>
      </c>
      <c r="J337" s="697">
        <f>[52]ACCOUNTALLOC!J337</f>
        <v>0</v>
      </c>
      <c r="K337" s="697">
        <f>[52]ACCOUNTALLOC!K337</f>
        <v>0</v>
      </c>
      <c r="L337" s="698"/>
      <c r="M337" s="697">
        <f>[52]ACCOUNTALLOC!M337</f>
        <v>0</v>
      </c>
      <c r="N337" s="697">
        <f>[52]ACCOUNTALLOC!N337</f>
        <v>0</v>
      </c>
      <c r="O337" s="697">
        <f>[52]ACCOUNTALLOC!O337</f>
        <v>0</v>
      </c>
      <c r="P337" s="697">
        <f>[52]ACCOUNTALLOC!P337</f>
        <v>0</v>
      </c>
      <c r="Q337" s="697">
        <f>[52]ACCOUNTALLOC!Q337</f>
        <v>0</v>
      </c>
      <c r="R337" s="697">
        <f>[52]ACCOUNTALLOC!R337</f>
        <v>0</v>
      </c>
      <c r="S337" s="697">
        <f>[52]ACCOUNTALLOC!S337</f>
        <v>0</v>
      </c>
      <c r="T337" s="698"/>
      <c r="U337" s="697">
        <f>[52]ACCOUNTALLOC!U337</f>
        <v>0</v>
      </c>
      <c r="V337" s="697">
        <f>[52]ACCOUNTALLOC!V337</f>
        <v>0</v>
      </c>
      <c r="W337" s="697">
        <f>[52]ACCOUNTALLOC!W337</f>
        <v>0</v>
      </c>
      <c r="X337" s="697">
        <f>[52]ACCOUNTALLOC!X337</f>
        <v>0</v>
      </c>
      <c r="Y337" s="697">
        <f>[52]ACCOUNTALLOC!Y337</f>
        <v>0</v>
      </c>
      <c r="Z337" s="697">
        <f>[52]ACCOUNTALLOC!Z337</f>
        <v>0</v>
      </c>
      <c r="AA337" s="697">
        <f>[52]ACCOUNTALLOC!AA337</f>
        <v>0</v>
      </c>
      <c r="AB337" s="698"/>
      <c r="AC337" s="697">
        <f>[52]ACCOUNTALLOC!AC337</f>
        <v>0</v>
      </c>
      <c r="AD337" s="697">
        <f>[52]ACCOUNTALLOC!AD337</f>
        <v>0</v>
      </c>
      <c r="AE337" s="697">
        <f>[52]ACCOUNTALLOC!AE337</f>
        <v>0</v>
      </c>
      <c r="AF337" s="697">
        <f>[52]ACCOUNTALLOC!AF337</f>
        <v>0</v>
      </c>
      <c r="AG337" s="697">
        <f>[52]ACCOUNTALLOC!AG337</f>
        <v>0</v>
      </c>
      <c r="AH337" s="697">
        <f>[52]ACCOUNTALLOC!AH337</f>
        <v>0</v>
      </c>
      <c r="AI337" s="697">
        <f>[52]ACCOUNTALLOC!AI337</f>
        <v>0</v>
      </c>
      <c r="AJ337" s="698"/>
      <c r="AK337" s="697">
        <f>[52]ACCOUNTALLOC!AK337</f>
        <v>0</v>
      </c>
      <c r="AL337" s="697">
        <f>[52]ACCOUNTALLOC!AL337</f>
        <v>0</v>
      </c>
      <c r="AM337" s="697">
        <f>[52]ACCOUNTALLOC!AM337</f>
        <v>0</v>
      </c>
      <c r="AN337" s="697">
        <f>[52]ACCOUNTALLOC!AN337</f>
        <v>0</v>
      </c>
      <c r="AO337" s="697">
        <f>[52]ACCOUNTALLOC!AO337</f>
        <v>0</v>
      </c>
      <c r="AP337" s="697">
        <f>[52]ACCOUNTALLOC!AP337</f>
        <v>0</v>
      </c>
      <c r="AQ337" s="697">
        <f>[52]ACCOUNTALLOC!AQ337</f>
        <v>0</v>
      </c>
      <c r="AR337" s="698"/>
      <c r="AS337" s="697">
        <f>[52]ACCOUNTALLOC!AS337</f>
        <v>0</v>
      </c>
      <c r="AT337" s="697">
        <f>[52]ACCOUNTALLOC!AT337</f>
        <v>0</v>
      </c>
      <c r="AU337" s="697">
        <f>[52]ACCOUNTALLOC!AU337</f>
        <v>0</v>
      </c>
      <c r="AV337" s="697">
        <f>[52]ACCOUNTALLOC!AV337</f>
        <v>0</v>
      </c>
      <c r="AW337" s="697">
        <f>[52]ACCOUNTALLOC!AW337</f>
        <v>0</v>
      </c>
      <c r="AX337" s="697">
        <f>[52]ACCOUNTALLOC!AX337</f>
        <v>0</v>
      </c>
      <c r="AY337" s="697">
        <f>[52]ACCOUNTALLOC!AY337</f>
        <v>0</v>
      </c>
      <c r="AZ337" s="698"/>
      <c r="BA337" s="697">
        <f>[52]ACCOUNTALLOC!BA337</f>
        <v>0</v>
      </c>
      <c r="BB337" s="697">
        <f>[52]ACCOUNTALLOC!BB337</f>
        <v>0</v>
      </c>
      <c r="BC337" s="697">
        <f>[52]ACCOUNTALLOC!BC337</f>
        <v>0</v>
      </c>
      <c r="BD337" s="697">
        <f>[52]ACCOUNTALLOC!BD337</f>
        <v>0</v>
      </c>
      <c r="BE337" s="697">
        <f>[52]ACCOUNTALLOC!BE337</f>
        <v>0</v>
      </c>
      <c r="BF337" s="697">
        <f>[52]ACCOUNTALLOC!BF337</f>
        <v>0</v>
      </c>
      <c r="BG337" s="697">
        <f>[52]ACCOUNTALLOC!BG337</f>
        <v>0</v>
      </c>
      <c r="BH337" s="698"/>
      <c r="BI337" s="697">
        <f>[52]ACCOUNTALLOC!BI337</f>
        <v>0</v>
      </c>
      <c r="BJ337" s="697">
        <f>[52]ACCOUNTALLOC!BJ337</f>
        <v>0</v>
      </c>
      <c r="BK337" s="697">
        <f>[52]ACCOUNTALLOC!BK337</f>
        <v>0</v>
      </c>
      <c r="BL337" s="697">
        <f>[52]ACCOUNTALLOC!BL337</f>
        <v>0</v>
      </c>
      <c r="BM337" s="697">
        <f>[52]ACCOUNTALLOC!BM337</f>
        <v>0</v>
      </c>
      <c r="BN337" s="697">
        <f>[52]ACCOUNTALLOC!BN337</f>
        <v>0</v>
      </c>
      <c r="BO337" s="697">
        <f>[52]ACCOUNTALLOC!BO337</f>
        <v>0</v>
      </c>
      <c r="BP337" s="698"/>
      <c r="BQ337" s="697">
        <f>[52]ACCOUNTALLOC!BQ337</f>
        <v>0</v>
      </c>
      <c r="BR337" s="697">
        <f>[52]ACCOUNTALLOC!BR337</f>
        <v>0</v>
      </c>
      <c r="BS337" s="697">
        <f>[52]ACCOUNTALLOC!BS337</f>
        <v>0</v>
      </c>
      <c r="BT337" s="697">
        <f>[52]ACCOUNTALLOC!BT337</f>
        <v>0</v>
      </c>
      <c r="BU337" s="697">
        <f>[52]ACCOUNTALLOC!BU337</f>
        <v>0</v>
      </c>
      <c r="BV337" s="697">
        <f>[52]ACCOUNTALLOC!BV337</f>
        <v>0</v>
      </c>
      <c r="BW337" s="697">
        <f>[52]ACCOUNTALLOC!BW337</f>
        <v>0</v>
      </c>
      <c r="BX337" s="698"/>
      <c r="BY337" s="697">
        <f>[52]ACCOUNTALLOC!BY337</f>
        <v>0</v>
      </c>
      <c r="BZ337" s="697">
        <f>[52]ACCOUNTALLOC!BZ337</f>
        <v>0</v>
      </c>
      <c r="CA337" s="697">
        <f>[52]ACCOUNTALLOC!CA337</f>
        <v>0</v>
      </c>
      <c r="CB337" s="697">
        <f>[52]ACCOUNTALLOC!CB337</f>
        <v>0</v>
      </c>
      <c r="CC337" s="697">
        <f>[52]ACCOUNTALLOC!CC337</f>
        <v>0</v>
      </c>
      <c r="CD337" s="697">
        <f>[52]ACCOUNTALLOC!CD337</f>
        <v>0</v>
      </c>
      <c r="CE337" s="697">
        <f>[52]ACCOUNTALLOC!CE337</f>
        <v>0</v>
      </c>
      <c r="CF337" s="698"/>
      <c r="CG337" s="697">
        <f>[52]ACCOUNTALLOC!CG337</f>
        <v>0</v>
      </c>
      <c r="CH337" s="697">
        <f>[52]ACCOUNTALLOC!CH337</f>
        <v>0</v>
      </c>
      <c r="CI337" s="697">
        <f>[52]ACCOUNTALLOC!CI337</f>
        <v>0</v>
      </c>
      <c r="CJ337" s="697">
        <f>[52]ACCOUNTALLOC!CJ337</f>
        <v>0</v>
      </c>
      <c r="CK337" s="697">
        <f>[52]ACCOUNTALLOC!CK337</f>
        <v>0</v>
      </c>
      <c r="CL337" s="697">
        <f>[52]ACCOUNTALLOC!CL337</f>
        <v>0</v>
      </c>
      <c r="CM337" s="697">
        <f>[52]ACCOUNTALLOC!CM337</f>
        <v>0</v>
      </c>
      <c r="CN337" s="698">
        <f>[52]ACCOUNTALLOC!CN337</f>
        <v>0</v>
      </c>
      <c r="CO337" s="697">
        <f>[52]ACCOUNTALLOC!CO337</f>
        <v>0</v>
      </c>
      <c r="CP337" s="697">
        <f>[52]ACCOUNTALLOC!CP337</f>
        <v>0</v>
      </c>
      <c r="CQ337" s="697">
        <f>[52]ACCOUNTALLOC!CQ337</f>
        <v>0</v>
      </c>
      <c r="CR337" s="697">
        <f>[52]ACCOUNTALLOC!CR337</f>
        <v>0</v>
      </c>
      <c r="CS337" s="697">
        <f>[52]ACCOUNTALLOC!CS337</f>
        <v>0</v>
      </c>
      <c r="CT337" s="697">
        <f>[52]ACCOUNTALLOC!CT337</f>
        <v>0</v>
      </c>
      <c r="CU337" s="697">
        <f>[52]ACCOUNTALLOC!CU337</f>
        <v>0</v>
      </c>
      <c r="CW337" s="65">
        <f>[52]ACCOUNTALLOC!CW337</f>
        <v>0</v>
      </c>
      <c r="CX337" s="65">
        <f>[52]ACCOUNTALLOC!CX337</f>
        <v>0</v>
      </c>
      <c r="CY337" s="65">
        <f>[52]ACCOUNTALLOC!CY337</f>
        <v>0</v>
      </c>
      <c r="CZ337" s="65">
        <f>[52]ACCOUNTALLOC!CZ337</f>
        <v>0</v>
      </c>
      <c r="DA337" s="65">
        <f>[52]ACCOUNTALLOC!DA337</f>
        <v>0</v>
      </c>
      <c r="DB337" s="65">
        <f>[52]ACCOUNTALLOC!DB337</f>
        <v>0</v>
      </c>
      <c r="DC337" s="65">
        <f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>[52]ACCOUNTALLOC!E338</f>
        <v>0</v>
      </c>
      <c r="F338" s="697">
        <f>[52]ACCOUNTALLOC!F338</f>
        <v>0</v>
      </c>
      <c r="G338" s="697">
        <f>[52]ACCOUNTALLOC!G338</f>
        <v>0</v>
      </c>
      <c r="H338" s="697">
        <f>[52]ACCOUNTALLOC!H338</f>
        <v>0</v>
      </c>
      <c r="I338" s="697">
        <f>[52]ACCOUNTALLOC!I338</f>
        <v>0</v>
      </c>
      <c r="J338" s="697">
        <f>[52]ACCOUNTALLOC!J338</f>
        <v>0</v>
      </c>
      <c r="K338" s="697">
        <f>[52]ACCOUNTALLOC!K338</f>
        <v>0</v>
      </c>
      <c r="L338" s="698"/>
      <c r="M338" s="697">
        <f>[52]ACCOUNTALLOC!M338</f>
        <v>0</v>
      </c>
      <c r="N338" s="697">
        <f>[52]ACCOUNTALLOC!N338</f>
        <v>0</v>
      </c>
      <c r="O338" s="697">
        <f>[52]ACCOUNTALLOC!O338</f>
        <v>0</v>
      </c>
      <c r="P338" s="697">
        <f>[52]ACCOUNTALLOC!P338</f>
        <v>0</v>
      </c>
      <c r="Q338" s="697">
        <f>[52]ACCOUNTALLOC!Q338</f>
        <v>0</v>
      </c>
      <c r="R338" s="697">
        <f>[52]ACCOUNTALLOC!R338</f>
        <v>0</v>
      </c>
      <c r="S338" s="697">
        <f>[52]ACCOUNTALLOC!S338</f>
        <v>0</v>
      </c>
      <c r="T338" s="698"/>
      <c r="U338" s="697">
        <f>[52]ACCOUNTALLOC!U338</f>
        <v>0</v>
      </c>
      <c r="V338" s="697">
        <f>[52]ACCOUNTALLOC!V338</f>
        <v>0</v>
      </c>
      <c r="W338" s="697">
        <f>[52]ACCOUNTALLOC!W338</f>
        <v>0</v>
      </c>
      <c r="X338" s="697">
        <f>[52]ACCOUNTALLOC!X338</f>
        <v>0</v>
      </c>
      <c r="Y338" s="697">
        <f>[52]ACCOUNTALLOC!Y338</f>
        <v>0</v>
      </c>
      <c r="Z338" s="697">
        <f>[52]ACCOUNTALLOC!Z338</f>
        <v>0</v>
      </c>
      <c r="AA338" s="697">
        <f>[52]ACCOUNTALLOC!AA338</f>
        <v>0</v>
      </c>
      <c r="AB338" s="698"/>
      <c r="AC338" s="697">
        <f>[52]ACCOUNTALLOC!AC338</f>
        <v>0</v>
      </c>
      <c r="AD338" s="697">
        <f>[52]ACCOUNTALLOC!AD338</f>
        <v>0</v>
      </c>
      <c r="AE338" s="697">
        <f>[52]ACCOUNTALLOC!AE338</f>
        <v>0</v>
      </c>
      <c r="AF338" s="697">
        <f>[52]ACCOUNTALLOC!AF338</f>
        <v>0</v>
      </c>
      <c r="AG338" s="697">
        <f>[52]ACCOUNTALLOC!AG338</f>
        <v>0</v>
      </c>
      <c r="AH338" s="697">
        <f>[52]ACCOUNTALLOC!AH338</f>
        <v>0</v>
      </c>
      <c r="AI338" s="697">
        <f>[52]ACCOUNTALLOC!AI338</f>
        <v>0</v>
      </c>
      <c r="AJ338" s="698"/>
      <c r="AK338" s="697">
        <f>[52]ACCOUNTALLOC!AK338</f>
        <v>0</v>
      </c>
      <c r="AL338" s="697">
        <f>[52]ACCOUNTALLOC!AL338</f>
        <v>0</v>
      </c>
      <c r="AM338" s="697">
        <f>[52]ACCOUNTALLOC!AM338</f>
        <v>0</v>
      </c>
      <c r="AN338" s="697">
        <f>[52]ACCOUNTALLOC!AN338</f>
        <v>0</v>
      </c>
      <c r="AO338" s="697">
        <f>[52]ACCOUNTALLOC!AO338</f>
        <v>0</v>
      </c>
      <c r="AP338" s="697">
        <f>[52]ACCOUNTALLOC!AP338</f>
        <v>0</v>
      </c>
      <c r="AQ338" s="697">
        <f>[52]ACCOUNTALLOC!AQ338</f>
        <v>0</v>
      </c>
      <c r="AR338" s="698"/>
      <c r="AS338" s="697">
        <f>[52]ACCOUNTALLOC!AS338</f>
        <v>0</v>
      </c>
      <c r="AT338" s="697">
        <f>[52]ACCOUNTALLOC!AT338</f>
        <v>0</v>
      </c>
      <c r="AU338" s="697">
        <f>[52]ACCOUNTALLOC!AU338</f>
        <v>0</v>
      </c>
      <c r="AV338" s="697">
        <f>[52]ACCOUNTALLOC!AV338</f>
        <v>0</v>
      </c>
      <c r="AW338" s="697">
        <f>[52]ACCOUNTALLOC!AW338</f>
        <v>0</v>
      </c>
      <c r="AX338" s="697">
        <f>[52]ACCOUNTALLOC!AX338</f>
        <v>0</v>
      </c>
      <c r="AY338" s="697">
        <f>[52]ACCOUNTALLOC!AY338</f>
        <v>0</v>
      </c>
      <c r="AZ338" s="698"/>
      <c r="BA338" s="697">
        <f>[52]ACCOUNTALLOC!BA338</f>
        <v>0</v>
      </c>
      <c r="BB338" s="697">
        <f>[52]ACCOUNTALLOC!BB338</f>
        <v>0</v>
      </c>
      <c r="BC338" s="697">
        <f>[52]ACCOUNTALLOC!BC338</f>
        <v>0</v>
      </c>
      <c r="BD338" s="697">
        <f>[52]ACCOUNTALLOC!BD338</f>
        <v>0</v>
      </c>
      <c r="BE338" s="697">
        <f>[52]ACCOUNTALLOC!BE338</f>
        <v>0</v>
      </c>
      <c r="BF338" s="697">
        <f>[52]ACCOUNTALLOC!BF338</f>
        <v>0</v>
      </c>
      <c r="BG338" s="697">
        <f>[52]ACCOUNTALLOC!BG338</f>
        <v>0</v>
      </c>
      <c r="BH338" s="698"/>
      <c r="BI338" s="697">
        <f>[52]ACCOUNTALLOC!BI338</f>
        <v>0</v>
      </c>
      <c r="BJ338" s="697">
        <f>[52]ACCOUNTALLOC!BJ338</f>
        <v>0</v>
      </c>
      <c r="BK338" s="697">
        <f>[52]ACCOUNTALLOC!BK338</f>
        <v>0</v>
      </c>
      <c r="BL338" s="697">
        <f>[52]ACCOUNTALLOC!BL338</f>
        <v>0</v>
      </c>
      <c r="BM338" s="697">
        <f>[52]ACCOUNTALLOC!BM338</f>
        <v>0</v>
      </c>
      <c r="BN338" s="697">
        <f>[52]ACCOUNTALLOC!BN338</f>
        <v>0</v>
      </c>
      <c r="BO338" s="697">
        <f>[52]ACCOUNTALLOC!BO338</f>
        <v>0</v>
      </c>
      <c r="BP338" s="698"/>
      <c r="BQ338" s="697">
        <f>[52]ACCOUNTALLOC!BQ338</f>
        <v>0</v>
      </c>
      <c r="BR338" s="697">
        <f>[52]ACCOUNTALLOC!BR338</f>
        <v>0</v>
      </c>
      <c r="BS338" s="697">
        <f>[52]ACCOUNTALLOC!BS338</f>
        <v>0</v>
      </c>
      <c r="BT338" s="697">
        <f>[52]ACCOUNTALLOC!BT338</f>
        <v>0</v>
      </c>
      <c r="BU338" s="697">
        <f>[52]ACCOUNTALLOC!BU338</f>
        <v>0</v>
      </c>
      <c r="BV338" s="697">
        <f>[52]ACCOUNTALLOC!BV338</f>
        <v>0</v>
      </c>
      <c r="BW338" s="697">
        <f>[52]ACCOUNTALLOC!BW338</f>
        <v>0</v>
      </c>
      <c r="BX338" s="698"/>
      <c r="BY338" s="697">
        <f>[52]ACCOUNTALLOC!BY338</f>
        <v>0</v>
      </c>
      <c r="BZ338" s="697">
        <f>[52]ACCOUNTALLOC!BZ338</f>
        <v>0</v>
      </c>
      <c r="CA338" s="697">
        <f>[52]ACCOUNTALLOC!CA338</f>
        <v>0</v>
      </c>
      <c r="CB338" s="697">
        <f>[52]ACCOUNTALLOC!CB338</f>
        <v>0</v>
      </c>
      <c r="CC338" s="697">
        <f>[52]ACCOUNTALLOC!CC338</f>
        <v>0</v>
      </c>
      <c r="CD338" s="697">
        <f>[52]ACCOUNTALLOC!CD338</f>
        <v>0</v>
      </c>
      <c r="CE338" s="697">
        <f>[52]ACCOUNTALLOC!CE338</f>
        <v>0</v>
      </c>
      <c r="CF338" s="698"/>
      <c r="CG338" s="697">
        <f>[52]ACCOUNTALLOC!CG338</f>
        <v>0</v>
      </c>
      <c r="CH338" s="697">
        <f>[52]ACCOUNTALLOC!CH338</f>
        <v>0</v>
      </c>
      <c r="CI338" s="697">
        <f>[52]ACCOUNTALLOC!CI338</f>
        <v>0</v>
      </c>
      <c r="CJ338" s="697">
        <f>[52]ACCOUNTALLOC!CJ338</f>
        <v>0</v>
      </c>
      <c r="CK338" s="697">
        <f>[52]ACCOUNTALLOC!CK338</f>
        <v>0</v>
      </c>
      <c r="CL338" s="697">
        <f>[52]ACCOUNTALLOC!CL338</f>
        <v>0</v>
      </c>
      <c r="CM338" s="697">
        <f>[52]ACCOUNTALLOC!CM338</f>
        <v>0</v>
      </c>
      <c r="CN338" s="698">
        <f>[52]ACCOUNTALLOC!CN338</f>
        <v>0</v>
      </c>
      <c r="CO338" s="697">
        <f>[52]ACCOUNTALLOC!CO338</f>
        <v>0</v>
      </c>
      <c r="CP338" s="697">
        <f>[52]ACCOUNTALLOC!CP338</f>
        <v>0</v>
      </c>
      <c r="CQ338" s="697">
        <f>[52]ACCOUNTALLOC!CQ338</f>
        <v>0</v>
      </c>
      <c r="CR338" s="697">
        <f>[52]ACCOUNTALLOC!CR338</f>
        <v>0</v>
      </c>
      <c r="CS338" s="697">
        <f>[52]ACCOUNTALLOC!CS338</f>
        <v>0</v>
      </c>
      <c r="CT338" s="697">
        <f>[52]ACCOUNTALLOC!CT338</f>
        <v>0</v>
      </c>
      <c r="CU338" s="697">
        <f>[52]ACCOUNTALLOC!CU338</f>
        <v>0</v>
      </c>
      <c r="CW338" s="65">
        <f>[52]ACCOUNTALLOC!CW338</f>
        <v>0</v>
      </c>
      <c r="CX338" s="65">
        <f>[52]ACCOUNTALLOC!CX338</f>
        <v>0</v>
      </c>
      <c r="CY338" s="65">
        <f>[52]ACCOUNTALLOC!CY338</f>
        <v>0</v>
      </c>
      <c r="CZ338" s="65">
        <f>[52]ACCOUNTALLOC!CZ338</f>
        <v>0</v>
      </c>
      <c r="DA338" s="65">
        <f>[52]ACCOUNTALLOC!DA338</f>
        <v>0</v>
      </c>
      <c r="DB338" s="65">
        <f>[52]ACCOUNTALLOC!DB338</f>
        <v>0</v>
      </c>
      <c r="DC338" s="65">
        <f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>[52]ACCOUNTALLOC!E339</f>
        <v>0</v>
      </c>
      <c r="F339" s="696">
        <f>[52]ACCOUNTALLOC!F339</f>
        <v>0</v>
      </c>
      <c r="G339" s="696">
        <f>[52]ACCOUNTALLOC!G339</f>
        <v>3611067.5301110372</v>
      </c>
      <c r="H339" s="696">
        <f>[52]ACCOUNTALLOC!H339</f>
        <v>0</v>
      </c>
      <c r="I339" s="696">
        <f>[52]ACCOUNTALLOC!I339</f>
        <v>0</v>
      </c>
      <c r="J339" s="696">
        <f>[52]ACCOUNTALLOC!J339</f>
        <v>0</v>
      </c>
      <c r="K339" s="696">
        <f>[52]ACCOUNTALLOC!K339</f>
        <v>3611067.5301110372</v>
      </c>
      <c r="L339" s="696"/>
      <c r="M339" s="696">
        <f>[52]ACCOUNTALLOC!M339</f>
        <v>0</v>
      </c>
      <c r="N339" s="696">
        <f>[52]ACCOUNTALLOC!N339</f>
        <v>0</v>
      </c>
      <c r="O339" s="696">
        <f>[52]ACCOUNTALLOC!O339</f>
        <v>412671.53166432906</v>
      </c>
      <c r="P339" s="696">
        <f>[52]ACCOUNTALLOC!P339</f>
        <v>0</v>
      </c>
      <c r="Q339" s="696">
        <f>[52]ACCOUNTALLOC!Q339</f>
        <v>0</v>
      </c>
      <c r="R339" s="696">
        <f>[52]ACCOUNTALLOC!R339</f>
        <v>0</v>
      </c>
      <c r="S339" s="696">
        <f>[52]ACCOUNTALLOC!S339</f>
        <v>412671.53166432906</v>
      </c>
      <c r="T339" s="696"/>
      <c r="U339" s="696">
        <f>[52]ACCOUNTALLOC!U339</f>
        <v>0</v>
      </c>
      <c r="V339" s="696">
        <f>[52]ACCOUNTALLOC!V339</f>
        <v>0</v>
      </c>
      <c r="W339" s="696">
        <f>[52]ACCOUNTALLOC!W339</f>
        <v>27706.462149933242</v>
      </c>
      <c r="X339" s="696">
        <f>[52]ACCOUNTALLOC!X339</f>
        <v>0</v>
      </c>
      <c r="Y339" s="696">
        <f>[52]ACCOUNTALLOC!Y339</f>
        <v>0</v>
      </c>
      <c r="Z339" s="696">
        <f>[52]ACCOUNTALLOC!Z339</f>
        <v>0</v>
      </c>
      <c r="AA339" s="696">
        <f>[52]ACCOUNTALLOC!AA339</f>
        <v>27706.462149933242</v>
      </c>
      <c r="AB339" s="696"/>
      <c r="AC339" s="696">
        <f>[52]ACCOUNTALLOC!AC339</f>
        <v>0</v>
      </c>
      <c r="AD339" s="696">
        <f>[52]ACCOUNTALLOC!AD339</f>
        <v>0</v>
      </c>
      <c r="AE339" s="696">
        <f>[52]ACCOUNTALLOC!AE339</f>
        <v>2857.5258611273625</v>
      </c>
      <c r="AF339" s="696">
        <f>[52]ACCOUNTALLOC!AF339</f>
        <v>0</v>
      </c>
      <c r="AG339" s="696">
        <f>[52]ACCOUNTALLOC!AG339</f>
        <v>0</v>
      </c>
      <c r="AH339" s="696">
        <f>[52]ACCOUNTALLOC!AH339</f>
        <v>0</v>
      </c>
      <c r="AI339" s="696">
        <f>[52]ACCOUNTALLOC!AI339</f>
        <v>2857.5258611273625</v>
      </c>
      <c r="AJ339" s="696"/>
      <c r="AK339" s="696">
        <f>[52]ACCOUNTALLOC!AK339</f>
        <v>0</v>
      </c>
      <c r="AL339" s="696">
        <f>[52]ACCOUNTALLOC!AL339</f>
        <v>0</v>
      </c>
      <c r="AM339" s="696">
        <f>[52]ACCOUNTALLOC!AM339</f>
        <v>1652.7495182529997</v>
      </c>
      <c r="AN339" s="696">
        <f>[52]ACCOUNTALLOC!AN339</f>
        <v>0</v>
      </c>
      <c r="AO339" s="696">
        <f>[52]ACCOUNTALLOC!AO339</f>
        <v>0</v>
      </c>
      <c r="AP339" s="696">
        <f>[52]ACCOUNTALLOC!AP339</f>
        <v>0</v>
      </c>
      <c r="AQ339" s="696">
        <f>[52]ACCOUNTALLOC!AQ339</f>
        <v>1652.7495182529997</v>
      </c>
      <c r="AR339" s="696"/>
      <c r="AS339" s="696">
        <f>[52]ACCOUNTALLOC!AS339</f>
        <v>0</v>
      </c>
      <c r="AT339" s="696">
        <f>[52]ACCOUNTALLOC!AT339</f>
        <v>0</v>
      </c>
      <c r="AU339" s="696">
        <f>[52]ACCOUNTALLOC!AU339</f>
        <v>6.7874723542217641</v>
      </c>
      <c r="AV339" s="696">
        <f>[52]ACCOUNTALLOC!AV339</f>
        <v>0</v>
      </c>
      <c r="AW339" s="696">
        <f>[52]ACCOUNTALLOC!AW339</f>
        <v>0</v>
      </c>
      <c r="AX339" s="696">
        <f>[52]ACCOUNTALLOC!AX339</f>
        <v>0</v>
      </c>
      <c r="AY339" s="696">
        <f>[52]ACCOUNTALLOC!AY339</f>
        <v>6.7874723542217641</v>
      </c>
      <c r="AZ339" s="696"/>
      <c r="BA339" s="696">
        <f>[52]ACCOUNTALLOC!BA339</f>
        <v>0</v>
      </c>
      <c r="BB339" s="696">
        <f>[52]ACCOUNTALLOC!BB339</f>
        <v>0</v>
      </c>
      <c r="BC339" s="696">
        <f>[52]ACCOUNTALLOC!BC339</f>
        <v>526.02910745218674</v>
      </c>
      <c r="BD339" s="696">
        <f>[52]ACCOUNTALLOC!BD339</f>
        <v>0</v>
      </c>
      <c r="BE339" s="696">
        <f>[52]ACCOUNTALLOC!BE339</f>
        <v>0</v>
      </c>
      <c r="BF339" s="696">
        <f>[52]ACCOUNTALLOC!BF339</f>
        <v>0</v>
      </c>
      <c r="BG339" s="696">
        <f>[52]ACCOUNTALLOC!BG339</f>
        <v>526.02910745218674</v>
      </c>
      <c r="BH339" s="696"/>
      <c r="BI339" s="696">
        <f>[52]ACCOUNTALLOC!BI339</f>
        <v>0</v>
      </c>
      <c r="BJ339" s="696">
        <f>[52]ACCOUNTALLOC!BJ339</f>
        <v>0</v>
      </c>
      <c r="BK339" s="696">
        <f>[52]ACCOUNTALLOC!BK339</f>
        <v>315.61746447131202</v>
      </c>
      <c r="BL339" s="696">
        <f>[52]ACCOUNTALLOC!BL339</f>
        <v>0</v>
      </c>
      <c r="BM339" s="696">
        <f>[52]ACCOUNTALLOC!BM339</f>
        <v>0</v>
      </c>
      <c r="BN339" s="696">
        <f>[52]ACCOUNTALLOC!BN339</f>
        <v>0</v>
      </c>
      <c r="BO339" s="696">
        <f>[52]ACCOUNTALLOC!BO339</f>
        <v>315.61746447131202</v>
      </c>
      <c r="BP339" s="696"/>
      <c r="BQ339" s="696">
        <f>[52]ACCOUNTALLOC!BQ339</f>
        <v>0</v>
      </c>
      <c r="BR339" s="696">
        <f>[52]ACCOUNTALLOC!BR339</f>
        <v>0</v>
      </c>
      <c r="BS339" s="696">
        <f>[52]ACCOUNTALLOC!BS339</f>
        <v>84.843404427772043</v>
      </c>
      <c r="BT339" s="696">
        <f>[52]ACCOUNTALLOC!BT339</f>
        <v>0</v>
      </c>
      <c r="BU339" s="696">
        <f>[52]ACCOUNTALLOC!BU339</f>
        <v>0</v>
      </c>
      <c r="BV339" s="696">
        <f>[52]ACCOUNTALLOC!BV339</f>
        <v>0</v>
      </c>
      <c r="BW339" s="696">
        <f>[52]ACCOUNTALLOC!BW339</f>
        <v>84.843404427772043</v>
      </c>
      <c r="BX339" s="696"/>
      <c r="BY339" s="696">
        <f>[52]ACCOUNTALLOC!BY339</f>
        <v>0</v>
      </c>
      <c r="BZ339" s="696">
        <f>[52]ACCOUNTALLOC!BZ339</f>
        <v>0</v>
      </c>
      <c r="CA339" s="696">
        <f>[52]ACCOUNTALLOC!CA339</f>
        <v>54.299778833774113</v>
      </c>
      <c r="CB339" s="696">
        <f>[52]ACCOUNTALLOC!CB339</f>
        <v>0</v>
      </c>
      <c r="CC339" s="696">
        <f>[52]ACCOUNTALLOC!CC339</f>
        <v>0</v>
      </c>
      <c r="CD339" s="696">
        <f>[52]ACCOUNTALLOC!CD339</f>
        <v>0</v>
      </c>
      <c r="CE339" s="696">
        <f>[52]ACCOUNTALLOC!CE339</f>
        <v>54.299778833774113</v>
      </c>
      <c r="CF339" s="696"/>
      <c r="CG339" s="762">
        <f>[52]ACCOUNTALLOC!CG339</f>
        <v>0</v>
      </c>
      <c r="CH339" s="762">
        <f>[52]ACCOUNTALLOC!CH339</f>
        <v>0</v>
      </c>
      <c r="CI339" s="762">
        <f>[52]ACCOUNTALLOC!CI339</f>
        <v>26569.560530601095</v>
      </c>
      <c r="CJ339" s="696">
        <f>[52]ACCOUNTALLOC!CJ339</f>
        <v>0</v>
      </c>
      <c r="CK339" s="696">
        <f>[52]ACCOUNTALLOC!CK339</f>
        <v>0</v>
      </c>
      <c r="CL339" s="696">
        <f>[52]ACCOUNTALLOC!CL339</f>
        <v>0</v>
      </c>
      <c r="CM339" s="696">
        <f>[52]ACCOUNTALLOC!CM339</f>
        <v>26569.560530601095</v>
      </c>
      <c r="CN339" s="696">
        <f>[52]ACCOUNTALLOC!CN339</f>
        <v>0</v>
      </c>
      <c r="CO339" s="696">
        <f>[52]ACCOUNTALLOC!CO339</f>
        <v>0</v>
      </c>
      <c r="CP339" s="696">
        <f>[52]ACCOUNTALLOC!CP339</f>
        <v>0</v>
      </c>
      <c r="CQ339" s="696">
        <f>[52]ACCOUNTALLOC!CQ339</f>
        <v>27.149889416887056</v>
      </c>
      <c r="CR339" s="696">
        <f>[52]ACCOUNTALLOC!CR339</f>
        <v>0</v>
      </c>
      <c r="CS339" s="696">
        <f>[52]ACCOUNTALLOC!CS339</f>
        <v>0</v>
      </c>
      <c r="CT339" s="696">
        <f>[52]ACCOUNTALLOC!CT339</f>
        <v>0</v>
      </c>
      <c r="CU339" s="696">
        <f>[52]ACCOUNTALLOC!CU339</f>
        <v>27.149889416887056</v>
      </c>
      <c r="CV339" s="66"/>
      <c r="CW339" s="66">
        <f>[52]ACCOUNTALLOC!CW339</f>
        <v>0</v>
      </c>
      <c r="CX339" s="66">
        <f>[52]ACCOUNTALLOC!CX339</f>
        <v>0</v>
      </c>
      <c r="CY339" s="66">
        <f>[52]ACCOUNTALLOC!CY339</f>
        <v>0</v>
      </c>
      <c r="CZ339" s="66">
        <f>[52]ACCOUNTALLOC!CZ339</f>
        <v>0</v>
      </c>
      <c r="DA339" s="66">
        <f>[52]ACCOUNTALLOC!DA339</f>
        <v>0</v>
      </c>
      <c r="DB339" s="66">
        <f>[52]ACCOUNTALLOC!DB339</f>
        <v>0</v>
      </c>
      <c r="DC339" s="66">
        <f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>[52]ACCOUNTALLOC!E342</f>
        <v>10027094.648715943</v>
      </c>
      <c r="F342" s="697">
        <f>[52]ACCOUNTALLOC!F342</f>
        <v>10997497.127293343</v>
      </c>
      <c r="G342" s="697">
        <f>[52]ACCOUNTALLOC!G342</f>
        <v>10195701.07591383</v>
      </c>
      <c r="H342" s="697">
        <f>[52]ACCOUNTALLOC!H342</f>
        <v>0</v>
      </c>
      <c r="I342" s="697">
        <f>[52]ACCOUNTALLOC!I342</f>
        <v>0</v>
      </c>
      <c r="J342" s="697">
        <f>[52]ACCOUNTALLOC!J342</f>
        <v>0</v>
      </c>
      <c r="K342" s="697">
        <f>[52]ACCOUNTALLOC!K342</f>
        <v>31220292.851923116</v>
      </c>
      <c r="L342" s="698"/>
      <c r="M342" s="697">
        <f>[52]ACCOUNTALLOC!M342</f>
        <v>1922139.8160535288</v>
      </c>
      <c r="N342" s="697">
        <f>[52]ACCOUNTALLOC!N342</f>
        <v>2794334.9769251514</v>
      </c>
      <c r="O342" s="697">
        <f>[52]ACCOUNTALLOC!O342</f>
        <v>1322611.2044336607</v>
      </c>
      <c r="P342" s="697">
        <f>[52]ACCOUNTALLOC!P342</f>
        <v>0</v>
      </c>
      <c r="Q342" s="697">
        <f>[52]ACCOUNTALLOC!Q342</f>
        <v>0</v>
      </c>
      <c r="R342" s="697">
        <f>[52]ACCOUNTALLOC!R342</f>
        <v>0</v>
      </c>
      <c r="S342" s="697">
        <f>[52]ACCOUNTALLOC!S342</f>
        <v>6039085.9974123407</v>
      </c>
      <c r="T342" s="698"/>
      <c r="U342" s="697">
        <f>[52]ACCOUNTALLOC!U342</f>
        <v>1711562.7035467126</v>
      </c>
      <c r="V342" s="697">
        <f>[52]ACCOUNTALLOC!V342</f>
        <v>3107514.4840440154</v>
      </c>
      <c r="W342" s="697">
        <f>[52]ACCOUNTALLOC!W342</f>
        <v>207843.32733573552</v>
      </c>
      <c r="X342" s="697">
        <f>[52]ACCOUNTALLOC!X342</f>
        <v>0</v>
      </c>
      <c r="Y342" s="697">
        <f>[52]ACCOUNTALLOC!Y342</f>
        <v>0</v>
      </c>
      <c r="Z342" s="697">
        <f>[52]ACCOUNTALLOC!Z342</f>
        <v>0</v>
      </c>
      <c r="AA342" s="697">
        <f>[52]ACCOUNTALLOC!AA342</f>
        <v>5026920.5149264634</v>
      </c>
      <c r="AB342" s="698"/>
      <c r="AC342" s="697">
        <f>[52]ACCOUNTALLOC!AC342</f>
        <v>761805.21470334672</v>
      </c>
      <c r="AD342" s="697">
        <f>[52]ACCOUNTALLOC!AD342</f>
        <v>2005483.6271289228</v>
      </c>
      <c r="AE342" s="697">
        <f>[52]ACCOUNTALLOC!AE342</f>
        <v>104656.20015450662</v>
      </c>
      <c r="AF342" s="697">
        <f>[52]ACCOUNTALLOC!AF342</f>
        <v>0</v>
      </c>
      <c r="AG342" s="697">
        <f>[52]ACCOUNTALLOC!AG342</f>
        <v>0</v>
      </c>
      <c r="AH342" s="697">
        <f>[52]ACCOUNTALLOC!AH342</f>
        <v>0</v>
      </c>
      <c r="AI342" s="697">
        <f>[52]ACCOUNTALLOC!AI342</f>
        <v>2871945.0419867761</v>
      </c>
      <c r="AJ342" s="698"/>
      <c r="AK342" s="697">
        <f>[52]ACCOUNTALLOC!AK342</f>
        <v>621785.5031937107</v>
      </c>
      <c r="AL342" s="697">
        <f>[52]ACCOUNTALLOC!AL342</f>
        <v>1395300.7722767263</v>
      </c>
      <c r="AM342" s="697">
        <f>[52]ACCOUNTALLOC!AM342</f>
        <v>256309.5839588579</v>
      </c>
      <c r="AN342" s="697">
        <f>[52]ACCOUNTALLOC!AN342</f>
        <v>0</v>
      </c>
      <c r="AO342" s="697">
        <f>[52]ACCOUNTALLOC!AO342</f>
        <v>0</v>
      </c>
      <c r="AP342" s="697">
        <f>[52]ACCOUNTALLOC!AP342</f>
        <v>0</v>
      </c>
      <c r="AQ342" s="697">
        <f>[52]ACCOUNTALLOC!AQ342</f>
        <v>2273395.8594292947</v>
      </c>
      <c r="AR342" s="698"/>
      <c r="AS342" s="697">
        <f>[52]ACCOUNTALLOC!AS342</f>
        <v>8806.7544662028249</v>
      </c>
      <c r="AT342" s="697">
        <f>[52]ACCOUNTALLOC!AT342</f>
        <v>4405.8133878153949</v>
      </c>
      <c r="AU342" s="697">
        <f>[52]ACCOUNTALLOC!AU342</f>
        <v>520.75967482532906</v>
      </c>
      <c r="AV342" s="697">
        <f>[52]ACCOUNTALLOC!AV342</f>
        <v>0</v>
      </c>
      <c r="AW342" s="697">
        <f>[52]ACCOUNTALLOC!AW342</f>
        <v>0</v>
      </c>
      <c r="AX342" s="697">
        <f>[52]ACCOUNTALLOC!AX342</f>
        <v>0</v>
      </c>
      <c r="AY342" s="697">
        <f>[52]ACCOUNTALLOC!AY342</f>
        <v>13733.327528843549</v>
      </c>
      <c r="AZ342" s="698"/>
      <c r="BA342" s="697">
        <f>[52]ACCOUNTALLOC!BA342</f>
        <v>125640.30333827507</v>
      </c>
      <c r="BB342" s="697">
        <f>[52]ACCOUNTALLOC!BB342</f>
        <v>121598.311658295</v>
      </c>
      <c r="BC342" s="697">
        <f>[52]ACCOUNTALLOC!BC342</f>
        <v>53805.157183490897</v>
      </c>
      <c r="BD342" s="697">
        <f>[52]ACCOUNTALLOC!BD342</f>
        <v>0</v>
      </c>
      <c r="BE342" s="697">
        <f>[52]ACCOUNTALLOC!BE342</f>
        <v>0</v>
      </c>
      <c r="BF342" s="697">
        <f>[52]ACCOUNTALLOC!BF342</f>
        <v>0</v>
      </c>
      <c r="BG342" s="697">
        <f>[52]ACCOUNTALLOC!BG342</f>
        <v>301043.77218006097</v>
      </c>
      <c r="BH342" s="698"/>
      <c r="BI342" s="697">
        <f>[52]ACCOUNTALLOC!BI342</f>
        <v>93435.98889554746</v>
      </c>
      <c r="BJ342" s="697">
        <f>[52]ACCOUNTALLOC!BJ342</f>
        <v>43615.026934733738</v>
      </c>
      <c r="BK342" s="697">
        <f>[52]ACCOUNTALLOC!BK342</f>
        <v>21530.749516811487</v>
      </c>
      <c r="BL342" s="697">
        <f>[52]ACCOUNTALLOC!BL342</f>
        <v>0</v>
      </c>
      <c r="BM342" s="697">
        <f>[52]ACCOUNTALLOC!BM342</f>
        <v>0</v>
      </c>
      <c r="BN342" s="697">
        <f>[52]ACCOUNTALLOC!BN342</f>
        <v>0</v>
      </c>
      <c r="BO342" s="697">
        <f>[52]ACCOUNTALLOC!BO342</f>
        <v>158581.76534709267</v>
      </c>
      <c r="BP342" s="698"/>
      <c r="BQ342" s="697">
        <f>[52]ACCOUNTALLOC!BQ342</f>
        <v>86725.60776620204</v>
      </c>
      <c r="BR342" s="697">
        <f>[52]ACCOUNTALLOC!BR342</f>
        <v>603942.90524387406</v>
      </c>
      <c r="BS342" s="697">
        <f>[52]ACCOUNTALLOC!BS342</f>
        <v>24229.254837097775</v>
      </c>
      <c r="BT342" s="697">
        <f>[52]ACCOUNTALLOC!BT342</f>
        <v>0</v>
      </c>
      <c r="BU342" s="697">
        <f>[52]ACCOUNTALLOC!BU342</f>
        <v>0</v>
      </c>
      <c r="BV342" s="697">
        <f>[52]ACCOUNTALLOC!BV342</f>
        <v>0</v>
      </c>
      <c r="BW342" s="697">
        <f>[52]ACCOUNTALLOC!BW342</f>
        <v>714897.76784717385</v>
      </c>
      <c r="BX342" s="698"/>
      <c r="BY342" s="697">
        <f>[52]ACCOUNTALLOC!BY342</f>
        <v>35229.993455548574</v>
      </c>
      <c r="BZ342" s="697">
        <f>[52]ACCOUNTALLOC!BZ342</f>
        <v>257412.29017006335</v>
      </c>
      <c r="CA342" s="697">
        <f>[52]ACCOUNTALLOC!CA342</f>
        <v>42121.648275102263</v>
      </c>
      <c r="CB342" s="697">
        <f>[52]ACCOUNTALLOC!CB342</f>
        <v>0</v>
      </c>
      <c r="CC342" s="697">
        <f>[52]ACCOUNTALLOC!CC342</f>
        <v>0</v>
      </c>
      <c r="CD342" s="697">
        <f>[52]ACCOUNTALLOC!CD342</f>
        <v>0</v>
      </c>
      <c r="CE342" s="697">
        <f>[52]ACCOUNTALLOC!CE342</f>
        <v>334763.93190071417</v>
      </c>
      <c r="CF342" s="698"/>
      <c r="CG342" s="697">
        <f>[52]ACCOUNTALLOC!CG342</f>
        <v>13959.678058523579</v>
      </c>
      <c r="CH342" s="697">
        <f>[52]ACCOUNTALLOC!CH342</f>
        <v>72722.213062126204</v>
      </c>
      <c r="CI342" s="697">
        <f>[52]ACCOUNTALLOC!CI342</f>
        <v>453272.6761071051</v>
      </c>
      <c r="CJ342" s="697">
        <f>[52]ACCOUNTALLOC!CJ342</f>
        <v>0</v>
      </c>
      <c r="CK342" s="697">
        <f>[52]ACCOUNTALLOC!CK342</f>
        <v>0</v>
      </c>
      <c r="CL342" s="697">
        <f>[52]ACCOUNTALLOC!CL342</f>
        <v>0</v>
      </c>
      <c r="CM342" s="697">
        <f>[52]ACCOUNTALLOC!CM342</f>
        <v>539954.56722775486</v>
      </c>
      <c r="CN342" s="698">
        <f>[52]ACCOUNTALLOC!CN342</f>
        <v>0</v>
      </c>
      <c r="CO342" s="697">
        <f>[52]ACCOUNTALLOC!CO342</f>
        <v>7571.6190208102935</v>
      </c>
      <c r="CP342" s="697">
        <f>[52]ACCOUNTALLOC!CP342</f>
        <v>7117.2326659026203</v>
      </c>
      <c r="CQ342" s="697">
        <f>[52]ACCOUNTALLOC!CQ342</f>
        <v>137.36465419689452</v>
      </c>
      <c r="CR342" s="697">
        <f>[52]ACCOUNTALLOC!CR342</f>
        <v>0</v>
      </c>
      <c r="CS342" s="697">
        <f>[52]ACCOUNTALLOC!CS342</f>
        <v>0</v>
      </c>
      <c r="CT342" s="697">
        <f>[52]ACCOUNTALLOC!CT342</f>
        <v>0</v>
      </c>
      <c r="CU342" s="697">
        <f>[52]ACCOUNTALLOC!CU342</f>
        <v>14826.216340909808</v>
      </c>
      <c r="CW342" s="65">
        <f>[52]ACCOUNTALLOC!CW342</f>
        <v>0</v>
      </c>
      <c r="CX342" s="65">
        <f>[52]ACCOUNTALLOC!CX342</f>
        <v>0</v>
      </c>
      <c r="CY342" s="65">
        <f>[52]ACCOUNTALLOC!CY342</f>
        <v>0</v>
      </c>
      <c r="CZ342" s="65">
        <f>[52]ACCOUNTALLOC!CZ342</f>
        <v>0</v>
      </c>
      <c r="DA342" s="65">
        <f>[52]ACCOUNTALLOC!DA342</f>
        <v>0</v>
      </c>
      <c r="DB342" s="65">
        <f>[52]ACCOUNTALLOC!DB342</f>
        <v>0</v>
      </c>
      <c r="DC342" s="65">
        <f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>[52]ACCOUNTALLOC!E343</f>
        <v>1745633.4136867616</v>
      </c>
      <c r="F343" s="697">
        <f>[52]ACCOUNTALLOC!F343</f>
        <v>1914572.378628724</v>
      </c>
      <c r="G343" s="697">
        <f>[52]ACCOUNTALLOC!G343</f>
        <v>1774986.3841523062</v>
      </c>
      <c r="H343" s="697">
        <f>[52]ACCOUNTALLOC!H343</f>
        <v>0</v>
      </c>
      <c r="I343" s="697">
        <f>[52]ACCOUNTALLOC!I343</f>
        <v>0</v>
      </c>
      <c r="J343" s="697">
        <f>[52]ACCOUNTALLOC!J343</f>
        <v>0</v>
      </c>
      <c r="K343" s="697">
        <f>[52]ACCOUNTALLOC!K343</f>
        <v>5435192.1764677921</v>
      </c>
      <c r="L343" s="698"/>
      <c r="M343" s="697">
        <f>[52]ACCOUNTALLOC!M343</f>
        <v>334628.48474362888</v>
      </c>
      <c r="N343" s="697">
        <f>[52]ACCOUNTALLOC!N343</f>
        <v>486470.37608035596</v>
      </c>
      <c r="O343" s="697">
        <f>[52]ACCOUNTALLOC!O343</f>
        <v>230255.56182134489</v>
      </c>
      <c r="P343" s="697">
        <f>[52]ACCOUNTALLOC!P343</f>
        <v>0</v>
      </c>
      <c r="Q343" s="697">
        <f>[52]ACCOUNTALLOC!Q343</f>
        <v>0</v>
      </c>
      <c r="R343" s="697">
        <f>[52]ACCOUNTALLOC!R343</f>
        <v>0</v>
      </c>
      <c r="S343" s="697">
        <f>[52]ACCOUNTALLOC!S343</f>
        <v>1051354.4226453297</v>
      </c>
      <c r="T343" s="698"/>
      <c r="U343" s="697">
        <f>[52]ACCOUNTALLOC!U343</f>
        <v>297968.76858181448</v>
      </c>
      <c r="V343" s="697">
        <f>[52]ACCOUNTALLOC!V343</f>
        <v>540992.31202105735</v>
      </c>
      <c r="W343" s="697">
        <f>[52]ACCOUNTALLOC!W343</f>
        <v>36183.787001108751</v>
      </c>
      <c r="X343" s="697">
        <f>[52]ACCOUNTALLOC!X343</f>
        <v>0</v>
      </c>
      <c r="Y343" s="697">
        <f>[52]ACCOUNTALLOC!Y343</f>
        <v>0</v>
      </c>
      <c r="Z343" s="697">
        <f>[52]ACCOUNTALLOC!Z343</f>
        <v>0</v>
      </c>
      <c r="AA343" s="697">
        <f>[52]ACCOUNTALLOC!AA343</f>
        <v>875144.86760398059</v>
      </c>
      <c r="AB343" s="698"/>
      <c r="AC343" s="697">
        <f>[52]ACCOUNTALLOC!AC343</f>
        <v>132623.923887791</v>
      </c>
      <c r="AD343" s="697">
        <f>[52]ACCOUNTALLOC!AD343</f>
        <v>349137.94601173763</v>
      </c>
      <c r="AE343" s="697">
        <f>[52]ACCOUNTALLOC!AE343</f>
        <v>18219.770166684491</v>
      </c>
      <c r="AF343" s="697">
        <f>[52]ACCOUNTALLOC!AF343</f>
        <v>0</v>
      </c>
      <c r="AG343" s="697">
        <f>[52]ACCOUNTALLOC!AG343</f>
        <v>0</v>
      </c>
      <c r="AH343" s="697">
        <f>[52]ACCOUNTALLOC!AH343</f>
        <v>0</v>
      </c>
      <c r="AI343" s="697">
        <f>[52]ACCOUNTALLOC!AI343</f>
        <v>499981.64006621309</v>
      </c>
      <c r="AJ343" s="698"/>
      <c r="AK343" s="697">
        <f>[52]ACCOUNTALLOC!AK343</f>
        <v>108247.66181497791</v>
      </c>
      <c r="AL343" s="697">
        <f>[52]ACCOUNTALLOC!AL343</f>
        <v>242910.20834645326</v>
      </c>
      <c r="AM343" s="697">
        <f>[52]ACCOUNTALLOC!AM343</f>
        <v>44621.357400274581</v>
      </c>
      <c r="AN343" s="697">
        <f>[52]ACCOUNTALLOC!AN343</f>
        <v>0</v>
      </c>
      <c r="AO343" s="697">
        <f>[52]ACCOUNTALLOC!AO343</f>
        <v>0</v>
      </c>
      <c r="AP343" s="697">
        <f>[52]ACCOUNTALLOC!AP343</f>
        <v>0</v>
      </c>
      <c r="AQ343" s="697">
        <f>[52]ACCOUNTALLOC!AQ343</f>
        <v>395779.22756170575</v>
      </c>
      <c r="AR343" s="698"/>
      <c r="AS343" s="697">
        <f>[52]ACCOUNTALLOC!AS343</f>
        <v>1533.1823824269443</v>
      </c>
      <c r="AT343" s="697">
        <f>[52]ACCOUNTALLOC!AT343</f>
        <v>767.01530539795147</v>
      </c>
      <c r="AU343" s="697">
        <f>[52]ACCOUNTALLOC!AU343</f>
        <v>90.65990904874522</v>
      </c>
      <c r="AV343" s="697">
        <f>[52]ACCOUNTALLOC!AV343</f>
        <v>0</v>
      </c>
      <c r="AW343" s="697">
        <f>[52]ACCOUNTALLOC!AW343</f>
        <v>0</v>
      </c>
      <c r="AX343" s="697">
        <f>[52]ACCOUNTALLOC!AX343</f>
        <v>0</v>
      </c>
      <c r="AY343" s="697">
        <f>[52]ACCOUNTALLOC!AY343</f>
        <v>2390.8575968736409</v>
      </c>
      <c r="AZ343" s="698"/>
      <c r="BA343" s="697">
        <f>[52]ACCOUNTALLOC!BA343</f>
        <v>21872.927233325703</v>
      </c>
      <c r="BB343" s="697">
        <f>[52]ACCOUNTALLOC!BB343</f>
        <v>21169.250247956796</v>
      </c>
      <c r="BC343" s="697">
        <f>[52]ACCOUNTALLOC!BC343</f>
        <v>9367.0283864526809</v>
      </c>
      <c r="BD343" s="697">
        <f>[52]ACCOUNTALLOC!BD343</f>
        <v>0</v>
      </c>
      <c r="BE343" s="697">
        <f>[52]ACCOUNTALLOC!BE343</f>
        <v>0</v>
      </c>
      <c r="BF343" s="697">
        <f>[52]ACCOUNTALLOC!BF343</f>
        <v>0</v>
      </c>
      <c r="BG343" s="697">
        <f>[52]ACCOUNTALLOC!BG343</f>
        <v>52409.205867735182</v>
      </c>
      <c r="BH343" s="698"/>
      <c r="BI343" s="697">
        <f>[52]ACCOUNTALLOC!BI343</f>
        <v>16266.425118248972</v>
      </c>
      <c r="BJ343" s="697">
        <f>[52]ACCOUNTALLOC!BJ343</f>
        <v>7593.0118367706018</v>
      </c>
      <c r="BK343" s="697">
        <f>[52]ACCOUNTALLOC!BK343</f>
        <v>3748.323626632894</v>
      </c>
      <c r="BL343" s="697">
        <f>[52]ACCOUNTALLOC!BL343</f>
        <v>0</v>
      </c>
      <c r="BM343" s="697">
        <f>[52]ACCOUNTALLOC!BM343</f>
        <v>0</v>
      </c>
      <c r="BN343" s="697">
        <f>[52]ACCOUNTALLOC!BN343</f>
        <v>0</v>
      </c>
      <c r="BO343" s="697">
        <f>[52]ACCOUNTALLOC!BO343</f>
        <v>27607.760581652466</v>
      </c>
      <c r="BP343" s="698"/>
      <c r="BQ343" s="697">
        <f>[52]ACCOUNTALLOC!BQ343</f>
        <v>15098.203821020215</v>
      </c>
      <c r="BR343" s="697">
        <f>[52]ACCOUNTALLOC!BR343</f>
        <v>105141.41456596021</v>
      </c>
      <c r="BS343" s="697">
        <f>[52]ACCOUNTALLOC!BS343</f>
        <v>4218.1108600371863</v>
      </c>
      <c r="BT343" s="697">
        <f>[52]ACCOUNTALLOC!BT343</f>
        <v>0</v>
      </c>
      <c r="BU343" s="697">
        <f>[52]ACCOUNTALLOC!BU343</f>
        <v>0</v>
      </c>
      <c r="BV343" s="697">
        <f>[52]ACCOUNTALLOC!BV343</f>
        <v>0</v>
      </c>
      <c r="BW343" s="697">
        <f>[52]ACCOUNTALLOC!BW343</f>
        <v>124457.7292470176</v>
      </c>
      <c r="BX343" s="698"/>
      <c r="BY343" s="697">
        <f>[52]ACCOUNTALLOC!BY343</f>
        <v>6133.2475551975531</v>
      </c>
      <c r="BZ343" s="697">
        <f>[52]ACCOUNTALLOC!BZ343</f>
        <v>44813.329339824057</v>
      </c>
      <c r="CA343" s="697">
        <f>[52]ACCOUNTALLOC!CA343</f>
        <v>7333.0270875617871</v>
      </c>
      <c r="CB343" s="697">
        <f>[52]ACCOUNTALLOC!CB343</f>
        <v>0</v>
      </c>
      <c r="CC343" s="697">
        <f>[52]ACCOUNTALLOC!CC343</f>
        <v>0</v>
      </c>
      <c r="CD343" s="697">
        <f>[52]ACCOUNTALLOC!CD343</f>
        <v>0</v>
      </c>
      <c r="CE343" s="697">
        <f>[52]ACCOUNTALLOC!CE343</f>
        <v>58279.603982583394</v>
      </c>
      <c r="CF343" s="698"/>
      <c r="CG343" s="697">
        <f>[52]ACCOUNTALLOC!CG343</f>
        <v>2430.2633331968495</v>
      </c>
      <c r="CH343" s="697">
        <f>[52]ACCOUNTALLOC!CH343</f>
        <v>12660.329785034188</v>
      </c>
      <c r="CI343" s="697">
        <f>[52]ACCOUNTALLOC!CI343</f>
        <v>78910.986346888225</v>
      </c>
      <c r="CJ343" s="697">
        <f>[52]ACCOUNTALLOC!CJ343</f>
        <v>0</v>
      </c>
      <c r="CK343" s="697">
        <f>[52]ACCOUNTALLOC!CK343</f>
        <v>0</v>
      </c>
      <c r="CL343" s="697">
        <f>[52]ACCOUNTALLOC!CL343</f>
        <v>0</v>
      </c>
      <c r="CM343" s="697">
        <f>[52]ACCOUNTALLOC!CM343</f>
        <v>94001.579465119255</v>
      </c>
      <c r="CN343" s="698">
        <f>[52]ACCOUNTALLOC!CN343</f>
        <v>0</v>
      </c>
      <c r="CO343" s="697">
        <f>[52]ACCOUNTALLOC!CO343</f>
        <v>1318.1556194969473</v>
      </c>
      <c r="CP343" s="697">
        <f>[52]ACCOUNTALLOC!CP343</f>
        <v>1239.0507509743645</v>
      </c>
      <c r="CQ343" s="697">
        <f>[52]ACCOUNTALLOC!CQ343</f>
        <v>23.914038774565025</v>
      </c>
      <c r="CR343" s="697">
        <f>[52]ACCOUNTALLOC!CR343</f>
        <v>0</v>
      </c>
      <c r="CS343" s="697">
        <f>[52]ACCOUNTALLOC!CS343</f>
        <v>0</v>
      </c>
      <c r="CT343" s="697">
        <f>[52]ACCOUNTALLOC!CT343</f>
        <v>0</v>
      </c>
      <c r="CU343" s="697">
        <f>[52]ACCOUNTALLOC!CU343</f>
        <v>2581.120409245877</v>
      </c>
      <c r="CW343" s="65">
        <f>[52]ACCOUNTALLOC!CW343</f>
        <v>0</v>
      </c>
      <c r="CX343" s="65">
        <f>[52]ACCOUNTALLOC!CX343</f>
        <v>0</v>
      </c>
      <c r="CY343" s="65">
        <f>[52]ACCOUNTALLOC!CY343</f>
        <v>0</v>
      </c>
      <c r="CZ343" s="65">
        <f>[52]ACCOUNTALLOC!CZ343</f>
        <v>0</v>
      </c>
      <c r="DA343" s="65">
        <f>[52]ACCOUNTALLOC!DA343</f>
        <v>0</v>
      </c>
      <c r="DB343" s="65">
        <f>[52]ACCOUNTALLOC!DB343</f>
        <v>0</v>
      </c>
      <c r="DC343" s="65">
        <f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>[52]ACCOUNTALLOC!E344</f>
        <v>-4366068.4821168035</v>
      </c>
      <c r="F344" s="697">
        <f>[52]ACCOUNTALLOC!F344</f>
        <v>-4788607.9938214608</v>
      </c>
      <c r="G344" s="697">
        <f>[52]ACCOUNTALLOC!G344</f>
        <v>-4439484.2853440428</v>
      </c>
      <c r="H344" s="697">
        <f>[52]ACCOUNTALLOC!H344</f>
        <v>0</v>
      </c>
      <c r="I344" s="697">
        <f>[52]ACCOUNTALLOC!I344</f>
        <v>0</v>
      </c>
      <c r="J344" s="697">
        <f>[52]ACCOUNTALLOC!J344</f>
        <v>0</v>
      </c>
      <c r="K344" s="697">
        <f>[52]ACCOUNTALLOC!K344</f>
        <v>-13594160.761282306</v>
      </c>
      <c r="L344" s="698"/>
      <c r="M344" s="697">
        <f>[52]ACCOUNTALLOC!M344</f>
        <v>-836951.71563657245</v>
      </c>
      <c r="N344" s="697">
        <f>[52]ACCOUNTALLOC!N344</f>
        <v>-1216729.102361853</v>
      </c>
      <c r="O344" s="697">
        <f>[52]ACCOUNTALLOC!O344</f>
        <v>-575900.72658901662</v>
      </c>
      <c r="P344" s="697">
        <f>[52]ACCOUNTALLOC!P344</f>
        <v>0</v>
      </c>
      <c r="Q344" s="697">
        <f>[52]ACCOUNTALLOC!Q344</f>
        <v>0</v>
      </c>
      <c r="R344" s="697">
        <f>[52]ACCOUNTALLOC!R344</f>
        <v>0</v>
      </c>
      <c r="S344" s="697">
        <f>[52]ACCOUNTALLOC!S344</f>
        <v>-2629581.5445874422</v>
      </c>
      <c r="T344" s="698"/>
      <c r="U344" s="697">
        <f>[52]ACCOUNTALLOC!U344</f>
        <v>-745260.7397177493</v>
      </c>
      <c r="V344" s="697">
        <f>[52]ACCOUNTALLOC!V344</f>
        <v>-1353095.9387366998</v>
      </c>
      <c r="W344" s="697">
        <f>[52]ACCOUNTALLOC!W344</f>
        <v>-90500.611841242469</v>
      </c>
      <c r="X344" s="697">
        <f>[52]ACCOUNTALLOC!X344</f>
        <v>0</v>
      </c>
      <c r="Y344" s="697">
        <f>[52]ACCOUNTALLOC!Y344</f>
        <v>0</v>
      </c>
      <c r="Z344" s="697">
        <f>[52]ACCOUNTALLOC!Z344</f>
        <v>0</v>
      </c>
      <c r="AA344" s="697">
        <f>[52]ACCOUNTALLOC!AA344</f>
        <v>-2188857.2902956912</v>
      </c>
      <c r="AB344" s="698"/>
      <c r="AC344" s="697">
        <f>[52]ACCOUNTALLOC!AC344</f>
        <v>-331710.61548266554</v>
      </c>
      <c r="AD344" s="697">
        <f>[52]ACCOUNTALLOC!AD344</f>
        <v>-873241.86741671688</v>
      </c>
      <c r="AE344" s="697">
        <f>[52]ACCOUNTALLOC!AE344</f>
        <v>-45570.142993635141</v>
      </c>
      <c r="AF344" s="697">
        <f>[52]ACCOUNTALLOC!AF344</f>
        <v>0</v>
      </c>
      <c r="AG344" s="697">
        <f>[52]ACCOUNTALLOC!AG344</f>
        <v>0</v>
      </c>
      <c r="AH344" s="697">
        <f>[52]ACCOUNTALLOC!AH344</f>
        <v>0</v>
      </c>
      <c r="AI344" s="697">
        <f>[52]ACCOUNTALLOC!AI344</f>
        <v>-1250522.6258930175</v>
      </c>
      <c r="AJ344" s="698"/>
      <c r="AK344" s="697">
        <f>[52]ACCOUNTALLOC!AK344</f>
        <v>-270742.24221857195</v>
      </c>
      <c r="AL344" s="697">
        <f>[52]ACCOUNTALLOC!AL344</f>
        <v>-607551.73241441196</v>
      </c>
      <c r="AM344" s="697">
        <f>[52]ACCOUNTALLOC!AM344</f>
        <v>-111604.13214315737</v>
      </c>
      <c r="AN344" s="697">
        <f>[52]ACCOUNTALLOC!AN344</f>
        <v>0</v>
      </c>
      <c r="AO344" s="697">
        <f>[52]ACCOUNTALLOC!AO344</f>
        <v>0</v>
      </c>
      <c r="AP344" s="697">
        <f>[52]ACCOUNTALLOC!AP344</f>
        <v>0</v>
      </c>
      <c r="AQ344" s="697">
        <f>[52]ACCOUNTALLOC!AQ344</f>
        <v>-989898.10677614133</v>
      </c>
      <c r="AR344" s="698"/>
      <c r="AS344" s="697">
        <f>[52]ACCOUNTALLOC!AS344</f>
        <v>-3834.6993273423955</v>
      </c>
      <c r="AT344" s="697">
        <f>[52]ACCOUNTALLOC!AT344</f>
        <v>-1918.4104313897551</v>
      </c>
      <c r="AU344" s="697">
        <f>[52]ACCOUNTALLOC!AU344</f>
        <v>-226.75286138876018</v>
      </c>
      <c r="AV344" s="697">
        <f>[52]ACCOUNTALLOC!AV344</f>
        <v>0</v>
      </c>
      <c r="AW344" s="697">
        <f>[52]ACCOUNTALLOC!AW344</f>
        <v>0</v>
      </c>
      <c r="AX344" s="697">
        <f>[52]ACCOUNTALLOC!AX344</f>
        <v>0</v>
      </c>
      <c r="AY344" s="697">
        <f>[52]ACCOUNTALLOC!AY344</f>
        <v>-5979.8626201209108</v>
      </c>
      <c r="AZ344" s="698"/>
      <c r="BA344" s="697">
        <f>[52]ACCOUNTALLOC!BA344</f>
        <v>-54707.189640329634</v>
      </c>
      <c r="BB344" s="697">
        <f>[52]ACCOUNTALLOC!BB344</f>
        <v>-52947.19703058606</v>
      </c>
      <c r="BC344" s="697">
        <f>[52]ACCOUNTALLOC!BC344</f>
        <v>-23428.222150497331</v>
      </c>
      <c r="BD344" s="697">
        <f>[52]ACCOUNTALLOC!BD344</f>
        <v>0</v>
      </c>
      <c r="BE344" s="697">
        <f>[52]ACCOUNTALLOC!BE344</f>
        <v>0</v>
      </c>
      <c r="BF344" s="697">
        <f>[52]ACCOUNTALLOC!BF344</f>
        <v>0</v>
      </c>
      <c r="BG344" s="697">
        <f>[52]ACCOUNTALLOC!BG344</f>
        <v>-131082.60882141304</v>
      </c>
      <c r="BH344" s="698"/>
      <c r="BI344" s="697">
        <f>[52]ACCOUNTALLOC!BI344</f>
        <v>-40684.559237157169</v>
      </c>
      <c r="BJ344" s="697">
        <f>[52]ACCOUNTALLOC!BJ344</f>
        <v>-18991.163554121053</v>
      </c>
      <c r="BK344" s="697">
        <f>[52]ACCOUNTALLOC!BK344</f>
        <v>-9375.0712599227681</v>
      </c>
      <c r="BL344" s="697">
        <f>[52]ACCOUNTALLOC!BL344</f>
        <v>0</v>
      </c>
      <c r="BM344" s="697">
        <f>[52]ACCOUNTALLOC!BM344</f>
        <v>0</v>
      </c>
      <c r="BN344" s="697">
        <f>[52]ACCOUNTALLOC!BN344</f>
        <v>0</v>
      </c>
      <c r="BO344" s="697">
        <f>[52]ACCOUNTALLOC!BO344</f>
        <v>-69050.794051200995</v>
      </c>
      <c r="BP344" s="698"/>
      <c r="BQ344" s="697">
        <f>[52]ACCOUNTALLOC!BQ344</f>
        <v>-37762.677617581729</v>
      </c>
      <c r="BR344" s="697">
        <f>[52]ACCOUNTALLOC!BR344</f>
        <v>-262973.0920033757</v>
      </c>
      <c r="BS344" s="697">
        <f>[52]ACCOUNTALLOC!BS344</f>
        <v>-10550.073535306225</v>
      </c>
      <c r="BT344" s="697">
        <f>[52]ACCOUNTALLOC!BT344</f>
        <v>0</v>
      </c>
      <c r="BU344" s="697">
        <f>[52]ACCOUNTALLOC!BU344</f>
        <v>0</v>
      </c>
      <c r="BV344" s="697">
        <f>[52]ACCOUNTALLOC!BV344</f>
        <v>0</v>
      </c>
      <c r="BW344" s="697">
        <f>[52]ACCOUNTALLOC!BW344</f>
        <v>-311285.84315626364</v>
      </c>
      <c r="BX344" s="698"/>
      <c r="BY344" s="697">
        <f>[52]ACCOUNTALLOC!BY344</f>
        <v>-15340.092962137289</v>
      </c>
      <c r="BZ344" s="697">
        <f>[52]ACCOUNTALLOC!BZ344</f>
        <v>-112084.28028201983</v>
      </c>
      <c r="CA344" s="697">
        <f>[52]ACCOUNTALLOC!CA344</f>
        <v>-18340.906054206283</v>
      </c>
      <c r="CB344" s="697">
        <f>[52]ACCOUNTALLOC!CB344</f>
        <v>0</v>
      </c>
      <c r="CC344" s="697">
        <f>[52]ACCOUNTALLOC!CC344</f>
        <v>0</v>
      </c>
      <c r="CD344" s="697">
        <f>[52]ACCOUNTALLOC!CD344</f>
        <v>0</v>
      </c>
      <c r="CE344" s="697">
        <f>[52]ACCOUNTALLOC!CE344</f>
        <v>-145765.2792983634</v>
      </c>
      <c r="CF344" s="698"/>
      <c r="CG344" s="697">
        <f>[52]ACCOUNTALLOC!CG344</f>
        <v>-6078.4217689240968</v>
      </c>
      <c r="CH344" s="697">
        <f>[52]ACCOUNTALLOC!CH344</f>
        <v>-31665.220437606233</v>
      </c>
      <c r="CI344" s="697">
        <f>[52]ACCOUNTALLOC!CI344</f>
        <v>-197367.1950139018</v>
      </c>
      <c r="CJ344" s="697">
        <f>[52]ACCOUNTALLOC!CJ344</f>
        <v>0</v>
      </c>
      <c r="CK344" s="697">
        <f>[52]ACCOUNTALLOC!CK344</f>
        <v>0</v>
      </c>
      <c r="CL344" s="697">
        <f>[52]ACCOUNTALLOC!CL344</f>
        <v>0</v>
      </c>
      <c r="CM344" s="697">
        <f>[52]ACCOUNTALLOC!CM344</f>
        <v>-235110.83722043212</v>
      </c>
      <c r="CN344" s="698">
        <f>[52]ACCOUNTALLOC!CN344</f>
        <v>0</v>
      </c>
      <c r="CO344" s="697">
        <f>[52]ACCOUNTALLOC!CO344</f>
        <v>-3296.8879145455476</v>
      </c>
      <c r="CP344" s="697">
        <f>[52]ACCOUNTALLOC!CP344</f>
        <v>-3099.0357936303044</v>
      </c>
      <c r="CQ344" s="697">
        <f>[52]ACCOUNTALLOC!CQ344</f>
        <v>-59.812289427500062</v>
      </c>
      <c r="CR344" s="697">
        <f>[52]ACCOUNTALLOC!CR344</f>
        <v>0</v>
      </c>
      <c r="CS344" s="697">
        <f>[52]ACCOUNTALLOC!CS344</f>
        <v>0</v>
      </c>
      <c r="CT344" s="697">
        <f>[52]ACCOUNTALLOC!CT344</f>
        <v>0</v>
      </c>
      <c r="CU344" s="697">
        <f>[52]ACCOUNTALLOC!CU344</f>
        <v>-6455.7359976033522</v>
      </c>
      <c r="CW344" s="65">
        <f>[52]ACCOUNTALLOC!CW344</f>
        <v>0</v>
      </c>
      <c r="CX344" s="65">
        <f>[52]ACCOUNTALLOC!CX344</f>
        <v>0</v>
      </c>
      <c r="CY344" s="65">
        <f>[52]ACCOUNTALLOC!CY344</f>
        <v>0</v>
      </c>
      <c r="CZ344" s="65">
        <f>[52]ACCOUNTALLOC!CZ344</f>
        <v>0</v>
      </c>
      <c r="DA344" s="65">
        <f>[52]ACCOUNTALLOC!DA344</f>
        <v>0</v>
      </c>
      <c r="DB344" s="65">
        <f>[52]ACCOUNTALLOC!DB344</f>
        <v>0</v>
      </c>
      <c r="DC344" s="65">
        <f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>[52]ACCOUNTALLOC!E345</f>
        <v>2244426.0030534109</v>
      </c>
      <c r="F345" s="697">
        <f>[52]ACCOUNTALLOC!F345</f>
        <v>2461637.1327624046</v>
      </c>
      <c r="G345" s="697">
        <f>[52]ACCOUNTALLOC!G345</f>
        <v>2282166.2122308849</v>
      </c>
      <c r="H345" s="697">
        <f>[52]ACCOUNTALLOC!H345</f>
        <v>0</v>
      </c>
      <c r="I345" s="697">
        <f>[52]ACCOUNTALLOC!I345</f>
        <v>0</v>
      </c>
      <c r="J345" s="697">
        <f>[52]ACCOUNTALLOC!J345</f>
        <v>0</v>
      </c>
      <c r="K345" s="697">
        <f>[52]ACCOUNTALLOC!K345</f>
        <v>6988229.3480467014</v>
      </c>
      <c r="L345" s="698"/>
      <c r="M345" s="697">
        <f>[52]ACCOUNTALLOC!M345</f>
        <v>430244.32657642238</v>
      </c>
      <c r="N345" s="697">
        <f>[52]ACCOUNTALLOC!N345</f>
        <v>625473.11092307325</v>
      </c>
      <c r="O345" s="697">
        <f>[52]ACCOUNTALLOC!O345</f>
        <v>296048.16581050638</v>
      </c>
      <c r="P345" s="697">
        <f>[52]ACCOUNTALLOC!P345</f>
        <v>0</v>
      </c>
      <c r="Q345" s="697">
        <f>[52]ACCOUNTALLOC!Q345</f>
        <v>0</v>
      </c>
      <c r="R345" s="697">
        <f>[52]ACCOUNTALLOC!R345</f>
        <v>0</v>
      </c>
      <c r="S345" s="697">
        <f>[52]ACCOUNTALLOC!S345</f>
        <v>1351765.603310002</v>
      </c>
      <c r="T345" s="698"/>
      <c r="U345" s="697">
        <f>[52]ACCOUNTALLOC!U345</f>
        <v>383109.56186980562</v>
      </c>
      <c r="V345" s="697">
        <f>[52]ACCOUNTALLOC!V345</f>
        <v>695573.99797224894</v>
      </c>
      <c r="W345" s="697">
        <f>[52]ACCOUNTALLOC!W345</f>
        <v>46522.844829554349</v>
      </c>
      <c r="X345" s="697">
        <f>[52]ACCOUNTALLOC!X345</f>
        <v>0</v>
      </c>
      <c r="Y345" s="697">
        <f>[52]ACCOUNTALLOC!Y345</f>
        <v>0</v>
      </c>
      <c r="Z345" s="697">
        <f>[52]ACCOUNTALLOC!Z345</f>
        <v>0</v>
      </c>
      <c r="AA345" s="697">
        <f>[52]ACCOUNTALLOC!AA345</f>
        <v>1125206.4046716089</v>
      </c>
      <c r="AB345" s="698"/>
      <c r="AC345" s="697">
        <f>[52]ACCOUNTALLOC!AC345</f>
        <v>170519.52664681734</v>
      </c>
      <c r="AD345" s="697">
        <f>[52]ACCOUNTALLOC!AD345</f>
        <v>448899.68222275015</v>
      </c>
      <c r="AE345" s="697">
        <f>[52]ACCOUNTALLOC!AE345</f>
        <v>23425.838215022457</v>
      </c>
      <c r="AF345" s="697">
        <f>[52]ACCOUNTALLOC!AF345</f>
        <v>0</v>
      </c>
      <c r="AG345" s="697">
        <f>[52]ACCOUNTALLOC!AG345</f>
        <v>0</v>
      </c>
      <c r="AH345" s="697">
        <f>[52]ACCOUNTALLOC!AH345</f>
        <v>0</v>
      </c>
      <c r="AI345" s="697">
        <f>[52]ACCOUNTALLOC!AI345</f>
        <v>642845.04708458995</v>
      </c>
      <c r="AJ345" s="698"/>
      <c r="AK345" s="697">
        <f>[52]ACCOUNTALLOC!AK345</f>
        <v>139178.05711231884</v>
      </c>
      <c r="AL345" s="697">
        <f>[52]ACCOUNTALLOC!AL345</f>
        <v>312318.71694553364</v>
      </c>
      <c r="AM345" s="697">
        <f>[52]ACCOUNTALLOC!AM345</f>
        <v>57371.343866064941</v>
      </c>
      <c r="AN345" s="697">
        <f>[52]ACCOUNTALLOC!AN345</f>
        <v>0</v>
      </c>
      <c r="AO345" s="697">
        <f>[52]ACCOUNTALLOC!AO345</f>
        <v>0</v>
      </c>
      <c r="AP345" s="697">
        <f>[52]ACCOUNTALLOC!AP345</f>
        <v>0</v>
      </c>
      <c r="AQ345" s="697">
        <f>[52]ACCOUNTALLOC!AQ345</f>
        <v>508868.11792391737</v>
      </c>
      <c r="AR345" s="698"/>
      <c r="AS345" s="697">
        <f>[52]ACCOUNTALLOC!AS345</f>
        <v>1971.2697864065346</v>
      </c>
      <c r="AT345" s="697">
        <f>[52]ACCOUNTALLOC!AT345</f>
        <v>986.18019263237181</v>
      </c>
      <c r="AU345" s="697">
        <f>[52]ACCOUNTALLOC!AU345</f>
        <v>116.56482724727078</v>
      </c>
      <c r="AV345" s="697">
        <f>[52]ACCOUNTALLOC!AV345</f>
        <v>0</v>
      </c>
      <c r="AW345" s="697">
        <f>[52]ACCOUNTALLOC!AW345</f>
        <v>0</v>
      </c>
      <c r="AX345" s="697">
        <f>[52]ACCOUNTALLOC!AX345</f>
        <v>0</v>
      </c>
      <c r="AY345" s="697">
        <f>[52]ACCOUNTALLOC!AY345</f>
        <v>3074.0148062861772</v>
      </c>
      <c r="AZ345" s="698"/>
      <c r="BA345" s="697">
        <f>[52]ACCOUNTALLOC!BA345</f>
        <v>28122.838541277175</v>
      </c>
      <c r="BB345" s="697">
        <f>[52]ACCOUNTALLOC!BB345</f>
        <v>27218.094789622795</v>
      </c>
      <c r="BC345" s="697">
        <f>[52]ACCOUNTALLOC!BC345</f>
        <v>12043.537845378529</v>
      </c>
      <c r="BD345" s="697">
        <f>[52]ACCOUNTALLOC!BD345</f>
        <v>0</v>
      </c>
      <c r="BE345" s="697">
        <f>[52]ACCOUNTALLOC!BE345</f>
        <v>0</v>
      </c>
      <c r="BF345" s="697">
        <f>[52]ACCOUNTALLOC!BF345</f>
        <v>0</v>
      </c>
      <c r="BG345" s="697">
        <f>[52]ACCOUNTALLOC!BG345</f>
        <v>67384.471176278501</v>
      </c>
      <c r="BH345" s="698"/>
      <c r="BI345" s="697">
        <f>[52]ACCOUNTALLOC!BI345</f>
        <v>20914.349614225659</v>
      </c>
      <c r="BJ345" s="697">
        <f>[52]ACCOUNTALLOC!BJ345</f>
        <v>9762.618585506927</v>
      </c>
      <c r="BK345" s="697">
        <f>[52]ACCOUNTALLOC!BK345</f>
        <v>4819.3595227456717</v>
      </c>
      <c r="BL345" s="697">
        <f>[52]ACCOUNTALLOC!BL345</f>
        <v>0</v>
      </c>
      <c r="BM345" s="697">
        <f>[52]ACCOUNTALLOC!BM345</f>
        <v>0</v>
      </c>
      <c r="BN345" s="697">
        <f>[52]ACCOUNTALLOC!BN345</f>
        <v>0</v>
      </c>
      <c r="BO345" s="697">
        <f>[52]ACCOUNTALLOC!BO345</f>
        <v>35496.327722478258</v>
      </c>
      <c r="BP345" s="698"/>
      <c r="BQ345" s="697">
        <f>[52]ACCOUNTALLOC!BQ345</f>
        <v>19412.323910396241</v>
      </c>
      <c r="BR345" s="697">
        <f>[52]ACCOUNTALLOC!BR345</f>
        <v>135184.23914174951</v>
      </c>
      <c r="BS345" s="697">
        <f>[52]ACCOUNTALLOC!BS345</f>
        <v>5423.382494744259</v>
      </c>
      <c r="BT345" s="697">
        <f>[52]ACCOUNTALLOC!BT345</f>
        <v>0</v>
      </c>
      <c r="BU345" s="697">
        <f>[52]ACCOUNTALLOC!BU345</f>
        <v>0</v>
      </c>
      <c r="BV345" s="697">
        <f>[52]ACCOUNTALLOC!BV345</f>
        <v>0</v>
      </c>
      <c r="BW345" s="697">
        <f>[52]ACCOUNTALLOC!BW345</f>
        <v>160019.94554689003</v>
      </c>
      <c r="BX345" s="698"/>
      <c r="BY345" s="697">
        <f>[52]ACCOUNTALLOC!BY345</f>
        <v>7885.7451903239453</v>
      </c>
      <c r="BZ345" s="697">
        <f>[52]ACCOUNTALLOC!BZ345</f>
        <v>57618.169350501259</v>
      </c>
      <c r="CA345" s="697">
        <f>[52]ACCOUNTALLOC!CA345</f>
        <v>9428.346494387175</v>
      </c>
      <c r="CB345" s="697">
        <f>[52]ACCOUNTALLOC!CB345</f>
        <v>0</v>
      </c>
      <c r="CC345" s="697">
        <f>[52]ACCOUNTALLOC!CC345</f>
        <v>0</v>
      </c>
      <c r="CD345" s="697">
        <f>[52]ACCOUNTALLOC!CD345</f>
        <v>0</v>
      </c>
      <c r="CE345" s="697">
        <f>[52]ACCOUNTALLOC!CE345</f>
        <v>74932.261035212388</v>
      </c>
      <c r="CF345" s="698"/>
      <c r="CG345" s="697">
        <f>[52]ACCOUNTALLOC!CG345</f>
        <v>3124.6802315580767</v>
      </c>
      <c r="CH345" s="697">
        <f>[52]ACCOUNTALLOC!CH345</f>
        <v>16277.858314335166</v>
      </c>
      <c r="CI345" s="697">
        <f>[52]ACCOUNTALLOC!CI345</f>
        <v>101458.79902097784</v>
      </c>
      <c r="CJ345" s="697">
        <f>[52]ACCOUNTALLOC!CJ345</f>
        <v>0</v>
      </c>
      <c r="CK345" s="697">
        <f>[52]ACCOUNTALLOC!CK345</f>
        <v>0</v>
      </c>
      <c r="CL345" s="697">
        <f>[52]ACCOUNTALLOC!CL345</f>
        <v>0</v>
      </c>
      <c r="CM345" s="697">
        <f>[52]ACCOUNTALLOC!CM345</f>
        <v>120861.33756687108</v>
      </c>
      <c r="CN345" s="698">
        <f>[52]ACCOUNTALLOC!CN345</f>
        <v>0</v>
      </c>
      <c r="CO345" s="697">
        <f>[52]ACCOUNTALLOC!CO345</f>
        <v>1694.80185546036</v>
      </c>
      <c r="CP345" s="697">
        <f>[52]ACCOUNTALLOC!CP345</f>
        <v>1593.0937748930708</v>
      </c>
      <c r="CQ345" s="697">
        <f>[52]ACCOUNTALLOC!CQ345</f>
        <v>30.747171796112546</v>
      </c>
      <c r="CR345" s="697">
        <f>[52]ACCOUNTALLOC!CR345</f>
        <v>0</v>
      </c>
      <c r="CS345" s="697">
        <f>[52]ACCOUNTALLOC!CS345</f>
        <v>0</v>
      </c>
      <c r="CT345" s="697">
        <f>[52]ACCOUNTALLOC!CT345</f>
        <v>0</v>
      </c>
      <c r="CU345" s="697">
        <f>[52]ACCOUNTALLOC!CU345</f>
        <v>3318.6428021495431</v>
      </c>
      <c r="CW345" s="65">
        <f>[52]ACCOUNTALLOC!CW345</f>
        <v>0</v>
      </c>
      <c r="CX345" s="65">
        <f>[52]ACCOUNTALLOC!CX345</f>
        <v>0</v>
      </c>
      <c r="CY345" s="65">
        <f>[52]ACCOUNTALLOC!CY345</f>
        <v>0</v>
      </c>
      <c r="CZ345" s="65">
        <f>[52]ACCOUNTALLOC!CZ345</f>
        <v>0</v>
      </c>
      <c r="DA345" s="65">
        <f>[52]ACCOUNTALLOC!DA345</f>
        <v>0</v>
      </c>
      <c r="DB345" s="65">
        <f>[52]ACCOUNTALLOC!DB345</f>
        <v>0</v>
      </c>
      <c r="DC345" s="65">
        <f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>[52]ACCOUNTALLOC!E346</f>
        <v>1327011.8218620485</v>
      </c>
      <c r="F346" s="697">
        <f>[52]ACCOUNTALLOC!F346</f>
        <v>1241746.0492230698</v>
      </c>
      <c r="G346" s="697">
        <f>[52]ACCOUNTALLOC!G346</f>
        <v>176068.08817594309</v>
      </c>
      <c r="H346" s="697">
        <f>[52]ACCOUNTALLOC!H346</f>
        <v>0</v>
      </c>
      <c r="I346" s="697">
        <f>[52]ACCOUNTALLOC!I346</f>
        <v>0</v>
      </c>
      <c r="J346" s="697">
        <f>[52]ACCOUNTALLOC!J346</f>
        <v>0</v>
      </c>
      <c r="K346" s="697">
        <f>[52]ACCOUNTALLOC!K346</f>
        <v>2744825.9592610616</v>
      </c>
      <c r="L346" s="698"/>
      <c r="M346" s="697">
        <f>[52]ACCOUNTALLOC!M346</f>
        <v>252058.85922243315</v>
      </c>
      <c r="N346" s="697">
        <f>[52]ACCOUNTALLOC!N346</f>
        <v>315513.10063007311</v>
      </c>
      <c r="O346" s="697">
        <f>[52]ACCOUNTALLOC!O346</f>
        <v>23156.848055374299</v>
      </c>
      <c r="P346" s="697">
        <f>[52]ACCOUNTALLOC!P346</f>
        <v>0</v>
      </c>
      <c r="Q346" s="697">
        <f>[52]ACCOUNTALLOC!Q346</f>
        <v>0</v>
      </c>
      <c r="R346" s="697">
        <f>[52]ACCOUNTALLOC!R346</f>
        <v>0</v>
      </c>
      <c r="S346" s="697">
        <f>[52]ACCOUNTALLOC!S346</f>
        <v>590728.80790788063</v>
      </c>
      <c r="T346" s="698"/>
      <c r="U346" s="697">
        <f>[52]ACCOUNTALLOC!U346</f>
        <v>221975.77479381629</v>
      </c>
      <c r="V346" s="697">
        <f>[52]ACCOUNTALLOC!V346</f>
        <v>350874.72984089982</v>
      </c>
      <c r="W346" s="697">
        <f>[52]ACCOUNTALLOC!W346</f>
        <v>5679.8911751724791</v>
      </c>
      <c r="X346" s="697">
        <f>[52]ACCOUNTALLOC!X346</f>
        <v>0</v>
      </c>
      <c r="Y346" s="697">
        <f>[52]ACCOUNTALLOC!Y346</f>
        <v>0</v>
      </c>
      <c r="Z346" s="697">
        <f>[52]ACCOUNTALLOC!Z346</f>
        <v>0</v>
      </c>
      <c r="AA346" s="697">
        <f>[52]ACCOUNTALLOC!AA346</f>
        <v>578530.39580988861</v>
      </c>
      <c r="AB346" s="698"/>
      <c r="AC346" s="697">
        <f>[52]ACCOUNTALLOC!AC346</f>
        <v>100437.50012930427</v>
      </c>
      <c r="AD346" s="697">
        <f>[52]ACCOUNTALLOC!AD346</f>
        <v>226442.55706041676</v>
      </c>
      <c r="AE346" s="697">
        <f>[52]ACCOUNTALLOC!AE346</f>
        <v>836.83340533584385</v>
      </c>
      <c r="AF346" s="697">
        <f>[52]ACCOUNTALLOC!AF346</f>
        <v>0</v>
      </c>
      <c r="AG346" s="697">
        <f>[52]ACCOUNTALLOC!AG346</f>
        <v>0</v>
      </c>
      <c r="AH346" s="697">
        <f>[52]ACCOUNTALLOC!AH346</f>
        <v>0</v>
      </c>
      <c r="AI346" s="697">
        <f>[52]ACCOUNTALLOC!AI346</f>
        <v>327716.89059505687</v>
      </c>
      <c r="AJ346" s="698"/>
      <c r="AK346" s="697">
        <f>[52]ACCOUNTALLOC!AK346</f>
        <v>77974.382526355374</v>
      </c>
      <c r="AL346" s="697">
        <f>[52]ACCOUNTALLOC!AL346</f>
        <v>157545.77622508054</v>
      </c>
      <c r="AM346" s="697">
        <f>[52]ACCOUNTALLOC!AM346</f>
        <v>7441.5133972437989</v>
      </c>
      <c r="AN346" s="697">
        <f>[52]ACCOUNTALLOC!AN346</f>
        <v>0</v>
      </c>
      <c r="AO346" s="697">
        <f>[52]ACCOUNTALLOC!AO346</f>
        <v>0</v>
      </c>
      <c r="AP346" s="697">
        <f>[52]ACCOUNTALLOC!AP346</f>
        <v>0</v>
      </c>
      <c r="AQ346" s="697">
        <f>[52]ACCOUNTALLOC!AQ346</f>
        <v>242961.67214867973</v>
      </c>
      <c r="AR346" s="698"/>
      <c r="AS346" s="697">
        <f>[52]ACCOUNTALLOC!AS346</f>
        <v>769.91222977830307</v>
      </c>
      <c r="AT346" s="697">
        <f>[52]ACCOUNTALLOC!AT346</f>
        <v>497.46786060587499</v>
      </c>
      <c r="AU346" s="697">
        <f>[52]ACCOUNTALLOC!AU346</f>
        <v>23.335984981668108</v>
      </c>
      <c r="AV346" s="697">
        <f>[52]ACCOUNTALLOC!AV346</f>
        <v>0</v>
      </c>
      <c r="AW346" s="697">
        <f>[52]ACCOUNTALLOC!AW346</f>
        <v>0</v>
      </c>
      <c r="AX346" s="697">
        <f>[52]ACCOUNTALLOC!AX346</f>
        <v>0</v>
      </c>
      <c r="AY346" s="697">
        <f>[52]ACCOUNTALLOC!AY346</f>
        <v>1290.7160753658461</v>
      </c>
      <c r="AZ346" s="698"/>
      <c r="BA346" s="697">
        <f>[52]ACCOUNTALLOC!BA346</f>
        <v>14872.246066066138</v>
      </c>
      <c r="BB346" s="697">
        <f>[52]ACCOUNTALLOC!BB346</f>
        <v>13729.871564971751</v>
      </c>
      <c r="BC346" s="697">
        <f>[52]ACCOUNTALLOC!BC346</f>
        <v>2330.8418086611809</v>
      </c>
      <c r="BD346" s="697">
        <f>[52]ACCOUNTALLOC!BD346</f>
        <v>0</v>
      </c>
      <c r="BE346" s="697">
        <f>[52]ACCOUNTALLOC!BE346</f>
        <v>0</v>
      </c>
      <c r="BF346" s="697">
        <f>[52]ACCOUNTALLOC!BF346</f>
        <v>0</v>
      </c>
      <c r="BG346" s="697">
        <f>[52]ACCOUNTALLOC!BG346</f>
        <v>30932.959439699069</v>
      </c>
      <c r="BH346" s="698"/>
      <c r="BI346" s="697">
        <f>[52]ACCOUNTALLOC!BI346</f>
        <v>24016.92450547234</v>
      </c>
      <c r="BJ346" s="697">
        <f>[52]ACCOUNTALLOC!BJ346</f>
        <v>7521.4228953089687</v>
      </c>
      <c r="BK346" s="697">
        <f>[52]ACCOUNTALLOC!BK346</f>
        <v>498.66780703743899</v>
      </c>
      <c r="BL346" s="697">
        <f>[52]ACCOUNTALLOC!BL346</f>
        <v>0</v>
      </c>
      <c r="BM346" s="697">
        <f>[52]ACCOUNTALLOC!BM346</f>
        <v>0</v>
      </c>
      <c r="BN346" s="697">
        <f>[52]ACCOUNTALLOC!BN346</f>
        <v>0</v>
      </c>
      <c r="BO346" s="697">
        <f>[52]ACCOUNTALLOC!BO346</f>
        <v>32037.015207818749</v>
      </c>
      <c r="BP346" s="698"/>
      <c r="BQ346" s="697">
        <f>[52]ACCOUNTALLOC!BQ346</f>
        <v>14043.884191170962</v>
      </c>
      <c r="BR346" s="697">
        <f>[52]ACCOUNTALLOC!BR346</f>
        <v>68192.217543907318</v>
      </c>
      <c r="BS346" s="697">
        <f>[52]ACCOUNTALLOC!BS346</f>
        <v>337.36138157722996</v>
      </c>
      <c r="BT346" s="697">
        <f>[52]ACCOUNTALLOC!BT346</f>
        <v>0</v>
      </c>
      <c r="BU346" s="697">
        <f>[52]ACCOUNTALLOC!BU346</f>
        <v>0</v>
      </c>
      <c r="BV346" s="697">
        <f>[52]ACCOUNTALLOC!BV346</f>
        <v>0</v>
      </c>
      <c r="BW346" s="697">
        <f>[52]ACCOUNTALLOC!BW346</f>
        <v>82573.463116655505</v>
      </c>
      <c r="BX346" s="698"/>
      <c r="BY346" s="697">
        <f>[52]ACCOUNTALLOC!BY346</f>
        <v>6749.1935387103222</v>
      </c>
      <c r="BZ346" s="697">
        <f>[52]ACCOUNTALLOC!BZ346</f>
        <v>44390.817314322725</v>
      </c>
      <c r="CA346" s="697">
        <f>[52]ACCOUNTALLOC!CA346</f>
        <v>551.07101454096994</v>
      </c>
      <c r="CB346" s="697">
        <f>[52]ACCOUNTALLOC!CB346</f>
        <v>0</v>
      </c>
      <c r="CC346" s="697">
        <f>[52]ACCOUNTALLOC!CC346</f>
        <v>0</v>
      </c>
      <c r="CD346" s="697">
        <f>[52]ACCOUNTALLOC!CD346</f>
        <v>0</v>
      </c>
      <c r="CE346" s="697">
        <f>[52]ACCOUNTALLOC!CE346</f>
        <v>51691.081867574016</v>
      </c>
      <c r="CF346" s="698"/>
      <c r="CG346" s="697">
        <f>[52]ACCOUNTALLOC!CG346</f>
        <v>11257.935358746188</v>
      </c>
      <c r="CH346" s="697">
        <f>[52]ACCOUNTALLOC!CH346</f>
        <v>8211.1883927246272</v>
      </c>
      <c r="CI346" s="697">
        <f>[52]ACCOUNTALLOC!CI346</f>
        <v>28749.039532017276</v>
      </c>
      <c r="CJ346" s="697">
        <f>[52]ACCOUNTALLOC!CJ346</f>
        <v>0</v>
      </c>
      <c r="CK346" s="697">
        <f>[52]ACCOUNTALLOC!CK346</f>
        <v>0</v>
      </c>
      <c r="CL346" s="697">
        <f>[52]ACCOUNTALLOC!CL346</f>
        <v>0</v>
      </c>
      <c r="CM346" s="697">
        <f>[52]ACCOUNTALLOC!CM346</f>
        <v>48218.163283488087</v>
      </c>
      <c r="CN346" s="698">
        <f>[52]ACCOUNTALLOC!CN346</f>
        <v>0</v>
      </c>
      <c r="CO346" s="697">
        <f>[52]ACCOUNTALLOC!CO346</f>
        <v>707.9095750177928</v>
      </c>
      <c r="CP346" s="697">
        <f>[52]ACCOUNTALLOC!CP346</f>
        <v>803.6188090790688</v>
      </c>
      <c r="CQ346" s="697">
        <f>[52]ACCOUNTALLOC!CQ346</f>
        <v>5.3041421082192652</v>
      </c>
      <c r="CR346" s="697">
        <f>[52]ACCOUNTALLOC!CR346</f>
        <v>0</v>
      </c>
      <c r="CS346" s="697">
        <f>[52]ACCOUNTALLOC!CS346</f>
        <v>0</v>
      </c>
      <c r="CT346" s="697">
        <f>[52]ACCOUNTALLOC!CT346</f>
        <v>0</v>
      </c>
      <c r="CU346" s="697">
        <f>[52]ACCOUNTALLOC!CU346</f>
        <v>1516.832526205081</v>
      </c>
      <c r="CW346" s="65">
        <f>[52]ACCOUNTALLOC!CW346</f>
        <v>0</v>
      </c>
      <c r="CX346" s="65">
        <f>[52]ACCOUNTALLOC!CX346</f>
        <v>0</v>
      </c>
      <c r="CY346" s="65">
        <f>[52]ACCOUNTALLOC!CY346</f>
        <v>0</v>
      </c>
      <c r="CZ346" s="65">
        <f>[52]ACCOUNTALLOC!CZ346</f>
        <v>0</v>
      </c>
      <c r="DA346" s="65">
        <f>[52]ACCOUNTALLOC!DA346</f>
        <v>0</v>
      </c>
      <c r="DB346" s="65">
        <f>[52]ACCOUNTALLOC!DB346</f>
        <v>0</v>
      </c>
      <c r="DC346" s="65">
        <f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>[52]ACCOUNTALLOC!E347</f>
        <v>1264004.402542745</v>
      </c>
      <c r="F347" s="697">
        <f>[52]ACCOUNTALLOC!F347</f>
        <v>1158646.5590832052</v>
      </c>
      <c r="G347" s="697">
        <f>[52]ACCOUNTALLOC!G347</f>
        <v>646502.55650012346</v>
      </c>
      <c r="H347" s="697">
        <f>[52]ACCOUNTALLOC!H347</f>
        <v>0</v>
      </c>
      <c r="I347" s="697">
        <f>[52]ACCOUNTALLOC!I347</f>
        <v>0</v>
      </c>
      <c r="J347" s="697">
        <f>[52]ACCOUNTALLOC!J347</f>
        <v>0</v>
      </c>
      <c r="K347" s="697">
        <f>[52]ACCOUNTALLOC!K347</f>
        <v>3069153.5181260738</v>
      </c>
      <c r="L347" s="698"/>
      <c r="M347" s="697">
        <f>[52]ACCOUNTALLOC!M347</f>
        <v>239933.15283065991</v>
      </c>
      <c r="N347" s="697">
        <f>[52]ACCOUNTALLOC!N347</f>
        <v>294398.4952635318</v>
      </c>
      <c r="O347" s="697">
        <f>[52]ACCOUNTALLOC!O347</f>
        <v>73061.37039659197</v>
      </c>
      <c r="P347" s="697">
        <f>[52]ACCOUNTALLOC!P347</f>
        <v>0</v>
      </c>
      <c r="Q347" s="697">
        <f>[52]ACCOUNTALLOC!Q347</f>
        <v>0</v>
      </c>
      <c r="R347" s="697">
        <f>[52]ACCOUNTALLOC!R347</f>
        <v>0</v>
      </c>
      <c r="S347" s="697">
        <f>[52]ACCOUNTALLOC!S347</f>
        <v>607393.01849078364</v>
      </c>
      <c r="T347" s="698"/>
      <c r="U347" s="697">
        <f>[52]ACCOUNTALLOC!U347</f>
        <v>211127.34262447961</v>
      </c>
      <c r="V347" s="697">
        <f>[52]ACCOUNTALLOC!V347</f>
        <v>327393.67172037286</v>
      </c>
      <c r="W347" s="697">
        <f>[52]ACCOUNTALLOC!W347</f>
        <v>10335.54172383046</v>
      </c>
      <c r="X347" s="697">
        <f>[52]ACCOUNTALLOC!X347</f>
        <v>0</v>
      </c>
      <c r="Y347" s="697">
        <f>[52]ACCOUNTALLOC!Y347</f>
        <v>0</v>
      </c>
      <c r="Z347" s="697">
        <f>[52]ACCOUNTALLOC!Z347</f>
        <v>0</v>
      </c>
      <c r="AA347" s="697">
        <f>[52]ACCOUNTALLOC!AA347</f>
        <v>548856.55606868293</v>
      </c>
      <c r="AB347" s="698"/>
      <c r="AC347" s="697">
        <f>[52]ACCOUNTALLOC!AC347</f>
        <v>95458.961553579866</v>
      </c>
      <c r="AD347" s="697">
        <f>[52]ACCOUNTALLOC!AD347</f>
        <v>211288.68477754435</v>
      </c>
      <c r="AE347" s="697">
        <f>[52]ACCOUNTALLOC!AE347</f>
        <v>5592.9066276958129</v>
      </c>
      <c r="AF347" s="697">
        <f>[52]ACCOUNTALLOC!AF347</f>
        <v>0</v>
      </c>
      <c r="AG347" s="697">
        <f>[52]ACCOUNTALLOC!AG347</f>
        <v>0</v>
      </c>
      <c r="AH347" s="697">
        <f>[52]ACCOUNTALLOC!AH347</f>
        <v>0</v>
      </c>
      <c r="AI347" s="697">
        <f>[52]ACCOUNTALLOC!AI347</f>
        <v>312340.55295882007</v>
      </c>
      <c r="AJ347" s="698"/>
      <c r="AK347" s="697">
        <f>[52]ACCOUNTALLOC!AK347</f>
        <v>74144.533857019997</v>
      </c>
      <c r="AL347" s="697">
        <f>[52]ACCOUNTALLOC!AL347</f>
        <v>147002.57885699972</v>
      </c>
      <c r="AM347" s="697">
        <f>[52]ACCOUNTALLOC!AM347</f>
        <v>12268.452460339078</v>
      </c>
      <c r="AN347" s="697">
        <f>[52]ACCOUNTALLOC!AN347</f>
        <v>0</v>
      </c>
      <c r="AO347" s="697">
        <f>[52]ACCOUNTALLOC!AO347</f>
        <v>0</v>
      </c>
      <c r="AP347" s="697">
        <f>[52]ACCOUNTALLOC!AP347</f>
        <v>0</v>
      </c>
      <c r="AQ347" s="697">
        <f>[52]ACCOUNTALLOC!AQ347</f>
        <v>233415.56517435881</v>
      </c>
      <c r="AR347" s="698"/>
      <c r="AS347" s="697">
        <f>[52]ACCOUNTALLOC!AS347</f>
        <v>735.59838911205406</v>
      </c>
      <c r="AT347" s="697">
        <f>[52]ACCOUNTALLOC!AT347</f>
        <v>464.17657242083715</v>
      </c>
      <c r="AU347" s="697">
        <f>[52]ACCOUNTALLOC!AU347</f>
        <v>22.835770450108409</v>
      </c>
      <c r="AV347" s="697">
        <f>[52]ACCOUNTALLOC!AV347</f>
        <v>0</v>
      </c>
      <c r="AW347" s="697">
        <f>[52]ACCOUNTALLOC!AW347</f>
        <v>0</v>
      </c>
      <c r="AX347" s="697">
        <f>[52]ACCOUNTALLOC!AX347</f>
        <v>0</v>
      </c>
      <c r="AY347" s="697">
        <f>[52]ACCOUNTALLOC!AY347</f>
        <v>1222.6107319829996</v>
      </c>
      <c r="AZ347" s="698"/>
      <c r="BA347" s="697">
        <f>[52]ACCOUNTALLOC!BA347</f>
        <v>14209.647152289874</v>
      </c>
      <c r="BB347" s="697">
        <f>[52]ACCOUNTALLOC!BB347</f>
        <v>12811.048165091526</v>
      </c>
      <c r="BC347" s="697">
        <f>[52]ACCOUNTALLOC!BC347</f>
        <v>2378.8803552038225</v>
      </c>
      <c r="BD347" s="697">
        <f>[52]ACCOUNTALLOC!BD347</f>
        <v>0</v>
      </c>
      <c r="BE347" s="697">
        <f>[52]ACCOUNTALLOC!BE347</f>
        <v>0</v>
      </c>
      <c r="BF347" s="697">
        <f>[52]ACCOUNTALLOC!BF347</f>
        <v>0</v>
      </c>
      <c r="BG347" s="697">
        <f>[52]ACCOUNTALLOC!BG347</f>
        <v>29399.575672585222</v>
      </c>
      <c r="BH347" s="698"/>
      <c r="BI347" s="697">
        <f>[52]ACCOUNTALLOC!BI347</f>
        <v>22875.410587890583</v>
      </c>
      <c r="BJ347" s="697">
        <f>[52]ACCOUNTALLOC!BJ347</f>
        <v>6530.0457149106569</v>
      </c>
      <c r="BK347" s="697">
        <f>[52]ACCOUNTALLOC!BK347</f>
        <v>1064.2849352163139</v>
      </c>
      <c r="BL347" s="697">
        <f>[52]ACCOUNTALLOC!BL347</f>
        <v>0</v>
      </c>
      <c r="BM347" s="697">
        <f>[52]ACCOUNTALLOC!BM347</f>
        <v>0</v>
      </c>
      <c r="BN347" s="697">
        <f>[52]ACCOUNTALLOC!BN347</f>
        <v>0</v>
      </c>
      <c r="BO347" s="697">
        <f>[52]ACCOUNTALLOC!BO347</f>
        <v>30469.741238017556</v>
      </c>
      <c r="BP347" s="698"/>
      <c r="BQ347" s="697">
        <f>[52]ACCOUNTALLOC!BQ347</f>
        <v>13297.314214913033</v>
      </c>
      <c r="BR347" s="697">
        <f>[52]ACCOUNTALLOC!BR347</f>
        <v>63628.693051156988</v>
      </c>
      <c r="BS347" s="697">
        <f>[52]ACCOUNTALLOC!BS347</f>
        <v>1253.4482414425947</v>
      </c>
      <c r="BT347" s="697">
        <f>[52]ACCOUNTALLOC!BT347</f>
        <v>0</v>
      </c>
      <c r="BU347" s="697">
        <f>[52]ACCOUNTALLOC!BU347</f>
        <v>0</v>
      </c>
      <c r="BV347" s="697">
        <f>[52]ACCOUNTALLOC!BV347</f>
        <v>0</v>
      </c>
      <c r="BW347" s="697">
        <f>[52]ACCOUNTALLOC!BW347</f>
        <v>78179.455507512612</v>
      </c>
      <c r="BX347" s="698"/>
      <c r="BY347" s="697">
        <f>[52]ACCOUNTALLOC!BY347</f>
        <v>6090.5240549325781</v>
      </c>
      <c r="BZ347" s="697">
        <f>[52]ACCOUNTALLOC!BZ347</f>
        <v>38539.790996935735</v>
      </c>
      <c r="CA347" s="697">
        <f>[52]ACCOUNTALLOC!CA347</f>
        <v>2187.5642634890428</v>
      </c>
      <c r="CB347" s="697">
        <f>[52]ACCOUNTALLOC!CB347</f>
        <v>0</v>
      </c>
      <c r="CC347" s="697">
        <f>[52]ACCOUNTALLOC!CC347</f>
        <v>0</v>
      </c>
      <c r="CD347" s="697">
        <f>[52]ACCOUNTALLOC!CD347</f>
        <v>0</v>
      </c>
      <c r="CE347" s="697">
        <f>[52]ACCOUNTALLOC!CE347</f>
        <v>46817.87931535735</v>
      </c>
      <c r="CF347" s="698"/>
      <c r="CG347" s="697">
        <f>[52]ACCOUNTALLOC!CG347</f>
        <v>10742.362364141552</v>
      </c>
      <c r="CH347" s="697">
        <f>[52]ACCOUNTALLOC!CH347</f>
        <v>7661.683468344384</v>
      </c>
      <c r="CI347" s="697">
        <f>[52]ACCOUNTALLOC!CI347</f>
        <v>51537.203150340196</v>
      </c>
      <c r="CJ347" s="697">
        <f>[52]ACCOUNTALLOC!CJ347</f>
        <v>0</v>
      </c>
      <c r="CK347" s="697">
        <f>[52]ACCOUNTALLOC!CK347</f>
        <v>0</v>
      </c>
      <c r="CL347" s="697">
        <f>[52]ACCOUNTALLOC!CL347</f>
        <v>0</v>
      </c>
      <c r="CM347" s="697">
        <f>[52]ACCOUNTALLOC!CM347</f>
        <v>69941.248982826131</v>
      </c>
      <c r="CN347" s="698">
        <f>[52]ACCOUNTALLOC!CN347</f>
        <v>0</v>
      </c>
      <c r="CO347" s="697">
        <f>[52]ACCOUNTALLOC!CO347</f>
        <v>673.88868913936938</v>
      </c>
      <c r="CP347" s="697">
        <f>[52]ACCOUNTALLOC!CP347</f>
        <v>749.83944465664229</v>
      </c>
      <c r="CQ347" s="697">
        <f>[52]ACCOUNTALLOC!CQ347</f>
        <v>6.4110660264902029</v>
      </c>
      <c r="CR347" s="697">
        <f>[52]ACCOUNTALLOC!CR347</f>
        <v>0</v>
      </c>
      <c r="CS347" s="697">
        <f>[52]ACCOUNTALLOC!CS347</f>
        <v>0</v>
      </c>
      <c r="CT347" s="697">
        <f>[52]ACCOUNTALLOC!CT347</f>
        <v>0</v>
      </c>
      <c r="CU347" s="697">
        <f>[52]ACCOUNTALLOC!CU347</f>
        <v>1430.139199822502</v>
      </c>
      <c r="CW347" s="65">
        <f>[52]ACCOUNTALLOC!CW347</f>
        <v>0</v>
      </c>
      <c r="CX347" s="65">
        <f>[52]ACCOUNTALLOC!CX347</f>
        <v>0</v>
      </c>
      <c r="CY347" s="65">
        <f>[52]ACCOUNTALLOC!CY347</f>
        <v>0</v>
      </c>
      <c r="CZ347" s="65">
        <f>[52]ACCOUNTALLOC!CZ347</f>
        <v>0</v>
      </c>
      <c r="DA347" s="65">
        <f>[52]ACCOUNTALLOC!DA347</f>
        <v>0</v>
      </c>
      <c r="DB347" s="65">
        <f>[52]ACCOUNTALLOC!DB347</f>
        <v>0</v>
      </c>
      <c r="DC347" s="65">
        <f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>[52]ACCOUNTALLOC!E348</f>
        <v>8911823.5315541625</v>
      </c>
      <c r="F348" s="697">
        <f>[52]ACCOUNTALLOC!F348</f>
        <v>8169001.3493784377</v>
      </c>
      <c r="G348" s="697">
        <f>[52]ACCOUNTALLOC!G348</f>
        <v>4558146.0670845155</v>
      </c>
      <c r="H348" s="697">
        <f>[52]ACCOUNTALLOC!H348</f>
        <v>0</v>
      </c>
      <c r="I348" s="697">
        <f>[52]ACCOUNTALLOC!I348</f>
        <v>0</v>
      </c>
      <c r="J348" s="697">
        <f>[52]ACCOUNTALLOC!J348</f>
        <v>0</v>
      </c>
      <c r="K348" s="697">
        <f>[52]ACCOUNTALLOC!K348</f>
        <v>21638970.948017113</v>
      </c>
      <c r="L348" s="698"/>
      <c r="M348" s="697">
        <f>[52]ACCOUNTALLOC!M348</f>
        <v>1691641.1945202441</v>
      </c>
      <c r="N348" s="697">
        <f>[52]ACCOUNTALLOC!N348</f>
        <v>2075647.3889377583</v>
      </c>
      <c r="O348" s="697">
        <f>[52]ACCOUNTALLOC!O348</f>
        <v>515116.90832574019</v>
      </c>
      <c r="P348" s="697">
        <f>[52]ACCOUNTALLOC!P348</f>
        <v>0</v>
      </c>
      <c r="Q348" s="697">
        <f>[52]ACCOUNTALLOC!Q348</f>
        <v>0</v>
      </c>
      <c r="R348" s="697">
        <f>[52]ACCOUNTALLOC!R348</f>
        <v>0</v>
      </c>
      <c r="S348" s="697">
        <f>[52]ACCOUNTALLOC!S348</f>
        <v>4282405.4917837428</v>
      </c>
      <c r="T348" s="698"/>
      <c r="U348" s="697">
        <f>[52]ACCOUNTALLOC!U348</f>
        <v>1488546.7300353867</v>
      </c>
      <c r="V348" s="697">
        <f>[52]ACCOUNTALLOC!V348</f>
        <v>2308278.8492272445</v>
      </c>
      <c r="W348" s="697">
        <f>[52]ACCOUNTALLOC!W348</f>
        <v>72870.413869209093</v>
      </c>
      <c r="X348" s="697">
        <f>[52]ACCOUNTALLOC!X348</f>
        <v>0</v>
      </c>
      <c r="Y348" s="697">
        <f>[52]ACCOUNTALLOC!Y348</f>
        <v>0</v>
      </c>
      <c r="Z348" s="697">
        <f>[52]ACCOUNTALLOC!Z348</f>
        <v>0</v>
      </c>
      <c r="AA348" s="697">
        <f>[52]ACCOUNTALLOC!AA348</f>
        <v>3869695.9931318401</v>
      </c>
      <c r="AB348" s="698"/>
      <c r="AC348" s="697">
        <f>[52]ACCOUNTALLOC!AC348</f>
        <v>673030.4247038794</v>
      </c>
      <c r="AD348" s="697">
        <f>[52]ACCOUNTALLOC!AD348</f>
        <v>1489684.2678425501</v>
      </c>
      <c r="AE348" s="697">
        <f>[52]ACCOUNTALLOC!AE348</f>
        <v>39432.613362910532</v>
      </c>
      <c r="AF348" s="697">
        <f>[52]ACCOUNTALLOC!AF348</f>
        <v>0</v>
      </c>
      <c r="AG348" s="697">
        <f>[52]ACCOUNTALLOC!AG348</f>
        <v>0</v>
      </c>
      <c r="AH348" s="697">
        <f>[52]ACCOUNTALLOC!AH348</f>
        <v>0</v>
      </c>
      <c r="AI348" s="697">
        <f>[52]ACCOUNTALLOC!AI348</f>
        <v>2202147.3059093403</v>
      </c>
      <c r="AJ348" s="698"/>
      <c r="AK348" s="697">
        <f>[52]ACCOUNTALLOC!AK348</f>
        <v>522753.71844740078</v>
      </c>
      <c r="AL348" s="697">
        <f>[52]ACCOUNTALLOC!AL348</f>
        <v>1036437.087419602</v>
      </c>
      <c r="AM348" s="697">
        <f>[52]ACCOUNTALLOC!AM348</f>
        <v>86498.340600602445</v>
      </c>
      <c r="AN348" s="697">
        <f>[52]ACCOUNTALLOC!AN348</f>
        <v>0</v>
      </c>
      <c r="AO348" s="697">
        <f>[52]ACCOUNTALLOC!AO348</f>
        <v>0</v>
      </c>
      <c r="AP348" s="697">
        <f>[52]ACCOUNTALLOC!AP348</f>
        <v>0</v>
      </c>
      <c r="AQ348" s="697">
        <f>[52]ACCOUNTALLOC!AQ348</f>
        <v>1645689.1464676051</v>
      </c>
      <c r="AR348" s="698"/>
      <c r="AS348" s="697">
        <f>[52]ACCOUNTALLOC!AS348</f>
        <v>5186.3134500755441</v>
      </c>
      <c r="AT348" s="697">
        <f>[52]ACCOUNTALLOC!AT348</f>
        <v>3272.6624152373402</v>
      </c>
      <c r="AU348" s="697">
        <f>[52]ACCOUNTALLOC!AU348</f>
        <v>161.00288578825834</v>
      </c>
      <c r="AV348" s="697">
        <f>[52]ACCOUNTALLOC!AV348</f>
        <v>0</v>
      </c>
      <c r="AW348" s="697">
        <f>[52]ACCOUNTALLOC!AW348</f>
        <v>0</v>
      </c>
      <c r="AX348" s="697">
        <f>[52]ACCOUNTALLOC!AX348</f>
        <v>0</v>
      </c>
      <c r="AY348" s="697">
        <f>[52]ACCOUNTALLOC!AY348</f>
        <v>8619.9787511011436</v>
      </c>
      <c r="AZ348" s="698"/>
      <c r="BA348" s="697">
        <f>[52]ACCOUNTALLOC!BA348</f>
        <v>100184.67310091203</v>
      </c>
      <c r="BB348" s="697">
        <f>[52]ACCOUNTALLOC!BB348</f>
        <v>90323.894657222569</v>
      </c>
      <c r="BC348" s="697">
        <f>[52]ACCOUNTALLOC!BC348</f>
        <v>16772.221588476965</v>
      </c>
      <c r="BD348" s="697">
        <f>[52]ACCOUNTALLOC!BD348</f>
        <v>0</v>
      </c>
      <c r="BE348" s="697">
        <f>[52]ACCOUNTALLOC!BE348</f>
        <v>0</v>
      </c>
      <c r="BF348" s="697">
        <f>[52]ACCOUNTALLOC!BF348</f>
        <v>0</v>
      </c>
      <c r="BG348" s="697">
        <f>[52]ACCOUNTALLOC!BG348</f>
        <v>207280.78934661156</v>
      </c>
      <c r="BH348" s="698"/>
      <c r="BI348" s="697">
        <f>[52]ACCOUNTALLOC!BI348</f>
        <v>161282.36734067273</v>
      </c>
      <c r="BJ348" s="697">
        <f>[52]ACCOUNTALLOC!BJ348</f>
        <v>46039.883205467908</v>
      </c>
      <c r="BK348" s="697">
        <f>[52]ACCOUNTALLOC!BK348</f>
        <v>7503.7076697354278</v>
      </c>
      <c r="BL348" s="697">
        <f>[52]ACCOUNTALLOC!BL348</f>
        <v>0</v>
      </c>
      <c r="BM348" s="697">
        <f>[52]ACCOUNTALLOC!BM348</f>
        <v>0</v>
      </c>
      <c r="BN348" s="697">
        <f>[52]ACCOUNTALLOC!BN348</f>
        <v>0</v>
      </c>
      <c r="BO348" s="697">
        <f>[52]ACCOUNTALLOC!BO348</f>
        <v>214825.95821587607</v>
      </c>
      <c r="BP348" s="698"/>
      <c r="BQ348" s="697">
        <f>[52]ACCOUNTALLOC!BQ348</f>
        <v>93752.298242429737</v>
      </c>
      <c r="BR348" s="697">
        <f>[52]ACCOUNTALLOC!BR348</f>
        <v>448612.11153587082</v>
      </c>
      <c r="BS348" s="697">
        <f>[52]ACCOUNTALLOC!BS348</f>
        <v>8837.39764766804</v>
      </c>
      <c r="BT348" s="697">
        <f>[52]ACCOUNTALLOC!BT348</f>
        <v>0</v>
      </c>
      <c r="BU348" s="697">
        <f>[52]ACCOUNTALLOC!BU348</f>
        <v>0</v>
      </c>
      <c r="BV348" s="697">
        <f>[52]ACCOUNTALLOC!BV348</f>
        <v>0</v>
      </c>
      <c r="BW348" s="697">
        <f>[52]ACCOUNTALLOC!BW348</f>
        <v>551201.80742596858</v>
      </c>
      <c r="BX348" s="698"/>
      <c r="BY348" s="697">
        <f>[52]ACCOUNTALLOC!BY348</f>
        <v>42941.049479777685</v>
      </c>
      <c r="BZ348" s="697">
        <f>[52]ACCOUNTALLOC!BZ348</f>
        <v>271723.59179821471</v>
      </c>
      <c r="CA348" s="697">
        <f>[52]ACCOUNTALLOC!CA348</f>
        <v>15423.353463746604</v>
      </c>
      <c r="CB348" s="697">
        <f>[52]ACCOUNTALLOC!CB348</f>
        <v>0</v>
      </c>
      <c r="CC348" s="697">
        <f>[52]ACCOUNTALLOC!CC348</f>
        <v>0</v>
      </c>
      <c r="CD348" s="697">
        <f>[52]ACCOUNTALLOC!CD348</f>
        <v>0</v>
      </c>
      <c r="CE348" s="697">
        <f>[52]ACCOUNTALLOC!CE348</f>
        <v>330087.99474173901</v>
      </c>
      <c r="CF348" s="698"/>
      <c r="CG348" s="697">
        <f>[52]ACCOUNTALLOC!CG348</f>
        <v>75738.690077862324</v>
      </c>
      <c r="CH348" s="697">
        <f>[52]ACCOUNTALLOC!CH348</f>
        <v>54018.459814820118</v>
      </c>
      <c r="CI348" s="697">
        <f>[52]ACCOUNTALLOC!CI348</f>
        <v>363361.43992991926</v>
      </c>
      <c r="CJ348" s="697">
        <f>[52]ACCOUNTALLOC!CJ348</f>
        <v>0</v>
      </c>
      <c r="CK348" s="697">
        <f>[52]ACCOUNTALLOC!CK348</f>
        <v>0</v>
      </c>
      <c r="CL348" s="697">
        <f>[52]ACCOUNTALLOC!CL348</f>
        <v>0</v>
      </c>
      <c r="CM348" s="697">
        <f>[52]ACCOUNTALLOC!CM348</f>
        <v>493118.5898226017</v>
      </c>
      <c r="CN348" s="698">
        <f>[52]ACCOUNTALLOC!CN348</f>
        <v>0</v>
      </c>
      <c r="CO348" s="697">
        <f>[52]ACCOUNTALLOC!CO348</f>
        <v>4751.2311392581005</v>
      </c>
      <c r="CP348" s="697">
        <f>[52]ACCOUNTALLOC!CP348</f>
        <v>5286.7195670646324</v>
      </c>
      <c r="CQ348" s="697">
        <f>[52]ACCOUNTALLOC!CQ348</f>
        <v>45.201020631168824</v>
      </c>
      <c r="CR348" s="697">
        <f>[52]ACCOUNTALLOC!CR348</f>
        <v>0</v>
      </c>
      <c r="CS348" s="697">
        <f>[52]ACCOUNTALLOC!CS348</f>
        <v>0</v>
      </c>
      <c r="CT348" s="697">
        <f>[52]ACCOUNTALLOC!CT348</f>
        <v>0</v>
      </c>
      <c r="CU348" s="697">
        <f>[52]ACCOUNTALLOC!CU348</f>
        <v>10083.1517269539</v>
      </c>
      <c r="CW348" s="65">
        <f>[52]ACCOUNTALLOC!CW348</f>
        <v>0</v>
      </c>
      <c r="CX348" s="65">
        <f>[52]ACCOUNTALLOC!CX348</f>
        <v>0</v>
      </c>
      <c r="CY348" s="65">
        <f>[52]ACCOUNTALLOC!CY348</f>
        <v>0</v>
      </c>
      <c r="CZ348" s="65">
        <f>[52]ACCOUNTALLOC!CZ348</f>
        <v>0</v>
      </c>
      <c r="DA348" s="65">
        <f>[52]ACCOUNTALLOC!DA348</f>
        <v>0</v>
      </c>
      <c r="DB348" s="65">
        <f>[52]ACCOUNTALLOC!DB348</f>
        <v>0</v>
      </c>
      <c r="DC348" s="65">
        <f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>[52]ACCOUNTALLOC!E349</f>
        <v>820545.61292407522</v>
      </c>
      <c r="F349" s="697">
        <f>[52]ACCOUNTALLOC!F349</f>
        <v>3227385.8954360876</v>
      </c>
      <c r="G349" s="697">
        <f>[52]ACCOUNTALLOC!G349</f>
        <v>62785.826931309661</v>
      </c>
      <c r="H349" s="697">
        <f>[52]ACCOUNTALLOC!H349</f>
        <v>0</v>
      </c>
      <c r="I349" s="697">
        <f>[52]ACCOUNTALLOC!I349</f>
        <v>0</v>
      </c>
      <c r="J349" s="697">
        <f>[52]ACCOUNTALLOC!J349</f>
        <v>0</v>
      </c>
      <c r="K349" s="697">
        <f>[52]ACCOUNTALLOC!K349</f>
        <v>4110717.3352914727</v>
      </c>
      <c r="L349" s="698"/>
      <c r="M349" s="697">
        <f>[52]ACCOUNTALLOC!M349</f>
        <v>171853.46133853667</v>
      </c>
      <c r="N349" s="697">
        <f>[52]ACCOUNTALLOC!N349</f>
        <v>820040.88632769906</v>
      </c>
      <c r="O349" s="697">
        <f>[52]ACCOUNTALLOC!O349</f>
        <v>17623.067675502214</v>
      </c>
      <c r="P349" s="697">
        <f>[52]ACCOUNTALLOC!P349</f>
        <v>0</v>
      </c>
      <c r="Q349" s="697">
        <f>[52]ACCOUNTALLOC!Q349</f>
        <v>0</v>
      </c>
      <c r="R349" s="697">
        <f>[52]ACCOUNTALLOC!R349</f>
        <v>0</v>
      </c>
      <c r="S349" s="697">
        <f>[52]ACCOUNTALLOC!S349</f>
        <v>1009517.4153417379</v>
      </c>
      <c r="T349" s="698"/>
      <c r="U349" s="697">
        <f>[52]ACCOUNTALLOC!U349</f>
        <v>168565.81842848091</v>
      </c>
      <c r="V349" s="697">
        <f>[52]ACCOUNTALLOC!V349</f>
        <v>911948.26418975729</v>
      </c>
      <c r="W349" s="697">
        <f>[52]ACCOUNTALLOC!W349</f>
        <v>5208.2526557487145</v>
      </c>
      <c r="X349" s="697">
        <f>[52]ACCOUNTALLOC!X349</f>
        <v>0</v>
      </c>
      <c r="Y349" s="697">
        <f>[52]ACCOUNTALLOC!Y349</f>
        <v>0</v>
      </c>
      <c r="Z349" s="697">
        <f>[52]ACCOUNTALLOC!Z349</f>
        <v>0</v>
      </c>
      <c r="AA349" s="697">
        <f>[52]ACCOUNTALLOC!AA349</f>
        <v>1085722.3352739869</v>
      </c>
      <c r="AB349" s="698"/>
      <c r="AC349" s="697">
        <f>[52]ACCOUNTALLOC!AC349</f>
        <v>82454.219583574915</v>
      </c>
      <c r="AD349" s="697">
        <f>[52]ACCOUNTALLOC!AD349</f>
        <v>588540.23754738341</v>
      </c>
      <c r="AE349" s="697">
        <f>[52]ACCOUNTALLOC!AE349</f>
        <v>585.36292446967138</v>
      </c>
      <c r="AF349" s="697">
        <f>[52]ACCOUNTALLOC!AF349</f>
        <v>0</v>
      </c>
      <c r="AG349" s="697">
        <f>[52]ACCOUNTALLOC!AG349</f>
        <v>0</v>
      </c>
      <c r="AH349" s="697">
        <f>[52]ACCOUNTALLOC!AH349</f>
        <v>0</v>
      </c>
      <c r="AI349" s="697">
        <f>[52]ACCOUNTALLOC!AI349</f>
        <v>671579.82005542796</v>
      </c>
      <c r="AJ349" s="698"/>
      <c r="AK349" s="697">
        <f>[52]ACCOUNTALLOC!AK349</f>
        <v>61966.217540262944</v>
      </c>
      <c r="AL349" s="697">
        <f>[52]ACCOUNTALLOC!AL349</f>
        <v>409472.6263816072</v>
      </c>
      <c r="AM349" s="697">
        <f>[52]ACCOUNTALLOC!AM349</f>
        <v>7011.3606751943062</v>
      </c>
      <c r="AN349" s="697">
        <f>[52]ACCOUNTALLOC!AN349</f>
        <v>0</v>
      </c>
      <c r="AO349" s="697">
        <f>[52]ACCOUNTALLOC!AO349</f>
        <v>0</v>
      </c>
      <c r="AP349" s="697">
        <f>[52]ACCOUNTALLOC!AP349</f>
        <v>0</v>
      </c>
      <c r="AQ349" s="697">
        <f>[52]ACCOUNTALLOC!AQ349</f>
        <v>478450.20459706447</v>
      </c>
      <c r="AR349" s="698"/>
      <c r="AS349" s="697">
        <f>[52]ACCOUNTALLOC!AS349</f>
        <v>392.77827550637511</v>
      </c>
      <c r="AT349" s="697">
        <f>[52]ACCOUNTALLOC!AT349</f>
        <v>1292.9541895919069</v>
      </c>
      <c r="AU349" s="697">
        <f>[52]ACCOUNTALLOC!AU349</f>
        <v>22.733040458841902</v>
      </c>
      <c r="AV349" s="697">
        <f>[52]ACCOUNTALLOC!AV349</f>
        <v>0</v>
      </c>
      <c r="AW349" s="697">
        <f>[52]ACCOUNTALLOC!AW349</f>
        <v>0</v>
      </c>
      <c r="AX349" s="697">
        <f>[52]ACCOUNTALLOC!AX349</f>
        <v>0</v>
      </c>
      <c r="AY349" s="697">
        <f>[52]ACCOUNTALLOC!AY349</f>
        <v>1708.4655055571241</v>
      </c>
      <c r="AZ349" s="698"/>
      <c r="BA349" s="697">
        <f>[52]ACCOUNTALLOC!BA349</f>
        <v>5586.7838072370359</v>
      </c>
      <c r="BB349" s="697">
        <f>[52]ACCOUNTALLOC!BB349</f>
        <v>35684.908248883497</v>
      </c>
      <c r="BC349" s="697">
        <f>[52]ACCOUNTALLOC!BC349</f>
        <v>2265.9433767072496</v>
      </c>
      <c r="BD349" s="697">
        <f>[52]ACCOUNTALLOC!BD349</f>
        <v>0</v>
      </c>
      <c r="BE349" s="697">
        <f>[52]ACCOUNTALLOC!BE349</f>
        <v>0</v>
      </c>
      <c r="BF349" s="697">
        <f>[52]ACCOUNTALLOC!BF349</f>
        <v>0</v>
      </c>
      <c r="BG349" s="697">
        <f>[52]ACCOUNTALLOC!BG349</f>
        <v>43537.635432827781</v>
      </c>
      <c r="BH349" s="698"/>
      <c r="BI349" s="697">
        <f>[52]ACCOUNTALLOC!BI349</f>
        <v>4154.7708490433097</v>
      </c>
      <c r="BJ349" s="697">
        <f>[52]ACCOUNTALLOC!BJ349</f>
        <v>1939.4073379075226</v>
      </c>
      <c r="BK349" s="697">
        <f>[52]ACCOUNTALLOC!BK349</f>
        <v>458.2903412669786</v>
      </c>
      <c r="BL349" s="697">
        <f>[52]ACCOUNTALLOC!BL349</f>
        <v>0</v>
      </c>
      <c r="BM349" s="697">
        <f>[52]ACCOUNTALLOC!BM349</f>
        <v>0</v>
      </c>
      <c r="BN349" s="697">
        <f>[52]ACCOUNTALLOC!BN349</f>
        <v>0</v>
      </c>
      <c r="BO349" s="697">
        <f>[52]ACCOUNTALLOC!BO349</f>
        <v>6552.4685282178107</v>
      </c>
      <c r="BP349" s="698"/>
      <c r="BQ349" s="697">
        <f>[52]ACCOUNTALLOC!BQ349</f>
        <v>15512.619878659172</v>
      </c>
      <c r="BR349" s="697">
        <f>[52]ACCOUNTALLOC!BR349</f>
        <v>177236.40128947145</v>
      </c>
      <c r="BS349" s="697">
        <f>[52]ACCOUNTALLOC!BS349</f>
        <v>284.59721020307666</v>
      </c>
      <c r="BT349" s="697">
        <f>[52]ACCOUNTALLOC!BT349</f>
        <v>0</v>
      </c>
      <c r="BU349" s="697">
        <f>[52]ACCOUNTALLOC!BU349</f>
        <v>0</v>
      </c>
      <c r="BV349" s="697">
        <f>[52]ACCOUNTALLOC!BV349</f>
        <v>0</v>
      </c>
      <c r="BW349" s="697">
        <f>[52]ACCOUNTALLOC!BW349</f>
        <v>193033.61837833369</v>
      </c>
      <c r="BX349" s="698"/>
      <c r="BY349" s="697">
        <f>[52]ACCOUNTALLOC!BY349</f>
        <v>1566.5542961687959</v>
      </c>
      <c r="BZ349" s="697">
        <f>[52]ACCOUNTALLOC!BZ349</f>
        <v>11446.222082367469</v>
      </c>
      <c r="CA349" s="697">
        <f>[52]ACCOUNTALLOC!CA349</f>
        <v>458.19905541810772</v>
      </c>
      <c r="CB349" s="697">
        <f>[52]ACCOUNTALLOC!CB349</f>
        <v>0</v>
      </c>
      <c r="CC349" s="697">
        <f>[52]ACCOUNTALLOC!CC349</f>
        <v>0</v>
      </c>
      <c r="CD349" s="697">
        <f>[52]ACCOUNTALLOC!CD349</f>
        <v>0</v>
      </c>
      <c r="CE349" s="697">
        <f>[52]ACCOUNTALLOC!CE349</f>
        <v>13470.975433954372</v>
      </c>
      <c r="CF349" s="698"/>
      <c r="CG349" s="697">
        <f>[52]ACCOUNTALLOC!CG349</f>
        <v>1970.9054096633795</v>
      </c>
      <c r="CH349" s="697">
        <f>[52]ACCOUNTALLOC!CH349</f>
        <v>21341.459970844124</v>
      </c>
      <c r="CI349" s="697">
        <f>[52]ACCOUNTALLOC!CI349</f>
        <v>18751.490760705507</v>
      </c>
      <c r="CJ349" s="697">
        <f>[52]ACCOUNTALLOC!CJ349</f>
        <v>0</v>
      </c>
      <c r="CK349" s="697">
        <f>[52]ACCOUNTALLOC!CK349</f>
        <v>0</v>
      </c>
      <c r="CL349" s="697">
        <f>[52]ACCOUNTALLOC!CL349</f>
        <v>0</v>
      </c>
      <c r="CM349" s="697">
        <f>[52]ACCOUNTALLOC!CM349</f>
        <v>42063.856141213008</v>
      </c>
      <c r="CN349" s="698">
        <f>[52]ACCOUNTALLOC!CN349</f>
        <v>0</v>
      </c>
      <c r="CO349" s="697">
        <f>[52]ACCOUNTALLOC!CO349</f>
        <v>575.98513363509414</v>
      </c>
      <c r="CP349" s="697">
        <f>[52]ACCOUNTALLOC!CP349</f>
        <v>2088.6621796394493</v>
      </c>
      <c r="CQ349" s="697">
        <f>[52]ACCOUNTALLOC!CQ349</f>
        <v>5.1088655303079591</v>
      </c>
      <c r="CR349" s="697">
        <f>[52]ACCOUNTALLOC!CR349</f>
        <v>0</v>
      </c>
      <c r="CS349" s="697">
        <f>[52]ACCOUNTALLOC!CS349</f>
        <v>0</v>
      </c>
      <c r="CT349" s="697">
        <f>[52]ACCOUNTALLOC!CT349</f>
        <v>0</v>
      </c>
      <c r="CU349" s="697">
        <f>[52]ACCOUNTALLOC!CU349</f>
        <v>2669.7561788048511</v>
      </c>
      <c r="CW349" s="65">
        <f>[52]ACCOUNTALLOC!CW349</f>
        <v>0</v>
      </c>
      <c r="CX349" s="65">
        <f>[52]ACCOUNTALLOC!CX349</f>
        <v>0</v>
      </c>
      <c r="CY349" s="65">
        <f>[52]ACCOUNTALLOC!CY349</f>
        <v>0</v>
      </c>
      <c r="CZ349" s="65">
        <f>[52]ACCOUNTALLOC!CZ349</f>
        <v>0</v>
      </c>
      <c r="DA349" s="65">
        <f>[52]ACCOUNTALLOC!DA349</f>
        <v>0</v>
      </c>
      <c r="DB349" s="65">
        <f>[52]ACCOUNTALLOC!DB349</f>
        <v>0</v>
      </c>
      <c r="DC349" s="65">
        <f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>[52]ACCOUNTALLOC!E350</f>
        <v>1105421.7855057125</v>
      </c>
      <c r="F350" s="697">
        <f>[52]ACCOUNTALLOC!F350</f>
        <v>1212402.3295325479</v>
      </c>
      <c r="G350" s="697">
        <f>[52]ACCOUNTALLOC!G350</f>
        <v>1124009.5444060136</v>
      </c>
      <c r="H350" s="697">
        <f>[52]ACCOUNTALLOC!H350</f>
        <v>0</v>
      </c>
      <c r="I350" s="697">
        <f>[52]ACCOUNTALLOC!I350</f>
        <v>0</v>
      </c>
      <c r="J350" s="697">
        <f>[52]ACCOUNTALLOC!J350</f>
        <v>0</v>
      </c>
      <c r="K350" s="697">
        <f>[52]ACCOUNTALLOC!K350</f>
        <v>3441833.6594442739</v>
      </c>
      <c r="L350" s="698"/>
      <c r="M350" s="697">
        <f>[52]ACCOUNTALLOC!M350</f>
        <v>211903.37798652472</v>
      </c>
      <c r="N350" s="697">
        <f>[52]ACCOUNTALLOC!N350</f>
        <v>308057.20577188605</v>
      </c>
      <c r="O350" s="697">
        <f>[52]ACCOUNTALLOC!O350</f>
        <v>145809.25884868813</v>
      </c>
      <c r="P350" s="697">
        <f>[52]ACCOUNTALLOC!P350</f>
        <v>0</v>
      </c>
      <c r="Q350" s="697">
        <f>[52]ACCOUNTALLOC!Q350</f>
        <v>0</v>
      </c>
      <c r="R350" s="697">
        <f>[52]ACCOUNTALLOC!R350</f>
        <v>0</v>
      </c>
      <c r="S350" s="697">
        <f>[52]ACCOUNTALLOC!S350</f>
        <v>665769.84260709886</v>
      </c>
      <c r="T350" s="698"/>
      <c r="U350" s="697">
        <f>[52]ACCOUNTALLOC!U350</f>
        <v>188688.6247754606</v>
      </c>
      <c r="V350" s="697">
        <f>[52]ACCOUNTALLOC!V350</f>
        <v>342583.20378741971</v>
      </c>
      <c r="W350" s="697">
        <f>[52]ACCOUNTALLOC!W350</f>
        <v>22913.371226463805</v>
      </c>
      <c r="X350" s="697">
        <f>[52]ACCOUNTALLOC!X350</f>
        <v>0</v>
      </c>
      <c r="Y350" s="697">
        <f>[52]ACCOUNTALLOC!Y350</f>
        <v>0</v>
      </c>
      <c r="Z350" s="697">
        <f>[52]ACCOUNTALLOC!Z350</f>
        <v>0</v>
      </c>
      <c r="AA350" s="697">
        <f>[52]ACCOUNTALLOC!AA350</f>
        <v>554185.1997893441</v>
      </c>
      <c r="AB350" s="698"/>
      <c r="AC350" s="697">
        <f>[52]ACCOUNTALLOC!AC350</f>
        <v>83984.056214406693</v>
      </c>
      <c r="AD350" s="697">
        <f>[52]ACCOUNTALLOC!AD350</f>
        <v>221091.48956594526</v>
      </c>
      <c r="AE350" s="697">
        <f>[52]ACCOUNTALLOC!AE350</f>
        <v>11537.66347003147</v>
      </c>
      <c r="AF350" s="697">
        <f>[52]ACCOUNTALLOC!AF350</f>
        <v>0</v>
      </c>
      <c r="AG350" s="697">
        <f>[52]ACCOUNTALLOC!AG350</f>
        <v>0</v>
      </c>
      <c r="AH350" s="697">
        <f>[52]ACCOUNTALLOC!AH350</f>
        <v>0</v>
      </c>
      <c r="AI350" s="697">
        <f>[52]ACCOUNTALLOC!AI350</f>
        <v>316613.20925038343</v>
      </c>
      <c r="AJ350" s="698"/>
      <c r="AK350" s="697">
        <f>[52]ACCOUNTALLOC!AK350</f>
        <v>68547.796268182137</v>
      </c>
      <c r="AL350" s="697">
        <f>[52]ACCOUNTALLOC!AL350</f>
        <v>153822.8096016981</v>
      </c>
      <c r="AM350" s="697">
        <f>[52]ACCOUNTALLOC!AM350</f>
        <v>28256.459908684512</v>
      </c>
      <c r="AN350" s="697">
        <f>[52]ACCOUNTALLOC!AN350</f>
        <v>0</v>
      </c>
      <c r="AO350" s="697">
        <f>[52]ACCOUNTALLOC!AO350</f>
        <v>0</v>
      </c>
      <c r="AP350" s="697">
        <f>[52]ACCOUNTALLOC!AP350</f>
        <v>0</v>
      </c>
      <c r="AQ350" s="697">
        <f>[52]ACCOUNTALLOC!AQ350</f>
        <v>250627.06577856475</v>
      </c>
      <c r="AR350" s="698"/>
      <c r="AS350" s="697">
        <f>[52]ACCOUNTALLOC!AS350</f>
        <v>970.88723978356097</v>
      </c>
      <c r="AT350" s="697">
        <f>[52]ACCOUNTALLOC!AT350</f>
        <v>485.71219005971477</v>
      </c>
      <c r="AU350" s="697">
        <f>[52]ACCOUNTALLOC!AU350</f>
        <v>57.410357609270974</v>
      </c>
      <c r="AV350" s="697">
        <f>[52]ACCOUNTALLOC!AV350</f>
        <v>0</v>
      </c>
      <c r="AW350" s="697">
        <f>[52]ACCOUNTALLOC!AW350</f>
        <v>0</v>
      </c>
      <c r="AX350" s="697">
        <f>[52]ACCOUNTALLOC!AX350</f>
        <v>0</v>
      </c>
      <c r="AY350" s="697">
        <f>[52]ACCOUNTALLOC!AY350</f>
        <v>1514.0097874525466</v>
      </c>
      <c r="AZ350" s="698"/>
      <c r="BA350" s="697">
        <f>[52]ACCOUNTALLOC!BA350</f>
        <v>13851.023981853095</v>
      </c>
      <c r="BB350" s="697">
        <f>[52]ACCOUNTALLOC!BB350</f>
        <v>13405.420762135311</v>
      </c>
      <c r="BC350" s="697">
        <f>[52]ACCOUNTALLOC!BC350</f>
        <v>5931.667647198944</v>
      </c>
      <c r="BD350" s="697">
        <f>[52]ACCOUNTALLOC!BD350</f>
        <v>0</v>
      </c>
      <c r="BE350" s="697">
        <f>[52]ACCOUNTALLOC!BE350</f>
        <v>0</v>
      </c>
      <c r="BF350" s="697">
        <f>[52]ACCOUNTALLOC!BF350</f>
        <v>0</v>
      </c>
      <c r="BG350" s="697">
        <f>[52]ACCOUNTALLOC!BG350</f>
        <v>33188.112391187351</v>
      </c>
      <c r="BH350" s="698"/>
      <c r="BI350" s="697">
        <f>[52]ACCOUNTALLOC!BI350</f>
        <v>10300.70836008661</v>
      </c>
      <c r="BJ350" s="697">
        <f>[52]ACCOUNTALLOC!BJ350</f>
        <v>4808.2722501524622</v>
      </c>
      <c r="BK350" s="697">
        <f>[52]ACCOUNTALLOC!BK350</f>
        <v>2373.624704659378</v>
      </c>
      <c r="BL350" s="697">
        <f>[52]ACCOUNTALLOC!BL350</f>
        <v>0</v>
      </c>
      <c r="BM350" s="697">
        <f>[52]ACCOUNTALLOC!BM350</f>
        <v>0</v>
      </c>
      <c r="BN350" s="697">
        <f>[52]ACCOUNTALLOC!BN350</f>
        <v>0</v>
      </c>
      <c r="BO350" s="697">
        <f>[52]ACCOUNTALLOC!BO350</f>
        <v>17482.60531489845</v>
      </c>
      <c r="BP350" s="698"/>
      <c r="BQ350" s="697">
        <f>[52]ACCOUNTALLOC!BQ350</f>
        <v>9560.9326075584559</v>
      </c>
      <c r="BR350" s="697">
        <f>[52]ACCOUNTALLOC!BR350</f>
        <v>66580.766218625868</v>
      </c>
      <c r="BS350" s="697">
        <f>[52]ACCOUNTALLOC!BS350</f>
        <v>2671.117315814648</v>
      </c>
      <c r="BT350" s="697">
        <f>[52]ACCOUNTALLOC!BT350</f>
        <v>0</v>
      </c>
      <c r="BU350" s="697">
        <f>[52]ACCOUNTALLOC!BU350</f>
        <v>0</v>
      </c>
      <c r="BV350" s="697">
        <f>[52]ACCOUNTALLOC!BV350</f>
        <v>0</v>
      </c>
      <c r="BW350" s="697">
        <f>[52]ACCOUNTALLOC!BW350</f>
        <v>78812.816141998963</v>
      </c>
      <c r="BX350" s="698"/>
      <c r="BY350" s="697">
        <f>[52]ACCOUNTALLOC!BY350</f>
        <v>3883.8769986053931</v>
      </c>
      <c r="BZ350" s="697">
        <f>[52]ACCOUNTALLOC!BZ350</f>
        <v>28378.026076311649</v>
      </c>
      <c r="CA350" s="697">
        <f>[52]ACCOUNTALLOC!CA350</f>
        <v>4643.6369931613108</v>
      </c>
      <c r="CB350" s="697">
        <f>[52]ACCOUNTALLOC!CB350</f>
        <v>0</v>
      </c>
      <c r="CC350" s="697">
        <f>[52]ACCOUNTALLOC!CC350</f>
        <v>0</v>
      </c>
      <c r="CD350" s="697">
        <f>[52]ACCOUNTALLOC!CD350</f>
        <v>0</v>
      </c>
      <c r="CE350" s="697">
        <f>[52]ACCOUNTALLOC!CE350</f>
        <v>36905.54006807835</v>
      </c>
      <c r="CF350" s="698"/>
      <c r="CG350" s="697">
        <f>[52]ACCOUNTALLOC!CG350</f>
        <v>1538.9634570283204</v>
      </c>
      <c r="CH350" s="697">
        <f>[52]ACCOUNTALLOC!CH350</f>
        <v>8017.1496754901864</v>
      </c>
      <c r="CI350" s="697">
        <f>[52]ACCOUNTALLOC!CI350</f>
        <v>49970.356169664112</v>
      </c>
      <c r="CJ350" s="697">
        <f>[52]ACCOUNTALLOC!CJ350</f>
        <v>0</v>
      </c>
      <c r="CK350" s="697">
        <f>[52]ACCOUNTALLOC!CK350</f>
        <v>0</v>
      </c>
      <c r="CL350" s="697">
        <f>[52]ACCOUNTALLOC!CL350</f>
        <v>0</v>
      </c>
      <c r="CM350" s="697">
        <f>[52]ACCOUNTALLOC!CM350</f>
        <v>59526.469302182617</v>
      </c>
      <c r="CN350" s="698">
        <f>[52]ACCOUNTALLOC!CN350</f>
        <v>0</v>
      </c>
      <c r="CO350" s="697">
        <f>[52]ACCOUNTALLOC!CO350</f>
        <v>834.72161282779552</v>
      </c>
      <c r="CP350" s="697">
        <f>[52]ACCOUNTALLOC!CP350</f>
        <v>784.62848083409335</v>
      </c>
      <c r="CQ350" s="697">
        <f>[52]ACCOUNTALLOC!CQ350</f>
        <v>15.14355719452106</v>
      </c>
      <c r="CR350" s="697">
        <f>[52]ACCOUNTALLOC!CR350</f>
        <v>0</v>
      </c>
      <c r="CS350" s="697">
        <f>[52]ACCOUNTALLOC!CS350</f>
        <v>0</v>
      </c>
      <c r="CT350" s="697">
        <f>[52]ACCOUNTALLOC!CT350</f>
        <v>0</v>
      </c>
      <c r="CU350" s="697">
        <f>[52]ACCOUNTALLOC!CU350</f>
        <v>1634.4936508564099</v>
      </c>
      <c r="CW350" s="65">
        <f>[52]ACCOUNTALLOC!CW350</f>
        <v>0</v>
      </c>
      <c r="CX350" s="65">
        <f>[52]ACCOUNTALLOC!CX350</f>
        <v>0</v>
      </c>
      <c r="CY350" s="65">
        <f>[52]ACCOUNTALLOC!CY350</f>
        <v>0</v>
      </c>
      <c r="CZ350" s="65">
        <f>[52]ACCOUNTALLOC!CZ350</f>
        <v>0</v>
      </c>
      <c r="DA350" s="65">
        <f>[52]ACCOUNTALLOC!DA350</f>
        <v>0</v>
      </c>
      <c r="DB350" s="65">
        <f>[52]ACCOUNTALLOC!DB350</f>
        <v>0</v>
      </c>
      <c r="DC350" s="65">
        <f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>[52]ACCOUNTALLOC!E351</f>
        <v>1029595.1692204326</v>
      </c>
      <c r="F351" s="697">
        <f>[52]ACCOUNTALLOC!F351</f>
        <v>1129237.3626119925</v>
      </c>
      <c r="G351" s="697">
        <f>[52]ACCOUNTALLOC!G351</f>
        <v>1046907.8972861536</v>
      </c>
      <c r="H351" s="697">
        <f>[52]ACCOUNTALLOC!H351</f>
        <v>0</v>
      </c>
      <c r="I351" s="697">
        <f>[52]ACCOUNTALLOC!I351</f>
        <v>0</v>
      </c>
      <c r="J351" s="697">
        <f>[52]ACCOUNTALLOC!J351</f>
        <v>0</v>
      </c>
      <c r="K351" s="697">
        <f>[52]ACCOUNTALLOC!K351</f>
        <v>3205740.4291185783</v>
      </c>
      <c r="L351" s="698"/>
      <c r="M351" s="697">
        <f>[52]ACCOUNTALLOC!M351</f>
        <v>197367.82572690645</v>
      </c>
      <c r="N351" s="697">
        <f>[52]ACCOUNTALLOC!N351</f>
        <v>286925.96352366684</v>
      </c>
      <c r="O351" s="697">
        <f>[52]ACCOUNTALLOC!O351</f>
        <v>135807.44518214956</v>
      </c>
      <c r="P351" s="697">
        <f>[52]ACCOUNTALLOC!P351</f>
        <v>0</v>
      </c>
      <c r="Q351" s="697">
        <f>[52]ACCOUNTALLOC!Q351</f>
        <v>0</v>
      </c>
      <c r="R351" s="697">
        <f>[52]ACCOUNTALLOC!R351</f>
        <v>0</v>
      </c>
      <c r="S351" s="697">
        <f>[52]ACCOUNTALLOC!S351</f>
        <v>620101.23443272279</v>
      </c>
      <c r="T351" s="698"/>
      <c r="U351" s="697">
        <f>[52]ACCOUNTALLOC!U351</f>
        <v>175745.49289960339</v>
      </c>
      <c r="V351" s="697">
        <f>[52]ACCOUNTALLOC!V351</f>
        <v>319083.64418041729</v>
      </c>
      <c r="W351" s="697">
        <f>[52]ACCOUNTALLOC!W351</f>
        <v>21341.624196893194</v>
      </c>
      <c r="X351" s="697">
        <f>[52]ACCOUNTALLOC!X351</f>
        <v>0</v>
      </c>
      <c r="Y351" s="697">
        <f>[52]ACCOUNTALLOC!Y351</f>
        <v>0</v>
      </c>
      <c r="Z351" s="697">
        <f>[52]ACCOUNTALLOC!Z351</f>
        <v>0</v>
      </c>
      <c r="AA351" s="697">
        <f>[52]ACCOUNTALLOC!AA351</f>
        <v>516170.76127691387</v>
      </c>
      <c r="AB351" s="698"/>
      <c r="AC351" s="697">
        <f>[52]ACCOUNTALLOC!AC351</f>
        <v>78223.154006623794</v>
      </c>
      <c r="AD351" s="697">
        <f>[52]ACCOUNTALLOC!AD351</f>
        <v>205925.67705611829</v>
      </c>
      <c r="AE351" s="697">
        <f>[52]ACCOUNTALLOC!AE351</f>
        <v>10746.235263855373</v>
      </c>
      <c r="AF351" s="697">
        <f>[52]ACCOUNTALLOC!AF351</f>
        <v>0</v>
      </c>
      <c r="AG351" s="697">
        <f>[52]ACCOUNTALLOC!AG351</f>
        <v>0</v>
      </c>
      <c r="AH351" s="697">
        <f>[52]ACCOUNTALLOC!AH351</f>
        <v>0</v>
      </c>
      <c r="AI351" s="697">
        <f>[52]ACCOUNTALLOC!AI351</f>
        <v>294895.06632659747</v>
      </c>
      <c r="AJ351" s="698"/>
      <c r="AK351" s="697">
        <f>[52]ACCOUNTALLOC!AK351</f>
        <v>63845.747228637381</v>
      </c>
      <c r="AL351" s="697">
        <f>[52]ACCOUNTALLOC!AL351</f>
        <v>143271.30490681319</v>
      </c>
      <c r="AM351" s="697">
        <f>[52]ACCOUNTALLOC!AM351</f>
        <v>26318.202701191531</v>
      </c>
      <c r="AN351" s="697">
        <f>[52]ACCOUNTALLOC!AN351</f>
        <v>0</v>
      </c>
      <c r="AO351" s="697">
        <f>[52]ACCOUNTALLOC!AO351</f>
        <v>0</v>
      </c>
      <c r="AP351" s="697">
        <f>[52]ACCOUNTALLOC!AP351</f>
        <v>0</v>
      </c>
      <c r="AQ351" s="697">
        <f>[52]ACCOUNTALLOC!AQ351</f>
        <v>233435.25483664213</v>
      </c>
      <c r="AR351" s="698"/>
      <c r="AS351" s="697">
        <f>[52]ACCOUNTALLOC!AS351</f>
        <v>904.28904608714947</v>
      </c>
      <c r="AT351" s="697">
        <f>[52]ACCOUNTALLOC!AT351</f>
        <v>452.39467059008371</v>
      </c>
      <c r="AU351" s="697">
        <f>[52]ACCOUNTALLOC!AU351</f>
        <v>53.472283279346911</v>
      </c>
      <c r="AV351" s="697">
        <f>[52]ACCOUNTALLOC!AV351</f>
        <v>0</v>
      </c>
      <c r="AW351" s="697">
        <f>[52]ACCOUNTALLOC!AW351</f>
        <v>0</v>
      </c>
      <c r="AX351" s="697">
        <f>[52]ACCOUNTALLOC!AX351</f>
        <v>0</v>
      </c>
      <c r="AY351" s="697">
        <f>[52]ACCOUNTALLOC!AY351</f>
        <v>1410.15599995658</v>
      </c>
      <c r="AZ351" s="698"/>
      <c r="BA351" s="697">
        <f>[52]ACCOUNTALLOC!BA351</f>
        <v>12900.910374177363</v>
      </c>
      <c r="BB351" s="697">
        <f>[52]ACCOUNTALLOC!BB351</f>
        <v>12485.873391528597</v>
      </c>
      <c r="BC351" s="697">
        <f>[52]ACCOUNTALLOC!BC351</f>
        <v>5524.7837839410877</v>
      </c>
      <c r="BD351" s="697">
        <f>[52]ACCOUNTALLOC!BD351</f>
        <v>0</v>
      </c>
      <c r="BE351" s="697">
        <f>[52]ACCOUNTALLOC!BE351</f>
        <v>0</v>
      </c>
      <c r="BF351" s="697">
        <f>[52]ACCOUNTALLOC!BF351</f>
        <v>0</v>
      </c>
      <c r="BG351" s="697">
        <f>[52]ACCOUNTALLOC!BG351</f>
        <v>30911.56754964705</v>
      </c>
      <c r="BH351" s="698"/>
      <c r="BI351" s="697">
        <f>[52]ACCOUNTALLOC!BI351</f>
        <v>9594.1293234435634</v>
      </c>
      <c r="BJ351" s="697">
        <f>[52]ACCOUNTALLOC!BJ351</f>
        <v>4478.4479064602729</v>
      </c>
      <c r="BK351" s="697">
        <f>[52]ACCOUNTALLOC!BK351</f>
        <v>2210.8054694629895</v>
      </c>
      <c r="BL351" s="697">
        <f>[52]ACCOUNTALLOC!BL351</f>
        <v>0</v>
      </c>
      <c r="BM351" s="697">
        <f>[52]ACCOUNTALLOC!BM351</f>
        <v>0</v>
      </c>
      <c r="BN351" s="697">
        <f>[52]ACCOUNTALLOC!BN351</f>
        <v>0</v>
      </c>
      <c r="BO351" s="697">
        <f>[52]ACCOUNTALLOC!BO351</f>
        <v>16283.382699366826</v>
      </c>
      <c r="BP351" s="698"/>
      <c r="BQ351" s="697">
        <f>[52]ACCOUNTALLOC!BQ351</f>
        <v>8905.0986284668543</v>
      </c>
      <c r="BR351" s="697">
        <f>[52]ACCOUNTALLOC!BR351</f>
        <v>62013.645977070271</v>
      </c>
      <c r="BS351" s="697">
        <f>[52]ACCOUNTALLOC!BS351</f>
        <v>2487.89151873432</v>
      </c>
      <c r="BT351" s="697">
        <f>[52]ACCOUNTALLOC!BT351</f>
        <v>0</v>
      </c>
      <c r="BU351" s="697">
        <f>[52]ACCOUNTALLOC!BU351</f>
        <v>0</v>
      </c>
      <c r="BV351" s="697">
        <f>[52]ACCOUNTALLOC!BV351</f>
        <v>0</v>
      </c>
      <c r="BW351" s="697">
        <f>[52]ACCOUNTALLOC!BW351</f>
        <v>73406.636124271448</v>
      </c>
      <c r="BX351" s="698"/>
      <c r="BY351" s="697">
        <f>[52]ACCOUNTALLOC!BY351</f>
        <v>3617.4617218902295</v>
      </c>
      <c r="BZ351" s="697">
        <f>[52]ACCOUNTALLOC!BZ351</f>
        <v>26431.430014576057</v>
      </c>
      <c r="CA351" s="697">
        <f>[52]ACCOUNTALLOC!CA351</f>
        <v>4325.1058360360803</v>
      </c>
      <c r="CB351" s="697">
        <f>[52]ACCOUNTALLOC!CB351</f>
        <v>0</v>
      </c>
      <c r="CC351" s="697">
        <f>[52]ACCOUNTALLOC!CC351</f>
        <v>0</v>
      </c>
      <c r="CD351" s="697">
        <f>[52]ACCOUNTALLOC!CD351</f>
        <v>0</v>
      </c>
      <c r="CE351" s="697">
        <f>[52]ACCOUNTALLOC!CE351</f>
        <v>34373.997572502369</v>
      </c>
      <c r="CF351" s="698"/>
      <c r="CG351" s="697">
        <f>[52]ACCOUNTALLOC!CG351</f>
        <v>1433.3979678519254</v>
      </c>
      <c r="CH351" s="697">
        <f>[52]ACCOUNTALLOC!CH351</f>
        <v>7467.211778376156</v>
      </c>
      <c r="CI351" s="697">
        <f>[52]ACCOUNTALLOC!CI351</f>
        <v>46542.630144541108</v>
      </c>
      <c r="CJ351" s="697">
        <f>[52]ACCOUNTALLOC!CJ351</f>
        <v>0</v>
      </c>
      <c r="CK351" s="697">
        <f>[52]ACCOUNTALLOC!CK351</f>
        <v>0</v>
      </c>
      <c r="CL351" s="697">
        <f>[52]ACCOUNTALLOC!CL351</f>
        <v>0</v>
      </c>
      <c r="CM351" s="697">
        <f>[52]ACCOUNTALLOC!CM351</f>
        <v>55443.23989076919</v>
      </c>
      <c r="CN351" s="698">
        <f>[52]ACCOUNTALLOC!CN351</f>
        <v>0</v>
      </c>
      <c r="CO351" s="697">
        <f>[52]ACCOUNTALLOC!CO351</f>
        <v>777.46372604572241</v>
      </c>
      <c r="CP351" s="697">
        <f>[52]ACCOUNTALLOC!CP351</f>
        <v>730.80674190799607</v>
      </c>
      <c r="CQ351" s="697">
        <f>[52]ACCOUNTALLOC!CQ351</f>
        <v>14.104782026852536</v>
      </c>
      <c r="CR351" s="697">
        <f>[52]ACCOUNTALLOC!CR351</f>
        <v>0</v>
      </c>
      <c r="CS351" s="697">
        <f>[52]ACCOUNTALLOC!CS351</f>
        <v>0</v>
      </c>
      <c r="CT351" s="697">
        <f>[52]ACCOUNTALLOC!CT351</f>
        <v>0</v>
      </c>
      <c r="CU351" s="697">
        <f>[52]ACCOUNTALLOC!CU351</f>
        <v>1522.375249980571</v>
      </c>
      <c r="CW351" s="65">
        <f>[52]ACCOUNTALLOC!CW351</f>
        <v>0</v>
      </c>
      <c r="CX351" s="65">
        <f>[52]ACCOUNTALLOC!CX351</f>
        <v>0</v>
      </c>
      <c r="CY351" s="65">
        <f>[52]ACCOUNTALLOC!CY351</f>
        <v>0</v>
      </c>
      <c r="CZ351" s="65">
        <f>[52]ACCOUNTALLOC!CZ351</f>
        <v>0</v>
      </c>
      <c r="DA351" s="65">
        <f>[52]ACCOUNTALLOC!DA351</f>
        <v>0</v>
      </c>
      <c r="DB351" s="65">
        <f>[52]ACCOUNTALLOC!DB351</f>
        <v>0</v>
      </c>
      <c r="DC351" s="65">
        <f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>[52]ACCOUNTALLOC!E352</f>
        <v>0</v>
      </c>
      <c r="F352" s="697">
        <f>[52]ACCOUNTALLOC!F352</f>
        <v>0</v>
      </c>
      <c r="G352" s="697">
        <f>[52]ACCOUNTALLOC!G352</f>
        <v>0</v>
      </c>
      <c r="H352" s="697">
        <f>[52]ACCOUNTALLOC!H352</f>
        <v>0</v>
      </c>
      <c r="I352" s="697">
        <f>[52]ACCOUNTALLOC!I352</f>
        <v>0</v>
      </c>
      <c r="J352" s="697">
        <f>[52]ACCOUNTALLOC!J352</f>
        <v>0</v>
      </c>
      <c r="K352" s="697">
        <f>[52]ACCOUNTALLOC!K352</f>
        <v>0</v>
      </c>
      <c r="L352" s="698"/>
      <c r="M352" s="697">
        <f>[52]ACCOUNTALLOC!M352</f>
        <v>0</v>
      </c>
      <c r="N352" s="697">
        <f>[52]ACCOUNTALLOC!N352</f>
        <v>0</v>
      </c>
      <c r="O352" s="697">
        <f>[52]ACCOUNTALLOC!O352</f>
        <v>0</v>
      </c>
      <c r="P352" s="697">
        <f>[52]ACCOUNTALLOC!P352</f>
        <v>0</v>
      </c>
      <c r="Q352" s="697">
        <f>[52]ACCOUNTALLOC!Q352</f>
        <v>0</v>
      </c>
      <c r="R352" s="697">
        <f>[52]ACCOUNTALLOC!R352</f>
        <v>0</v>
      </c>
      <c r="S352" s="697">
        <f>[52]ACCOUNTALLOC!S352</f>
        <v>0</v>
      </c>
      <c r="T352" s="698"/>
      <c r="U352" s="697">
        <f>[52]ACCOUNTALLOC!U352</f>
        <v>0</v>
      </c>
      <c r="V352" s="697">
        <f>[52]ACCOUNTALLOC!V352</f>
        <v>0</v>
      </c>
      <c r="W352" s="697">
        <f>[52]ACCOUNTALLOC!W352</f>
        <v>0</v>
      </c>
      <c r="X352" s="697">
        <f>[52]ACCOUNTALLOC!X352</f>
        <v>0</v>
      </c>
      <c r="Y352" s="697">
        <f>[52]ACCOUNTALLOC!Y352</f>
        <v>0</v>
      </c>
      <c r="Z352" s="697">
        <f>[52]ACCOUNTALLOC!Z352</f>
        <v>0</v>
      </c>
      <c r="AA352" s="697">
        <f>[52]ACCOUNTALLOC!AA352</f>
        <v>0</v>
      </c>
      <c r="AB352" s="698"/>
      <c r="AC352" s="697">
        <f>[52]ACCOUNTALLOC!AC352</f>
        <v>0</v>
      </c>
      <c r="AD352" s="697">
        <f>[52]ACCOUNTALLOC!AD352</f>
        <v>0</v>
      </c>
      <c r="AE352" s="697">
        <f>[52]ACCOUNTALLOC!AE352</f>
        <v>0</v>
      </c>
      <c r="AF352" s="697">
        <f>[52]ACCOUNTALLOC!AF352</f>
        <v>0</v>
      </c>
      <c r="AG352" s="697">
        <f>[52]ACCOUNTALLOC!AG352</f>
        <v>0</v>
      </c>
      <c r="AH352" s="697">
        <f>[52]ACCOUNTALLOC!AH352</f>
        <v>0</v>
      </c>
      <c r="AI352" s="697">
        <f>[52]ACCOUNTALLOC!AI352</f>
        <v>0</v>
      </c>
      <c r="AJ352" s="698"/>
      <c r="AK352" s="697">
        <f>[52]ACCOUNTALLOC!AK352</f>
        <v>0</v>
      </c>
      <c r="AL352" s="697">
        <f>[52]ACCOUNTALLOC!AL352</f>
        <v>0</v>
      </c>
      <c r="AM352" s="697">
        <f>[52]ACCOUNTALLOC!AM352</f>
        <v>0</v>
      </c>
      <c r="AN352" s="697">
        <f>[52]ACCOUNTALLOC!AN352</f>
        <v>0</v>
      </c>
      <c r="AO352" s="697">
        <f>[52]ACCOUNTALLOC!AO352</f>
        <v>0</v>
      </c>
      <c r="AP352" s="697">
        <f>[52]ACCOUNTALLOC!AP352</f>
        <v>0</v>
      </c>
      <c r="AQ352" s="697">
        <f>[52]ACCOUNTALLOC!AQ352</f>
        <v>0</v>
      </c>
      <c r="AR352" s="698"/>
      <c r="AS352" s="697">
        <f>[52]ACCOUNTALLOC!AS352</f>
        <v>0</v>
      </c>
      <c r="AT352" s="697">
        <f>[52]ACCOUNTALLOC!AT352</f>
        <v>0</v>
      </c>
      <c r="AU352" s="697">
        <f>[52]ACCOUNTALLOC!AU352</f>
        <v>0</v>
      </c>
      <c r="AV352" s="697">
        <f>[52]ACCOUNTALLOC!AV352</f>
        <v>0</v>
      </c>
      <c r="AW352" s="697">
        <f>[52]ACCOUNTALLOC!AW352</f>
        <v>0</v>
      </c>
      <c r="AX352" s="697">
        <f>[52]ACCOUNTALLOC!AX352</f>
        <v>0</v>
      </c>
      <c r="AY352" s="697">
        <f>[52]ACCOUNTALLOC!AY352</f>
        <v>0</v>
      </c>
      <c r="AZ352" s="698"/>
      <c r="BA352" s="697">
        <f>[52]ACCOUNTALLOC!BA352</f>
        <v>0</v>
      </c>
      <c r="BB352" s="697">
        <f>[52]ACCOUNTALLOC!BB352</f>
        <v>0</v>
      </c>
      <c r="BC352" s="697">
        <f>[52]ACCOUNTALLOC!BC352</f>
        <v>0</v>
      </c>
      <c r="BD352" s="697">
        <f>[52]ACCOUNTALLOC!BD352</f>
        <v>0</v>
      </c>
      <c r="BE352" s="697">
        <f>[52]ACCOUNTALLOC!BE352</f>
        <v>0</v>
      </c>
      <c r="BF352" s="697">
        <f>[52]ACCOUNTALLOC!BF352</f>
        <v>0</v>
      </c>
      <c r="BG352" s="697">
        <f>[52]ACCOUNTALLOC!BG352</f>
        <v>0</v>
      </c>
      <c r="BH352" s="698"/>
      <c r="BI352" s="697">
        <f>[52]ACCOUNTALLOC!BI352</f>
        <v>0</v>
      </c>
      <c r="BJ352" s="697">
        <f>[52]ACCOUNTALLOC!BJ352</f>
        <v>0</v>
      </c>
      <c r="BK352" s="697">
        <f>[52]ACCOUNTALLOC!BK352</f>
        <v>0</v>
      </c>
      <c r="BL352" s="697">
        <f>[52]ACCOUNTALLOC!BL352</f>
        <v>0</v>
      </c>
      <c r="BM352" s="697">
        <f>[52]ACCOUNTALLOC!BM352</f>
        <v>0</v>
      </c>
      <c r="BN352" s="697">
        <f>[52]ACCOUNTALLOC!BN352</f>
        <v>0</v>
      </c>
      <c r="BO352" s="697">
        <f>[52]ACCOUNTALLOC!BO352</f>
        <v>0</v>
      </c>
      <c r="BP352" s="698"/>
      <c r="BQ352" s="697">
        <f>[52]ACCOUNTALLOC!BQ352</f>
        <v>0</v>
      </c>
      <c r="BR352" s="697">
        <f>[52]ACCOUNTALLOC!BR352</f>
        <v>0</v>
      </c>
      <c r="BS352" s="697">
        <f>[52]ACCOUNTALLOC!BS352</f>
        <v>0</v>
      </c>
      <c r="BT352" s="697">
        <f>[52]ACCOUNTALLOC!BT352</f>
        <v>0</v>
      </c>
      <c r="BU352" s="697">
        <f>[52]ACCOUNTALLOC!BU352</f>
        <v>0</v>
      </c>
      <c r="BV352" s="697">
        <f>[52]ACCOUNTALLOC!BV352</f>
        <v>0</v>
      </c>
      <c r="BW352" s="697">
        <f>[52]ACCOUNTALLOC!BW352</f>
        <v>0</v>
      </c>
      <c r="BX352" s="698"/>
      <c r="BY352" s="697">
        <f>[52]ACCOUNTALLOC!BY352</f>
        <v>0</v>
      </c>
      <c r="BZ352" s="697">
        <f>[52]ACCOUNTALLOC!BZ352</f>
        <v>0</v>
      </c>
      <c r="CA352" s="697">
        <f>[52]ACCOUNTALLOC!CA352</f>
        <v>0</v>
      </c>
      <c r="CB352" s="697">
        <f>[52]ACCOUNTALLOC!CB352</f>
        <v>0</v>
      </c>
      <c r="CC352" s="697">
        <f>[52]ACCOUNTALLOC!CC352</f>
        <v>0</v>
      </c>
      <c r="CD352" s="697">
        <f>[52]ACCOUNTALLOC!CD352</f>
        <v>0</v>
      </c>
      <c r="CE352" s="697">
        <f>[52]ACCOUNTALLOC!CE352</f>
        <v>0</v>
      </c>
      <c r="CF352" s="698"/>
      <c r="CG352" s="697">
        <f>[52]ACCOUNTALLOC!CG352</f>
        <v>0</v>
      </c>
      <c r="CH352" s="697">
        <f>[52]ACCOUNTALLOC!CH352</f>
        <v>0</v>
      </c>
      <c r="CI352" s="697">
        <f>[52]ACCOUNTALLOC!CI352</f>
        <v>0</v>
      </c>
      <c r="CJ352" s="697">
        <f>[52]ACCOUNTALLOC!CJ352</f>
        <v>0</v>
      </c>
      <c r="CK352" s="697">
        <f>[52]ACCOUNTALLOC!CK352</f>
        <v>0</v>
      </c>
      <c r="CL352" s="697">
        <f>[52]ACCOUNTALLOC!CL352</f>
        <v>0</v>
      </c>
      <c r="CM352" s="697">
        <f>[52]ACCOUNTALLOC!CM352</f>
        <v>0</v>
      </c>
      <c r="CN352" s="698">
        <f>[52]ACCOUNTALLOC!CN352</f>
        <v>0</v>
      </c>
      <c r="CO352" s="697">
        <f>[52]ACCOUNTALLOC!CO352</f>
        <v>0</v>
      </c>
      <c r="CP352" s="697">
        <f>[52]ACCOUNTALLOC!CP352</f>
        <v>0</v>
      </c>
      <c r="CQ352" s="697">
        <f>[52]ACCOUNTALLOC!CQ352</f>
        <v>0</v>
      </c>
      <c r="CR352" s="697">
        <f>[52]ACCOUNTALLOC!CR352</f>
        <v>0</v>
      </c>
      <c r="CS352" s="697">
        <f>[52]ACCOUNTALLOC!CS352</f>
        <v>0</v>
      </c>
      <c r="CT352" s="697">
        <f>[52]ACCOUNTALLOC!CT352</f>
        <v>0</v>
      </c>
      <c r="CU352" s="697">
        <f>[52]ACCOUNTALLOC!CU352</f>
        <v>0</v>
      </c>
      <c r="CW352" s="65">
        <f>[52]ACCOUNTALLOC!CW352</f>
        <v>0</v>
      </c>
      <c r="CX352" s="65">
        <f>[52]ACCOUNTALLOC!CX352</f>
        <v>0</v>
      </c>
      <c r="CY352" s="65">
        <f>[52]ACCOUNTALLOC!CY352</f>
        <v>0</v>
      </c>
      <c r="CZ352" s="65">
        <f>[52]ACCOUNTALLOC!CZ352</f>
        <v>0</v>
      </c>
      <c r="DA352" s="65">
        <f>[52]ACCOUNTALLOC!DA352</f>
        <v>0</v>
      </c>
      <c r="DB352" s="65">
        <f>[52]ACCOUNTALLOC!DB352</f>
        <v>0</v>
      </c>
      <c r="DC352" s="65">
        <f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>[52]ACCOUNTALLOC!E353</f>
        <v>0</v>
      </c>
      <c r="F353" s="697">
        <f>[52]ACCOUNTALLOC!F353</f>
        <v>0</v>
      </c>
      <c r="G353" s="697">
        <f>[52]ACCOUNTALLOC!G353</f>
        <v>0</v>
      </c>
      <c r="H353" s="697">
        <f>[52]ACCOUNTALLOC!H353</f>
        <v>0</v>
      </c>
      <c r="I353" s="697">
        <f>[52]ACCOUNTALLOC!I353</f>
        <v>0</v>
      </c>
      <c r="J353" s="697">
        <f>[52]ACCOUNTALLOC!J353</f>
        <v>0</v>
      </c>
      <c r="K353" s="697">
        <f>[52]ACCOUNTALLOC!K353</f>
        <v>0</v>
      </c>
      <c r="L353" s="698"/>
      <c r="M353" s="697">
        <f>[52]ACCOUNTALLOC!M353</f>
        <v>0</v>
      </c>
      <c r="N353" s="697">
        <f>[52]ACCOUNTALLOC!N353</f>
        <v>0</v>
      </c>
      <c r="O353" s="697">
        <f>[52]ACCOUNTALLOC!O353</f>
        <v>0</v>
      </c>
      <c r="P353" s="697">
        <f>[52]ACCOUNTALLOC!P353</f>
        <v>0</v>
      </c>
      <c r="Q353" s="697">
        <f>[52]ACCOUNTALLOC!Q353</f>
        <v>0</v>
      </c>
      <c r="R353" s="697">
        <f>[52]ACCOUNTALLOC!R353</f>
        <v>0</v>
      </c>
      <c r="S353" s="697">
        <f>[52]ACCOUNTALLOC!S353</f>
        <v>0</v>
      </c>
      <c r="T353" s="698"/>
      <c r="U353" s="697">
        <f>[52]ACCOUNTALLOC!U353</f>
        <v>0</v>
      </c>
      <c r="V353" s="697">
        <f>[52]ACCOUNTALLOC!V353</f>
        <v>0</v>
      </c>
      <c r="W353" s="697">
        <f>[52]ACCOUNTALLOC!W353</f>
        <v>0</v>
      </c>
      <c r="X353" s="697">
        <f>[52]ACCOUNTALLOC!X353</f>
        <v>0</v>
      </c>
      <c r="Y353" s="697">
        <f>[52]ACCOUNTALLOC!Y353</f>
        <v>0</v>
      </c>
      <c r="Z353" s="697">
        <f>[52]ACCOUNTALLOC!Z353</f>
        <v>0</v>
      </c>
      <c r="AA353" s="697">
        <f>[52]ACCOUNTALLOC!AA353</f>
        <v>0</v>
      </c>
      <c r="AB353" s="698"/>
      <c r="AC353" s="697">
        <f>[52]ACCOUNTALLOC!AC353</f>
        <v>0</v>
      </c>
      <c r="AD353" s="697">
        <f>[52]ACCOUNTALLOC!AD353</f>
        <v>0</v>
      </c>
      <c r="AE353" s="697">
        <f>[52]ACCOUNTALLOC!AE353</f>
        <v>0</v>
      </c>
      <c r="AF353" s="697">
        <f>[52]ACCOUNTALLOC!AF353</f>
        <v>0</v>
      </c>
      <c r="AG353" s="697">
        <f>[52]ACCOUNTALLOC!AG353</f>
        <v>0</v>
      </c>
      <c r="AH353" s="697">
        <f>[52]ACCOUNTALLOC!AH353</f>
        <v>0</v>
      </c>
      <c r="AI353" s="697">
        <f>[52]ACCOUNTALLOC!AI353</f>
        <v>0</v>
      </c>
      <c r="AJ353" s="698"/>
      <c r="AK353" s="697">
        <f>[52]ACCOUNTALLOC!AK353</f>
        <v>0</v>
      </c>
      <c r="AL353" s="697">
        <f>[52]ACCOUNTALLOC!AL353</f>
        <v>0</v>
      </c>
      <c r="AM353" s="697">
        <f>[52]ACCOUNTALLOC!AM353</f>
        <v>0</v>
      </c>
      <c r="AN353" s="697">
        <f>[52]ACCOUNTALLOC!AN353</f>
        <v>0</v>
      </c>
      <c r="AO353" s="697">
        <f>[52]ACCOUNTALLOC!AO353</f>
        <v>0</v>
      </c>
      <c r="AP353" s="697">
        <f>[52]ACCOUNTALLOC!AP353</f>
        <v>0</v>
      </c>
      <c r="AQ353" s="697">
        <f>[52]ACCOUNTALLOC!AQ353</f>
        <v>0</v>
      </c>
      <c r="AR353" s="698"/>
      <c r="AS353" s="697">
        <f>[52]ACCOUNTALLOC!AS353</f>
        <v>0</v>
      </c>
      <c r="AT353" s="697">
        <f>[52]ACCOUNTALLOC!AT353</f>
        <v>0</v>
      </c>
      <c r="AU353" s="697">
        <f>[52]ACCOUNTALLOC!AU353</f>
        <v>0</v>
      </c>
      <c r="AV353" s="697">
        <f>[52]ACCOUNTALLOC!AV353</f>
        <v>0</v>
      </c>
      <c r="AW353" s="697">
        <f>[52]ACCOUNTALLOC!AW353</f>
        <v>0</v>
      </c>
      <c r="AX353" s="697">
        <f>[52]ACCOUNTALLOC!AX353</f>
        <v>0</v>
      </c>
      <c r="AY353" s="697">
        <f>[52]ACCOUNTALLOC!AY353</f>
        <v>0</v>
      </c>
      <c r="AZ353" s="698"/>
      <c r="BA353" s="697">
        <f>[52]ACCOUNTALLOC!BA353</f>
        <v>0</v>
      </c>
      <c r="BB353" s="697">
        <f>[52]ACCOUNTALLOC!BB353</f>
        <v>0</v>
      </c>
      <c r="BC353" s="697">
        <f>[52]ACCOUNTALLOC!BC353</f>
        <v>0</v>
      </c>
      <c r="BD353" s="697">
        <f>[52]ACCOUNTALLOC!BD353</f>
        <v>0</v>
      </c>
      <c r="BE353" s="697">
        <f>[52]ACCOUNTALLOC!BE353</f>
        <v>0</v>
      </c>
      <c r="BF353" s="697">
        <f>[52]ACCOUNTALLOC!BF353</f>
        <v>0</v>
      </c>
      <c r="BG353" s="697">
        <f>[52]ACCOUNTALLOC!BG353</f>
        <v>0</v>
      </c>
      <c r="BH353" s="698"/>
      <c r="BI353" s="697">
        <f>[52]ACCOUNTALLOC!BI353</f>
        <v>0</v>
      </c>
      <c r="BJ353" s="697">
        <f>[52]ACCOUNTALLOC!BJ353</f>
        <v>0</v>
      </c>
      <c r="BK353" s="697">
        <f>[52]ACCOUNTALLOC!BK353</f>
        <v>0</v>
      </c>
      <c r="BL353" s="697">
        <f>[52]ACCOUNTALLOC!BL353</f>
        <v>0</v>
      </c>
      <c r="BM353" s="697">
        <f>[52]ACCOUNTALLOC!BM353</f>
        <v>0</v>
      </c>
      <c r="BN353" s="697">
        <f>[52]ACCOUNTALLOC!BN353</f>
        <v>0</v>
      </c>
      <c r="BO353" s="697">
        <f>[52]ACCOUNTALLOC!BO353</f>
        <v>0</v>
      </c>
      <c r="BP353" s="698"/>
      <c r="BQ353" s="697">
        <f>[52]ACCOUNTALLOC!BQ353</f>
        <v>0</v>
      </c>
      <c r="BR353" s="697">
        <f>[52]ACCOUNTALLOC!BR353</f>
        <v>0</v>
      </c>
      <c r="BS353" s="697">
        <f>[52]ACCOUNTALLOC!BS353</f>
        <v>0</v>
      </c>
      <c r="BT353" s="697">
        <f>[52]ACCOUNTALLOC!BT353</f>
        <v>0</v>
      </c>
      <c r="BU353" s="697">
        <f>[52]ACCOUNTALLOC!BU353</f>
        <v>0</v>
      </c>
      <c r="BV353" s="697">
        <f>[52]ACCOUNTALLOC!BV353</f>
        <v>0</v>
      </c>
      <c r="BW353" s="697">
        <f>[52]ACCOUNTALLOC!BW353</f>
        <v>0</v>
      </c>
      <c r="BX353" s="698"/>
      <c r="BY353" s="697">
        <f>[52]ACCOUNTALLOC!BY353</f>
        <v>0</v>
      </c>
      <c r="BZ353" s="697">
        <f>[52]ACCOUNTALLOC!BZ353</f>
        <v>0</v>
      </c>
      <c r="CA353" s="697">
        <f>[52]ACCOUNTALLOC!CA353</f>
        <v>0</v>
      </c>
      <c r="CB353" s="697">
        <f>[52]ACCOUNTALLOC!CB353</f>
        <v>0</v>
      </c>
      <c r="CC353" s="697">
        <f>[52]ACCOUNTALLOC!CC353</f>
        <v>0</v>
      </c>
      <c r="CD353" s="697">
        <f>[52]ACCOUNTALLOC!CD353</f>
        <v>0</v>
      </c>
      <c r="CE353" s="697">
        <f>[52]ACCOUNTALLOC!CE353</f>
        <v>0</v>
      </c>
      <c r="CF353" s="698"/>
      <c r="CG353" s="697">
        <f>[52]ACCOUNTALLOC!CG353</f>
        <v>0</v>
      </c>
      <c r="CH353" s="697">
        <f>[52]ACCOUNTALLOC!CH353</f>
        <v>0</v>
      </c>
      <c r="CI353" s="697">
        <f>[52]ACCOUNTALLOC!CI353</f>
        <v>0</v>
      </c>
      <c r="CJ353" s="697">
        <f>[52]ACCOUNTALLOC!CJ353</f>
        <v>0</v>
      </c>
      <c r="CK353" s="697">
        <f>[52]ACCOUNTALLOC!CK353</f>
        <v>0</v>
      </c>
      <c r="CL353" s="697">
        <f>[52]ACCOUNTALLOC!CL353</f>
        <v>0</v>
      </c>
      <c r="CM353" s="697">
        <f>[52]ACCOUNTALLOC!CM353</f>
        <v>0</v>
      </c>
      <c r="CN353" s="698">
        <f>[52]ACCOUNTALLOC!CN353</f>
        <v>0</v>
      </c>
      <c r="CO353" s="697">
        <f>[52]ACCOUNTALLOC!CO353</f>
        <v>0</v>
      </c>
      <c r="CP353" s="697">
        <f>[52]ACCOUNTALLOC!CP353</f>
        <v>0</v>
      </c>
      <c r="CQ353" s="697">
        <f>[52]ACCOUNTALLOC!CQ353</f>
        <v>0</v>
      </c>
      <c r="CR353" s="697">
        <f>[52]ACCOUNTALLOC!CR353</f>
        <v>0</v>
      </c>
      <c r="CS353" s="697">
        <f>[52]ACCOUNTALLOC!CS353</f>
        <v>0</v>
      </c>
      <c r="CT353" s="697">
        <f>[52]ACCOUNTALLOC!CT353</f>
        <v>0</v>
      </c>
      <c r="CU353" s="697">
        <f>[52]ACCOUNTALLOC!CU353</f>
        <v>0</v>
      </c>
      <c r="CW353" s="65">
        <f>[52]ACCOUNTALLOC!CW353</f>
        <v>0</v>
      </c>
      <c r="CX353" s="65">
        <f>[52]ACCOUNTALLOC!CX353</f>
        <v>0</v>
      </c>
      <c r="CY353" s="65">
        <f>[52]ACCOUNTALLOC!CY353</f>
        <v>0</v>
      </c>
      <c r="CZ353" s="65">
        <f>[52]ACCOUNTALLOC!CZ353</f>
        <v>0</v>
      </c>
      <c r="DA353" s="65">
        <f>[52]ACCOUNTALLOC!DA353</f>
        <v>0</v>
      </c>
      <c r="DB353" s="65">
        <f>[52]ACCOUNTALLOC!DB353</f>
        <v>0</v>
      </c>
      <c r="DC353" s="65">
        <f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>[52]ACCOUNTALLOC!E354</f>
        <v>0</v>
      </c>
      <c r="F354" s="697">
        <f>[52]ACCOUNTALLOC!F354</f>
        <v>0</v>
      </c>
      <c r="G354" s="697">
        <f>[52]ACCOUNTALLOC!G354</f>
        <v>0</v>
      </c>
      <c r="H354" s="697">
        <f>[52]ACCOUNTALLOC!H354</f>
        <v>0</v>
      </c>
      <c r="I354" s="697">
        <f>[52]ACCOUNTALLOC!I354</f>
        <v>0</v>
      </c>
      <c r="J354" s="697">
        <f>[52]ACCOUNTALLOC!J354</f>
        <v>0</v>
      </c>
      <c r="K354" s="697">
        <f>[52]ACCOUNTALLOC!K354</f>
        <v>0</v>
      </c>
      <c r="L354" s="698"/>
      <c r="M354" s="697">
        <f>[52]ACCOUNTALLOC!M354</f>
        <v>0</v>
      </c>
      <c r="N354" s="697">
        <f>[52]ACCOUNTALLOC!N354</f>
        <v>0</v>
      </c>
      <c r="O354" s="697">
        <f>[52]ACCOUNTALLOC!O354</f>
        <v>0</v>
      </c>
      <c r="P354" s="697">
        <f>[52]ACCOUNTALLOC!P354</f>
        <v>0</v>
      </c>
      <c r="Q354" s="697">
        <f>[52]ACCOUNTALLOC!Q354</f>
        <v>0</v>
      </c>
      <c r="R354" s="697">
        <f>[52]ACCOUNTALLOC!R354</f>
        <v>0</v>
      </c>
      <c r="S354" s="697">
        <f>[52]ACCOUNTALLOC!S354</f>
        <v>0</v>
      </c>
      <c r="T354" s="698"/>
      <c r="U354" s="697">
        <f>[52]ACCOUNTALLOC!U354</f>
        <v>0</v>
      </c>
      <c r="V354" s="697">
        <f>[52]ACCOUNTALLOC!V354</f>
        <v>0</v>
      </c>
      <c r="W354" s="697">
        <f>[52]ACCOUNTALLOC!W354</f>
        <v>0</v>
      </c>
      <c r="X354" s="697">
        <f>[52]ACCOUNTALLOC!X354</f>
        <v>0</v>
      </c>
      <c r="Y354" s="697">
        <f>[52]ACCOUNTALLOC!Y354</f>
        <v>0</v>
      </c>
      <c r="Z354" s="697">
        <f>[52]ACCOUNTALLOC!Z354</f>
        <v>0</v>
      </c>
      <c r="AA354" s="697">
        <f>[52]ACCOUNTALLOC!AA354</f>
        <v>0</v>
      </c>
      <c r="AB354" s="698"/>
      <c r="AC354" s="697">
        <f>[52]ACCOUNTALLOC!AC354</f>
        <v>0</v>
      </c>
      <c r="AD354" s="697">
        <f>[52]ACCOUNTALLOC!AD354</f>
        <v>0</v>
      </c>
      <c r="AE354" s="697">
        <f>[52]ACCOUNTALLOC!AE354</f>
        <v>0</v>
      </c>
      <c r="AF354" s="697">
        <f>[52]ACCOUNTALLOC!AF354</f>
        <v>0</v>
      </c>
      <c r="AG354" s="697">
        <f>[52]ACCOUNTALLOC!AG354</f>
        <v>0</v>
      </c>
      <c r="AH354" s="697">
        <f>[52]ACCOUNTALLOC!AH354</f>
        <v>0</v>
      </c>
      <c r="AI354" s="697">
        <f>[52]ACCOUNTALLOC!AI354</f>
        <v>0</v>
      </c>
      <c r="AJ354" s="698"/>
      <c r="AK354" s="697">
        <f>[52]ACCOUNTALLOC!AK354</f>
        <v>0</v>
      </c>
      <c r="AL354" s="697">
        <f>[52]ACCOUNTALLOC!AL354</f>
        <v>0</v>
      </c>
      <c r="AM354" s="697">
        <f>[52]ACCOUNTALLOC!AM354</f>
        <v>0</v>
      </c>
      <c r="AN354" s="697">
        <f>[52]ACCOUNTALLOC!AN354</f>
        <v>0</v>
      </c>
      <c r="AO354" s="697">
        <f>[52]ACCOUNTALLOC!AO354</f>
        <v>0</v>
      </c>
      <c r="AP354" s="697">
        <f>[52]ACCOUNTALLOC!AP354</f>
        <v>0</v>
      </c>
      <c r="AQ354" s="697">
        <f>[52]ACCOUNTALLOC!AQ354</f>
        <v>0</v>
      </c>
      <c r="AR354" s="698"/>
      <c r="AS354" s="697">
        <f>[52]ACCOUNTALLOC!AS354</f>
        <v>0</v>
      </c>
      <c r="AT354" s="697">
        <f>[52]ACCOUNTALLOC!AT354</f>
        <v>0</v>
      </c>
      <c r="AU354" s="697">
        <f>[52]ACCOUNTALLOC!AU354</f>
        <v>0</v>
      </c>
      <c r="AV354" s="697">
        <f>[52]ACCOUNTALLOC!AV354</f>
        <v>0</v>
      </c>
      <c r="AW354" s="697">
        <f>[52]ACCOUNTALLOC!AW354</f>
        <v>0</v>
      </c>
      <c r="AX354" s="697">
        <f>[52]ACCOUNTALLOC!AX354</f>
        <v>0</v>
      </c>
      <c r="AY354" s="697">
        <f>[52]ACCOUNTALLOC!AY354</f>
        <v>0</v>
      </c>
      <c r="AZ354" s="698"/>
      <c r="BA354" s="697">
        <f>[52]ACCOUNTALLOC!BA354</f>
        <v>0</v>
      </c>
      <c r="BB354" s="697">
        <f>[52]ACCOUNTALLOC!BB354</f>
        <v>0</v>
      </c>
      <c r="BC354" s="697">
        <f>[52]ACCOUNTALLOC!BC354</f>
        <v>0</v>
      </c>
      <c r="BD354" s="697">
        <f>[52]ACCOUNTALLOC!BD354</f>
        <v>0</v>
      </c>
      <c r="BE354" s="697">
        <f>[52]ACCOUNTALLOC!BE354</f>
        <v>0</v>
      </c>
      <c r="BF354" s="697">
        <f>[52]ACCOUNTALLOC!BF354</f>
        <v>0</v>
      </c>
      <c r="BG354" s="697">
        <f>[52]ACCOUNTALLOC!BG354</f>
        <v>0</v>
      </c>
      <c r="BH354" s="698"/>
      <c r="BI354" s="697">
        <f>[52]ACCOUNTALLOC!BI354</f>
        <v>0</v>
      </c>
      <c r="BJ354" s="697">
        <f>[52]ACCOUNTALLOC!BJ354</f>
        <v>0</v>
      </c>
      <c r="BK354" s="697">
        <f>[52]ACCOUNTALLOC!BK354</f>
        <v>0</v>
      </c>
      <c r="BL354" s="697">
        <f>[52]ACCOUNTALLOC!BL354</f>
        <v>0</v>
      </c>
      <c r="BM354" s="697">
        <f>[52]ACCOUNTALLOC!BM354</f>
        <v>0</v>
      </c>
      <c r="BN354" s="697">
        <f>[52]ACCOUNTALLOC!BN354</f>
        <v>0</v>
      </c>
      <c r="BO354" s="697">
        <f>[52]ACCOUNTALLOC!BO354</f>
        <v>0</v>
      </c>
      <c r="BP354" s="698"/>
      <c r="BQ354" s="697">
        <f>[52]ACCOUNTALLOC!BQ354</f>
        <v>0</v>
      </c>
      <c r="BR354" s="697">
        <f>[52]ACCOUNTALLOC!BR354</f>
        <v>0</v>
      </c>
      <c r="BS354" s="697">
        <f>[52]ACCOUNTALLOC!BS354</f>
        <v>0</v>
      </c>
      <c r="BT354" s="697">
        <f>[52]ACCOUNTALLOC!BT354</f>
        <v>0</v>
      </c>
      <c r="BU354" s="697">
        <f>[52]ACCOUNTALLOC!BU354</f>
        <v>0</v>
      </c>
      <c r="BV354" s="697">
        <f>[52]ACCOUNTALLOC!BV354</f>
        <v>0</v>
      </c>
      <c r="BW354" s="697">
        <f>[52]ACCOUNTALLOC!BW354</f>
        <v>0</v>
      </c>
      <c r="BX354" s="698"/>
      <c r="BY354" s="697">
        <f>[52]ACCOUNTALLOC!BY354</f>
        <v>0</v>
      </c>
      <c r="BZ354" s="697">
        <f>[52]ACCOUNTALLOC!BZ354</f>
        <v>0</v>
      </c>
      <c r="CA354" s="697">
        <f>[52]ACCOUNTALLOC!CA354</f>
        <v>0</v>
      </c>
      <c r="CB354" s="697">
        <f>[52]ACCOUNTALLOC!CB354</f>
        <v>0</v>
      </c>
      <c r="CC354" s="697">
        <f>[52]ACCOUNTALLOC!CC354</f>
        <v>0</v>
      </c>
      <c r="CD354" s="697">
        <f>[52]ACCOUNTALLOC!CD354</f>
        <v>0</v>
      </c>
      <c r="CE354" s="697">
        <f>[52]ACCOUNTALLOC!CE354</f>
        <v>0</v>
      </c>
      <c r="CF354" s="698"/>
      <c r="CG354" s="697">
        <f>[52]ACCOUNTALLOC!CG354</f>
        <v>0</v>
      </c>
      <c r="CH354" s="697">
        <f>[52]ACCOUNTALLOC!CH354</f>
        <v>0</v>
      </c>
      <c r="CI354" s="697">
        <f>[52]ACCOUNTALLOC!CI354</f>
        <v>0</v>
      </c>
      <c r="CJ354" s="697">
        <f>[52]ACCOUNTALLOC!CJ354</f>
        <v>0</v>
      </c>
      <c r="CK354" s="697">
        <f>[52]ACCOUNTALLOC!CK354</f>
        <v>0</v>
      </c>
      <c r="CL354" s="697">
        <f>[52]ACCOUNTALLOC!CL354</f>
        <v>0</v>
      </c>
      <c r="CM354" s="697">
        <f>[52]ACCOUNTALLOC!CM354</f>
        <v>0</v>
      </c>
      <c r="CN354" s="698">
        <f>[52]ACCOUNTALLOC!CN354</f>
        <v>0</v>
      </c>
      <c r="CO354" s="697">
        <f>[52]ACCOUNTALLOC!CO354</f>
        <v>0</v>
      </c>
      <c r="CP354" s="697">
        <f>[52]ACCOUNTALLOC!CP354</f>
        <v>0</v>
      </c>
      <c r="CQ354" s="697">
        <f>[52]ACCOUNTALLOC!CQ354</f>
        <v>0</v>
      </c>
      <c r="CR354" s="697">
        <f>[52]ACCOUNTALLOC!CR354</f>
        <v>0</v>
      </c>
      <c r="CS354" s="697">
        <f>[52]ACCOUNTALLOC!CS354</f>
        <v>0</v>
      </c>
      <c r="CT354" s="697">
        <f>[52]ACCOUNTALLOC!CT354</f>
        <v>0</v>
      </c>
      <c r="CU354" s="697">
        <f>[52]ACCOUNTALLOC!CU354</f>
        <v>0</v>
      </c>
      <c r="CW354" s="65">
        <f>[52]ACCOUNTALLOC!CW354</f>
        <v>0</v>
      </c>
      <c r="CX354" s="65">
        <f>[52]ACCOUNTALLOC!CX354</f>
        <v>0</v>
      </c>
      <c r="CY354" s="65">
        <f>[52]ACCOUNTALLOC!CY354</f>
        <v>0</v>
      </c>
      <c r="CZ354" s="65">
        <f>[52]ACCOUNTALLOC!CZ354</f>
        <v>0</v>
      </c>
      <c r="DA354" s="65">
        <f>[52]ACCOUNTALLOC!DA354</f>
        <v>0</v>
      </c>
      <c r="DB354" s="65">
        <f>[52]ACCOUNTALLOC!DB354</f>
        <v>0</v>
      </c>
      <c r="DC354" s="65">
        <f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>[52]ACCOUNTALLOC!E355</f>
        <v>0</v>
      </c>
      <c r="F355" s="697">
        <f>[52]ACCOUNTALLOC!F355</f>
        <v>0</v>
      </c>
      <c r="G355" s="697">
        <f>[52]ACCOUNTALLOC!G355</f>
        <v>0</v>
      </c>
      <c r="H355" s="697">
        <f>[52]ACCOUNTALLOC!H355</f>
        <v>0</v>
      </c>
      <c r="I355" s="697">
        <f>[52]ACCOUNTALLOC!I355</f>
        <v>0</v>
      </c>
      <c r="J355" s="697">
        <f>[52]ACCOUNTALLOC!J355</f>
        <v>0</v>
      </c>
      <c r="K355" s="697">
        <f>[52]ACCOUNTALLOC!K355</f>
        <v>0</v>
      </c>
      <c r="L355" s="698"/>
      <c r="M355" s="697">
        <f>[52]ACCOUNTALLOC!M355</f>
        <v>0</v>
      </c>
      <c r="N355" s="697">
        <f>[52]ACCOUNTALLOC!N355</f>
        <v>0</v>
      </c>
      <c r="O355" s="697">
        <f>[52]ACCOUNTALLOC!O355</f>
        <v>0</v>
      </c>
      <c r="P355" s="697">
        <f>[52]ACCOUNTALLOC!P355</f>
        <v>0</v>
      </c>
      <c r="Q355" s="697">
        <f>[52]ACCOUNTALLOC!Q355</f>
        <v>0</v>
      </c>
      <c r="R355" s="697">
        <f>[52]ACCOUNTALLOC!R355</f>
        <v>0</v>
      </c>
      <c r="S355" s="697">
        <f>[52]ACCOUNTALLOC!S355</f>
        <v>0</v>
      </c>
      <c r="T355" s="698"/>
      <c r="U355" s="697">
        <f>[52]ACCOUNTALLOC!U355</f>
        <v>0</v>
      </c>
      <c r="V355" s="697">
        <f>[52]ACCOUNTALLOC!V355</f>
        <v>0</v>
      </c>
      <c r="W355" s="697">
        <f>[52]ACCOUNTALLOC!W355</f>
        <v>0</v>
      </c>
      <c r="X355" s="697">
        <f>[52]ACCOUNTALLOC!X355</f>
        <v>0</v>
      </c>
      <c r="Y355" s="697">
        <f>[52]ACCOUNTALLOC!Y355</f>
        <v>0</v>
      </c>
      <c r="Z355" s="697">
        <f>[52]ACCOUNTALLOC!Z355</f>
        <v>0</v>
      </c>
      <c r="AA355" s="697">
        <f>[52]ACCOUNTALLOC!AA355</f>
        <v>0</v>
      </c>
      <c r="AB355" s="698"/>
      <c r="AC355" s="697">
        <f>[52]ACCOUNTALLOC!AC355</f>
        <v>0</v>
      </c>
      <c r="AD355" s="697">
        <f>[52]ACCOUNTALLOC!AD355</f>
        <v>0</v>
      </c>
      <c r="AE355" s="697">
        <f>[52]ACCOUNTALLOC!AE355</f>
        <v>0</v>
      </c>
      <c r="AF355" s="697">
        <f>[52]ACCOUNTALLOC!AF355</f>
        <v>0</v>
      </c>
      <c r="AG355" s="697">
        <f>[52]ACCOUNTALLOC!AG355</f>
        <v>0</v>
      </c>
      <c r="AH355" s="697">
        <f>[52]ACCOUNTALLOC!AH355</f>
        <v>0</v>
      </c>
      <c r="AI355" s="697">
        <f>[52]ACCOUNTALLOC!AI355</f>
        <v>0</v>
      </c>
      <c r="AJ355" s="698"/>
      <c r="AK355" s="697">
        <f>[52]ACCOUNTALLOC!AK355</f>
        <v>0</v>
      </c>
      <c r="AL355" s="697">
        <f>[52]ACCOUNTALLOC!AL355</f>
        <v>0</v>
      </c>
      <c r="AM355" s="697">
        <f>[52]ACCOUNTALLOC!AM355</f>
        <v>0</v>
      </c>
      <c r="AN355" s="697">
        <f>[52]ACCOUNTALLOC!AN355</f>
        <v>0</v>
      </c>
      <c r="AO355" s="697">
        <f>[52]ACCOUNTALLOC!AO355</f>
        <v>0</v>
      </c>
      <c r="AP355" s="697">
        <f>[52]ACCOUNTALLOC!AP355</f>
        <v>0</v>
      </c>
      <c r="AQ355" s="697">
        <f>[52]ACCOUNTALLOC!AQ355</f>
        <v>0</v>
      </c>
      <c r="AR355" s="698"/>
      <c r="AS355" s="697">
        <f>[52]ACCOUNTALLOC!AS355</f>
        <v>0</v>
      </c>
      <c r="AT355" s="697">
        <f>[52]ACCOUNTALLOC!AT355</f>
        <v>0</v>
      </c>
      <c r="AU355" s="697">
        <f>[52]ACCOUNTALLOC!AU355</f>
        <v>0</v>
      </c>
      <c r="AV355" s="697">
        <f>[52]ACCOUNTALLOC!AV355</f>
        <v>0</v>
      </c>
      <c r="AW355" s="697">
        <f>[52]ACCOUNTALLOC!AW355</f>
        <v>0</v>
      </c>
      <c r="AX355" s="697">
        <f>[52]ACCOUNTALLOC!AX355</f>
        <v>0</v>
      </c>
      <c r="AY355" s="697">
        <f>[52]ACCOUNTALLOC!AY355</f>
        <v>0</v>
      </c>
      <c r="AZ355" s="698"/>
      <c r="BA355" s="697">
        <f>[52]ACCOUNTALLOC!BA355</f>
        <v>0</v>
      </c>
      <c r="BB355" s="697">
        <f>[52]ACCOUNTALLOC!BB355</f>
        <v>0</v>
      </c>
      <c r="BC355" s="697">
        <f>[52]ACCOUNTALLOC!BC355</f>
        <v>0</v>
      </c>
      <c r="BD355" s="697">
        <f>[52]ACCOUNTALLOC!BD355</f>
        <v>0</v>
      </c>
      <c r="BE355" s="697">
        <f>[52]ACCOUNTALLOC!BE355</f>
        <v>0</v>
      </c>
      <c r="BF355" s="697">
        <f>[52]ACCOUNTALLOC!BF355</f>
        <v>0</v>
      </c>
      <c r="BG355" s="697">
        <f>[52]ACCOUNTALLOC!BG355</f>
        <v>0</v>
      </c>
      <c r="BH355" s="698"/>
      <c r="BI355" s="697">
        <f>[52]ACCOUNTALLOC!BI355</f>
        <v>0</v>
      </c>
      <c r="BJ355" s="697">
        <f>[52]ACCOUNTALLOC!BJ355</f>
        <v>0</v>
      </c>
      <c r="BK355" s="697">
        <f>[52]ACCOUNTALLOC!BK355</f>
        <v>0</v>
      </c>
      <c r="BL355" s="697">
        <f>[52]ACCOUNTALLOC!BL355</f>
        <v>0</v>
      </c>
      <c r="BM355" s="697">
        <f>[52]ACCOUNTALLOC!BM355</f>
        <v>0</v>
      </c>
      <c r="BN355" s="697">
        <f>[52]ACCOUNTALLOC!BN355</f>
        <v>0</v>
      </c>
      <c r="BO355" s="697">
        <f>[52]ACCOUNTALLOC!BO355</f>
        <v>0</v>
      </c>
      <c r="BP355" s="698"/>
      <c r="BQ355" s="697">
        <f>[52]ACCOUNTALLOC!BQ355</f>
        <v>0</v>
      </c>
      <c r="BR355" s="697">
        <f>[52]ACCOUNTALLOC!BR355</f>
        <v>0</v>
      </c>
      <c r="BS355" s="697">
        <f>[52]ACCOUNTALLOC!BS355</f>
        <v>0</v>
      </c>
      <c r="BT355" s="697">
        <f>[52]ACCOUNTALLOC!BT355</f>
        <v>0</v>
      </c>
      <c r="BU355" s="697">
        <f>[52]ACCOUNTALLOC!BU355</f>
        <v>0</v>
      </c>
      <c r="BV355" s="697">
        <f>[52]ACCOUNTALLOC!BV355</f>
        <v>0</v>
      </c>
      <c r="BW355" s="697">
        <f>[52]ACCOUNTALLOC!BW355</f>
        <v>0</v>
      </c>
      <c r="BX355" s="698"/>
      <c r="BY355" s="697">
        <f>[52]ACCOUNTALLOC!BY355</f>
        <v>0</v>
      </c>
      <c r="BZ355" s="697">
        <f>[52]ACCOUNTALLOC!BZ355</f>
        <v>0</v>
      </c>
      <c r="CA355" s="697">
        <f>[52]ACCOUNTALLOC!CA355</f>
        <v>0</v>
      </c>
      <c r="CB355" s="697">
        <f>[52]ACCOUNTALLOC!CB355</f>
        <v>0</v>
      </c>
      <c r="CC355" s="697">
        <f>[52]ACCOUNTALLOC!CC355</f>
        <v>0</v>
      </c>
      <c r="CD355" s="697">
        <f>[52]ACCOUNTALLOC!CD355</f>
        <v>0</v>
      </c>
      <c r="CE355" s="697">
        <f>[52]ACCOUNTALLOC!CE355</f>
        <v>0</v>
      </c>
      <c r="CF355" s="698"/>
      <c r="CG355" s="697">
        <f>[52]ACCOUNTALLOC!CG355</f>
        <v>0</v>
      </c>
      <c r="CH355" s="697">
        <f>[52]ACCOUNTALLOC!CH355</f>
        <v>0</v>
      </c>
      <c r="CI355" s="697">
        <f>[52]ACCOUNTALLOC!CI355</f>
        <v>0</v>
      </c>
      <c r="CJ355" s="697">
        <f>[52]ACCOUNTALLOC!CJ355</f>
        <v>0</v>
      </c>
      <c r="CK355" s="697">
        <f>[52]ACCOUNTALLOC!CK355</f>
        <v>0</v>
      </c>
      <c r="CL355" s="697">
        <f>[52]ACCOUNTALLOC!CL355</f>
        <v>0</v>
      </c>
      <c r="CM355" s="697">
        <f>[52]ACCOUNTALLOC!CM355</f>
        <v>0</v>
      </c>
      <c r="CN355" s="698">
        <f>[52]ACCOUNTALLOC!CN355</f>
        <v>0</v>
      </c>
      <c r="CO355" s="697">
        <f>[52]ACCOUNTALLOC!CO355</f>
        <v>0</v>
      </c>
      <c r="CP355" s="697">
        <f>[52]ACCOUNTALLOC!CP355</f>
        <v>0</v>
      </c>
      <c r="CQ355" s="697">
        <f>[52]ACCOUNTALLOC!CQ355</f>
        <v>0</v>
      </c>
      <c r="CR355" s="697">
        <f>[52]ACCOUNTALLOC!CR355</f>
        <v>0</v>
      </c>
      <c r="CS355" s="697">
        <f>[52]ACCOUNTALLOC!CS355</f>
        <v>0</v>
      </c>
      <c r="CT355" s="697">
        <f>[52]ACCOUNTALLOC!CT355</f>
        <v>0</v>
      </c>
      <c r="CU355" s="697">
        <f>[52]ACCOUNTALLOC!CU355</f>
        <v>0</v>
      </c>
      <c r="CW355" s="65">
        <f>[52]ACCOUNTALLOC!CW355</f>
        <v>0</v>
      </c>
      <c r="CX355" s="65">
        <f>[52]ACCOUNTALLOC!CX355</f>
        <v>0</v>
      </c>
      <c r="CY355" s="65">
        <f>[52]ACCOUNTALLOC!CY355</f>
        <v>0</v>
      </c>
      <c r="CZ355" s="65">
        <f>[52]ACCOUNTALLOC!CZ355</f>
        <v>0</v>
      </c>
      <c r="DA355" s="65">
        <f>[52]ACCOUNTALLOC!DA355</f>
        <v>0</v>
      </c>
      <c r="DB355" s="65">
        <f>[52]ACCOUNTALLOC!DB355</f>
        <v>0</v>
      </c>
      <c r="DC355" s="65">
        <f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>[52]ACCOUNTALLOC!E356</f>
        <v>24109487.906948481</v>
      </c>
      <c r="F356" s="696">
        <f>[52]ACCOUNTALLOC!F356</f>
        <v>26723518.190128352</v>
      </c>
      <c r="G356" s="696">
        <f>[52]ACCOUNTALLOC!G356</f>
        <v>17427789.367337041</v>
      </c>
      <c r="H356" s="696">
        <f>[52]ACCOUNTALLOC!H356</f>
        <v>0</v>
      </c>
      <c r="I356" s="696">
        <f>[52]ACCOUNTALLOC!I356</f>
        <v>0</v>
      </c>
      <c r="J356" s="696">
        <f>[52]ACCOUNTALLOC!J356</f>
        <v>0</v>
      </c>
      <c r="K356" s="696">
        <f>[52]ACCOUNTALLOC!K356</f>
        <v>68260795.464413881</v>
      </c>
      <c r="L356" s="696"/>
      <c r="M356" s="696">
        <f>[52]ACCOUNTALLOC!M356</f>
        <v>4614818.7833623113</v>
      </c>
      <c r="N356" s="696">
        <f>[52]ACCOUNTALLOC!N356</f>
        <v>6790132.402021342</v>
      </c>
      <c r="O356" s="696">
        <f>[52]ACCOUNTALLOC!O356</f>
        <v>2183589.103960542</v>
      </c>
      <c r="P356" s="696">
        <f>[52]ACCOUNTALLOC!P356</f>
        <v>0</v>
      </c>
      <c r="Q356" s="696">
        <f>[52]ACCOUNTALLOC!Q356</f>
        <v>0</v>
      </c>
      <c r="R356" s="696">
        <f>[52]ACCOUNTALLOC!R356</f>
        <v>0</v>
      </c>
      <c r="S356" s="696">
        <f>[52]ACCOUNTALLOC!S356</f>
        <v>13588540.289344195</v>
      </c>
      <c r="T356" s="696"/>
      <c r="U356" s="696">
        <f>[52]ACCOUNTALLOC!U356</f>
        <v>4102030.0778378104</v>
      </c>
      <c r="V356" s="696">
        <f>[52]ACCOUNTALLOC!V356</f>
        <v>7551147.2182467328</v>
      </c>
      <c r="W356" s="696">
        <f>[52]ACCOUNTALLOC!W356</f>
        <v>338398.442172474</v>
      </c>
      <c r="X356" s="696">
        <f>[52]ACCOUNTALLOC!X356</f>
        <v>0</v>
      </c>
      <c r="Y356" s="696">
        <f>[52]ACCOUNTALLOC!Y356</f>
        <v>0</v>
      </c>
      <c r="Z356" s="696">
        <f>[52]ACCOUNTALLOC!Z356</f>
        <v>0</v>
      </c>
      <c r="AA356" s="696">
        <f>[52]ACCOUNTALLOC!AA356</f>
        <v>11991575.738257017</v>
      </c>
      <c r="AB356" s="696"/>
      <c r="AC356" s="696">
        <f>[52]ACCOUNTALLOC!AC356</f>
        <v>1846826.3659466587</v>
      </c>
      <c r="AD356" s="696">
        <f>[52]ACCOUNTALLOC!AD356</f>
        <v>4873252.3017966514</v>
      </c>
      <c r="AE356" s="696">
        <f>[52]ACCOUNTALLOC!AE356</f>
        <v>169463.28059687716</v>
      </c>
      <c r="AF356" s="696">
        <f>[52]ACCOUNTALLOC!AF356</f>
        <v>0</v>
      </c>
      <c r="AG356" s="696">
        <f>[52]ACCOUNTALLOC!AG356</f>
        <v>0</v>
      </c>
      <c r="AH356" s="696">
        <f>[52]ACCOUNTALLOC!AH356</f>
        <v>0</v>
      </c>
      <c r="AI356" s="696">
        <f>[52]ACCOUNTALLOC!AI356</f>
        <v>6889541.9483401878</v>
      </c>
      <c r="AJ356" s="696"/>
      <c r="AK356" s="696">
        <f>[52]ACCOUNTALLOC!AK356</f>
        <v>1467701.3757702941</v>
      </c>
      <c r="AL356" s="696">
        <f>[52]ACCOUNTALLOC!AL356</f>
        <v>3390530.148546102</v>
      </c>
      <c r="AM356" s="696">
        <f>[52]ACCOUNTALLOC!AM356</f>
        <v>414492.48282529577</v>
      </c>
      <c r="AN356" s="696">
        <f>[52]ACCOUNTALLOC!AN356</f>
        <v>0</v>
      </c>
      <c r="AO356" s="696">
        <f>[52]ACCOUNTALLOC!AO356</f>
        <v>0</v>
      </c>
      <c r="AP356" s="696">
        <f>[52]ACCOUNTALLOC!AP356</f>
        <v>0</v>
      </c>
      <c r="AQ356" s="696">
        <f>[52]ACCOUNTALLOC!AQ356</f>
        <v>5272724.0071416926</v>
      </c>
      <c r="AR356" s="696"/>
      <c r="AS356" s="696">
        <f>[52]ACCOUNTALLOC!AS356</f>
        <v>17436.28593803689</v>
      </c>
      <c r="AT356" s="696">
        <f>[52]ACCOUNTALLOC!AT356</f>
        <v>10705.966352961721</v>
      </c>
      <c r="AU356" s="696">
        <f>[52]ACCOUNTALLOC!AU356</f>
        <v>842.02187230007974</v>
      </c>
      <c r="AV356" s="696">
        <f>[52]ACCOUNTALLOC!AV356</f>
        <v>0</v>
      </c>
      <c r="AW356" s="696">
        <f>[52]ACCOUNTALLOC!AW356</f>
        <v>0</v>
      </c>
      <c r="AX356" s="696">
        <f>[52]ACCOUNTALLOC!AX356</f>
        <v>0</v>
      </c>
      <c r="AY356" s="696">
        <f>[52]ACCOUNTALLOC!AY356</f>
        <v>28984.274163298691</v>
      </c>
      <c r="AZ356" s="696"/>
      <c r="BA356" s="696">
        <f>[52]ACCOUNTALLOC!BA356</f>
        <v>282534.16395508376</v>
      </c>
      <c r="BB356" s="696">
        <f>[52]ACCOUNTALLOC!BB356</f>
        <v>295479.47645512177</v>
      </c>
      <c r="BC356" s="696">
        <f>[52]ACCOUNTALLOC!BC356</f>
        <v>86991.839825014045</v>
      </c>
      <c r="BD356" s="696">
        <f>[52]ACCOUNTALLOC!BD356</f>
        <v>0</v>
      </c>
      <c r="BE356" s="696">
        <f>[52]ACCOUNTALLOC!BE356</f>
        <v>0</v>
      </c>
      <c r="BF356" s="696">
        <f>[52]ACCOUNTALLOC!BF356</f>
        <v>0</v>
      </c>
      <c r="BG356" s="696">
        <f>[52]ACCOUNTALLOC!BG356</f>
        <v>665005.48023521958</v>
      </c>
      <c r="BH356" s="696"/>
      <c r="BI356" s="696">
        <f>[52]ACCOUNTALLOC!BI356</f>
        <v>322156.51535747404</v>
      </c>
      <c r="BJ356" s="696">
        <f>[52]ACCOUNTALLOC!BJ356</f>
        <v>113296.97311309801</v>
      </c>
      <c r="BK356" s="696">
        <f>[52]ACCOUNTALLOC!BK356</f>
        <v>34832.742333645816</v>
      </c>
      <c r="BL356" s="696">
        <f>[52]ACCOUNTALLOC!BL356</f>
        <v>0</v>
      </c>
      <c r="BM356" s="696">
        <f>[52]ACCOUNTALLOC!BM356</f>
        <v>0</v>
      </c>
      <c r="BN356" s="696">
        <f>[52]ACCOUNTALLOC!BN356</f>
        <v>0</v>
      </c>
      <c r="BO356" s="696">
        <f>[52]ACCOUNTALLOC!BO356</f>
        <v>470286.23080421786</v>
      </c>
      <c r="BP356" s="696"/>
      <c r="BQ356" s="696">
        <f>[52]ACCOUNTALLOC!BQ356</f>
        <v>238545.60564323497</v>
      </c>
      <c r="BR356" s="696">
        <f>[52]ACCOUNTALLOC!BR356</f>
        <v>1467559.3025643108</v>
      </c>
      <c r="BS356" s="696">
        <f>[52]ACCOUNTALLOC!BS356</f>
        <v>39192.487972012917</v>
      </c>
      <c r="BT356" s="696">
        <f>[52]ACCOUNTALLOC!BT356</f>
        <v>0</v>
      </c>
      <c r="BU356" s="696">
        <f>[52]ACCOUNTALLOC!BU356</f>
        <v>0</v>
      </c>
      <c r="BV356" s="696">
        <f>[52]ACCOUNTALLOC!BV356</f>
        <v>0</v>
      </c>
      <c r="BW356" s="696">
        <f>[52]ACCOUNTALLOC!BW356</f>
        <v>1745297.3961795587</v>
      </c>
      <c r="BX356" s="696"/>
      <c r="BY356" s="696">
        <f>[52]ACCOUNTALLOC!BY356</f>
        <v>98757.55332901777</v>
      </c>
      <c r="BZ356" s="696">
        <f>[52]ACCOUNTALLOC!BZ356</f>
        <v>668669.38686109718</v>
      </c>
      <c r="CA356" s="696">
        <f>[52]ACCOUNTALLOC!CA356</f>
        <v>68131.04642923706</v>
      </c>
      <c r="CB356" s="696">
        <f>[52]ACCOUNTALLOC!CB356</f>
        <v>0</v>
      </c>
      <c r="CC356" s="696">
        <f>[52]ACCOUNTALLOC!CC356</f>
        <v>0</v>
      </c>
      <c r="CD356" s="696">
        <f>[52]ACCOUNTALLOC!CD356</f>
        <v>0</v>
      </c>
      <c r="CE356" s="696">
        <f>[52]ACCOUNTALLOC!CE356</f>
        <v>835557.98661935213</v>
      </c>
      <c r="CF356" s="696"/>
      <c r="CG356" s="762">
        <f>[52]ACCOUNTALLOC!CG356</f>
        <v>116118.45448964811</v>
      </c>
      <c r="CH356" s="762">
        <f>[52]ACCOUNTALLOC!CH356</f>
        <v>176712.33382448895</v>
      </c>
      <c r="CI356" s="762">
        <f>[52]ACCOUNTALLOC!CI356</f>
        <v>995187.42614825687</v>
      </c>
      <c r="CJ356" s="696">
        <f>[52]ACCOUNTALLOC!CJ356</f>
        <v>0</v>
      </c>
      <c r="CK356" s="696">
        <f>[52]ACCOUNTALLOC!CK356</f>
        <v>0</v>
      </c>
      <c r="CL356" s="696">
        <f>[52]ACCOUNTALLOC!CL356</f>
        <v>0</v>
      </c>
      <c r="CM356" s="696">
        <f>[52]ACCOUNTALLOC!CM356</f>
        <v>1288018.2144623939</v>
      </c>
      <c r="CN356" s="696">
        <f>[52]ACCOUNTALLOC!CN356</f>
        <v>0</v>
      </c>
      <c r="CO356" s="696">
        <f>[52]ACCOUNTALLOC!CO356</f>
        <v>15608.888457145928</v>
      </c>
      <c r="CP356" s="696">
        <f>[52]ACCOUNTALLOC!CP356</f>
        <v>17294.616621321635</v>
      </c>
      <c r="CQ356" s="696">
        <f>[52]ACCOUNTALLOC!CQ356</f>
        <v>223.48700885763193</v>
      </c>
      <c r="CR356" s="696">
        <f>[52]ACCOUNTALLOC!CR356</f>
        <v>0</v>
      </c>
      <c r="CS356" s="696">
        <f>[52]ACCOUNTALLOC!CS356</f>
        <v>0</v>
      </c>
      <c r="CT356" s="696">
        <f>[52]ACCOUNTALLOC!CT356</f>
        <v>0</v>
      </c>
      <c r="CU356" s="696">
        <f>[52]ACCOUNTALLOC!CU356</f>
        <v>33126.992087325198</v>
      </c>
      <c r="CV356" s="66"/>
      <c r="CW356" s="66">
        <f>[52]ACCOUNTALLOC!CW356</f>
        <v>0</v>
      </c>
      <c r="CX356" s="66">
        <f>[52]ACCOUNTALLOC!CX356</f>
        <v>0</v>
      </c>
      <c r="CY356" s="66">
        <f>[52]ACCOUNTALLOC!CY356</f>
        <v>0</v>
      </c>
      <c r="CZ356" s="66">
        <f>[52]ACCOUNTALLOC!CZ356</f>
        <v>0</v>
      </c>
      <c r="DA356" s="66">
        <f>[52]ACCOUNTALLOC!DA356</f>
        <v>0</v>
      </c>
      <c r="DB356" s="66">
        <f>[52]ACCOUNTALLOC!DB356</f>
        <v>0</v>
      </c>
      <c r="DC356" s="66">
        <f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>[52]ACCOUNTALLOC!E358</f>
        <v>92766433.196660489</v>
      </c>
      <c r="F358" s="696">
        <f>[52]ACCOUNTALLOC!F358</f>
        <v>430931099.25900757</v>
      </c>
      <c r="G358" s="696">
        <f>[52]ACCOUNTALLOC!G358</f>
        <v>73859273.162477627</v>
      </c>
      <c r="H358" s="696">
        <f>[52]ACCOUNTALLOC!H358</f>
        <v>0</v>
      </c>
      <c r="I358" s="696">
        <f>[52]ACCOUNTALLOC!I358</f>
        <v>0</v>
      </c>
      <c r="J358" s="696">
        <f>[52]ACCOUNTALLOC!J358</f>
        <v>0</v>
      </c>
      <c r="K358" s="696">
        <f>[52]ACCOUNTALLOC!K358</f>
        <v>597556805.61814559</v>
      </c>
      <c r="L358" s="696"/>
      <c r="M358" s="696">
        <f>[52]ACCOUNTALLOC!M358</f>
        <v>19899445.90963665</v>
      </c>
      <c r="N358" s="696">
        <f>[52]ACCOUNTALLOC!N358</f>
        <v>109494535.83541083</v>
      </c>
      <c r="O358" s="696">
        <f>[52]ACCOUNTALLOC!O358</f>
        <v>9451244.8064487334</v>
      </c>
      <c r="P358" s="696">
        <f>[52]ACCOUNTALLOC!P358</f>
        <v>0</v>
      </c>
      <c r="Q358" s="696">
        <f>[52]ACCOUNTALLOC!Q358</f>
        <v>0</v>
      </c>
      <c r="R358" s="696">
        <f>[52]ACCOUNTALLOC!R358</f>
        <v>0</v>
      </c>
      <c r="S358" s="696">
        <f>[52]ACCOUNTALLOC!S358</f>
        <v>138845226.55149624</v>
      </c>
      <c r="T358" s="696"/>
      <c r="U358" s="696">
        <f>[52]ACCOUNTALLOC!U358</f>
        <v>20081662.398938492</v>
      </c>
      <c r="V358" s="696">
        <f>[52]ACCOUNTALLOC!V358</f>
        <v>121766308.92214243</v>
      </c>
      <c r="W358" s="696">
        <f>[52]ACCOUNTALLOC!W358</f>
        <v>1466903.7519760244</v>
      </c>
      <c r="X358" s="696">
        <f>[52]ACCOUNTALLOC!X358</f>
        <v>0</v>
      </c>
      <c r="Y358" s="696">
        <f>[52]ACCOUNTALLOC!Y358</f>
        <v>0</v>
      </c>
      <c r="Z358" s="696">
        <f>[52]ACCOUNTALLOC!Z358</f>
        <v>0</v>
      </c>
      <c r="AA358" s="696">
        <f>[52]ACCOUNTALLOC!AA358</f>
        <v>143314875.07305697</v>
      </c>
      <c r="AB358" s="696"/>
      <c r="AC358" s="696">
        <f>[52]ACCOUNTALLOC!AC358</f>
        <v>10062924.437509049</v>
      </c>
      <c r="AD358" s="696">
        <f>[52]ACCOUNTALLOC!AD358</f>
        <v>78583813.569706976</v>
      </c>
      <c r="AE358" s="696">
        <f>[52]ACCOUNTALLOC!AE358</f>
        <v>749046.83152672008</v>
      </c>
      <c r="AF358" s="696">
        <f>[52]ACCOUNTALLOC!AF358</f>
        <v>0</v>
      </c>
      <c r="AG358" s="696">
        <f>[52]ACCOUNTALLOC!AG358</f>
        <v>0</v>
      </c>
      <c r="AH358" s="696">
        <f>[52]ACCOUNTALLOC!AH358</f>
        <v>0</v>
      </c>
      <c r="AI358" s="696">
        <f>[52]ACCOUNTALLOC!AI358</f>
        <v>89395784.838742748</v>
      </c>
      <c r="AJ358" s="696"/>
      <c r="AK358" s="696">
        <f>[52]ACCOUNTALLOC!AK358</f>
        <v>7389318.2540192269</v>
      </c>
      <c r="AL358" s="696">
        <f>[52]ACCOUNTALLOC!AL358</f>
        <v>54674121.632813357</v>
      </c>
      <c r="AM358" s="696">
        <f>[52]ACCOUNTALLOC!AM358</f>
        <v>1802872.6736524636</v>
      </c>
      <c r="AN358" s="696">
        <f>[52]ACCOUNTALLOC!AN358</f>
        <v>0</v>
      </c>
      <c r="AO358" s="696">
        <f>[52]ACCOUNTALLOC!AO358</f>
        <v>0</v>
      </c>
      <c r="AP358" s="696">
        <f>[52]ACCOUNTALLOC!AP358</f>
        <v>0</v>
      </c>
      <c r="AQ358" s="696">
        <f>[52]ACCOUNTALLOC!AQ358</f>
        <v>63866312.56048505</v>
      </c>
      <c r="AR358" s="696"/>
      <c r="AS358" s="696">
        <f>[52]ACCOUNTALLOC!AS358</f>
        <v>28370.466990341007</v>
      </c>
      <c r="AT358" s="696">
        <f>[52]ACCOUNTALLOC!AT358</f>
        <v>172639.46372210747</v>
      </c>
      <c r="AU358" s="696">
        <f>[52]ACCOUNTALLOC!AU358</f>
        <v>3615.6199346540511</v>
      </c>
      <c r="AV358" s="696">
        <f>[52]ACCOUNTALLOC!AV358</f>
        <v>0</v>
      </c>
      <c r="AW358" s="696">
        <f>[52]ACCOUNTALLOC!AW358</f>
        <v>0</v>
      </c>
      <c r="AX358" s="696">
        <f>[52]ACCOUNTALLOC!AX358</f>
        <v>0</v>
      </c>
      <c r="AY358" s="696">
        <f>[52]ACCOUNTALLOC!AY358</f>
        <v>204625.55064710253</v>
      </c>
      <c r="AZ358" s="696"/>
      <c r="BA358" s="696">
        <f>[52]ACCOUNTALLOC!BA358</f>
        <v>485049.60024077713</v>
      </c>
      <c r="BB358" s="696">
        <f>[52]ACCOUNTALLOC!BB358</f>
        <v>4764765.4283902543</v>
      </c>
      <c r="BC358" s="696">
        <f>[52]ACCOUNTALLOC!BC358</f>
        <v>374022.69127300516</v>
      </c>
      <c r="BD358" s="696">
        <f>[52]ACCOUNTALLOC!BD358</f>
        <v>0</v>
      </c>
      <c r="BE358" s="696">
        <f>[52]ACCOUNTALLOC!BE358</f>
        <v>0</v>
      </c>
      <c r="BF358" s="696">
        <f>[52]ACCOUNTALLOC!BF358</f>
        <v>0</v>
      </c>
      <c r="BG358" s="696">
        <f>[52]ACCOUNTALLOC!BG358</f>
        <v>5623837.7199040363</v>
      </c>
      <c r="BH358" s="696"/>
      <c r="BI358" s="696">
        <f>[52]ACCOUNTALLOC!BI358</f>
        <v>622281.44333462184</v>
      </c>
      <c r="BJ358" s="696">
        <f>[52]ACCOUNTALLOC!BJ358</f>
        <v>356194.22003711655</v>
      </c>
      <c r="BK358" s="696">
        <f>[52]ACCOUNTALLOC!BK358</f>
        <v>152188.34190909562</v>
      </c>
      <c r="BL358" s="696">
        <f>[52]ACCOUNTALLOC!BL358</f>
        <v>0</v>
      </c>
      <c r="BM358" s="696">
        <f>[52]ACCOUNTALLOC!BM358</f>
        <v>0</v>
      </c>
      <c r="BN358" s="696">
        <f>[52]ACCOUNTALLOC!BN358</f>
        <v>0</v>
      </c>
      <c r="BO358" s="696">
        <f>[52]ACCOUNTALLOC!BO358</f>
        <v>1130664.0052808339</v>
      </c>
      <c r="BP358" s="696"/>
      <c r="BQ358" s="696">
        <f>[52]ACCOUNTALLOC!BQ358</f>
        <v>2101001.2675360665</v>
      </c>
      <c r="BR358" s="696">
        <f>[52]ACCOUNTALLOC!BR358</f>
        <v>23665182.816962894</v>
      </c>
      <c r="BS358" s="696">
        <f>[52]ACCOUNTALLOC!BS358</f>
        <v>172543.48065776678</v>
      </c>
      <c r="BT358" s="696">
        <f>[52]ACCOUNTALLOC!BT358</f>
        <v>0</v>
      </c>
      <c r="BU358" s="696">
        <f>[52]ACCOUNTALLOC!BU358</f>
        <v>0</v>
      </c>
      <c r="BV358" s="696">
        <f>[52]ACCOUNTALLOC!BV358</f>
        <v>0</v>
      </c>
      <c r="BW358" s="696">
        <f>[52]ACCOUNTALLOC!BW358</f>
        <v>25938727.565156724</v>
      </c>
      <c r="BX358" s="696"/>
      <c r="BY358" s="696">
        <f>[52]ACCOUNTALLOC!BY358</f>
        <v>277452.71906631044</v>
      </c>
      <c r="BZ358" s="696">
        <f>[52]ACCOUNTALLOC!BZ358</f>
        <v>2102228.8960705735</v>
      </c>
      <c r="CA358" s="696">
        <f>[52]ACCOUNTALLOC!CA358</f>
        <v>300160.30642917595</v>
      </c>
      <c r="CB358" s="696">
        <f>[52]ACCOUNTALLOC!CB358</f>
        <v>0</v>
      </c>
      <c r="CC358" s="696">
        <f>[52]ACCOUNTALLOC!CC358</f>
        <v>0</v>
      </c>
      <c r="CD358" s="696">
        <f>[52]ACCOUNTALLOC!CD358</f>
        <v>0</v>
      </c>
      <c r="CE358" s="696">
        <f>[52]ACCOUNTALLOC!CE358</f>
        <v>2679841.9215660598</v>
      </c>
      <c r="CF358" s="696"/>
      <c r="CG358" s="696">
        <f>[52]ACCOUNTALLOC!CG358</f>
        <v>327063.95196321642</v>
      </c>
      <c r="CH358" s="696">
        <f>[52]ACCOUNTALLOC!CH358</f>
        <v>2849581.3959010001</v>
      </c>
      <c r="CI358" s="696">
        <f>[52]ACCOUNTALLOC!CI358</f>
        <v>1497981.8726502033</v>
      </c>
      <c r="CJ358" s="696">
        <f>[52]ACCOUNTALLOC!CJ358</f>
        <v>0</v>
      </c>
      <c r="CK358" s="696">
        <f>[52]ACCOUNTALLOC!CK358</f>
        <v>0</v>
      </c>
      <c r="CL358" s="696">
        <f>[52]ACCOUNTALLOC!CL358</f>
        <v>0</v>
      </c>
      <c r="CM358" s="696">
        <f>[52]ACCOUNTALLOC!CM358</f>
        <v>4674627.2205144195</v>
      </c>
      <c r="CN358" s="696">
        <f>[52]ACCOUNTALLOC!CN358</f>
        <v>0</v>
      </c>
      <c r="CO358" s="696">
        <f>[52]ACCOUNTALLOC!CO358</f>
        <v>59018.017189350707</v>
      </c>
      <c r="CP358" s="696">
        <f>[52]ACCOUNTALLOC!CP358</f>
        <v>278884.99182125984</v>
      </c>
      <c r="CQ358" s="696">
        <f>[52]ACCOUNTALLOC!CQ358</f>
        <v>960.04161944381849</v>
      </c>
      <c r="CR358" s="696">
        <f>[52]ACCOUNTALLOC!CR358</f>
        <v>0</v>
      </c>
      <c r="CS358" s="696">
        <f>[52]ACCOUNTALLOC!CS358</f>
        <v>0</v>
      </c>
      <c r="CT358" s="696">
        <f>[52]ACCOUNTALLOC!CT358</f>
        <v>0</v>
      </c>
      <c r="CU358" s="696">
        <f>[52]ACCOUNTALLOC!CU358</f>
        <v>338863.05063005432</v>
      </c>
      <c r="CV358" s="66">
        <v>0</v>
      </c>
      <c r="CW358" s="66">
        <f>[52]ACCOUNTALLOC!CW358</f>
        <v>0</v>
      </c>
      <c r="CX358" s="66">
        <f>[52]ACCOUNTALLOC!CX358</f>
        <v>0</v>
      </c>
      <c r="CY358" s="66">
        <f>[52]ACCOUNTALLOC!CY358</f>
        <v>0</v>
      </c>
      <c r="CZ358" s="66">
        <f>[52]ACCOUNTALLOC!CZ358</f>
        <v>0</v>
      </c>
      <c r="DA358" s="66">
        <f>[52]ACCOUNTALLOC!DA358</f>
        <v>0</v>
      </c>
      <c r="DB358" s="66">
        <f>[52]ACCOUNTALLOC!DB358</f>
        <v>0</v>
      </c>
      <c r="DC358" s="66">
        <f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>[52]ACCOUNTALLOC!E361</f>
        <v>0</v>
      </c>
      <c r="F361" s="697">
        <f>[52]ACCOUNTALLOC!F361</f>
        <v>0</v>
      </c>
      <c r="G361" s="697">
        <f>[52]ACCOUNTALLOC!G361</f>
        <v>0</v>
      </c>
      <c r="H361" s="697">
        <f>[52]ACCOUNTALLOC!H361</f>
        <v>0</v>
      </c>
      <c r="I361" s="697">
        <f>[52]ACCOUNTALLOC!I361</f>
        <v>0</v>
      </c>
      <c r="J361" s="697">
        <f>[52]ACCOUNTALLOC!J361</f>
        <v>0</v>
      </c>
      <c r="K361" s="697">
        <f>[52]ACCOUNTALLOC!K361</f>
        <v>0</v>
      </c>
      <c r="L361" s="698"/>
      <c r="M361" s="697">
        <f>[52]ACCOUNTALLOC!M361</f>
        <v>0</v>
      </c>
      <c r="N361" s="697">
        <f>[52]ACCOUNTALLOC!N361</f>
        <v>0</v>
      </c>
      <c r="O361" s="697">
        <f>[52]ACCOUNTALLOC!O361</f>
        <v>0</v>
      </c>
      <c r="P361" s="697">
        <f>[52]ACCOUNTALLOC!P361</f>
        <v>0</v>
      </c>
      <c r="Q361" s="697">
        <f>[52]ACCOUNTALLOC!Q361</f>
        <v>0</v>
      </c>
      <c r="R361" s="697">
        <f>[52]ACCOUNTALLOC!R361</f>
        <v>0</v>
      </c>
      <c r="S361" s="697">
        <f>[52]ACCOUNTALLOC!S361</f>
        <v>0</v>
      </c>
      <c r="T361" s="698"/>
      <c r="U361" s="697">
        <f>[52]ACCOUNTALLOC!U361</f>
        <v>0</v>
      </c>
      <c r="V361" s="697">
        <f>[52]ACCOUNTALLOC!V361</f>
        <v>0</v>
      </c>
      <c r="W361" s="697">
        <f>[52]ACCOUNTALLOC!W361</f>
        <v>0</v>
      </c>
      <c r="X361" s="697">
        <f>[52]ACCOUNTALLOC!X361</f>
        <v>0</v>
      </c>
      <c r="Y361" s="697">
        <f>[52]ACCOUNTALLOC!Y361</f>
        <v>0</v>
      </c>
      <c r="Z361" s="697">
        <f>[52]ACCOUNTALLOC!Z361</f>
        <v>0</v>
      </c>
      <c r="AA361" s="697">
        <f>[52]ACCOUNTALLOC!AA361</f>
        <v>0</v>
      </c>
      <c r="AB361" s="698"/>
      <c r="AC361" s="697">
        <f>[52]ACCOUNTALLOC!AC361</f>
        <v>0</v>
      </c>
      <c r="AD361" s="697">
        <f>[52]ACCOUNTALLOC!AD361</f>
        <v>0</v>
      </c>
      <c r="AE361" s="697">
        <f>[52]ACCOUNTALLOC!AE361</f>
        <v>0</v>
      </c>
      <c r="AF361" s="697">
        <f>[52]ACCOUNTALLOC!AF361</f>
        <v>0</v>
      </c>
      <c r="AG361" s="697">
        <f>[52]ACCOUNTALLOC!AG361</f>
        <v>0</v>
      </c>
      <c r="AH361" s="697">
        <f>[52]ACCOUNTALLOC!AH361</f>
        <v>0</v>
      </c>
      <c r="AI361" s="697">
        <f>[52]ACCOUNTALLOC!AI361</f>
        <v>0</v>
      </c>
      <c r="AJ361" s="698"/>
      <c r="AK361" s="697">
        <f>[52]ACCOUNTALLOC!AK361</f>
        <v>0</v>
      </c>
      <c r="AL361" s="697">
        <f>[52]ACCOUNTALLOC!AL361</f>
        <v>0</v>
      </c>
      <c r="AM361" s="697">
        <f>[52]ACCOUNTALLOC!AM361</f>
        <v>0</v>
      </c>
      <c r="AN361" s="697">
        <f>[52]ACCOUNTALLOC!AN361</f>
        <v>0</v>
      </c>
      <c r="AO361" s="697">
        <f>[52]ACCOUNTALLOC!AO361</f>
        <v>0</v>
      </c>
      <c r="AP361" s="697">
        <f>[52]ACCOUNTALLOC!AP361</f>
        <v>0</v>
      </c>
      <c r="AQ361" s="697">
        <f>[52]ACCOUNTALLOC!AQ361</f>
        <v>0</v>
      </c>
      <c r="AR361" s="698"/>
      <c r="AS361" s="697">
        <f>[52]ACCOUNTALLOC!AS361</f>
        <v>0</v>
      </c>
      <c r="AT361" s="697">
        <f>[52]ACCOUNTALLOC!AT361</f>
        <v>0</v>
      </c>
      <c r="AU361" s="697">
        <f>[52]ACCOUNTALLOC!AU361</f>
        <v>0</v>
      </c>
      <c r="AV361" s="697">
        <f>[52]ACCOUNTALLOC!AV361</f>
        <v>0</v>
      </c>
      <c r="AW361" s="697">
        <f>[52]ACCOUNTALLOC!AW361</f>
        <v>0</v>
      </c>
      <c r="AX361" s="697">
        <f>[52]ACCOUNTALLOC!AX361</f>
        <v>0</v>
      </c>
      <c r="AY361" s="697">
        <f>[52]ACCOUNTALLOC!AY361</f>
        <v>0</v>
      </c>
      <c r="AZ361" s="698"/>
      <c r="BA361" s="697">
        <f>[52]ACCOUNTALLOC!BA361</f>
        <v>0</v>
      </c>
      <c r="BB361" s="697">
        <f>[52]ACCOUNTALLOC!BB361</f>
        <v>0</v>
      </c>
      <c r="BC361" s="697">
        <f>[52]ACCOUNTALLOC!BC361</f>
        <v>0</v>
      </c>
      <c r="BD361" s="697">
        <f>[52]ACCOUNTALLOC!BD361</f>
        <v>0</v>
      </c>
      <c r="BE361" s="697">
        <f>[52]ACCOUNTALLOC!BE361</f>
        <v>0</v>
      </c>
      <c r="BF361" s="697">
        <f>[52]ACCOUNTALLOC!BF361</f>
        <v>0</v>
      </c>
      <c r="BG361" s="697">
        <f>[52]ACCOUNTALLOC!BG361</f>
        <v>0</v>
      </c>
      <c r="BH361" s="698"/>
      <c r="BI361" s="697">
        <f>[52]ACCOUNTALLOC!BI361</f>
        <v>0</v>
      </c>
      <c r="BJ361" s="697">
        <f>[52]ACCOUNTALLOC!BJ361</f>
        <v>0</v>
      </c>
      <c r="BK361" s="697">
        <f>[52]ACCOUNTALLOC!BK361</f>
        <v>0</v>
      </c>
      <c r="BL361" s="697">
        <f>[52]ACCOUNTALLOC!BL361</f>
        <v>0</v>
      </c>
      <c r="BM361" s="697">
        <f>[52]ACCOUNTALLOC!BM361</f>
        <v>0</v>
      </c>
      <c r="BN361" s="697">
        <f>[52]ACCOUNTALLOC!BN361</f>
        <v>0</v>
      </c>
      <c r="BO361" s="697">
        <f>[52]ACCOUNTALLOC!BO361</f>
        <v>0</v>
      </c>
      <c r="BP361" s="698"/>
      <c r="BQ361" s="697">
        <f>[52]ACCOUNTALLOC!BQ361</f>
        <v>0</v>
      </c>
      <c r="BR361" s="697">
        <f>[52]ACCOUNTALLOC!BR361</f>
        <v>0</v>
      </c>
      <c r="BS361" s="697">
        <f>[52]ACCOUNTALLOC!BS361</f>
        <v>0</v>
      </c>
      <c r="BT361" s="697">
        <f>[52]ACCOUNTALLOC!BT361</f>
        <v>0</v>
      </c>
      <c r="BU361" s="697">
        <f>[52]ACCOUNTALLOC!BU361</f>
        <v>0</v>
      </c>
      <c r="BV361" s="697">
        <f>[52]ACCOUNTALLOC!BV361</f>
        <v>0</v>
      </c>
      <c r="BW361" s="697">
        <f>[52]ACCOUNTALLOC!BW361</f>
        <v>0</v>
      </c>
      <c r="BX361" s="698"/>
      <c r="BY361" s="697">
        <f>[52]ACCOUNTALLOC!BY361</f>
        <v>0</v>
      </c>
      <c r="BZ361" s="697">
        <f>[52]ACCOUNTALLOC!BZ361</f>
        <v>0</v>
      </c>
      <c r="CA361" s="697">
        <f>[52]ACCOUNTALLOC!CA361</f>
        <v>0</v>
      </c>
      <c r="CB361" s="697">
        <f>[52]ACCOUNTALLOC!CB361</f>
        <v>0</v>
      </c>
      <c r="CC361" s="697">
        <f>[52]ACCOUNTALLOC!CC361</f>
        <v>0</v>
      </c>
      <c r="CD361" s="697">
        <f>[52]ACCOUNTALLOC!CD361</f>
        <v>0</v>
      </c>
      <c r="CE361" s="697">
        <f>[52]ACCOUNTALLOC!CE361</f>
        <v>0</v>
      </c>
      <c r="CF361" s="698"/>
      <c r="CG361" s="697">
        <f>[52]ACCOUNTALLOC!CG361</f>
        <v>0</v>
      </c>
      <c r="CH361" s="697">
        <f>[52]ACCOUNTALLOC!CH361</f>
        <v>0</v>
      </c>
      <c r="CI361" s="697">
        <f>[52]ACCOUNTALLOC!CI361</f>
        <v>0</v>
      </c>
      <c r="CJ361" s="697">
        <f>[52]ACCOUNTALLOC!CJ361</f>
        <v>0</v>
      </c>
      <c r="CK361" s="697">
        <f>[52]ACCOUNTALLOC!CK361</f>
        <v>0</v>
      </c>
      <c r="CL361" s="697">
        <f>[52]ACCOUNTALLOC!CL361</f>
        <v>0</v>
      </c>
      <c r="CM361" s="697">
        <f>[52]ACCOUNTALLOC!CM361</f>
        <v>0</v>
      </c>
      <c r="CN361" s="698">
        <f>[52]ACCOUNTALLOC!CN361</f>
        <v>0</v>
      </c>
      <c r="CO361" s="697">
        <f>[52]ACCOUNTALLOC!CO361</f>
        <v>0</v>
      </c>
      <c r="CP361" s="697">
        <f>[52]ACCOUNTALLOC!CP361</f>
        <v>0</v>
      </c>
      <c r="CQ361" s="697">
        <f>[52]ACCOUNTALLOC!CQ361</f>
        <v>0</v>
      </c>
      <c r="CR361" s="697">
        <f>[52]ACCOUNTALLOC!CR361</f>
        <v>0</v>
      </c>
      <c r="CS361" s="697">
        <f>[52]ACCOUNTALLOC!CS361</f>
        <v>0</v>
      </c>
      <c r="CT361" s="697">
        <f>[52]ACCOUNTALLOC!CT361</f>
        <v>0</v>
      </c>
      <c r="CU361" s="697">
        <f>[52]ACCOUNTALLOC!CU361</f>
        <v>0</v>
      </c>
      <c r="CW361" s="65">
        <f>[52]ACCOUNTALLOC!CW361</f>
        <v>0</v>
      </c>
      <c r="CX361" s="65">
        <f>[52]ACCOUNTALLOC!CX361</f>
        <v>0</v>
      </c>
      <c r="CY361" s="65">
        <f>[52]ACCOUNTALLOC!CY361</f>
        <v>0</v>
      </c>
      <c r="CZ361" s="65">
        <f>[52]ACCOUNTALLOC!CZ361</f>
        <v>0</v>
      </c>
      <c r="DA361" s="65">
        <f>[52]ACCOUNTALLOC!DA361</f>
        <v>0</v>
      </c>
      <c r="DB361" s="65">
        <f>[52]ACCOUNTALLOC!DB361</f>
        <v>0</v>
      </c>
      <c r="DC361" s="65">
        <f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>[52]ACCOUNTALLOC!E362</f>
        <v>0</v>
      </c>
      <c r="F362" s="697">
        <f>[52]ACCOUNTALLOC!F362</f>
        <v>0</v>
      </c>
      <c r="G362" s="697">
        <f>[52]ACCOUNTALLOC!G362</f>
        <v>0</v>
      </c>
      <c r="H362" s="697">
        <f>[52]ACCOUNTALLOC!H362</f>
        <v>0</v>
      </c>
      <c r="I362" s="697">
        <f>[52]ACCOUNTALLOC!I362</f>
        <v>0</v>
      </c>
      <c r="J362" s="697">
        <f>[52]ACCOUNTALLOC!J362</f>
        <v>0</v>
      </c>
      <c r="K362" s="697">
        <f>[52]ACCOUNTALLOC!K362</f>
        <v>0</v>
      </c>
      <c r="L362" s="698"/>
      <c r="M362" s="697">
        <f>[52]ACCOUNTALLOC!M362</f>
        <v>0</v>
      </c>
      <c r="N362" s="697">
        <f>[52]ACCOUNTALLOC!N362</f>
        <v>0</v>
      </c>
      <c r="O362" s="697">
        <f>[52]ACCOUNTALLOC!O362</f>
        <v>0</v>
      </c>
      <c r="P362" s="697">
        <f>[52]ACCOUNTALLOC!P362</f>
        <v>0</v>
      </c>
      <c r="Q362" s="697">
        <f>[52]ACCOUNTALLOC!Q362</f>
        <v>0</v>
      </c>
      <c r="R362" s="697">
        <f>[52]ACCOUNTALLOC!R362</f>
        <v>0</v>
      </c>
      <c r="S362" s="697">
        <f>[52]ACCOUNTALLOC!S362</f>
        <v>0</v>
      </c>
      <c r="T362" s="698"/>
      <c r="U362" s="697">
        <f>[52]ACCOUNTALLOC!U362</f>
        <v>0</v>
      </c>
      <c r="V362" s="697">
        <f>[52]ACCOUNTALLOC!V362</f>
        <v>0</v>
      </c>
      <c r="W362" s="697">
        <f>[52]ACCOUNTALLOC!W362</f>
        <v>0</v>
      </c>
      <c r="X362" s="697">
        <f>[52]ACCOUNTALLOC!X362</f>
        <v>0</v>
      </c>
      <c r="Y362" s="697">
        <f>[52]ACCOUNTALLOC!Y362</f>
        <v>0</v>
      </c>
      <c r="Z362" s="697">
        <f>[52]ACCOUNTALLOC!Z362</f>
        <v>0</v>
      </c>
      <c r="AA362" s="697">
        <f>[52]ACCOUNTALLOC!AA362</f>
        <v>0</v>
      </c>
      <c r="AB362" s="698"/>
      <c r="AC362" s="697">
        <f>[52]ACCOUNTALLOC!AC362</f>
        <v>0</v>
      </c>
      <c r="AD362" s="697">
        <f>[52]ACCOUNTALLOC!AD362</f>
        <v>0</v>
      </c>
      <c r="AE362" s="697">
        <f>[52]ACCOUNTALLOC!AE362</f>
        <v>0</v>
      </c>
      <c r="AF362" s="697">
        <f>[52]ACCOUNTALLOC!AF362</f>
        <v>0</v>
      </c>
      <c r="AG362" s="697">
        <f>[52]ACCOUNTALLOC!AG362</f>
        <v>0</v>
      </c>
      <c r="AH362" s="697">
        <f>[52]ACCOUNTALLOC!AH362</f>
        <v>0</v>
      </c>
      <c r="AI362" s="697">
        <f>[52]ACCOUNTALLOC!AI362</f>
        <v>0</v>
      </c>
      <c r="AJ362" s="698"/>
      <c r="AK362" s="697">
        <f>[52]ACCOUNTALLOC!AK362</f>
        <v>0</v>
      </c>
      <c r="AL362" s="697">
        <f>[52]ACCOUNTALLOC!AL362</f>
        <v>0</v>
      </c>
      <c r="AM362" s="697">
        <f>[52]ACCOUNTALLOC!AM362</f>
        <v>0</v>
      </c>
      <c r="AN362" s="697">
        <f>[52]ACCOUNTALLOC!AN362</f>
        <v>0</v>
      </c>
      <c r="AO362" s="697">
        <f>[52]ACCOUNTALLOC!AO362</f>
        <v>0</v>
      </c>
      <c r="AP362" s="697">
        <f>[52]ACCOUNTALLOC!AP362</f>
        <v>0</v>
      </c>
      <c r="AQ362" s="697">
        <f>[52]ACCOUNTALLOC!AQ362</f>
        <v>0</v>
      </c>
      <c r="AR362" s="698"/>
      <c r="AS362" s="697">
        <f>[52]ACCOUNTALLOC!AS362</f>
        <v>0</v>
      </c>
      <c r="AT362" s="697">
        <f>[52]ACCOUNTALLOC!AT362</f>
        <v>0</v>
      </c>
      <c r="AU362" s="697">
        <f>[52]ACCOUNTALLOC!AU362</f>
        <v>0</v>
      </c>
      <c r="AV362" s="697">
        <f>[52]ACCOUNTALLOC!AV362</f>
        <v>0</v>
      </c>
      <c r="AW362" s="697">
        <f>[52]ACCOUNTALLOC!AW362</f>
        <v>0</v>
      </c>
      <c r="AX362" s="697">
        <f>[52]ACCOUNTALLOC!AX362</f>
        <v>0</v>
      </c>
      <c r="AY362" s="697">
        <f>[52]ACCOUNTALLOC!AY362</f>
        <v>0</v>
      </c>
      <c r="AZ362" s="698"/>
      <c r="BA362" s="697">
        <f>[52]ACCOUNTALLOC!BA362</f>
        <v>0</v>
      </c>
      <c r="BB362" s="697">
        <f>[52]ACCOUNTALLOC!BB362</f>
        <v>0</v>
      </c>
      <c r="BC362" s="697">
        <f>[52]ACCOUNTALLOC!BC362</f>
        <v>0</v>
      </c>
      <c r="BD362" s="697">
        <f>[52]ACCOUNTALLOC!BD362</f>
        <v>0</v>
      </c>
      <c r="BE362" s="697">
        <f>[52]ACCOUNTALLOC!BE362</f>
        <v>0</v>
      </c>
      <c r="BF362" s="697">
        <f>[52]ACCOUNTALLOC!BF362</f>
        <v>0</v>
      </c>
      <c r="BG362" s="697">
        <f>[52]ACCOUNTALLOC!BG362</f>
        <v>0</v>
      </c>
      <c r="BH362" s="698"/>
      <c r="BI362" s="697">
        <f>[52]ACCOUNTALLOC!BI362</f>
        <v>0</v>
      </c>
      <c r="BJ362" s="697">
        <f>[52]ACCOUNTALLOC!BJ362</f>
        <v>0</v>
      </c>
      <c r="BK362" s="697">
        <f>[52]ACCOUNTALLOC!BK362</f>
        <v>0</v>
      </c>
      <c r="BL362" s="697">
        <f>[52]ACCOUNTALLOC!BL362</f>
        <v>0</v>
      </c>
      <c r="BM362" s="697">
        <f>[52]ACCOUNTALLOC!BM362</f>
        <v>0</v>
      </c>
      <c r="BN362" s="697">
        <f>[52]ACCOUNTALLOC!BN362</f>
        <v>0</v>
      </c>
      <c r="BO362" s="697">
        <f>[52]ACCOUNTALLOC!BO362</f>
        <v>0</v>
      </c>
      <c r="BP362" s="698"/>
      <c r="BQ362" s="697">
        <f>[52]ACCOUNTALLOC!BQ362</f>
        <v>0</v>
      </c>
      <c r="BR362" s="697">
        <f>[52]ACCOUNTALLOC!BR362</f>
        <v>0</v>
      </c>
      <c r="BS362" s="697">
        <f>[52]ACCOUNTALLOC!BS362</f>
        <v>0</v>
      </c>
      <c r="BT362" s="697">
        <f>[52]ACCOUNTALLOC!BT362</f>
        <v>0</v>
      </c>
      <c r="BU362" s="697">
        <f>[52]ACCOUNTALLOC!BU362</f>
        <v>0</v>
      </c>
      <c r="BV362" s="697">
        <f>[52]ACCOUNTALLOC!BV362</f>
        <v>0</v>
      </c>
      <c r="BW362" s="697">
        <f>[52]ACCOUNTALLOC!BW362</f>
        <v>0</v>
      </c>
      <c r="BX362" s="698"/>
      <c r="BY362" s="697">
        <f>[52]ACCOUNTALLOC!BY362</f>
        <v>0</v>
      </c>
      <c r="BZ362" s="697">
        <f>[52]ACCOUNTALLOC!BZ362</f>
        <v>0</v>
      </c>
      <c r="CA362" s="697">
        <f>[52]ACCOUNTALLOC!CA362</f>
        <v>0</v>
      </c>
      <c r="CB362" s="697">
        <f>[52]ACCOUNTALLOC!CB362</f>
        <v>0</v>
      </c>
      <c r="CC362" s="697">
        <f>[52]ACCOUNTALLOC!CC362</f>
        <v>0</v>
      </c>
      <c r="CD362" s="697">
        <f>[52]ACCOUNTALLOC!CD362</f>
        <v>0</v>
      </c>
      <c r="CE362" s="697">
        <f>[52]ACCOUNTALLOC!CE362</f>
        <v>0</v>
      </c>
      <c r="CF362" s="698"/>
      <c r="CG362" s="697">
        <f>[52]ACCOUNTALLOC!CG362</f>
        <v>0</v>
      </c>
      <c r="CH362" s="697">
        <f>[52]ACCOUNTALLOC!CH362</f>
        <v>0</v>
      </c>
      <c r="CI362" s="697">
        <f>[52]ACCOUNTALLOC!CI362</f>
        <v>0</v>
      </c>
      <c r="CJ362" s="697">
        <f>[52]ACCOUNTALLOC!CJ362</f>
        <v>0</v>
      </c>
      <c r="CK362" s="697">
        <f>[52]ACCOUNTALLOC!CK362</f>
        <v>0</v>
      </c>
      <c r="CL362" s="697">
        <f>[52]ACCOUNTALLOC!CL362</f>
        <v>0</v>
      </c>
      <c r="CM362" s="697">
        <f>[52]ACCOUNTALLOC!CM362</f>
        <v>0</v>
      </c>
      <c r="CN362" s="698">
        <f>[52]ACCOUNTALLOC!CN362</f>
        <v>0</v>
      </c>
      <c r="CO362" s="697">
        <f>[52]ACCOUNTALLOC!CO362</f>
        <v>0</v>
      </c>
      <c r="CP362" s="697">
        <f>[52]ACCOUNTALLOC!CP362</f>
        <v>0</v>
      </c>
      <c r="CQ362" s="697">
        <f>[52]ACCOUNTALLOC!CQ362</f>
        <v>0</v>
      </c>
      <c r="CR362" s="697">
        <f>[52]ACCOUNTALLOC!CR362</f>
        <v>0</v>
      </c>
      <c r="CS362" s="697">
        <f>[52]ACCOUNTALLOC!CS362</f>
        <v>0</v>
      </c>
      <c r="CT362" s="697">
        <f>[52]ACCOUNTALLOC!CT362</f>
        <v>0</v>
      </c>
      <c r="CU362" s="697">
        <f>[52]ACCOUNTALLOC!CU362</f>
        <v>0</v>
      </c>
      <c r="CW362" s="65">
        <f>[52]ACCOUNTALLOC!CW362</f>
        <v>0</v>
      </c>
      <c r="CX362" s="65">
        <f>[52]ACCOUNTALLOC!CX362</f>
        <v>0</v>
      </c>
      <c r="CY362" s="65">
        <f>[52]ACCOUNTALLOC!CY362</f>
        <v>0</v>
      </c>
      <c r="CZ362" s="65">
        <f>[52]ACCOUNTALLOC!CZ362</f>
        <v>0</v>
      </c>
      <c r="DA362" s="65">
        <f>[52]ACCOUNTALLOC!DA362</f>
        <v>0</v>
      </c>
      <c r="DB362" s="65">
        <f>[52]ACCOUNTALLOC!DB362</f>
        <v>0</v>
      </c>
      <c r="DC362" s="65">
        <f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>[52]ACCOUNTALLOC!E363</f>
        <v>0</v>
      </c>
      <c r="F363" s="697">
        <f>[52]ACCOUNTALLOC!F363</f>
        <v>0</v>
      </c>
      <c r="G363" s="697">
        <f>[52]ACCOUNTALLOC!G363</f>
        <v>0</v>
      </c>
      <c r="H363" s="697">
        <f>[52]ACCOUNTALLOC!H363</f>
        <v>0</v>
      </c>
      <c r="I363" s="697">
        <f>[52]ACCOUNTALLOC!I363</f>
        <v>0</v>
      </c>
      <c r="J363" s="697">
        <f>[52]ACCOUNTALLOC!J363</f>
        <v>0</v>
      </c>
      <c r="K363" s="697">
        <f>[52]ACCOUNTALLOC!K363</f>
        <v>0</v>
      </c>
      <c r="L363" s="698"/>
      <c r="M363" s="697">
        <f>[52]ACCOUNTALLOC!M363</f>
        <v>0</v>
      </c>
      <c r="N363" s="697">
        <f>[52]ACCOUNTALLOC!N363</f>
        <v>0</v>
      </c>
      <c r="O363" s="697">
        <f>[52]ACCOUNTALLOC!O363</f>
        <v>0</v>
      </c>
      <c r="P363" s="697">
        <f>[52]ACCOUNTALLOC!P363</f>
        <v>0</v>
      </c>
      <c r="Q363" s="697">
        <f>[52]ACCOUNTALLOC!Q363</f>
        <v>0</v>
      </c>
      <c r="R363" s="697">
        <f>[52]ACCOUNTALLOC!R363</f>
        <v>0</v>
      </c>
      <c r="S363" s="697">
        <f>[52]ACCOUNTALLOC!S363</f>
        <v>0</v>
      </c>
      <c r="T363" s="698"/>
      <c r="U363" s="697">
        <f>[52]ACCOUNTALLOC!U363</f>
        <v>0</v>
      </c>
      <c r="V363" s="697">
        <f>[52]ACCOUNTALLOC!V363</f>
        <v>0</v>
      </c>
      <c r="W363" s="697">
        <f>[52]ACCOUNTALLOC!W363</f>
        <v>0</v>
      </c>
      <c r="X363" s="697">
        <f>[52]ACCOUNTALLOC!X363</f>
        <v>0</v>
      </c>
      <c r="Y363" s="697">
        <f>[52]ACCOUNTALLOC!Y363</f>
        <v>0</v>
      </c>
      <c r="Z363" s="697">
        <f>[52]ACCOUNTALLOC!Z363</f>
        <v>0</v>
      </c>
      <c r="AA363" s="697">
        <f>[52]ACCOUNTALLOC!AA363</f>
        <v>0</v>
      </c>
      <c r="AB363" s="698"/>
      <c r="AC363" s="697">
        <f>[52]ACCOUNTALLOC!AC363</f>
        <v>0</v>
      </c>
      <c r="AD363" s="697">
        <f>[52]ACCOUNTALLOC!AD363</f>
        <v>0</v>
      </c>
      <c r="AE363" s="697">
        <f>[52]ACCOUNTALLOC!AE363</f>
        <v>0</v>
      </c>
      <c r="AF363" s="697">
        <f>[52]ACCOUNTALLOC!AF363</f>
        <v>0</v>
      </c>
      <c r="AG363" s="697">
        <f>[52]ACCOUNTALLOC!AG363</f>
        <v>0</v>
      </c>
      <c r="AH363" s="697">
        <f>[52]ACCOUNTALLOC!AH363</f>
        <v>0</v>
      </c>
      <c r="AI363" s="697">
        <f>[52]ACCOUNTALLOC!AI363</f>
        <v>0</v>
      </c>
      <c r="AJ363" s="698"/>
      <c r="AK363" s="697">
        <f>[52]ACCOUNTALLOC!AK363</f>
        <v>0</v>
      </c>
      <c r="AL363" s="697">
        <f>[52]ACCOUNTALLOC!AL363</f>
        <v>0</v>
      </c>
      <c r="AM363" s="697">
        <f>[52]ACCOUNTALLOC!AM363</f>
        <v>0</v>
      </c>
      <c r="AN363" s="697">
        <f>[52]ACCOUNTALLOC!AN363</f>
        <v>0</v>
      </c>
      <c r="AO363" s="697">
        <f>[52]ACCOUNTALLOC!AO363</f>
        <v>0</v>
      </c>
      <c r="AP363" s="697">
        <f>[52]ACCOUNTALLOC!AP363</f>
        <v>0</v>
      </c>
      <c r="AQ363" s="697">
        <f>[52]ACCOUNTALLOC!AQ363</f>
        <v>0</v>
      </c>
      <c r="AR363" s="698"/>
      <c r="AS363" s="697">
        <f>[52]ACCOUNTALLOC!AS363</f>
        <v>0</v>
      </c>
      <c r="AT363" s="697">
        <f>[52]ACCOUNTALLOC!AT363</f>
        <v>0</v>
      </c>
      <c r="AU363" s="697">
        <f>[52]ACCOUNTALLOC!AU363</f>
        <v>0</v>
      </c>
      <c r="AV363" s="697">
        <f>[52]ACCOUNTALLOC!AV363</f>
        <v>0</v>
      </c>
      <c r="AW363" s="697">
        <f>[52]ACCOUNTALLOC!AW363</f>
        <v>0</v>
      </c>
      <c r="AX363" s="697">
        <f>[52]ACCOUNTALLOC!AX363</f>
        <v>0</v>
      </c>
      <c r="AY363" s="697">
        <f>[52]ACCOUNTALLOC!AY363</f>
        <v>0</v>
      </c>
      <c r="AZ363" s="698"/>
      <c r="BA363" s="697">
        <f>[52]ACCOUNTALLOC!BA363</f>
        <v>0</v>
      </c>
      <c r="BB363" s="697">
        <f>[52]ACCOUNTALLOC!BB363</f>
        <v>0</v>
      </c>
      <c r="BC363" s="697">
        <f>[52]ACCOUNTALLOC!BC363</f>
        <v>0</v>
      </c>
      <c r="BD363" s="697">
        <f>[52]ACCOUNTALLOC!BD363</f>
        <v>0</v>
      </c>
      <c r="BE363" s="697">
        <f>[52]ACCOUNTALLOC!BE363</f>
        <v>0</v>
      </c>
      <c r="BF363" s="697">
        <f>[52]ACCOUNTALLOC!BF363</f>
        <v>0</v>
      </c>
      <c r="BG363" s="697">
        <f>[52]ACCOUNTALLOC!BG363</f>
        <v>0</v>
      </c>
      <c r="BH363" s="698"/>
      <c r="BI363" s="697">
        <f>[52]ACCOUNTALLOC!BI363</f>
        <v>0</v>
      </c>
      <c r="BJ363" s="697">
        <f>[52]ACCOUNTALLOC!BJ363</f>
        <v>0</v>
      </c>
      <c r="BK363" s="697">
        <f>[52]ACCOUNTALLOC!BK363</f>
        <v>0</v>
      </c>
      <c r="BL363" s="697">
        <f>[52]ACCOUNTALLOC!BL363</f>
        <v>0</v>
      </c>
      <c r="BM363" s="697">
        <f>[52]ACCOUNTALLOC!BM363</f>
        <v>0</v>
      </c>
      <c r="BN363" s="697">
        <f>[52]ACCOUNTALLOC!BN363</f>
        <v>0</v>
      </c>
      <c r="BO363" s="697">
        <f>[52]ACCOUNTALLOC!BO363</f>
        <v>0</v>
      </c>
      <c r="BP363" s="698"/>
      <c r="BQ363" s="697">
        <f>[52]ACCOUNTALLOC!BQ363</f>
        <v>0</v>
      </c>
      <c r="BR363" s="697">
        <f>[52]ACCOUNTALLOC!BR363</f>
        <v>0</v>
      </c>
      <c r="BS363" s="697">
        <f>[52]ACCOUNTALLOC!BS363</f>
        <v>0</v>
      </c>
      <c r="BT363" s="697">
        <f>[52]ACCOUNTALLOC!BT363</f>
        <v>0</v>
      </c>
      <c r="BU363" s="697">
        <f>[52]ACCOUNTALLOC!BU363</f>
        <v>0</v>
      </c>
      <c r="BV363" s="697">
        <f>[52]ACCOUNTALLOC!BV363</f>
        <v>0</v>
      </c>
      <c r="BW363" s="697">
        <f>[52]ACCOUNTALLOC!BW363</f>
        <v>0</v>
      </c>
      <c r="BX363" s="698"/>
      <c r="BY363" s="697">
        <f>[52]ACCOUNTALLOC!BY363</f>
        <v>0</v>
      </c>
      <c r="BZ363" s="697">
        <f>[52]ACCOUNTALLOC!BZ363</f>
        <v>0</v>
      </c>
      <c r="CA363" s="697">
        <f>[52]ACCOUNTALLOC!CA363</f>
        <v>0</v>
      </c>
      <c r="CB363" s="697">
        <f>[52]ACCOUNTALLOC!CB363</f>
        <v>0</v>
      </c>
      <c r="CC363" s="697">
        <f>[52]ACCOUNTALLOC!CC363</f>
        <v>0</v>
      </c>
      <c r="CD363" s="697">
        <f>[52]ACCOUNTALLOC!CD363</f>
        <v>0</v>
      </c>
      <c r="CE363" s="697">
        <f>[52]ACCOUNTALLOC!CE363</f>
        <v>0</v>
      </c>
      <c r="CF363" s="698"/>
      <c r="CG363" s="697">
        <f>[52]ACCOUNTALLOC!CG363</f>
        <v>0</v>
      </c>
      <c r="CH363" s="697">
        <f>[52]ACCOUNTALLOC!CH363</f>
        <v>0</v>
      </c>
      <c r="CI363" s="697">
        <f>[52]ACCOUNTALLOC!CI363</f>
        <v>0</v>
      </c>
      <c r="CJ363" s="697">
        <f>[52]ACCOUNTALLOC!CJ363</f>
        <v>0</v>
      </c>
      <c r="CK363" s="697">
        <f>[52]ACCOUNTALLOC!CK363</f>
        <v>0</v>
      </c>
      <c r="CL363" s="697">
        <f>[52]ACCOUNTALLOC!CL363</f>
        <v>0</v>
      </c>
      <c r="CM363" s="697">
        <f>[52]ACCOUNTALLOC!CM363</f>
        <v>0</v>
      </c>
      <c r="CN363" s="698">
        <f>[52]ACCOUNTALLOC!CN363</f>
        <v>0</v>
      </c>
      <c r="CO363" s="697">
        <f>[52]ACCOUNTALLOC!CO363</f>
        <v>0</v>
      </c>
      <c r="CP363" s="697">
        <f>[52]ACCOUNTALLOC!CP363</f>
        <v>0</v>
      </c>
      <c r="CQ363" s="697">
        <f>[52]ACCOUNTALLOC!CQ363</f>
        <v>0</v>
      </c>
      <c r="CR363" s="697">
        <f>[52]ACCOUNTALLOC!CR363</f>
        <v>0</v>
      </c>
      <c r="CS363" s="697">
        <f>[52]ACCOUNTALLOC!CS363</f>
        <v>0</v>
      </c>
      <c r="CT363" s="697">
        <f>[52]ACCOUNTALLOC!CT363</f>
        <v>0</v>
      </c>
      <c r="CU363" s="697">
        <f>[52]ACCOUNTALLOC!CU363</f>
        <v>0</v>
      </c>
      <c r="CW363" s="65">
        <f>[52]ACCOUNTALLOC!CW363</f>
        <v>0</v>
      </c>
      <c r="CX363" s="65">
        <f>[52]ACCOUNTALLOC!CX363</f>
        <v>0</v>
      </c>
      <c r="CY363" s="65">
        <f>[52]ACCOUNTALLOC!CY363</f>
        <v>0</v>
      </c>
      <c r="CZ363" s="65">
        <f>[52]ACCOUNTALLOC!CZ363</f>
        <v>0</v>
      </c>
      <c r="DA363" s="65">
        <f>[52]ACCOUNTALLOC!DA363</f>
        <v>0</v>
      </c>
      <c r="DB363" s="65">
        <f>[52]ACCOUNTALLOC!DB363</f>
        <v>0</v>
      </c>
      <c r="DC363" s="65">
        <f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>[52]ACCOUNTALLOC!E364</f>
        <v>0</v>
      </c>
      <c r="F364" s="697">
        <f>[52]ACCOUNTALLOC!F364</f>
        <v>0</v>
      </c>
      <c r="G364" s="697">
        <f>[52]ACCOUNTALLOC!G364</f>
        <v>0</v>
      </c>
      <c r="H364" s="697">
        <f>[52]ACCOUNTALLOC!H364</f>
        <v>0</v>
      </c>
      <c r="I364" s="697">
        <f>[52]ACCOUNTALLOC!I364</f>
        <v>0</v>
      </c>
      <c r="J364" s="697">
        <f>[52]ACCOUNTALLOC!J364</f>
        <v>0</v>
      </c>
      <c r="K364" s="697">
        <f>[52]ACCOUNTALLOC!K364</f>
        <v>0</v>
      </c>
      <c r="L364" s="698"/>
      <c r="M364" s="697">
        <f>[52]ACCOUNTALLOC!M364</f>
        <v>0</v>
      </c>
      <c r="N364" s="697">
        <f>[52]ACCOUNTALLOC!N364</f>
        <v>0</v>
      </c>
      <c r="O364" s="697">
        <f>[52]ACCOUNTALLOC!O364</f>
        <v>0</v>
      </c>
      <c r="P364" s="697">
        <f>[52]ACCOUNTALLOC!P364</f>
        <v>0</v>
      </c>
      <c r="Q364" s="697">
        <f>[52]ACCOUNTALLOC!Q364</f>
        <v>0</v>
      </c>
      <c r="R364" s="697">
        <f>[52]ACCOUNTALLOC!R364</f>
        <v>0</v>
      </c>
      <c r="S364" s="697">
        <f>[52]ACCOUNTALLOC!S364</f>
        <v>0</v>
      </c>
      <c r="T364" s="698"/>
      <c r="U364" s="697">
        <f>[52]ACCOUNTALLOC!U364</f>
        <v>0</v>
      </c>
      <c r="V364" s="697">
        <f>[52]ACCOUNTALLOC!V364</f>
        <v>0</v>
      </c>
      <c r="W364" s="697">
        <f>[52]ACCOUNTALLOC!W364</f>
        <v>0</v>
      </c>
      <c r="X364" s="697">
        <f>[52]ACCOUNTALLOC!X364</f>
        <v>0</v>
      </c>
      <c r="Y364" s="697">
        <f>[52]ACCOUNTALLOC!Y364</f>
        <v>0</v>
      </c>
      <c r="Z364" s="697">
        <f>[52]ACCOUNTALLOC!Z364</f>
        <v>0</v>
      </c>
      <c r="AA364" s="697">
        <f>[52]ACCOUNTALLOC!AA364</f>
        <v>0</v>
      </c>
      <c r="AB364" s="698"/>
      <c r="AC364" s="697">
        <f>[52]ACCOUNTALLOC!AC364</f>
        <v>0</v>
      </c>
      <c r="AD364" s="697">
        <f>[52]ACCOUNTALLOC!AD364</f>
        <v>0</v>
      </c>
      <c r="AE364" s="697">
        <f>[52]ACCOUNTALLOC!AE364</f>
        <v>0</v>
      </c>
      <c r="AF364" s="697">
        <f>[52]ACCOUNTALLOC!AF364</f>
        <v>0</v>
      </c>
      <c r="AG364" s="697">
        <f>[52]ACCOUNTALLOC!AG364</f>
        <v>0</v>
      </c>
      <c r="AH364" s="697">
        <f>[52]ACCOUNTALLOC!AH364</f>
        <v>0</v>
      </c>
      <c r="AI364" s="697">
        <f>[52]ACCOUNTALLOC!AI364</f>
        <v>0</v>
      </c>
      <c r="AJ364" s="698"/>
      <c r="AK364" s="697">
        <f>[52]ACCOUNTALLOC!AK364</f>
        <v>0</v>
      </c>
      <c r="AL364" s="697">
        <f>[52]ACCOUNTALLOC!AL364</f>
        <v>0</v>
      </c>
      <c r="AM364" s="697">
        <f>[52]ACCOUNTALLOC!AM364</f>
        <v>0</v>
      </c>
      <c r="AN364" s="697">
        <f>[52]ACCOUNTALLOC!AN364</f>
        <v>0</v>
      </c>
      <c r="AO364" s="697">
        <f>[52]ACCOUNTALLOC!AO364</f>
        <v>0</v>
      </c>
      <c r="AP364" s="697">
        <f>[52]ACCOUNTALLOC!AP364</f>
        <v>0</v>
      </c>
      <c r="AQ364" s="697">
        <f>[52]ACCOUNTALLOC!AQ364</f>
        <v>0</v>
      </c>
      <c r="AR364" s="698"/>
      <c r="AS364" s="697">
        <f>[52]ACCOUNTALLOC!AS364</f>
        <v>0</v>
      </c>
      <c r="AT364" s="697">
        <f>[52]ACCOUNTALLOC!AT364</f>
        <v>0</v>
      </c>
      <c r="AU364" s="697">
        <f>[52]ACCOUNTALLOC!AU364</f>
        <v>0</v>
      </c>
      <c r="AV364" s="697">
        <f>[52]ACCOUNTALLOC!AV364</f>
        <v>0</v>
      </c>
      <c r="AW364" s="697">
        <f>[52]ACCOUNTALLOC!AW364</f>
        <v>0</v>
      </c>
      <c r="AX364" s="697">
        <f>[52]ACCOUNTALLOC!AX364</f>
        <v>0</v>
      </c>
      <c r="AY364" s="697">
        <f>[52]ACCOUNTALLOC!AY364</f>
        <v>0</v>
      </c>
      <c r="AZ364" s="698"/>
      <c r="BA364" s="697">
        <f>[52]ACCOUNTALLOC!BA364</f>
        <v>0</v>
      </c>
      <c r="BB364" s="697">
        <f>[52]ACCOUNTALLOC!BB364</f>
        <v>0</v>
      </c>
      <c r="BC364" s="697">
        <f>[52]ACCOUNTALLOC!BC364</f>
        <v>0</v>
      </c>
      <c r="BD364" s="697">
        <f>[52]ACCOUNTALLOC!BD364</f>
        <v>0</v>
      </c>
      <c r="BE364" s="697">
        <f>[52]ACCOUNTALLOC!BE364</f>
        <v>0</v>
      </c>
      <c r="BF364" s="697">
        <f>[52]ACCOUNTALLOC!BF364</f>
        <v>0</v>
      </c>
      <c r="BG364" s="697">
        <f>[52]ACCOUNTALLOC!BG364</f>
        <v>0</v>
      </c>
      <c r="BH364" s="698"/>
      <c r="BI364" s="697">
        <f>[52]ACCOUNTALLOC!BI364</f>
        <v>0</v>
      </c>
      <c r="BJ364" s="697">
        <f>[52]ACCOUNTALLOC!BJ364</f>
        <v>0</v>
      </c>
      <c r="BK364" s="697">
        <f>[52]ACCOUNTALLOC!BK364</f>
        <v>0</v>
      </c>
      <c r="BL364" s="697">
        <f>[52]ACCOUNTALLOC!BL364</f>
        <v>0</v>
      </c>
      <c r="BM364" s="697">
        <f>[52]ACCOUNTALLOC!BM364</f>
        <v>0</v>
      </c>
      <c r="BN364" s="697">
        <f>[52]ACCOUNTALLOC!BN364</f>
        <v>0</v>
      </c>
      <c r="BO364" s="697">
        <f>[52]ACCOUNTALLOC!BO364</f>
        <v>0</v>
      </c>
      <c r="BP364" s="698"/>
      <c r="BQ364" s="697">
        <f>[52]ACCOUNTALLOC!BQ364</f>
        <v>0</v>
      </c>
      <c r="BR364" s="697">
        <f>[52]ACCOUNTALLOC!BR364</f>
        <v>0</v>
      </c>
      <c r="BS364" s="697">
        <f>[52]ACCOUNTALLOC!BS364</f>
        <v>0</v>
      </c>
      <c r="BT364" s="697">
        <f>[52]ACCOUNTALLOC!BT364</f>
        <v>0</v>
      </c>
      <c r="BU364" s="697">
        <f>[52]ACCOUNTALLOC!BU364</f>
        <v>0</v>
      </c>
      <c r="BV364" s="697">
        <f>[52]ACCOUNTALLOC!BV364</f>
        <v>0</v>
      </c>
      <c r="BW364" s="697">
        <f>[52]ACCOUNTALLOC!BW364</f>
        <v>0</v>
      </c>
      <c r="BX364" s="698"/>
      <c r="BY364" s="697">
        <f>[52]ACCOUNTALLOC!BY364</f>
        <v>0</v>
      </c>
      <c r="BZ364" s="697">
        <f>[52]ACCOUNTALLOC!BZ364</f>
        <v>0</v>
      </c>
      <c r="CA364" s="697">
        <f>[52]ACCOUNTALLOC!CA364</f>
        <v>0</v>
      </c>
      <c r="CB364" s="697">
        <f>[52]ACCOUNTALLOC!CB364</f>
        <v>0</v>
      </c>
      <c r="CC364" s="697">
        <f>[52]ACCOUNTALLOC!CC364</f>
        <v>0</v>
      </c>
      <c r="CD364" s="697">
        <f>[52]ACCOUNTALLOC!CD364</f>
        <v>0</v>
      </c>
      <c r="CE364" s="697">
        <f>[52]ACCOUNTALLOC!CE364</f>
        <v>0</v>
      </c>
      <c r="CF364" s="698"/>
      <c r="CG364" s="697">
        <f>[52]ACCOUNTALLOC!CG364</f>
        <v>0</v>
      </c>
      <c r="CH364" s="697">
        <f>[52]ACCOUNTALLOC!CH364</f>
        <v>0</v>
      </c>
      <c r="CI364" s="697">
        <f>[52]ACCOUNTALLOC!CI364</f>
        <v>0</v>
      </c>
      <c r="CJ364" s="697">
        <f>[52]ACCOUNTALLOC!CJ364</f>
        <v>0</v>
      </c>
      <c r="CK364" s="697">
        <f>[52]ACCOUNTALLOC!CK364</f>
        <v>0</v>
      </c>
      <c r="CL364" s="697">
        <f>[52]ACCOUNTALLOC!CL364</f>
        <v>0</v>
      </c>
      <c r="CM364" s="697">
        <f>[52]ACCOUNTALLOC!CM364</f>
        <v>0</v>
      </c>
      <c r="CN364" s="698">
        <f>[52]ACCOUNTALLOC!CN364</f>
        <v>0</v>
      </c>
      <c r="CO364" s="697">
        <f>[52]ACCOUNTALLOC!CO364</f>
        <v>0</v>
      </c>
      <c r="CP364" s="697">
        <f>[52]ACCOUNTALLOC!CP364</f>
        <v>0</v>
      </c>
      <c r="CQ364" s="697">
        <f>[52]ACCOUNTALLOC!CQ364</f>
        <v>0</v>
      </c>
      <c r="CR364" s="697">
        <f>[52]ACCOUNTALLOC!CR364</f>
        <v>0</v>
      </c>
      <c r="CS364" s="697">
        <f>[52]ACCOUNTALLOC!CS364</f>
        <v>0</v>
      </c>
      <c r="CT364" s="697">
        <f>[52]ACCOUNTALLOC!CT364</f>
        <v>0</v>
      </c>
      <c r="CU364" s="697">
        <f>[52]ACCOUNTALLOC!CU364</f>
        <v>0</v>
      </c>
      <c r="CW364" s="65">
        <f>[52]ACCOUNTALLOC!CW364</f>
        <v>0</v>
      </c>
      <c r="CX364" s="65">
        <f>[52]ACCOUNTALLOC!CX364</f>
        <v>0</v>
      </c>
      <c r="CY364" s="65">
        <f>[52]ACCOUNTALLOC!CY364</f>
        <v>0</v>
      </c>
      <c r="CZ364" s="65">
        <f>[52]ACCOUNTALLOC!CZ364</f>
        <v>0</v>
      </c>
      <c r="DA364" s="65">
        <f>[52]ACCOUNTALLOC!DA364</f>
        <v>0</v>
      </c>
      <c r="DB364" s="65">
        <f>[52]ACCOUNTALLOC!DB364</f>
        <v>0</v>
      </c>
      <c r="DC364" s="65">
        <f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>[52]ACCOUNTALLOC!E365</f>
        <v>0</v>
      </c>
      <c r="F365" s="697">
        <f>[52]ACCOUNTALLOC!F365</f>
        <v>0</v>
      </c>
      <c r="G365" s="697">
        <f>[52]ACCOUNTALLOC!G365</f>
        <v>0</v>
      </c>
      <c r="H365" s="697">
        <f>[52]ACCOUNTALLOC!H365</f>
        <v>0</v>
      </c>
      <c r="I365" s="697">
        <f>[52]ACCOUNTALLOC!I365</f>
        <v>0</v>
      </c>
      <c r="J365" s="697">
        <f>[52]ACCOUNTALLOC!J365</f>
        <v>0</v>
      </c>
      <c r="K365" s="697">
        <f>[52]ACCOUNTALLOC!K365</f>
        <v>0</v>
      </c>
      <c r="L365" s="698"/>
      <c r="M365" s="697">
        <f>[52]ACCOUNTALLOC!M365</f>
        <v>0</v>
      </c>
      <c r="N365" s="697">
        <f>[52]ACCOUNTALLOC!N365</f>
        <v>0</v>
      </c>
      <c r="O365" s="697">
        <f>[52]ACCOUNTALLOC!O365</f>
        <v>0</v>
      </c>
      <c r="P365" s="697">
        <f>[52]ACCOUNTALLOC!P365</f>
        <v>0</v>
      </c>
      <c r="Q365" s="697">
        <f>[52]ACCOUNTALLOC!Q365</f>
        <v>0</v>
      </c>
      <c r="R365" s="697">
        <f>[52]ACCOUNTALLOC!R365</f>
        <v>0</v>
      </c>
      <c r="S365" s="697">
        <f>[52]ACCOUNTALLOC!S365</f>
        <v>0</v>
      </c>
      <c r="T365" s="698"/>
      <c r="U365" s="697">
        <f>[52]ACCOUNTALLOC!U365</f>
        <v>0</v>
      </c>
      <c r="V365" s="697">
        <f>[52]ACCOUNTALLOC!V365</f>
        <v>0</v>
      </c>
      <c r="W365" s="697">
        <f>[52]ACCOUNTALLOC!W365</f>
        <v>0</v>
      </c>
      <c r="X365" s="697">
        <f>[52]ACCOUNTALLOC!X365</f>
        <v>0</v>
      </c>
      <c r="Y365" s="697">
        <f>[52]ACCOUNTALLOC!Y365</f>
        <v>0</v>
      </c>
      <c r="Z365" s="697">
        <f>[52]ACCOUNTALLOC!Z365</f>
        <v>0</v>
      </c>
      <c r="AA365" s="697">
        <f>[52]ACCOUNTALLOC!AA365</f>
        <v>0</v>
      </c>
      <c r="AB365" s="698"/>
      <c r="AC365" s="697">
        <f>[52]ACCOUNTALLOC!AC365</f>
        <v>0</v>
      </c>
      <c r="AD365" s="697">
        <f>[52]ACCOUNTALLOC!AD365</f>
        <v>0</v>
      </c>
      <c r="AE365" s="697">
        <f>[52]ACCOUNTALLOC!AE365</f>
        <v>0</v>
      </c>
      <c r="AF365" s="697">
        <f>[52]ACCOUNTALLOC!AF365</f>
        <v>0</v>
      </c>
      <c r="AG365" s="697">
        <f>[52]ACCOUNTALLOC!AG365</f>
        <v>0</v>
      </c>
      <c r="AH365" s="697">
        <f>[52]ACCOUNTALLOC!AH365</f>
        <v>0</v>
      </c>
      <c r="AI365" s="697">
        <f>[52]ACCOUNTALLOC!AI365</f>
        <v>0</v>
      </c>
      <c r="AJ365" s="698"/>
      <c r="AK365" s="697">
        <f>[52]ACCOUNTALLOC!AK365</f>
        <v>0</v>
      </c>
      <c r="AL365" s="697">
        <f>[52]ACCOUNTALLOC!AL365</f>
        <v>0</v>
      </c>
      <c r="AM365" s="697">
        <f>[52]ACCOUNTALLOC!AM365</f>
        <v>0</v>
      </c>
      <c r="AN365" s="697">
        <f>[52]ACCOUNTALLOC!AN365</f>
        <v>0</v>
      </c>
      <c r="AO365" s="697">
        <f>[52]ACCOUNTALLOC!AO365</f>
        <v>0</v>
      </c>
      <c r="AP365" s="697">
        <f>[52]ACCOUNTALLOC!AP365</f>
        <v>0</v>
      </c>
      <c r="AQ365" s="697">
        <f>[52]ACCOUNTALLOC!AQ365</f>
        <v>0</v>
      </c>
      <c r="AR365" s="698"/>
      <c r="AS365" s="697">
        <f>[52]ACCOUNTALLOC!AS365</f>
        <v>0</v>
      </c>
      <c r="AT365" s="697">
        <f>[52]ACCOUNTALLOC!AT365</f>
        <v>0</v>
      </c>
      <c r="AU365" s="697">
        <f>[52]ACCOUNTALLOC!AU365</f>
        <v>0</v>
      </c>
      <c r="AV365" s="697">
        <f>[52]ACCOUNTALLOC!AV365</f>
        <v>0</v>
      </c>
      <c r="AW365" s="697">
        <f>[52]ACCOUNTALLOC!AW365</f>
        <v>0</v>
      </c>
      <c r="AX365" s="697">
        <f>[52]ACCOUNTALLOC!AX365</f>
        <v>0</v>
      </c>
      <c r="AY365" s="697">
        <f>[52]ACCOUNTALLOC!AY365</f>
        <v>0</v>
      </c>
      <c r="AZ365" s="698"/>
      <c r="BA365" s="697">
        <f>[52]ACCOUNTALLOC!BA365</f>
        <v>0</v>
      </c>
      <c r="BB365" s="697">
        <f>[52]ACCOUNTALLOC!BB365</f>
        <v>0</v>
      </c>
      <c r="BC365" s="697">
        <f>[52]ACCOUNTALLOC!BC365</f>
        <v>0</v>
      </c>
      <c r="BD365" s="697">
        <f>[52]ACCOUNTALLOC!BD365</f>
        <v>0</v>
      </c>
      <c r="BE365" s="697">
        <f>[52]ACCOUNTALLOC!BE365</f>
        <v>0</v>
      </c>
      <c r="BF365" s="697">
        <f>[52]ACCOUNTALLOC!BF365</f>
        <v>0</v>
      </c>
      <c r="BG365" s="697">
        <f>[52]ACCOUNTALLOC!BG365</f>
        <v>0</v>
      </c>
      <c r="BH365" s="698"/>
      <c r="BI365" s="697">
        <f>[52]ACCOUNTALLOC!BI365</f>
        <v>0</v>
      </c>
      <c r="BJ365" s="697">
        <f>[52]ACCOUNTALLOC!BJ365</f>
        <v>0</v>
      </c>
      <c r="BK365" s="697">
        <f>[52]ACCOUNTALLOC!BK365</f>
        <v>0</v>
      </c>
      <c r="BL365" s="697">
        <f>[52]ACCOUNTALLOC!BL365</f>
        <v>0</v>
      </c>
      <c r="BM365" s="697">
        <f>[52]ACCOUNTALLOC!BM365</f>
        <v>0</v>
      </c>
      <c r="BN365" s="697">
        <f>[52]ACCOUNTALLOC!BN365</f>
        <v>0</v>
      </c>
      <c r="BO365" s="697">
        <f>[52]ACCOUNTALLOC!BO365</f>
        <v>0</v>
      </c>
      <c r="BP365" s="698"/>
      <c r="BQ365" s="697">
        <f>[52]ACCOUNTALLOC!BQ365</f>
        <v>0</v>
      </c>
      <c r="BR365" s="697">
        <f>[52]ACCOUNTALLOC!BR365</f>
        <v>0</v>
      </c>
      <c r="BS365" s="697">
        <f>[52]ACCOUNTALLOC!BS365</f>
        <v>0</v>
      </c>
      <c r="BT365" s="697">
        <f>[52]ACCOUNTALLOC!BT365</f>
        <v>0</v>
      </c>
      <c r="BU365" s="697">
        <f>[52]ACCOUNTALLOC!BU365</f>
        <v>0</v>
      </c>
      <c r="BV365" s="697">
        <f>[52]ACCOUNTALLOC!BV365</f>
        <v>0</v>
      </c>
      <c r="BW365" s="697">
        <f>[52]ACCOUNTALLOC!BW365</f>
        <v>0</v>
      </c>
      <c r="BX365" s="698"/>
      <c r="BY365" s="697">
        <f>[52]ACCOUNTALLOC!BY365</f>
        <v>0</v>
      </c>
      <c r="BZ365" s="697">
        <f>[52]ACCOUNTALLOC!BZ365</f>
        <v>0</v>
      </c>
      <c r="CA365" s="697">
        <f>[52]ACCOUNTALLOC!CA365</f>
        <v>0</v>
      </c>
      <c r="CB365" s="697">
        <f>[52]ACCOUNTALLOC!CB365</f>
        <v>0</v>
      </c>
      <c r="CC365" s="697">
        <f>[52]ACCOUNTALLOC!CC365</f>
        <v>0</v>
      </c>
      <c r="CD365" s="697">
        <f>[52]ACCOUNTALLOC!CD365</f>
        <v>0</v>
      </c>
      <c r="CE365" s="697">
        <f>[52]ACCOUNTALLOC!CE365</f>
        <v>0</v>
      </c>
      <c r="CF365" s="698"/>
      <c r="CG365" s="697">
        <f>[52]ACCOUNTALLOC!CG365</f>
        <v>0</v>
      </c>
      <c r="CH365" s="697">
        <f>[52]ACCOUNTALLOC!CH365</f>
        <v>0</v>
      </c>
      <c r="CI365" s="697">
        <f>[52]ACCOUNTALLOC!CI365</f>
        <v>0</v>
      </c>
      <c r="CJ365" s="697">
        <f>[52]ACCOUNTALLOC!CJ365</f>
        <v>0</v>
      </c>
      <c r="CK365" s="697">
        <f>[52]ACCOUNTALLOC!CK365</f>
        <v>0</v>
      </c>
      <c r="CL365" s="697">
        <f>[52]ACCOUNTALLOC!CL365</f>
        <v>0</v>
      </c>
      <c r="CM365" s="697">
        <f>[52]ACCOUNTALLOC!CM365</f>
        <v>0</v>
      </c>
      <c r="CN365" s="698">
        <f>[52]ACCOUNTALLOC!CN365</f>
        <v>0</v>
      </c>
      <c r="CO365" s="697">
        <f>[52]ACCOUNTALLOC!CO365</f>
        <v>0</v>
      </c>
      <c r="CP365" s="697">
        <f>[52]ACCOUNTALLOC!CP365</f>
        <v>0</v>
      </c>
      <c r="CQ365" s="697">
        <f>[52]ACCOUNTALLOC!CQ365</f>
        <v>0</v>
      </c>
      <c r="CR365" s="697">
        <f>[52]ACCOUNTALLOC!CR365</f>
        <v>0</v>
      </c>
      <c r="CS365" s="697">
        <f>[52]ACCOUNTALLOC!CS365</f>
        <v>0</v>
      </c>
      <c r="CT365" s="697">
        <f>[52]ACCOUNTALLOC!CT365</f>
        <v>0</v>
      </c>
      <c r="CU365" s="697">
        <f>[52]ACCOUNTALLOC!CU365</f>
        <v>0</v>
      </c>
      <c r="CW365" s="65">
        <f>[52]ACCOUNTALLOC!CW365</f>
        <v>0</v>
      </c>
      <c r="CX365" s="65">
        <f>[52]ACCOUNTALLOC!CX365</f>
        <v>0</v>
      </c>
      <c r="CY365" s="65">
        <f>[52]ACCOUNTALLOC!CY365</f>
        <v>0</v>
      </c>
      <c r="CZ365" s="65">
        <f>[52]ACCOUNTALLOC!CZ365</f>
        <v>0</v>
      </c>
      <c r="DA365" s="65">
        <f>[52]ACCOUNTALLOC!DA365</f>
        <v>0</v>
      </c>
      <c r="DB365" s="65">
        <f>[52]ACCOUNTALLOC!DB365</f>
        <v>0</v>
      </c>
      <c r="DC365" s="65">
        <f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>[52]ACCOUNTALLOC!E366</f>
        <v>0</v>
      </c>
      <c r="F366" s="696">
        <f>[52]ACCOUNTALLOC!F366</f>
        <v>0</v>
      </c>
      <c r="G366" s="696">
        <f>[52]ACCOUNTALLOC!G366</f>
        <v>0</v>
      </c>
      <c r="H366" s="696">
        <f>[52]ACCOUNTALLOC!H366</f>
        <v>0</v>
      </c>
      <c r="I366" s="696">
        <f>[52]ACCOUNTALLOC!I366</f>
        <v>0</v>
      </c>
      <c r="J366" s="696">
        <f>[52]ACCOUNTALLOC!J366</f>
        <v>0</v>
      </c>
      <c r="K366" s="696">
        <f>[52]ACCOUNTALLOC!K366</f>
        <v>0</v>
      </c>
      <c r="L366" s="696"/>
      <c r="M366" s="696">
        <f>[52]ACCOUNTALLOC!M366</f>
        <v>0</v>
      </c>
      <c r="N366" s="696">
        <f>[52]ACCOUNTALLOC!N366</f>
        <v>0</v>
      </c>
      <c r="O366" s="696">
        <f>[52]ACCOUNTALLOC!O366</f>
        <v>0</v>
      </c>
      <c r="P366" s="696">
        <f>[52]ACCOUNTALLOC!P366</f>
        <v>0</v>
      </c>
      <c r="Q366" s="696">
        <f>[52]ACCOUNTALLOC!Q366</f>
        <v>0</v>
      </c>
      <c r="R366" s="696">
        <f>[52]ACCOUNTALLOC!R366</f>
        <v>0</v>
      </c>
      <c r="S366" s="696">
        <f>[52]ACCOUNTALLOC!S366</f>
        <v>0</v>
      </c>
      <c r="T366" s="696"/>
      <c r="U366" s="696">
        <f>[52]ACCOUNTALLOC!U366</f>
        <v>0</v>
      </c>
      <c r="V366" s="696">
        <f>[52]ACCOUNTALLOC!V366</f>
        <v>0</v>
      </c>
      <c r="W366" s="696">
        <f>[52]ACCOUNTALLOC!W366</f>
        <v>0</v>
      </c>
      <c r="X366" s="696">
        <f>[52]ACCOUNTALLOC!X366</f>
        <v>0</v>
      </c>
      <c r="Y366" s="696">
        <f>[52]ACCOUNTALLOC!Y366</f>
        <v>0</v>
      </c>
      <c r="Z366" s="696">
        <f>[52]ACCOUNTALLOC!Z366</f>
        <v>0</v>
      </c>
      <c r="AA366" s="696">
        <f>[52]ACCOUNTALLOC!AA366</f>
        <v>0</v>
      </c>
      <c r="AB366" s="696"/>
      <c r="AC366" s="696">
        <f>[52]ACCOUNTALLOC!AC366</f>
        <v>0</v>
      </c>
      <c r="AD366" s="696">
        <f>[52]ACCOUNTALLOC!AD366</f>
        <v>0</v>
      </c>
      <c r="AE366" s="696">
        <f>[52]ACCOUNTALLOC!AE366</f>
        <v>0</v>
      </c>
      <c r="AF366" s="696">
        <f>[52]ACCOUNTALLOC!AF366</f>
        <v>0</v>
      </c>
      <c r="AG366" s="696">
        <f>[52]ACCOUNTALLOC!AG366</f>
        <v>0</v>
      </c>
      <c r="AH366" s="696">
        <f>[52]ACCOUNTALLOC!AH366</f>
        <v>0</v>
      </c>
      <c r="AI366" s="696">
        <f>[52]ACCOUNTALLOC!AI366</f>
        <v>0</v>
      </c>
      <c r="AJ366" s="696"/>
      <c r="AK366" s="696">
        <f>[52]ACCOUNTALLOC!AK366</f>
        <v>0</v>
      </c>
      <c r="AL366" s="696">
        <f>[52]ACCOUNTALLOC!AL366</f>
        <v>0</v>
      </c>
      <c r="AM366" s="696">
        <f>[52]ACCOUNTALLOC!AM366</f>
        <v>0</v>
      </c>
      <c r="AN366" s="696">
        <f>[52]ACCOUNTALLOC!AN366</f>
        <v>0</v>
      </c>
      <c r="AO366" s="696">
        <f>[52]ACCOUNTALLOC!AO366</f>
        <v>0</v>
      </c>
      <c r="AP366" s="696">
        <f>[52]ACCOUNTALLOC!AP366</f>
        <v>0</v>
      </c>
      <c r="AQ366" s="696">
        <f>[52]ACCOUNTALLOC!AQ366</f>
        <v>0</v>
      </c>
      <c r="AR366" s="696"/>
      <c r="AS366" s="696">
        <f>[52]ACCOUNTALLOC!AS366</f>
        <v>0</v>
      </c>
      <c r="AT366" s="696">
        <f>[52]ACCOUNTALLOC!AT366</f>
        <v>0</v>
      </c>
      <c r="AU366" s="696">
        <f>[52]ACCOUNTALLOC!AU366</f>
        <v>0</v>
      </c>
      <c r="AV366" s="696">
        <f>[52]ACCOUNTALLOC!AV366</f>
        <v>0</v>
      </c>
      <c r="AW366" s="696">
        <f>[52]ACCOUNTALLOC!AW366</f>
        <v>0</v>
      </c>
      <c r="AX366" s="696">
        <f>[52]ACCOUNTALLOC!AX366</f>
        <v>0</v>
      </c>
      <c r="AY366" s="696">
        <f>[52]ACCOUNTALLOC!AY366</f>
        <v>0</v>
      </c>
      <c r="AZ366" s="696"/>
      <c r="BA366" s="696">
        <f>[52]ACCOUNTALLOC!BA366</f>
        <v>0</v>
      </c>
      <c r="BB366" s="696">
        <f>[52]ACCOUNTALLOC!BB366</f>
        <v>0</v>
      </c>
      <c r="BC366" s="696">
        <f>[52]ACCOUNTALLOC!BC366</f>
        <v>0</v>
      </c>
      <c r="BD366" s="696">
        <f>[52]ACCOUNTALLOC!BD366</f>
        <v>0</v>
      </c>
      <c r="BE366" s="696">
        <f>[52]ACCOUNTALLOC!BE366</f>
        <v>0</v>
      </c>
      <c r="BF366" s="696">
        <f>[52]ACCOUNTALLOC!BF366</f>
        <v>0</v>
      </c>
      <c r="BG366" s="696">
        <f>[52]ACCOUNTALLOC!BG366</f>
        <v>0</v>
      </c>
      <c r="BH366" s="696"/>
      <c r="BI366" s="696">
        <f>[52]ACCOUNTALLOC!BI366</f>
        <v>0</v>
      </c>
      <c r="BJ366" s="696">
        <f>[52]ACCOUNTALLOC!BJ366</f>
        <v>0</v>
      </c>
      <c r="BK366" s="696">
        <f>[52]ACCOUNTALLOC!BK366</f>
        <v>0</v>
      </c>
      <c r="BL366" s="696">
        <f>[52]ACCOUNTALLOC!BL366</f>
        <v>0</v>
      </c>
      <c r="BM366" s="696">
        <f>[52]ACCOUNTALLOC!BM366</f>
        <v>0</v>
      </c>
      <c r="BN366" s="696">
        <f>[52]ACCOUNTALLOC!BN366</f>
        <v>0</v>
      </c>
      <c r="BO366" s="696">
        <f>[52]ACCOUNTALLOC!BO366</f>
        <v>0</v>
      </c>
      <c r="BP366" s="696"/>
      <c r="BQ366" s="696">
        <f>[52]ACCOUNTALLOC!BQ366</f>
        <v>0</v>
      </c>
      <c r="BR366" s="696">
        <f>[52]ACCOUNTALLOC!BR366</f>
        <v>0</v>
      </c>
      <c r="BS366" s="696">
        <f>[52]ACCOUNTALLOC!BS366</f>
        <v>0</v>
      </c>
      <c r="BT366" s="696">
        <f>[52]ACCOUNTALLOC!BT366</f>
        <v>0</v>
      </c>
      <c r="BU366" s="696">
        <f>[52]ACCOUNTALLOC!BU366</f>
        <v>0</v>
      </c>
      <c r="BV366" s="696">
        <f>[52]ACCOUNTALLOC!BV366</f>
        <v>0</v>
      </c>
      <c r="BW366" s="696">
        <f>[52]ACCOUNTALLOC!BW366</f>
        <v>0</v>
      </c>
      <c r="BX366" s="696"/>
      <c r="BY366" s="696">
        <f>[52]ACCOUNTALLOC!BY366</f>
        <v>0</v>
      </c>
      <c r="BZ366" s="696">
        <f>[52]ACCOUNTALLOC!BZ366</f>
        <v>0</v>
      </c>
      <c r="CA366" s="696">
        <f>[52]ACCOUNTALLOC!CA366</f>
        <v>0</v>
      </c>
      <c r="CB366" s="696">
        <f>[52]ACCOUNTALLOC!CB366</f>
        <v>0</v>
      </c>
      <c r="CC366" s="696">
        <f>[52]ACCOUNTALLOC!CC366</f>
        <v>0</v>
      </c>
      <c r="CD366" s="696">
        <f>[52]ACCOUNTALLOC!CD366</f>
        <v>0</v>
      </c>
      <c r="CE366" s="696">
        <f>[52]ACCOUNTALLOC!CE366</f>
        <v>0</v>
      </c>
      <c r="CF366" s="696"/>
      <c r="CG366" s="696">
        <f>[52]ACCOUNTALLOC!CG366</f>
        <v>0</v>
      </c>
      <c r="CH366" s="696">
        <f>[52]ACCOUNTALLOC!CH366</f>
        <v>0</v>
      </c>
      <c r="CI366" s="696">
        <f>[52]ACCOUNTALLOC!CI366</f>
        <v>0</v>
      </c>
      <c r="CJ366" s="696">
        <f>[52]ACCOUNTALLOC!CJ366</f>
        <v>0</v>
      </c>
      <c r="CK366" s="696">
        <f>[52]ACCOUNTALLOC!CK366</f>
        <v>0</v>
      </c>
      <c r="CL366" s="696">
        <f>[52]ACCOUNTALLOC!CL366</f>
        <v>0</v>
      </c>
      <c r="CM366" s="696">
        <f>[52]ACCOUNTALLOC!CM366</f>
        <v>0</v>
      </c>
      <c r="CN366" s="696">
        <f>[52]ACCOUNTALLOC!CN366</f>
        <v>0</v>
      </c>
      <c r="CO366" s="696">
        <f>[52]ACCOUNTALLOC!CO366</f>
        <v>0</v>
      </c>
      <c r="CP366" s="696">
        <f>[52]ACCOUNTALLOC!CP366</f>
        <v>0</v>
      </c>
      <c r="CQ366" s="696">
        <f>[52]ACCOUNTALLOC!CQ366</f>
        <v>0</v>
      </c>
      <c r="CR366" s="696">
        <f>[52]ACCOUNTALLOC!CR366</f>
        <v>0</v>
      </c>
      <c r="CS366" s="696">
        <f>[52]ACCOUNTALLOC!CS366</f>
        <v>0</v>
      </c>
      <c r="CT366" s="696">
        <f>[52]ACCOUNTALLOC!CT366</f>
        <v>0</v>
      </c>
      <c r="CU366" s="696">
        <f>[52]ACCOUNTALLOC!CU366</f>
        <v>0</v>
      </c>
      <c r="CV366" s="66"/>
      <c r="CW366" s="66">
        <f>[52]ACCOUNTALLOC!CW366</f>
        <v>0</v>
      </c>
      <c r="CX366" s="66">
        <f>[52]ACCOUNTALLOC!CX366</f>
        <v>0</v>
      </c>
      <c r="CY366" s="66">
        <f>[52]ACCOUNTALLOC!CY366</f>
        <v>0</v>
      </c>
      <c r="CZ366" s="66">
        <f>[52]ACCOUNTALLOC!CZ366</f>
        <v>0</v>
      </c>
      <c r="DA366" s="66">
        <f>[52]ACCOUNTALLOC!DA366</f>
        <v>0</v>
      </c>
      <c r="DB366" s="66">
        <f>[52]ACCOUNTALLOC!DB366</f>
        <v>0</v>
      </c>
      <c r="DC366" s="66">
        <f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>[52]ACCOUNTALLOC!E369</f>
        <v>0</v>
      </c>
      <c r="F369" s="697">
        <f>[52]ACCOUNTALLOC!F369</f>
        <v>0</v>
      </c>
      <c r="G369" s="697">
        <f>[52]ACCOUNTALLOC!G369</f>
        <v>0</v>
      </c>
      <c r="H369" s="697">
        <f>[52]ACCOUNTALLOC!H369</f>
        <v>0</v>
      </c>
      <c r="I369" s="697">
        <f>[52]ACCOUNTALLOC!I369</f>
        <v>0</v>
      </c>
      <c r="J369" s="697">
        <f>[52]ACCOUNTALLOC!J369</f>
        <v>0</v>
      </c>
      <c r="K369" s="697">
        <f>[52]ACCOUNTALLOC!K369</f>
        <v>0</v>
      </c>
      <c r="L369" s="698"/>
      <c r="M369" s="697">
        <f>[52]ACCOUNTALLOC!M369</f>
        <v>0</v>
      </c>
      <c r="N369" s="697">
        <f>[52]ACCOUNTALLOC!N369</f>
        <v>0</v>
      </c>
      <c r="O369" s="697">
        <f>[52]ACCOUNTALLOC!O369</f>
        <v>0</v>
      </c>
      <c r="P369" s="697">
        <f>[52]ACCOUNTALLOC!P369</f>
        <v>0</v>
      </c>
      <c r="Q369" s="697">
        <f>[52]ACCOUNTALLOC!Q369</f>
        <v>0</v>
      </c>
      <c r="R369" s="697">
        <f>[52]ACCOUNTALLOC!R369</f>
        <v>0</v>
      </c>
      <c r="S369" s="697">
        <f>[52]ACCOUNTALLOC!S369</f>
        <v>0</v>
      </c>
      <c r="T369" s="698"/>
      <c r="U369" s="697">
        <f>[52]ACCOUNTALLOC!U369</f>
        <v>0</v>
      </c>
      <c r="V369" s="697">
        <f>[52]ACCOUNTALLOC!V369</f>
        <v>0</v>
      </c>
      <c r="W369" s="697">
        <f>[52]ACCOUNTALLOC!W369</f>
        <v>0</v>
      </c>
      <c r="X369" s="697">
        <f>[52]ACCOUNTALLOC!X369</f>
        <v>0</v>
      </c>
      <c r="Y369" s="697">
        <f>[52]ACCOUNTALLOC!Y369</f>
        <v>0</v>
      </c>
      <c r="Z369" s="697">
        <f>[52]ACCOUNTALLOC!Z369</f>
        <v>0</v>
      </c>
      <c r="AA369" s="697">
        <f>[52]ACCOUNTALLOC!AA369</f>
        <v>0</v>
      </c>
      <c r="AB369" s="698"/>
      <c r="AC369" s="697">
        <f>[52]ACCOUNTALLOC!AC369</f>
        <v>0</v>
      </c>
      <c r="AD369" s="697">
        <f>[52]ACCOUNTALLOC!AD369</f>
        <v>0</v>
      </c>
      <c r="AE369" s="697">
        <f>[52]ACCOUNTALLOC!AE369</f>
        <v>0</v>
      </c>
      <c r="AF369" s="697">
        <f>[52]ACCOUNTALLOC!AF369</f>
        <v>0</v>
      </c>
      <c r="AG369" s="697">
        <f>[52]ACCOUNTALLOC!AG369</f>
        <v>0</v>
      </c>
      <c r="AH369" s="697">
        <f>[52]ACCOUNTALLOC!AH369</f>
        <v>0</v>
      </c>
      <c r="AI369" s="697">
        <f>[52]ACCOUNTALLOC!AI369</f>
        <v>0</v>
      </c>
      <c r="AJ369" s="698"/>
      <c r="AK369" s="697">
        <f>[52]ACCOUNTALLOC!AK369</f>
        <v>0</v>
      </c>
      <c r="AL369" s="697">
        <f>[52]ACCOUNTALLOC!AL369</f>
        <v>0</v>
      </c>
      <c r="AM369" s="697">
        <f>[52]ACCOUNTALLOC!AM369</f>
        <v>0</v>
      </c>
      <c r="AN369" s="697">
        <f>[52]ACCOUNTALLOC!AN369</f>
        <v>0</v>
      </c>
      <c r="AO369" s="697">
        <f>[52]ACCOUNTALLOC!AO369</f>
        <v>0</v>
      </c>
      <c r="AP369" s="697">
        <f>[52]ACCOUNTALLOC!AP369</f>
        <v>0</v>
      </c>
      <c r="AQ369" s="697">
        <f>[52]ACCOUNTALLOC!AQ369</f>
        <v>0</v>
      </c>
      <c r="AR369" s="698"/>
      <c r="AS369" s="697">
        <f>[52]ACCOUNTALLOC!AS369</f>
        <v>0</v>
      </c>
      <c r="AT369" s="697">
        <f>[52]ACCOUNTALLOC!AT369</f>
        <v>0</v>
      </c>
      <c r="AU369" s="697">
        <f>[52]ACCOUNTALLOC!AU369</f>
        <v>0</v>
      </c>
      <c r="AV369" s="697">
        <f>[52]ACCOUNTALLOC!AV369</f>
        <v>0</v>
      </c>
      <c r="AW369" s="697">
        <f>[52]ACCOUNTALLOC!AW369</f>
        <v>0</v>
      </c>
      <c r="AX369" s="697">
        <f>[52]ACCOUNTALLOC!AX369</f>
        <v>0</v>
      </c>
      <c r="AY369" s="697">
        <f>[52]ACCOUNTALLOC!AY369</f>
        <v>0</v>
      </c>
      <c r="AZ369" s="698"/>
      <c r="BA369" s="697">
        <f>[52]ACCOUNTALLOC!BA369</f>
        <v>0</v>
      </c>
      <c r="BB369" s="697">
        <f>[52]ACCOUNTALLOC!BB369</f>
        <v>0</v>
      </c>
      <c r="BC369" s="697">
        <f>[52]ACCOUNTALLOC!BC369</f>
        <v>0</v>
      </c>
      <c r="BD369" s="697">
        <f>[52]ACCOUNTALLOC!BD369</f>
        <v>0</v>
      </c>
      <c r="BE369" s="697">
        <f>[52]ACCOUNTALLOC!BE369</f>
        <v>0</v>
      </c>
      <c r="BF369" s="697">
        <f>[52]ACCOUNTALLOC!BF369</f>
        <v>0</v>
      </c>
      <c r="BG369" s="697">
        <f>[52]ACCOUNTALLOC!BG369</f>
        <v>0</v>
      </c>
      <c r="BH369" s="698"/>
      <c r="BI369" s="697">
        <f>[52]ACCOUNTALLOC!BI369</f>
        <v>0</v>
      </c>
      <c r="BJ369" s="697">
        <f>[52]ACCOUNTALLOC!BJ369</f>
        <v>0</v>
      </c>
      <c r="BK369" s="697">
        <f>[52]ACCOUNTALLOC!BK369</f>
        <v>0</v>
      </c>
      <c r="BL369" s="697">
        <f>[52]ACCOUNTALLOC!BL369</f>
        <v>0</v>
      </c>
      <c r="BM369" s="697">
        <f>[52]ACCOUNTALLOC!BM369</f>
        <v>0</v>
      </c>
      <c r="BN369" s="697">
        <f>[52]ACCOUNTALLOC!BN369</f>
        <v>0</v>
      </c>
      <c r="BO369" s="697">
        <f>[52]ACCOUNTALLOC!BO369</f>
        <v>0</v>
      </c>
      <c r="BP369" s="698"/>
      <c r="BQ369" s="697">
        <f>[52]ACCOUNTALLOC!BQ369</f>
        <v>0</v>
      </c>
      <c r="BR369" s="697">
        <f>[52]ACCOUNTALLOC!BR369</f>
        <v>0</v>
      </c>
      <c r="BS369" s="697">
        <f>[52]ACCOUNTALLOC!BS369</f>
        <v>0</v>
      </c>
      <c r="BT369" s="697">
        <f>[52]ACCOUNTALLOC!BT369</f>
        <v>0</v>
      </c>
      <c r="BU369" s="697">
        <f>[52]ACCOUNTALLOC!BU369</f>
        <v>0</v>
      </c>
      <c r="BV369" s="697">
        <f>[52]ACCOUNTALLOC!BV369</f>
        <v>0</v>
      </c>
      <c r="BW369" s="697">
        <f>[52]ACCOUNTALLOC!BW369</f>
        <v>0</v>
      </c>
      <c r="BX369" s="698"/>
      <c r="BY369" s="697">
        <f>[52]ACCOUNTALLOC!BY369</f>
        <v>0</v>
      </c>
      <c r="BZ369" s="697">
        <f>[52]ACCOUNTALLOC!BZ369</f>
        <v>0</v>
      </c>
      <c r="CA369" s="697">
        <f>[52]ACCOUNTALLOC!CA369</f>
        <v>0</v>
      </c>
      <c r="CB369" s="697">
        <f>[52]ACCOUNTALLOC!CB369</f>
        <v>0</v>
      </c>
      <c r="CC369" s="697">
        <f>[52]ACCOUNTALLOC!CC369</f>
        <v>0</v>
      </c>
      <c r="CD369" s="697">
        <f>[52]ACCOUNTALLOC!CD369</f>
        <v>0</v>
      </c>
      <c r="CE369" s="697">
        <f>[52]ACCOUNTALLOC!CE369</f>
        <v>0</v>
      </c>
      <c r="CF369" s="698"/>
      <c r="CG369" s="697">
        <f>[52]ACCOUNTALLOC!CG369</f>
        <v>0</v>
      </c>
      <c r="CH369" s="697">
        <f>[52]ACCOUNTALLOC!CH369</f>
        <v>0</v>
      </c>
      <c r="CI369" s="697">
        <f>[52]ACCOUNTALLOC!CI369</f>
        <v>0</v>
      </c>
      <c r="CJ369" s="697">
        <f>[52]ACCOUNTALLOC!CJ369</f>
        <v>0</v>
      </c>
      <c r="CK369" s="697">
        <f>[52]ACCOUNTALLOC!CK369</f>
        <v>0</v>
      </c>
      <c r="CL369" s="697">
        <f>[52]ACCOUNTALLOC!CL369</f>
        <v>0</v>
      </c>
      <c r="CM369" s="697">
        <f>[52]ACCOUNTALLOC!CM369</f>
        <v>0</v>
      </c>
      <c r="CN369" s="698">
        <f>[52]ACCOUNTALLOC!CN369</f>
        <v>0</v>
      </c>
      <c r="CO369" s="697">
        <f>[52]ACCOUNTALLOC!CO369</f>
        <v>0</v>
      </c>
      <c r="CP369" s="697">
        <f>[52]ACCOUNTALLOC!CP369</f>
        <v>0</v>
      </c>
      <c r="CQ369" s="697">
        <f>[52]ACCOUNTALLOC!CQ369</f>
        <v>0</v>
      </c>
      <c r="CR369" s="697">
        <f>[52]ACCOUNTALLOC!CR369</f>
        <v>0</v>
      </c>
      <c r="CS369" s="697">
        <f>[52]ACCOUNTALLOC!CS369</f>
        <v>0</v>
      </c>
      <c r="CT369" s="697">
        <f>[52]ACCOUNTALLOC!CT369</f>
        <v>0</v>
      </c>
      <c r="CU369" s="697">
        <f>[52]ACCOUNTALLOC!CU369</f>
        <v>0</v>
      </c>
      <c r="CW369" s="65">
        <f>[52]ACCOUNTALLOC!CW369</f>
        <v>0</v>
      </c>
      <c r="CX369" s="65">
        <f>[52]ACCOUNTALLOC!CX369</f>
        <v>0</v>
      </c>
      <c r="CY369" s="65">
        <f>[52]ACCOUNTALLOC!CY369</f>
        <v>0</v>
      </c>
      <c r="CZ369" s="65">
        <f>[52]ACCOUNTALLOC!CZ369</f>
        <v>0</v>
      </c>
      <c r="DA369" s="65">
        <f>[52]ACCOUNTALLOC!DA369</f>
        <v>0</v>
      </c>
      <c r="DB369" s="65">
        <f>[52]ACCOUNTALLOC!DB369</f>
        <v>0</v>
      </c>
      <c r="DC369" s="65">
        <f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>[52]ACCOUNTALLOC!E370</f>
        <v>0</v>
      </c>
      <c r="F370" s="697">
        <f>[52]ACCOUNTALLOC!F370</f>
        <v>0</v>
      </c>
      <c r="G370" s="697">
        <f>[52]ACCOUNTALLOC!G370</f>
        <v>0</v>
      </c>
      <c r="H370" s="697">
        <f>[52]ACCOUNTALLOC!H370</f>
        <v>0</v>
      </c>
      <c r="I370" s="697">
        <f>[52]ACCOUNTALLOC!I370</f>
        <v>0</v>
      </c>
      <c r="J370" s="697">
        <f>[52]ACCOUNTALLOC!J370</f>
        <v>0</v>
      </c>
      <c r="K370" s="697">
        <f>[52]ACCOUNTALLOC!K370</f>
        <v>0</v>
      </c>
      <c r="L370" s="698"/>
      <c r="M370" s="697">
        <f>[52]ACCOUNTALLOC!M370</f>
        <v>0</v>
      </c>
      <c r="N370" s="697">
        <f>[52]ACCOUNTALLOC!N370</f>
        <v>0</v>
      </c>
      <c r="O370" s="697">
        <f>[52]ACCOUNTALLOC!O370</f>
        <v>0</v>
      </c>
      <c r="P370" s="697">
        <f>[52]ACCOUNTALLOC!P370</f>
        <v>0</v>
      </c>
      <c r="Q370" s="697">
        <f>[52]ACCOUNTALLOC!Q370</f>
        <v>0</v>
      </c>
      <c r="R370" s="697">
        <f>[52]ACCOUNTALLOC!R370</f>
        <v>0</v>
      </c>
      <c r="S370" s="697">
        <f>[52]ACCOUNTALLOC!S370</f>
        <v>0</v>
      </c>
      <c r="T370" s="698"/>
      <c r="U370" s="697">
        <f>[52]ACCOUNTALLOC!U370</f>
        <v>0</v>
      </c>
      <c r="V370" s="697">
        <f>[52]ACCOUNTALLOC!V370</f>
        <v>0</v>
      </c>
      <c r="W370" s="697">
        <f>[52]ACCOUNTALLOC!W370</f>
        <v>0</v>
      </c>
      <c r="X370" s="697">
        <f>[52]ACCOUNTALLOC!X370</f>
        <v>0</v>
      </c>
      <c r="Y370" s="697">
        <f>[52]ACCOUNTALLOC!Y370</f>
        <v>0</v>
      </c>
      <c r="Z370" s="697">
        <f>[52]ACCOUNTALLOC!Z370</f>
        <v>0</v>
      </c>
      <c r="AA370" s="697">
        <f>[52]ACCOUNTALLOC!AA370</f>
        <v>0</v>
      </c>
      <c r="AB370" s="698"/>
      <c r="AC370" s="697">
        <f>[52]ACCOUNTALLOC!AC370</f>
        <v>0</v>
      </c>
      <c r="AD370" s="697">
        <f>[52]ACCOUNTALLOC!AD370</f>
        <v>0</v>
      </c>
      <c r="AE370" s="697">
        <f>[52]ACCOUNTALLOC!AE370</f>
        <v>0</v>
      </c>
      <c r="AF370" s="697">
        <f>[52]ACCOUNTALLOC!AF370</f>
        <v>0</v>
      </c>
      <c r="AG370" s="697">
        <f>[52]ACCOUNTALLOC!AG370</f>
        <v>0</v>
      </c>
      <c r="AH370" s="697">
        <f>[52]ACCOUNTALLOC!AH370</f>
        <v>0</v>
      </c>
      <c r="AI370" s="697">
        <f>[52]ACCOUNTALLOC!AI370</f>
        <v>0</v>
      </c>
      <c r="AJ370" s="698"/>
      <c r="AK370" s="697">
        <f>[52]ACCOUNTALLOC!AK370</f>
        <v>0</v>
      </c>
      <c r="AL370" s="697">
        <f>[52]ACCOUNTALLOC!AL370</f>
        <v>0</v>
      </c>
      <c r="AM370" s="697">
        <f>[52]ACCOUNTALLOC!AM370</f>
        <v>0</v>
      </c>
      <c r="AN370" s="697">
        <f>[52]ACCOUNTALLOC!AN370</f>
        <v>0</v>
      </c>
      <c r="AO370" s="697">
        <f>[52]ACCOUNTALLOC!AO370</f>
        <v>0</v>
      </c>
      <c r="AP370" s="697">
        <f>[52]ACCOUNTALLOC!AP370</f>
        <v>0</v>
      </c>
      <c r="AQ370" s="697">
        <f>[52]ACCOUNTALLOC!AQ370</f>
        <v>0</v>
      </c>
      <c r="AR370" s="698"/>
      <c r="AS370" s="697">
        <f>[52]ACCOUNTALLOC!AS370</f>
        <v>0</v>
      </c>
      <c r="AT370" s="697">
        <f>[52]ACCOUNTALLOC!AT370</f>
        <v>0</v>
      </c>
      <c r="AU370" s="697">
        <f>[52]ACCOUNTALLOC!AU370</f>
        <v>0</v>
      </c>
      <c r="AV370" s="697">
        <f>[52]ACCOUNTALLOC!AV370</f>
        <v>0</v>
      </c>
      <c r="AW370" s="697">
        <f>[52]ACCOUNTALLOC!AW370</f>
        <v>0</v>
      </c>
      <c r="AX370" s="697">
        <f>[52]ACCOUNTALLOC!AX370</f>
        <v>0</v>
      </c>
      <c r="AY370" s="697">
        <f>[52]ACCOUNTALLOC!AY370</f>
        <v>0</v>
      </c>
      <c r="AZ370" s="698"/>
      <c r="BA370" s="697">
        <f>[52]ACCOUNTALLOC!BA370</f>
        <v>0</v>
      </c>
      <c r="BB370" s="697">
        <f>[52]ACCOUNTALLOC!BB370</f>
        <v>0</v>
      </c>
      <c r="BC370" s="697">
        <f>[52]ACCOUNTALLOC!BC370</f>
        <v>0</v>
      </c>
      <c r="BD370" s="697">
        <f>[52]ACCOUNTALLOC!BD370</f>
        <v>0</v>
      </c>
      <c r="BE370" s="697">
        <f>[52]ACCOUNTALLOC!BE370</f>
        <v>0</v>
      </c>
      <c r="BF370" s="697">
        <f>[52]ACCOUNTALLOC!BF370</f>
        <v>0</v>
      </c>
      <c r="BG370" s="697">
        <f>[52]ACCOUNTALLOC!BG370</f>
        <v>0</v>
      </c>
      <c r="BH370" s="698"/>
      <c r="BI370" s="697">
        <f>[52]ACCOUNTALLOC!BI370</f>
        <v>0</v>
      </c>
      <c r="BJ370" s="697">
        <f>[52]ACCOUNTALLOC!BJ370</f>
        <v>0</v>
      </c>
      <c r="BK370" s="697">
        <f>[52]ACCOUNTALLOC!BK370</f>
        <v>0</v>
      </c>
      <c r="BL370" s="697">
        <f>[52]ACCOUNTALLOC!BL370</f>
        <v>0</v>
      </c>
      <c r="BM370" s="697">
        <f>[52]ACCOUNTALLOC!BM370</f>
        <v>0</v>
      </c>
      <c r="BN370" s="697">
        <f>[52]ACCOUNTALLOC!BN370</f>
        <v>0</v>
      </c>
      <c r="BO370" s="697">
        <f>[52]ACCOUNTALLOC!BO370</f>
        <v>0</v>
      </c>
      <c r="BP370" s="698"/>
      <c r="BQ370" s="697">
        <f>[52]ACCOUNTALLOC!BQ370</f>
        <v>0</v>
      </c>
      <c r="BR370" s="697">
        <f>[52]ACCOUNTALLOC!BR370</f>
        <v>0</v>
      </c>
      <c r="BS370" s="697">
        <f>[52]ACCOUNTALLOC!BS370</f>
        <v>0</v>
      </c>
      <c r="BT370" s="697">
        <f>[52]ACCOUNTALLOC!BT370</f>
        <v>0</v>
      </c>
      <c r="BU370" s="697">
        <f>[52]ACCOUNTALLOC!BU370</f>
        <v>0</v>
      </c>
      <c r="BV370" s="697">
        <f>[52]ACCOUNTALLOC!BV370</f>
        <v>0</v>
      </c>
      <c r="BW370" s="697">
        <f>[52]ACCOUNTALLOC!BW370</f>
        <v>0</v>
      </c>
      <c r="BX370" s="698"/>
      <c r="BY370" s="697">
        <f>[52]ACCOUNTALLOC!BY370</f>
        <v>0</v>
      </c>
      <c r="BZ370" s="697">
        <f>[52]ACCOUNTALLOC!BZ370</f>
        <v>0</v>
      </c>
      <c r="CA370" s="697">
        <f>[52]ACCOUNTALLOC!CA370</f>
        <v>0</v>
      </c>
      <c r="CB370" s="697">
        <f>[52]ACCOUNTALLOC!CB370</f>
        <v>0</v>
      </c>
      <c r="CC370" s="697">
        <f>[52]ACCOUNTALLOC!CC370</f>
        <v>0</v>
      </c>
      <c r="CD370" s="697">
        <f>[52]ACCOUNTALLOC!CD370</f>
        <v>0</v>
      </c>
      <c r="CE370" s="697">
        <f>[52]ACCOUNTALLOC!CE370</f>
        <v>0</v>
      </c>
      <c r="CF370" s="698"/>
      <c r="CG370" s="697">
        <f>[52]ACCOUNTALLOC!CG370</f>
        <v>0</v>
      </c>
      <c r="CH370" s="697">
        <f>[52]ACCOUNTALLOC!CH370</f>
        <v>0</v>
      </c>
      <c r="CI370" s="697">
        <f>[52]ACCOUNTALLOC!CI370</f>
        <v>0</v>
      </c>
      <c r="CJ370" s="697">
        <f>[52]ACCOUNTALLOC!CJ370</f>
        <v>0</v>
      </c>
      <c r="CK370" s="697">
        <f>[52]ACCOUNTALLOC!CK370</f>
        <v>0</v>
      </c>
      <c r="CL370" s="697">
        <f>[52]ACCOUNTALLOC!CL370</f>
        <v>0</v>
      </c>
      <c r="CM370" s="697">
        <f>[52]ACCOUNTALLOC!CM370</f>
        <v>0</v>
      </c>
      <c r="CN370" s="698">
        <f>[52]ACCOUNTALLOC!CN370</f>
        <v>0</v>
      </c>
      <c r="CO370" s="697">
        <f>[52]ACCOUNTALLOC!CO370</f>
        <v>0</v>
      </c>
      <c r="CP370" s="697">
        <f>[52]ACCOUNTALLOC!CP370</f>
        <v>0</v>
      </c>
      <c r="CQ370" s="697">
        <f>[52]ACCOUNTALLOC!CQ370</f>
        <v>0</v>
      </c>
      <c r="CR370" s="697">
        <f>[52]ACCOUNTALLOC!CR370</f>
        <v>0</v>
      </c>
      <c r="CS370" s="697">
        <f>[52]ACCOUNTALLOC!CS370</f>
        <v>0</v>
      </c>
      <c r="CT370" s="697">
        <f>[52]ACCOUNTALLOC!CT370</f>
        <v>0</v>
      </c>
      <c r="CU370" s="697">
        <f>[52]ACCOUNTALLOC!CU370</f>
        <v>0</v>
      </c>
      <c r="CW370" s="65">
        <f>[52]ACCOUNTALLOC!CW370</f>
        <v>0</v>
      </c>
      <c r="CX370" s="65">
        <f>[52]ACCOUNTALLOC!CX370</f>
        <v>0</v>
      </c>
      <c r="CY370" s="65">
        <f>[52]ACCOUNTALLOC!CY370</f>
        <v>0</v>
      </c>
      <c r="CZ370" s="65">
        <f>[52]ACCOUNTALLOC!CZ370</f>
        <v>0</v>
      </c>
      <c r="DA370" s="65">
        <f>[52]ACCOUNTALLOC!DA370</f>
        <v>0</v>
      </c>
      <c r="DB370" s="65">
        <f>[52]ACCOUNTALLOC!DB370</f>
        <v>0</v>
      </c>
      <c r="DC370" s="65">
        <f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>[52]ACCOUNTALLOC!E371</f>
        <v>0</v>
      </c>
      <c r="F371" s="696">
        <f>[52]ACCOUNTALLOC!F371</f>
        <v>0</v>
      </c>
      <c r="G371" s="696">
        <f>[52]ACCOUNTALLOC!G371</f>
        <v>0</v>
      </c>
      <c r="H371" s="696">
        <f>[52]ACCOUNTALLOC!H371</f>
        <v>0</v>
      </c>
      <c r="I371" s="696">
        <f>[52]ACCOUNTALLOC!I371</f>
        <v>0</v>
      </c>
      <c r="J371" s="696">
        <f>[52]ACCOUNTALLOC!J371</f>
        <v>0</v>
      </c>
      <c r="K371" s="696">
        <f>[52]ACCOUNTALLOC!K371</f>
        <v>0</v>
      </c>
      <c r="L371" s="696"/>
      <c r="M371" s="696">
        <f>[52]ACCOUNTALLOC!M371</f>
        <v>0</v>
      </c>
      <c r="N371" s="696">
        <f>[52]ACCOUNTALLOC!N371</f>
        <v>0</v>
      </c>
      <c r="O371" s="696">
        <f>[52]ACCOUNTALLOC!O371</f>
        <v>0</v>
      </c>
      <c r="P371" s="696">
        <f>[52]ACCOUNTALLOC!P371</f>
        <v>0</v>
      </c>
      <c r="Q371" s="696">
        <f>[52]ACCOUNTALLOC!Q371</f>
        <v>0</v>
      </c>
      <c r="R371" s="696">
        <f>[52]ACCOUNTALLOC!R371</f>
        <v>0</v>
      </c>
      <c r="S371" s="696">
        <f>[52]ACCOUNTALLOC!S371</f>
        <v>0</v>
      </c>
      <c r="T371" s="696"/>
      <c r="U371" s="696">
        <f>[52]ACCOUNTALLOC!U371</f>
        <v>0</v>
      </c>
      <c r="V371" s="696">
        <f>[52]ACCOUNTALLOC!V371</f>
        <v>0</v>
      </c>
      <c r="W371" s="696">
        <f>[52]ACCOUNTALLOC!W371</f>
        <v>0</v>
      </c>
      <c r="X371" s="696">
        <f>[52]ACCOUNTALLOC!X371</f>
        <v>0</v>
      </c>
      <c r="Y371" s="696">
        <f>[52]ACCOUNTALLOC!Y371</f>
        <v>0</v>
      </c>
      <c r="Z371" s="696">
        <f>[52]ACCOUNTALLOC!Z371</f>
        <v>0</v>
      </c>
      <c r="AA371" s="696">
        <f>[52]ACCOUNTALLOC!AA371</f>
        <v>0</v>
      </c>
      <c r="AB371" s="696"/>
      <c r="AC371" s="696">
        <f>[52]ACCOUNTALLOC!AC371</f>
        <v>0</v>
      </c>
      <c r="AD371" s="696">
        <f>[52]ACCOUNTALLOC!AD371</f>
        <v>0</v>
      </c>
      <c r="AE371" s="696">
        <f>[52]ACCOUNTALLOC!AE371</f>
        <v>0</v>
      </c>
      <c r="AF371" s="696">
        <f>[52]ACCOUNTALLOC!AF371</f>
        <v>0</v>
      </c>
      <c r="AG371" s="696">
        <f>[52]ACCOUNTALLOC!AG371</f>
        <v>0</v>
      </c>
      <c r="AH371" s="696">
        <f>[52]ACCOUNTALLOC!AH371</f>
        <v>0</v>
      </c>
      <c r="AI371" s="696">
        <f>[52]ACCOUNTALLOC!AI371</f>
        <v>0</v>
      </c>
      <c r="AJ371" s="696"/>
      <c r="AK371" s="696">
        <f>[52]ACCOUNTALLOC!AK371</f>
        <v>0</v>
      </c>
      <c r="AL371" s="696">
        <f>[52]ACCOUNTALLOC!AL371</f>
        <v>0</v>
      </c>
      <c r="AM371" s="696">
        <f>[52]ACCOUNTALLOC!AM371</f>
        <v>0</v>
      </c>
      <c r="AN371" s="696">
        <f>[52]ACCOUNTALLOC!AN371</f>
        <v>0</v>
      </c>
      <c r="AO371" s="696">
        <f>[52]ACCOUNTALLOC!AO371</f>
        <v>0</v>
      </c>
      <c r="AP371" s="696">
        <f>[52]ACCOUNTALLOC!AP371</f>
        <v>0</v>
      </c>
      <c r="AQ371" s="696">
        <f>[52]ACCOUNTALLOC!AQ371</f>
        <v>0</v>
      </c>
      <c r="AR371" s="696"/>
      <c r="AS371" s="696">
        <f>[52]ACCOUNTALLOC!AS371</f>
        <v>0</v>
      </c>
      <c r="AT371" s="696">
        <f>[52]ACCOUNTALLOC!AT371</f>
        <v>0</v>
      </c>
      <c r="AU371" s="696">
        <f>[52]ACCOUNTALLOC!AU371</f>
        <v>0</v>
      </c>
      <c r="AV371" s="696">
        <f>[52]ACCOUNTALLOC!AV371</f>
        <v>0</v>
      </c>
      <c r="AW371" s="696">
        <f>[52]ACCOUNTALLOC!AW371</f>
        <v>0</v>
      </c>
      <c r="AX371" s="696">
        <f>[52]ACCOUNTALLOC!AX371</f>
        <v>0</v>
      </c>
      <c r="AY371" s="696">
        <f>[52]ACCOUNTALLOC!AY371</f>
        <v>0</v>
      </c>
      <c r="AZ371" s="696"/>
      <c r="BA371" s="696">
        <f>[52]ACCOUNTALLOC!BA371</f>
        <v>0</v>
      </c>
      <c r="BB371" s="696">
        <f>[52]ACCOUNTALLOC!BB371</f>
        <v>0</v>
      </c>
      <c r="BC371" s="696">
        <f>[52]ACCOUNTALLOC!BC371</f>
        <v>0</v>
      </c>
      <c r="BD371" s="696">
        <f>[52]ACCOUNTALLOC!BD371</f>
        <v>0</v>
      </c>
      <c r="BE371" s="696">
        <f>[52]ACCOUNTALLOC!BE371</f>
        <v>0</v>
      </c>
      <c r="BF371" s="696">
        <f>[52]ACCOUNTALLOC!BF371</f>
        <v>0</v>
      </c>
      <c r="BG371" s="696">
        <f>[52]ACCOUNTALLOC!BG371</f>
        <v>0</v>
      </c>
      <c r="BH371" s="696"/>
      <c r="BI371" s="696">
        <f>[52]ACCOUNTALLOC!BI371</f>
        <v>0</v>
      </c>
      <c r="BJ371" s="696">
        <f>[52]ACCOUNTALLOC!BJ371</f>
        <v>0</v>
      </c>
      <c r="BK371" s="696">
        <f>[52]ACCOUNTALLOC!BK371</f>
        <v>0</v>
      </c>
      <c r="BL371" s="696">
        <f>[52]ACCOUNTALLOC!BL371</f>
        <v>0</v>
      </c>
      <c r="BM371" s="696">
        <f>[52]ACCOUNTALLOC!BM371</f>
        <v>0</v>
      </c>
      <c r="BN371" s="696">
        <f>[52]ACCOUNTALLOC!BN371</f>
        <v>0</v>
      </c>
      <c r="BO371" s="696">
        <f>[52]ACCOUNTALLOC!BO371</f>
        <v>0</v>
      </c>
      <c r="BP371" s="696"/>
      <c r="BQ371" s="696">
        <f>[52]ACCOUNTALLOC!BQ371</f>
        <v>0</v>
      </c>
      <c r="BR371" s="696">
        <f>[52]ACCOUNTALLOC!BR371</f>
        <v>0</v>
      </c>
      <c r="BS371" s="696">
        <f>[52]ACCOUNTALLOC!BS371</f>
        <v>0</v>
      </c>
      <c r="BT371" s="696">
        <f>[52]ACCOUNTALLOC!BT371</f>
        <v>0</v>
      </c>
      <c r="BU371" s="696">
        <f>[52]ACCOUNTALLOC!BU371</f>
        <v>0</v>
      </c>
      <c r="BV371" s="696">
        <f>[52]ACCOUNTALLOC!BV371</f>
        <v>0</v>
      </c>
      <c r="BW371" s="696">
        <f>[52]ACCOUNTALLOC!BW371</f>
        <v>0</v>
      </c>
      <c r="BX371" s="696"/>
      <c r="BY371" s="696">
        <f>[52]ACCOUNTALLOC!BY371</f>
        <v>0</v>
      </c>
      <c r="BZ371" s="696">
        <f>[52]ACCOUNTALLOC!BZ371</f>
        <v>0</v>
      </c>
      <c r="CA371" s="696">
        <f>[52]ACCOUNTALLOC!CA371</f>
        <v>0</v>
      </c>
      <c r="CB371" s="696">
        <f>[52]ACCOUNTALLOC!CB371</f>
        <v>0</v>
      </c>
      <c r="CC371" s="696">
        <f>[52]ACCOUNTALLOC!CC371</f>
        <v>0</v>
      </c>
      <c r="CD371" s="696">
        <f>[52]ACCOUNTALLOC!CD371</f>
        <v>0</v>
      </c>
      <c r="CE371" s="696">
        <f>[52]ACCOUNTALLOC!CE371</f>
        <v>0</v>
      </c>
      <c r="CF371" s="696"/>
      <c r="CG371" s="696">
        <f>[52]ACCOUNTALLOC!CG371</f>
        <v>0</v>
      </c>
      <c r="CH371" s="696">
        <f>[52]ACCOUNTALLOC!CH371</f>
        <v>0</v>
      </c>
      <c r="CI371" s="696">
        <f>[52]ACCOUNTALLOC!CI371</f>
        <v>0</v>
      </c>
      <c r="CJ371" s="696">
        <f>[52]ACCOUNTALLOC!CJ371</f>
        <v>0</v>
      </c>
      <c r="CK371" s="696">
        <f>[52]ACCOUNTALLOC!CK371</f>
        <v>0</v>
      </c>
      <c r="CL371" s="696">
        <f>[52]ACCOUNTALLOC!CL371</f>
        <v>0</v>
      </c>
      <c r="CM371" s="696">
        <f>[52]ACCOUNTALLOC!CM371</f>
        <v>0</v>
      </c>
      <c r="CN371" s="696">
        <f>[52]ACCOUNTALLOC!CN371</f>
        <v>0</v>
      </c>
      <c r="CO371" s="696">
        <f>[52]ACCOUNTALLOC!CO371</f>
        <v>0</v>
      </c>
      <c r="CP371" s="696">
        <f>[52]ACCOUNTALLOC!CP371</f>
        <v>0</v>
      </c>
      <c r="CQ371" s="696">
        <f>[52]ACCOUNTALLOC!CQ371</f>
        <v>0</v>
      </c>
      <c r="CR371" s="696">
        <f>[52]ACCOUNTALLOC!CR371</f>
        <v>0</v>
      </c>
      <c r="CS371" s="696">
        <f>[52]ACCOUNTALLOC!CS371</f>
        <v>0</v>
      </c>
      <c r="CT371" s="696">
        <f>[52]ACCOUNTALLOC!CT371</f>
        <v>0</v>
      </c>
      <c r="CU371" s="696">
        <f>[52]ACCOUNTALLOC!CU371</f>
        <v>0</v>
      </c>
      <c r="CV371" s="66"/>
      <c r="CW371" s="66">
        <f>[52]ACCOUNTALLOC!CW371</f>
        <v>0</v>
      </c>
      <c r="CX371" s="66">
        <f>[52]ACCOUNTALLOC!CX371</f>
        <v>0</v>
      </c>
      <c r="CY371" s="66">
        <f>[52]ACCOUNTALLOC!CY371</f>
        <v>0</v>
      </c>
      <c r="CZ371" s="66">
        <f>[52]ACCOUNTALLOC!CZ371</f>
        <v>0</v>
      </c>
      <c r="DA371" s="66">
        <f>[52]ACCOUNTALLOC!DA371</f>
        <v>0</v>
      </c>
      <c r="DB371" s="66">
        <f>[52]ACCOUNTALLOC!DB371</f>
        <v>0</v>
      </c>
      <c r="DC371" s="66">
        <f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>[52]ACCOUNTALLOC!E374</f>
        <v>0</v>
      </c>
      <c r="F374" s="697">
        <f>[52]ACCOUNTALLOC!F374</f>
        <v>0</v>
      </c>
      <c r="G374" s="697">
        <f>[52]ACCOUNTALLOC!G374</f>
        <v>0</v>
      </c>
      <c r="H374" s="697">
        <f>[52]ACCOUNTALLOC!H374</f>
        <v>0</v>
      </c>
      <c r="I374" s="697">
        <f>[52]ACCOUNTALLOC!I374</f>
        <v>0</v>
      </c>
      <c r="J374" s="697">
        <f>[52]ACCOUNTALLOC!J374</f>
        <v>0</v>
      </c>
      <c r="K374" s="697">
        <f>[52]ACCOUNTALLOC!K374</f>
        <v>0</v>
      </c>
      <c r="L374" s="698"/>
      <c r="M374" s="697">
        <f>[52]ACCOUNTALLOC!M374</f>
        <v>0</v>
      </c>
      <c r="N374" s="697">
        <f>[52]ACCOUNTALLOC!N374</f>
        <v>0</v>
      </c>
      <c r="O374" s="697">
        <f>[52]ACCOUNTALLOC!O374</f>
        <v>0</v>
      </c>
      <c r="P374" s="697">
        <f>[52]ACCOUNTALLOC!P374</f>
        <v>0</v>
      </c>
      <c r="Q374" s="697">
        <f>[52]ACCOUNTALLOC!Q374</f>
        <v>0</v>
      </c>
      <c r="R374" s="697">
        <f>[52]ACCOUNTALLOC!R374</f>
        <v>0</v>
      </c>
      <c r="S374" s="697">
        <f>[52]ACCOUNTALLOC!S374</f>
        <v>0</v>
      </c>
      <c r="T374" s="698"/>
      <c r="U374" s="697">
        <f>[52]ACCOUNTALLOC!U374</f>
        <v>0</v>
      </c>
      <c r="V374" s="697">
        <f>[52]ACCOUNTALLOC!V374</f>
        <v>0</v>
      </c>
      <c r="W374" s="697">
        <f>[52]ACCOUNTALLOC!W374</f>
        <v>0</v>
      </c>
      <c r="X374" s="697">
        <f>[52]ACCOUNTALLOC!X374</f>
        <v>0</v>
      </c>
      <c r="Y374" s="697">
        <f>[52]ACCOUNTALLOC!Y374</f>
        <v>0</v>
      </c>
      <c r="Z374" s="697">
        <f>[52]ACCOUNTALLOC!Z374</f>
        <v>0</v>
      </c>
      <c r="AA374" s="697">
        <f>[52]ACCOUNTALLOC!AA374</f>
        <v>0</v>
      </c>
      <c r="AB374" s="698"/>
      <c r="AC374" s="697">
        <f>[52]ACCOUNTALLOC!AC374</f>
        <v>0</v>
      </c>
      <c r="AD374" s="697">
        <f>[52]ACCOUNTALLOC!AD374</f>
        <v>0</v>
      </c>
      <c r="AE374" s="697">
        <f>[52]ACCOUNTALLOC!AE374</f>
        <v>0</v>
      </c>
      <c r="AF374" s="697">
        <f>[52]ACCOUNTALLOC!AF374</f>
        <v>0</v>
      </c>
      <c r="AG374" s="697">
        <f>[52]ACCOUNTALLOC!AG374</f>
        <v>0</v>
      </c>
      <c r="AH374" s="697">
        <f>[52]ACCOUNTALLOC!AH374</f>
        <v>0</v>
      </c>
      <c r="AI374" s="697">
        <f>[52]ACCOUNTALLOC!AI374</f>
        <v>0</v>
      </c>
      <c r="AJ374" s="698"/>
      <c r="AK374" s="697">
        <f>[52]ACCOUNTALLOC!AK374</f>
        <v>0</v>
      </c>
      <c r="AL374" s="697">
        <f>[52]ACCOUNTALLOC!AL374</f>
        <v>0</v>
      </c>
      <c r="AM374" s="697">
        <f>[52]ACCOUNTALLOC!AM374</f>
        <v>0</v>
      </c>
      <c r="AN374" s="697">
        <f>[52]ACCOUNTALLOC!AN374</f>
        <v>0</v>
      </c>
      <c r="AO374" s="697">
        <f>[52]ACCOUNTALLOC!AO374</f>
        <v>0</v>
      </c>
      <c r="AP374" s="697">
        <f>[52]ACCOUNTALLOC!AP374</f>
        <v>0</v>
      </c>
      <c r="AQ374" s="697">
        <f>[52]ACCOUNTALLOC!AQ374</f>
        <v>0</v>
      </c>
      <c r="AR374" s="698"/>
      <c r="AS374" s="697">
        <f>[52]ACCOUNTALLOC!AS374</f>
        <v>0</v>
      </c>
      <c r="AT374" s="697">
        <f>[52]ACCOUNTALLOC!AT374</f>
        <v>0</v>
      </c>
      <c r="AU374" s="697">
        <f>[52]ACCOUNTALLOC!AU374</f>
        <v>0</v>
      </c>
      <c r="AV374" s="697">
        <f>[52]ACCOUNTALLOC!AV374</f>
        <v>0</v>
      </c>
      <c r="AW374" s="697">
        <f>[52]ACCOUNTALLOC!AW374</f>
        <v>0</v>
      </c>
      <c r="AX374" s="697">
        <f>[52]ACCOUNTALLOC!AX374</f>
        <v>0</v>
      </c>
      <c r="AY374" s="697">
        <f>[52]ACCOUNTALLOC!AY374</f>
        <v>0</v>
      </c>
      <c r="AZ374" s="698"/>
      <c r="BA374" s="697">
        <f>[52]ACCOUNTALLOC!BA374</f>
        <v>0</v>
      </c>
      <c r="BB374" s="697">
        <f>[52]ACCOUNTALLOC!BB374</f>
        <v>0</v>
      </c>
      <c r="BC374" s="697">
        <f>[52]ACCOUNTALLOC!BC374</f>
        <v>0</v>
      </c>
      <c r="BD374" s="697">
        <f>[52]ACCOUNTALLOC!BD374</f>
        <v>0</v>
      </c>
      <c r="BE374" s="697">
        <f>[52]ACCOUNTALLOC!BE374</f>
        <v>0</v>
      </c>
      <c r="BF374" s="697">
        <f>[52]ACCOUNTALLOC!BF374</f>
        <v>0</v>
      </c>
      <c r="BG374" s="697">
        <f>[52]ACCOUNTALLOC!BG374</f>
        <v>0</v>
      </c>
      <c r="BH374" s="698"/>
      <c r="BI374" s="697">
        <f>[52]ACCOUNTALLOC!BI374</f>
        <v>0</v>
      </c>
      <c r="BJ374" s="697">
        <f>[52]ACCOUNTALLOC!BJ374</f>
        <v>0</v>
      </c>
      <c r="BK374" s="697">
        <f>[52]ACCOUNTALLOC!BK374</f>
        <v>0</v>
      </c>
      <c r="BL374" s="697">
        <f>[52]ACCOUNTALLOC!BL374</f>
        <v>0</v>
      </c>
      <c r="BM374" s="697">
        <f>[52]ACCOUNTALLOC!BM374</f>
        <v>0</v>
      </c>
      <c r="BN374" s="697">
        <f>[52]ACCOUNTALLOC!BN374</f>
        <v>0</v>
      </c>
      <c r="BO374" s="697">
        <f>[52]ACCOUNTALLOC!BO374</f>
        <v>0</v>
      </c>
      <c r="BP374" s="698"/>
      <c r="BQ374" s="697">
        <f>[52]ACCOUNTALLOC!BQ374</f>
        <v>0</v>
      </c>
      <c r="BR374" s="697">
        <f>[52]ACCOUNTALLOC!BR374</f>
        <v>0</v>
      </c>
      <c r="BS374" s="697">
        <f>[52]ACCOUNTALLOC!BS374</f>
        <v>0</v>
      </c>
      <c r="BT374" s="697">
        <f>[52]ACCOUNTALLOC!BT374</f>
        <v>0</v>
      </c>
      <c r="BU374" s="697">
        <f>[52]ACCOUNTALLOC!BU374</f>
        <v>0</v>
      </c>
      <c r="BV374" s="697">
        <f>[52]ACCOUNTALLOC!BV374</f>
        <v>0</v>
      </c>
      <c r="BW374" s="697">
        <f>[52]ACCOUNTALLOC!BW374</f>
        <v>0</v>
      </c>
      <c r="BX374" s="698"/>
      <c r="BY374" s="697">
        <f>[52]ACCOUNTALLOC!BY374</f>
        <v>0</v>
      </c>
      <c r="BZ374" s="697">
        <f>[52]ACCOUNTALLOC!BZ374</f>
        <v>0</v>
      </c>
      <c r="CA374" s="697">
        <f>[52]ACCOUNTALLOC!CA374</f>
        <v>0</v>
      </c>
      <c r="CB374" s="697">
        <f>[52]ACCOUNTALLOC!CB374</f>
        <v>0</v>
      </c>
      <c r="CC374" s="697">
        <f>[52]ACCOUNTALLOC!CC374</f>
        <v>0</v>
      </c>
      <c r="CD374" s="697">
        <f>[52]ACCOUNTALLOC!CD374</f>
        <v>0</v>
      </c>
      <c r="CE374" s="697">
        <f>[52]ACCOUNTALLOC!CE374</f>
        <v>0</v>
      </c>
      <c r="CF374" s="698"/>
      <c r="CG374" s="697">
        <f>[52]ACCOUNTALLOC!CG374</f>
        <v>0</v>
      </c>
      <c r="CH374" s="697">
        <f>[52]ACCOUNTALLOC!CH374</f>
        <v>0</v>
      </c>
      <c r="CI374" s="697">
        <f>[52]ACCOUNTALLOC!CI374</f>
        <v>0</v>
      </c>
      <c r="CJ374" s="697">
        <f>[52]ACCOUNTALLOC!CJ374</f>
        <v>0</v>
      </c>
      <c r="CK374" s="697">
        <f>[52]ACCOUNTALLOC!CK374</f>
        <v>0</v>
      </c>
      <c r="CL374" s="697">
        <f>[52]ACCOUNTALLOC!CL374</f>
        <v>0</v>
      </c>
      <c r="CM374" s="697">
        <f>[52]ACCOUNTALLOC!CM374</f>
        <v>0</v>
      </c>
      <c r="CN374" s="698">
        <f>[52]ACCOUNTALLOC!CN374</f>
        <v>0</v>
      </c>
      <c r="CO374" s="697">
        <f>[52]ACCOUNTALLOC!CO374</f>
        <v>0</v>
      </c>
      <c r="CP374" s="697">
        <f>[52]ACCOUNTALLOC!CP374</f>
        <v>0</v>
      </c>
      <c r="CQ374" s="697">
        <f>[52]ACCOUNTALLOC!CQ374</f>
        <v>0</v>
      </c>
      <c r="CR374" s="697">
        <f>[52]ACCOUNTALLOC!CR374</f>
        <v>0</v>
      </c>
      <c r="CS374" s="697">
        <f>[52]ACCOUNTALLOC!CS374</f>
        <v>0</v>
      </c>
      <c r="CT374" s="697">
        <f>[52]ACCOUNTALLOC!CT374</f>
        <v>0</v>
      </c>
      <c r="CU374" s="697">
        <f>[52]ACCOUNTALLOC!CU374</f>
        <v>0</v>
      </c>
      <c r="CW374" s="65">
        <f>[52]ACCOUNTALLOC!CW374</f>
        <v>0</v>
      </c>
      <c r="CX374" s="65">
        <f>[52]ACCOUNTALLOC!CX374</f>
        <v>0</v>
      </c>
      <c r="CY374" s="65">
        <f>[52]ACCOUNTALLOC!CY374</f>
        <v>0</v>
      </c>
      <c r="CZ374" s="65">
        <f>[52]ACCOUNTALLOC!CZ374</f>
        <v>0</v>
      </c>
      <c r="DA374" s="65">
        <f>[52]ACCOUNTALLOC!DA374</f>
        <v>0</v>
      </c>
      <c r="DB374" s="65">
        <f>[52]ACCOUNTALLOC!DB374</f>
        <v>0</v>
      </c>
      <c r="DC374" s="65">
        <f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>[52]ACCOUNTALLOC!E375</f>
        <v>0</v>
      </c>
      <c r="F375" s="697">
        <f>[52]ACCOUNTALLOC!F375</f>
        <v>0</v>
      </c>
      <c r="G375" s="697">
        <f>[52]ACCOUNTALLOC!G375</f>
        <v>0</v>
      </c>
      <c r="H375" s="697">
        <f>[52]ACCOUNTALLOC!H375</f>
        <v>0</v>
      </c>
      <c r="I375" s="697">
        <f>[52]ACCOUNTALLOC!I375</f>
        <v>0</v>
      </c>
      <c r="J375" s="697">
        <f>[52]ACCOUNTALLOC!J375</f>
        <v>0</v>
      </c>
      <c r="K375" s="697">
        <f>[52]ACCOUNTALLOC!K375</f>
        <v>0</v>
      </c>
      <c r="L375" s="698"/>
      <c r="M375" s="697">
        <f>[52]ACCOUNTALLOC!M375</f>
        <v>0</v>
      </c>
      <c r="N375" s="697">
        <f>[52]ACCOUNTALLOC!N375</f>
        <v>0</v>
      </c>
      <c r="O375" s="697">
        <f>[52]ACCOUNTALLOC!O375</f>
        <v>0</v>
      </c>
      <c r="P375" s="697">
        <f>[52]ACCOUNTALLOC!P375</f>
        <v>0</v>
      </c>
      <c r="Q375" s="697">
        <f>[52]ACCOUNTALLOC!Q375</f>
        <v>0</v>
      </c>
      <c r="R375" s="697">
        <f>[52]ACCOUNTALLOC!R375</f>
        <v>0</v>
      </c>
      <c r="S375" s="697">
        <f>[52]ACCOUNTALLOC!S375</f>
        <v>0</v>
      </c>
      <c r="T375" s="698"/>
      <c r="U375" s="697">
        <f>[52]ACCOUNTALLOC!U375</f>
        <v>0</v>
      </c>
      <c r="V375" s="697">
        <f>[52]ACCOUNTALLOC!V375</f>
        <v>0</v>
      </c>
      <c r="W375" s="697">
        <f>[52]ACCOUNTALLOC!W375</f>
        <v>0</v>
      </c>
      <c r="X375" s="697">
        <f>[52]ACCOUNTALLOC!X375</f>
        <v>0</v>
      </c>
      <c r="Y375" s="697">
        <f>[52]ACCOUNTALLOC!Y375</f>
        <v>0</v>
      </c>
      <c r="Z375" s="697">
        <f>[52]ACCOUNTALLOC!Z375</f>
        <v>0</v>
      </c>
      <c r="AA375" s="697">
        <f>[52]ACCOUNTALLOC!AA375</f>
        <v>0</v>
      </c>
      <c r="AB375" s="698"/>
      <c r="AC375" s="697">
        <f>[52]ACCOUNTALLOC!AC375</f>
        <v>0</v>
      </c>
      <c r="AD375" s="697">
        <f>[52]ACCOUNTALLOC!AD375</f>
        <v>0</v>
      </c>
      <c r="AE375" s="697">
        <f>[52]ACCOUNTALLOC!AE375</f>
        <v>0</v>
      </c>
      <c r="AF375" s="697">
        <f>[52]ACCOUNTALLOC!AF375</f>
        <v>0</v>
      </c>
      <c r="AG375" s="697">
        <f>[52]ACCOUNTALLOC!AG375</f>
        <v>0</v>
      </c>
      <c r="AH375" s="697">
        <f>[52]ACCOUNTALLOC!AH375</f>
        <v>0</v>
      </c>
      <c r="AI375" s="697">
        <f>[52]ACCOUNTALLOC!AI375</f>
        <v>0</v>
      </c>
      <c r="AJ375" s="698"/>
      <c r="AK375" s="697">
        <f>[52]ACCOUNTALLOC!AK375</f>
        <v>0</v>
      </c>
      <c r="AL375" s="697">
        <f>[52]ACCOUNTALLOC!AL375</f>
        <v>0</v>
      </c>
      <c r="AM375" s="697">
        <f>[52]ACCOUNTALLOC!AM375</f>
        <v>0</v>
      </c>
      <c r="AN375" s="697">
        <f>[52]ACCOUNTALLOC!AN375</f>
        <v>0</v>
      </c>
      <c r="AO375" s="697">
        <f>[52]ACCOUNTALLOC!AO375</f>
        <v>0</v>
      </c>
      <c r="AP375" s="697">
        <f>[52]ACCOUNTALLOC!AP375</f>
        <v>0</v>
      </c>
      <c r="AQ375" s="697">
        <f>[52]ACCOUNTALLOC!AQ375</f>
        <v>0</v>
      </c>
      <c r="AR375" s="698"/>
      <c r="AS375" s="697">
        <f>[52]ACCOUNTALLOC!AS375</f>
        <v>0</v>
      </c>
      <c r="AT375" s="697">
        <f>[52]ACCOUNTALLOC!AT375</f>
        <v>0</v>
      </c>
      <c r="AU375" s="697">
        <f>[52]ACCOUNTALLOC!AU375</f>
        <v>0</v>
      </c>
      <c r="AV375" s="697">
        <f>[52]ACCOUNTALLOC!AV375</f>
        <v>0</v>
      </c>
      <c r="AW375" s="697">
        <f>[52]ACCOUNTALLOC!AW375</f>
        <v>0</v>
      </c>
      <c r="AX375" s="697">
        <f>[52]ACCOUNTALLOC!AX375</f>
        <v>0</v>
      </c>
      <c r="AY375" s="697">
        <f>[52]ACCOUNTALLOC!AY375</f>
        <v>0</v>
      </c>
      <c r="AZ375" s="698"/>
      <c r="BA375" s="697">
        <f>[52]ACCOUNTALLOC!BA375</f>
        <v>0</v>
      </c>
      <c r="BB375" s="697">
        <f>[52]ACCOUNTALLOC!BB375</f>
        <v>0</v>
      </c>
      <c r="BC375" s="697">
        <f>[52]ACCOUNTALLOC!BC375</f>
        <v>0</v>
      </c>
      <c r="BD375" s="697">
        <f>[52]ACCOUNTALLOC!BD375</f>
        <v>0</v>
      </c>
      <c r="BE375" s="697">
        <f>[52]ACCOUNTALLOC!BE375</f>
        <v>0</v>
      </c>
      <c r="BF375" s="697">
        <f>[52]ACCOUNTALLOC!BF375</f>
        <v>0</v>
      </c>
      <c r="BG375" s="697">
        <f>[52]ACCOUNTALLOC!BG375</f>
        <v>0</v>
      </c>
      <c r="BH375" s="698"/>
      <c r="BI375" s="697">
        <f>[52]ACCOUNTALLOC!BI375</f>
        <v>0</v>
      </c>
      <c r="BJ375" s="697">
        <f>[52]ACCOUNTALLOC!BJ375</f>
        <v>0</v>
      </c>
      <c r="BK375" s="697">
        <f>[52]ACCOUNTALLOC!BK375</f>
        <v>0</v>
      </c>
      <c r="BL375" s="697">
        <f>[52]ACCOUNTALLOC!BL375</f>
        <v>0</v>
      </c>
      <c r="BM375" s="697">
        <f>[52]ACCOUNTALLOC!BM375</f>
        <v>0</v>
      </c>
      <c r="BN375" s="697">
        <f>[52]ACCOUNTALLOC!BN375</f>
        <v>0</v>
      </c>
      <c r="BO375" s="697">
        <f>[52]ACCOUNTALLOC!BO375</f>
        <v>0</v>
      </c>
      <c r="BP375" s="698"/>
      <c r="BQ375" s="697">
        <f>[52]ACCOUNTALLOC!BQ375</f>
        <v>0</v>
      </c>
      <c r="BR375" s="697">
        <f>[52]ACCOUNTALLOC!BR375</f>
        <v>0</v>
      </c>
      <c r="BS375" s="697">
        <f>[52]ACCOUNTALLOC!BS375</f>
        <v>0</v>
      </c>
      <c r="BT375" s="697">
        <f>[52]ACCOUNTALLOC!BT375</f>
        <v>0</v>
      </c>
      <c r="BU375" s="697">
        <f>[52]ACCOUNTALLOC!BU375</f>
        <v>0</v>
      </c>
      <c r="BV375" s="697">
        <f>[52]ACCOUNTALLOC!BV375</f>
        <v>0</v>
      </c>
      <c r="BW375" s="697">
        <f>[52]ACCOUNTALLOC!BW375</f>
        <v>0</v>
      </c>
      <c r="BX375" s="698"/>
      <c r="BY375" s="697">
        <f>[52]ACCOUNTALLOC!BY375</f>
        <v>0</v>
      </c>
      <c r="BZ375" s="697">
        <f>[52]ACCOUNTALLOC!BZ375</f>
        <v>0</v>
      </c>
      <c r="CA375" s="697">
        <f>[52]ACCOUNTALLOC!CA375</f>
        <v>0</v>
      </c>
      <c r="CB375" s="697">
        <f>[52]ACCOUNTALLOC!CB375</f>
        <v>0</v>
      </c>
      <c r="CC375" s="697">
        <f>[52]ACCOUNTALLOC!CC375</f>
        <v>0</v>
      </c>
      <c r="CD375" s="697">
        <f>[52]ACCOUNTALLOC!CD375</f>
        <v>0</v>
      </c>
      <c r="CE375" s="697">
        <f>[52]ACCOUNTALLOC!CE375</f>
        <v>0</v>
      </c>
      <c r="CF375" s="698"/>
      <c r="CG375" s="697">
        <f>[52]ACCOUNTALLOC!CG375</f>
        <v>0</v>
      </c>
      <c r="CH375" s="697">
        <f>[52]ACCOUNTALLOC!CH375</f>
        <v>0</v>
      </c>
      <c r="CI375" s="697">
        <f>[52]ACCOUNTALLOC!CI375</f>
        <v>0</v>
      </c>
      <c r="CJ375" s="697">
        <f>[52]ACCOUNTALLOC!CJ375</f>
        <v>0</v>
      </c>
      <c r="CK375" s="697">
        <f>[52]ACCOUNTALLOC!CK375</f>
        <v>0</v>
      </c>
      <c r="CL375" s="697">
        <f>[52]ACCOUNTALLOC!CL375</f>
        <v>0</v>
      </c>
      <c r="CM375" s="697">
        <f>[52]ACCOUNTALLOC!CM375</f>
        <v>0</v>
      </c>
      <c r="CN375" s="698">
        <f>[52]ACCOUNTALLOC!CN375</f>
        <v>0</v>
      </c>
      <c r="CO375" s="697">
        <f>[52]ACCOUNTALLOC!CO375</f>
        <v>0</v>
      </c>
      <c r="CP375" s="697">
        <f>[52]ACCOUNTALLOC!CP375</f>
        <v>0</v>
      </c>
      <c r="CQ375" s="697">
        <f>[52]ACCOUNTALLOC!CQ375</f>
        <v>0</v>
      </c>
      <c r="CR375" s="697">
        <f>[52]ACCOUNTALLOC!CR375</f>
        <v>0</v>
      </c>
      <c r="CS375" s="697">
        <f>[52]ACCOUNTALLOC!CS375</f>
        <v>0</v>
      </c>
      <c r="CT375" s="697">
        <f>[52]ACCOUNTALLOC!CT375</f>
        <v>0</v>
      </c>
      <c r="CU375" s="697">
        <f>[52]ACCOUNTALLOC!CU375</f>
        <v>0</v>
      </c>
      <c r="CW375" s="65">
        <f>[52]ACCOUNTALLOC!CW375</f>
        <v>0</v>
      </c>
      <c r="CX375" s="65">
        <f>[52]ACCOUNTALLOC!CX375</f>
        <v>0</v>
      </c>
      <c r="CY375" s="65">
        <f>[52]ACCOUNTALLOC!CY375</f>
        <v>0</v>
      </c>
      <c r="CZ375" s="65">
        <f>[52]ACCOUNTALLOC!CZ375</f>
        <v>0</v>
      </c>
      <c r="DA375" s="65">
        <f>[52]ACCOUNTALLOC!DA375</f>
        <v>0</v>
      </c>
      <c r="DB375" s="65">
        <f>[52]ACCOUNTALLOC!DB375</f>
        <v>0</v>
      </c>
      <c r="DC375" s="65">
        <f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>[52]ACCOUNTALLOC!E376</f>
        <v>0</v>
      </c>
      <c r="F376" s="697">
        <f>[52]ACCOUNTALLOC!F376</f>
        <v>0</v>
      </c>
      <c r="G376" s="697">
        <f>[52]ACCOUNTALLOC!G376</f>
        <v>0</v>
      </c>
      <c r="H376" s="697">
        <f>[52]ACCOUNTALLOC!H376</f>
        <v>0</v>
      </c>
      <c r="I376" s="697">
        <f>[52]ACCOUNTALLOC!I376</f>
        <v>0</v>
      </c>
      <c r="J376" s="697">
        <f>[52]ACCOUNTALLOC!J376</f>
        <v>0</v>
      </c>
      <c r="K376" s="697">
        <f>[52]ACCOUNTALLOC!K376</f>
        <v>0</v>
      </c>
      <c r="L376" s="698"/>
      <c r="M376" s="697">
        <f>[52]ACCOUNTALLOC!M376</f>
        <v>0</v>
      </c>
      <c r="N376" s="697">
        <f>[52]ACCOUNTALLOC!N376</f>
        <v>0</v>
      </c>
      <c r="O376" s="697">
        <f>[52]ACCOUNTALLOC!O376</f>
        <v>0</v>
      </c>
      <c r="P376" s="697">
        <f>[52]ACCOUNTALLOC!P376</f>
        <v>0</v>
      </c>
      <c r="Q376" s="697">
        <f>[52]ACCOUNTALLOC!Q376</f>
        <v>0</v>
      </c>
      <c r="R376" s="697">
        <f>[52]ACCOUNTALLOC!R376</f>
        <v>0</v>
      </c>
      <c r="S376" s="697">
        <f>[52]ACCOUNTALLOC!S376</f>
        <v>0</v>
      </c>
      <c r="T376" s="698"/>
      <c r="U376" s="697">
        <f>[52]ACCOUNTALLOC!U376</f>
        <v>0</v>
      </c>
      <c r="V376" s="697">
        <f>[52]ACCOUNTALLOC!V376</f>
        <v>0</v>
      </c>
      <c r="W376" s="697">
        <f>[52]ACCOUNTALLOC!W376</f>
        <v>0</v>
      </c>
      <c r="X376" s="697">
        <f>[52]ACCOUNTALLOC!X376</f>
        <v>0</v>
      </c>
      <c r="Y376" s="697">
        <f>[52]ACCOUNTALLOC!Y376</f>
        <v>0</v>
      </c>
      <c r="Z376" s="697">
        <f>[52]ACCOUNTALLOC!Z376</f>
        <v>0</v>
      </c>
      <c r="AA376" s="697">
        <f>[52]ACCOUNTALLOC!AA376</f>
        <v>0</v>
      </c>
      <c r="AB376" s="698"/>
      <c r="AC376" s="697">
        <f>[52]ACCOUNTALLOC!AC376</f>
        <v>0</v>
      </c>
      <c r="AD376" s="697">
        <f>[52]ACCOUNTALLOC!AD376</f>
        <v>0</v>
      </c>
      <c r="AE376" s="697">
        <f>[52]ACCOUNTALLOC!AE376</f>
        <v>0</v>
      </c>
      <c r="AF376" s="697">
        <f>[52]ACCOUNTALLOC!AF376</f>
        <v>0</v>
      </c>
      <c r="AG376" s="697">
        <f>[52]ACCOUNTALLOC!AG376</f>
        <v>0</v>
      </c>
      <c r="AH376" s="697">
        <f>[52]ACCOUNTALLOC!AH376</f>
        <v>0</v>
      </c>
      <c r="AI376" s="697">
        <f>[52]ACCOUNTALLOC!AI376</f>
        <v>0</v>
      </c>
      <c r="AJ376" s="698"/>
      <c r="AK376" s="697">
        <f>[52]ACCOUNTALLOC!AK376</f>
        <v>0</v>
      </c>
      <c r="AL376" s="697">
        <f>[52]ACCOUNTALLOC!AL376</f>
        <v>0</v>
      </c>
      <c r="AM376" s="697">
        <f>[52]ACCOUNTALLOC!AM376</f>
        <v>0</v>
      </c>
      <c r="AN376" s="697">
        <f>[52]ACCOUNTALLOC!AN376</f>
        <v>0</v>
      </c>
      <c r="AO376" s="697">
        <f>[52]ACCOUNTALLOC!AO376</f>
        <v>0</v>
      </c>
      <c r="AP376" s="697">
        <f>[52]ACCOUNTALLOC!AP376</f>
        <v>0</v>
      </c>
      <c r="AQ376" s="697">
        <f>[52]ACCOUNTALLOC!AQ376</f>
        <v>0</v>
      </c>
      <c r="AR376" s="698"/>
      <c r="AS376" s="697">
        <f>[52]ACCOUNTALLOC!AS376</f>
        <v>0</v>
      </c>
      <c r="AT376" s="697">
        <f>[52]ACCOUNTALLOC!AT376</f>
        <v>0</v>
      </c>
      <c r="AU376" s="697">
        <f>[52]ACCOUNTALLOC!AU376</f>
        <v>0</v>
      </c>
      <c r="AV376" s="697">
        <f>[52]ACCOUNTALLOC!AV376</f>
        <v>0</v>
      </c>
      <c r="AW376" s="697">
        <f>[52]ACCOUNTALLOC!AW376</f>
        <v>0</v>
      </c>
      <c r="AX376" s="697">
        <f>[52]ACCOUNTALLOC!AX376</f>
        <v>0</v>
      </c>
      <c r="AY376" s="697">
        <f>[52]ACCOUNTALLOC!AY376</f>
        <v>0</v>
      </c>
      <c r="AZ376" s="698"/>
      <c r="BA376" s="697">
        <f>[52]ACCOUNTALLOC!BA376</f>
        <v>0</v>
      </c>
      <c r="BB376" s="697">
        <f>[52]ACCOUNTALLOC!BB376</f>
        <v>0</v>
      </c>
      <c r="BC376" s="697">
        <f>[52]ACCOUNTALLOC!BC376</f>
        <v>0</v>
      </c>
      <c r="BD376" s="697">
        <f>[52]ACCOUNTALLOC!BD376</f>
        <v>0</v>
      </c>
      <c r="BE376" s="697">
        <f>[52]ACCOUNTALLOC!BE376</f>
        <v>0</v>
      </c>
      <c r="BF376" s="697">
        <f>[52]ACCOUNTALLOC!BF376</f>
        <v>0</v>
      </c>
      <c r="BG376" s="697">
        <f>[52]ACCOUNTALLOC!BG376</f>
        <v>0</v>
      </c>
      <c r="BH376" s="698"/>
      <c r="BI376" s="697">
        <f>[52]ACCOUNTALLOC!BI376</f>
        <v>0</v>
      </c>
      <c r="BJ376" s="697">
        <f>[52]ACCOUNTALLOC!BJ376</f>
        <v>0</v>
      </c>
      <c r="BK376" s="697">
        <f>[52]ACCOUNTALLOC!BK376</f>
        <v>0</v>
      </c>
      <c r="BL376" s="697">
        <f>[52]ACCOUNTALLOC!BL376</f>
        <v>0</v>
      </c>
      <c r="BM376" s="697">
        <f>[52]ACCOUNTALLOC!BM376</f>
        <v>0</v>
      </c>
      <c r="BN376" s="697">
        <f>[52]ACCOUNTALLOC!BN376</f>
        <v>0</v>
      </c>
      <c r="BO376" s="697">
        <f>[52]ACCOUNTALLOC!BO376</f>
        <v>0</v>
      </c>
      <c r="BP376" s="698"/>
      <c r="BQ376" s="697">
        <f>[52]ACCOUNTALLOC!BQ376</f>
        <v>0</v>
      </c>
      <c r="BR376" s="697">
        <f>[52]ACCOUNTALLOC!BR376</f>
        <v>0</v>
      </c>
      <c r="BS376" s="697">
        <f>[52]ACCOUNTALLOC!BS376</f>
        <v>0</v>
      </c>
      <c r="BT376" s="697">
        <f>[52]ACCOUNTALLOC!BT376</f>
        <v>0</v>
      </c>
      <c r="BU376" s="697">
        <f>[52]ACCOUNTALLOC!BU376</f>
        <v>0</v>
      </c>
      <c r="BV376" s="697">
        <f>[52]ACCOUNTALLOC!BV376</f>
        <v>0</v>
      </c>
      <c r="BW376" s="697">
        <f>[52]ACCOUNTALLOC!BW376</f>
        <v>0</v>
      </c>
      <c r="BX376" s="698"/>
      <c r="BY376" s="697">
        <f>[52]ACCOUNTALLOC!BY376</f>
        <v>0</v>
      </c>
      <c r="BZ376" s="697">
        <f>[52]ACCOUNTALLOC!BZ376</f>
        <v>0</v>
      </c>
      <c r="CA376" s="697">
        <f>[52]ACCOUNTALLOC!CA376</f>
        <v>0</v>
      </c>
      <c r="CB376" s="697">
        <f>[52]ACCOUNTALLOC!CB376</f>
        <v>0</v>
      </c>
      <c r="CC376" s="697">
        <f>[52]ACCOUNTALLOC!CC376</f>
        <v>0</v>
      </c>
      <c r="CD376" s="697">
        <f>[52]ACCOUNTALLOC!CD376</f>
        <v>0</v>
      </c>
      <c r="CE376" s="697">
        <f>[52]ACCOUNTALLOC!CE376</f>
        <v>0</v>
      </c>
      <c r="CF376" s="698"/>
      <c r="CG376" s="697">
        <f>[52]ACCOUNTALLOC!CG376</f>
        <v>0</v>
      </c>
      <c r="CH376" s="697">
        <f>[52]ACCOUNTALLOC!CH376</f>
        <v>0</v>
      </c>
      <c r="CI376" s="697">
        <f>[52]ACCOUNTALLOC!CI376</f>
        <v>0</v>
      </c>
      <c r="CJ376" s="697">
        <f>[52]ACCOUNTALLOC!CJ376</f>
        <v>0</v>
      </c>
      <c r="CK376" s="697">
        <f>[52]ACCOUNTALLOC!CK376</f>
        <v>0</v>
      </c>
      <c r="CL376" s="697">
        <f>[52]ACCOUNTALLOC!CL376</f>
        <v>0</v>
      </c>
      <c r="CM376" s="697">
        <f>[52]ACCOUNTALLOC!CM376</f>
        <v>0</v>
      </c>
      <c r="CN376" s="698">
        <f>[52]ACCOUNTALLOC!CN376</f>
        <v>0</v>
      </c>
      <c r="CO376" s="697">
        <f>[52]ACCOUNTALLOC!CO376</f>
        <v>0</v>
      </c>
      <c r="CP376" s="697">
        <f>[52]ACCOUNTALLOC!CP376</f>
        <v>0</v>
      </c>
      <c r="CQ376" s="697">
        <f>[52]ACCOUNTALLOC!CQ376</f>
        <v>0</v>
      </c>
      <c r="CR376" s="697">
        <f>[52]ACCOUNTALLOC!CR376</f>
        <v>0</v>
      </c>
      <c r="CS376" s="697">
        <f>[52]ACCOUNTALLOC!CS376</f>
        <v>0</v>
      </c>
      <c r="CT376" s="697">
        <f>[52]ACCOUNTALLOC!CT376</f>
        <v>0</v>
      </c>
      <c r="CU376" s="697">
        <f>[52]ACCOUNTALLOC!CU376</f>
        <v>0</v>
      </c>
      <c r="CW376" s="65">
        <f>[52]ACCOUNTALLOC!CW376</f>
        <v>0</v>
      </c>
      <c r="CX376" s="65">
        <f>[52]ACCOUNTALLOC!CX376</f>
        <v>0</v>
      </c>
      <c r="CY376" s="65">
        <f>[52]ACCOUNTALLOC!CY376</f>
        <v>0</v>
      </c>
      <c r="CZ376" s="65">
        <f>[52]ACCOUNTALLOC!CZ376</f>
        <v>0</v>
      </c>
      <c r="DA376" s="65">
        <f>[52]ACCOUNTALLOC!DA376</f>
        <v>0</v>
      </c>
      <c r="DB376" s="65">
        <f>[52]ACCOUNTALLOC!DB376</f>
        <v>0</v>
      </c>
      <c r="DC376" s="65">
        <f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>[52]ACCOUNTALLOC!E377</f>
        <v>0</v>
      </c>
      <c r="F377" s="697">
        <f>[52]ACCOUNTALLOC!F377</f>
        <v>0</v>
      </c>
      <c r="G377" s="697">
        <f>[52]ACCOUNTALLOC!G377</f>
        <v>0</v>
      </c>
      <c r="H377" s="697">
        <f>[52]ACCOUNTALLOC!H377</f>
        <v>0</v>
      </c>
      <c r="I377" s="697">
        <f>[52]ACCOUNTALLOC!I377</f>
        <v>0</v>
      </c>
      <c r="J377" s="697">
        <f>[52]ACCOUNTALLOC!J377</f>
        <v>0</v>
      </c>
      <c r="K377" s="697">
        <f>[52]ACCOUNTALLOC!K377</f>
        <v>0</v>
      </c>
      <c r="L377" s="698"/>
      <c r="M377" s="697">
        <f>[52]ACCOUNTALLOC!M377</f>
        <v>0</v>
      </c>
      <c r="N377" s="697">
        <f>[52]ACCOUNTALLOC!N377</f>
        <v>0</v>
      </c>
      <c r="O377" s="697">
        <f>[52]ACCOUNTALLOC!O377</f>
        <v>0</v>
      </c>
      <c r="P377" s="697">
        <f>[52]ACCOUNTALLOC!P377</f>
        <v>0</v>
      </c>
      <c r="Q377" s="697">
        <f>[52]ACCOUNTALLOC!Q377</f>
        <v>0</v>
      </c>
      <c r="R377" s="697">
        <f>[52]ACCOUNTALLOC!R377</f>
        <v>0</v>
      </c>
      <c r="S377" s="697">
        <f>[52]ACCOUNTALLOC!S377</f>
        <v>0</v>
      </c>
      <c r="T377" s="698"/>
      <c r="U377" s="697">
        <f>[52]ACCOUNTALLOC!U377</f>
        <v>0</v>
      </c>
      <c r="V377" s="697">
        <f>[52]ACCOUNTALLOC!V377</f>
        <v>0</v>
      </c>
      <c r="W377" s="697">
        <f>[52]ACCOUNTALLOC!W377</f>
        <v>0</v>
      </c>
      <c r="X377" s="697">
        <f>[52]ACCOUNTALLOC!X377</f>
        <v>0</v>
      </c>
      <c r="Y377" s="697">
        <f>[52]ACCOUNTALLOC!Y377</f>
        <v>0</v>
      </c>
      <c r="Z377" s="697">
        <f>[52]ACCOUNTALLOC!Z377</f>
        <v>0</v>
      </c>
      <c r="AA377" s="697">
        <f>[52]ACCOUNTALLOC!AA377</f>
        <v>0</v>
      </c>
      <c r="AB377" s="698"/>
      <c r="AC377" s="697">
        <f>[52]ACCOUNTALLOC!AC377</f>
        <v>0</v>
      </c>
      <c r="AD377" s="697">
        <f>[52]ACCOUNTALLOC!AD377</f>
        <v>0</v>
      </c>
      <c r="AE377" s="697">
        <f>[52]ACCOUNTALLOC!AE377</f>
        <v>0</v>
      </c>
      <c r="AF377" s="697">
        <f>[52]ACCOUNTALLOC!AF377</f>
        <v>0</v>
      </c>
      <c r="AG377" s="697">
        <f>[52]ACCOUNTALLOC!AG377</f>
        <v>0</v>
      </c>
      <c r="AH377" s="697">
        <f>[52]ACCOUNTALLOC!AH377</f>
        <v>0</v>
      </c>
      <c r="AI377" s="697">
        <f>[52]ACCOUNTALLOC!AI377</f>
        <v>0</v>
      </c>
      <c r="AJ377" s="698"/>
      <c r="AK377" s="697">
        <f>[52]ACCOUNTALLOC!AK377</f>
        <v>0</v>
      </c>
      <c r="AL377" s="697">
        <f>[52]ACCOUNTALLOC!AL377</f>
        <v>0</v>
      </c>
      <c r="AM377" s="697">
        <f>[52]ACCOUNTALLOC!AM377</f>
        <v>0</v>
      </c>
      <c r="AN377" s="697">
        <f>[52]ACCOUNTALLOC!AN377</f>
        <v>0</v>
      </c>
      <c r="AO377" s="697">
        <f>[52]ACCOUNTALLOC!AO377</f>
        <v>0</v>
      </c>
      <c r="AP377" s="697">
        <f>[52]ACCOUNTALLOC!AP377</f>
        <v>0</v>
      </c>
      <c r="AQ377" s="697">
        <f>[52]ACCOUNTALLOC!AQ377</f>
        <v>0</v>
      </c>
      <c r="AR377" s="698"/>
      <c r="AS377" s="697">
        <f>[52]ACCOUNTALLOC!AS377</f>
        <v>0</v>
      </c>
      <c r="AT377" s="697">
        <f>[52]ACCOUNTALLOC!AT377</f>
        <v>0</v>
      </c>
      <c r="AU377" s="697">
        <f>[52]ACCOUNTALLOC!AU377</f>
        <v>0</v>
      </c>
      <c r="AV377" s="697">
        <f>[52]ACCOUNTALLOC!AV377</f>
        <v>0</v>
      </c>
      <c r="AW377" s="697">
        <f>[52]ACCOUNTALLOC!AW377</f>
        <v>0</v>
      </c>
      <c r="AX377" s="697">
        <f>[52]ACCOUNTALLOC!AX377</f>
        <v>0</v>
      </c>
      <c r="AY377" s="697">
        <f>[52]ACCOUNTALLOC!AY377</f>
        <v>0</v>
      </c>
      <c r="AZ377" s="698"/>
      <c r="BA377" s="697">
        <f>[52]ACCOUNTALLOC!BA377</f>
        <v>0</v>
      </c>
      <c r="BB377" s="697">
        <f>[52]ACCOUNTALLOC!BB377</f>
        <v>0</v>
      </c>
      <c r="BC377" s="697">
        <f>[52]ACCOUNTALLOC!BC377</f>
        <v>0</v>
      </c>
      <c r="BD377" s="697">
        <f>[52]ACCOUNTALLOC!BD377</f>
        <v>0</v>
      </c>
      <c r="BE377" s="697">
        <f>[52]ACCOUNTALLOC!BE377</f>
        <v>0</v>
      </c>
      <c r="BF377" s="697">
        <f>[52]ACCOUNTALLOC!BF377</f>
        <v>0</v>
      </c>
      <c r="BG377" s="697">
        <f>[52]ACCOUNTALLOC!BG377</f>
        <v>0</v>
      </c>
      <c r="BH377" s="698"/>
      <c r="BI377" s="697">
        <f>[52]ACCOUNTALLOC!BI377</f>
        <v>0</v>
      </c>
      <c r="BJ377" s="697">
        <f>[52]ACCOUNTALLOC!BJ377</f>
        <v>0</v>
      </c>
      <c r="BK377" s="697">
        <f>[52]ACCOUNTALLOC!BK377</f>
        <v>0</v>
      </c>
      <c r="BL377" s="697">
        <f>[52]ACCOUNTALLOC!BL377</f>
        <v>0</v>
      </c>
      <c r="BM377" s="697">
        <f>[52]ACCOUNTALLOC!BM377</f>
        <v>0</v>
      </c>
      <c r="BN377" s="697">
        <f>[52]ACCOUNTALLOC!BN377</f>
        <v>0</v>
      </c>
      <c r="BO377" s="697">
        <f>[52]ACCOUNTALLOC!BO377</f>
        <v>0</v>
      </c>
      <c r="BP377" s="698"/>
      <c r="BQ377" s="697">
        <f>[52]ACCOUNTALLOC!BQ377</f>
        <v>0</v>
      </c>
      <c r="BR377" s="697">
        <f>[52]ACCOUNTALLOC!BR377</f>
        <v>0</v>
      </c>
      <c r="BS377" s="697">
        <f>[52]ACCOUNTALLOC!BS377</f>
        <v>0</v>
      </c>
      <c r="BT377" s="697">
        <f>[52]ACCOUNTALLOC!BT377</f>
        <v>0</v>
      </c>
      <c r="BU377" s="697">
        <f>[52]ACCOUNTALLOC!BU377</f>
        <v>0</v>
      </c>
      <c r="BV377" s="697">
        <f>[52]ACCOUNTALLOC!BV377</f>
        <v>0</v>
      </c>
      <c r="BW377" s="697">
        <f>[52]ACCOUNTALLOC!BW377</f>
        <v>0</v>
      </c>
      <c r="BX377" s="698"/>
      <c r="BY377" s="697">
        <f>[52]ACCOUNTALLOC!BY377</f>
        <v>0</v>
      </c>
      <c r="BZ377" s="697">
        <f>[52]ACCOUNTALLOC!BZ377</f>
        <v>0</v>
      </c>
      <c r="CA377" s="697">
        <f>[52]ACCOUNTALLOC!CA377</f>
        <v>0</v>
      </c>
      <c r="CB377" s="697">
        <f>[52]ACCOUNTALLOC!CB377</f>
        <v>0</v>
      </c>
      <c r="CC377" s="697">
        <f>[52]ACCOUNTALLOC!CC377</f>
        <v>0</v>
      </c>
      <c r="CD377" s="697">
        <f>[52]ACCOUNTALLOC!CD377</f>
        <v>0</v>
      </c>
      <c r="CE377" s="697">
        <f>[52]ACCOUNTALLOC!CE377</f>
        <v>0</v>
      </c>
      <c r="CF377" s="698"/>
      <c r="CG377" s="697">
        <f>[52]ACCOUNTALLOC!CG377</f>
        <v>0</v>
      </c>
      <c r="CH377" s="697">
        <f>[52]ACCOUNTALLOC!CH377</f>
        <v>0</v>
      </c>
      <c r="CI377" s="697">
        <f>[52]ACCOUNTALLOC!CI377</f>
        <v>0</v>
      </c>
      <c r="CJ377" s="697">
        <f>[52]ACCOUNTALLOC!CJ377</f>
        <v>0</v>
      </c>
      <c r="CK377" s="697">
        <f>[52]ACCOUNTALLOC!CK377</f>
        <v>0</v>
      </c>
      <c r="CL377" s="697">
        <f>[52]ACCOUNTALLOC!CL377</f>
        <v>0</v>
      </c>
      <c r="CM377" s="697">
        <f>[52]ACCOUNTALLOC!CM377</f>
        <v>0</v>
      </c>
      <c r="CN377" s="698">
        <f>[52]ACCOUNTALLOC!CN377</f>
        <v>0</v>
      </c>
      <c r="CO377" s="697">
        <f>[52]ACCOUNTALLOC!CO377</f>
        <v>0</v>
      </c>
      <c r="CP377" s="697">
        <f>[52]ACCOUNTALLOC!CP377</f>
        <v>0</v>
      </c>
      <c r="CQ377" s="697">
        <f>[52]ACCOUNTALLOC!CQ377</f>
        <v>0</v>
      </c>
      <c r="CR377" s="697">
        <f>[52]ACCOUNTALLOC!CR377</f>
        <v>0</v>
      </c>
      <c r="CS377" s="697">
        <f>[52]ACCOUNTALLOC!CS377</f>
        <v>0</v>
      </c>
      <c r="CT377" s="697">
        <f>[52]ACCOUNTALLOC!CT377</f>
        <v>0</v>
      </c>
      <c r="CU377" s="697">
        <f>[52]ACCOUNTALLOC!CU377</f>
        <v>0</v>
      </c>
      <c r="CW377" s="65">
        <f>[52]ACCOUNTALLOC!CW377</f>
        <v>0</v>
      </c>
      <c r="CX377" s="65">
        <f>[52]ACCOUNTALLOC!CX377</f>
        <v>0</v>
      </c>
      <c r="CY377" s="65">
        <f>[52]ACCOUNTALLOC!CY377</f>
        <v>0</v>
      </c>
      <c r="CZ377" s="65">
        <f>[52]ACCOUNTALLOC!CZ377</f>
        <v>0</v>
      </c>
      <c r="DA377" s="65">
        <f>[52]ACCOUNTALLOC!DA377</f>
        <v>0</v>
      </c>
      <c r="DB377" s="65">
        <f>[52]ACCOUNTALLOC!DB377</f>
        <v>0</v>
      </c>
      <c r="DC377" s="65">
        <f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>[52]ACCOUNTALLOC!E378</f>
        <v>0</v>
      </c>
      <c r="F378" s="697">
        <f>[52]ACCOUNTALLOC!F378</f>
        <v>0</v>
      </c>
      <c r="G378" s="697">
        <f>[52]ACCOUNTALLOC!G378</f>
        <v>0</v>
      </c>
      <c r="H378" s="697">
        <f>[52]ACCOUNTALLOC!H378</f>
        <v>0</v>
      </c>
      <c r="I378" s="697">
        <f>[52]ACCOUNTALLOC!I378</f>
        <v>0</v>
      </c>
      <c r="J378" s="697">
        <f>[52]ACCOUNTALLOC!J378</f>
        <v>0</v>
      </c>
      <c r="K378" s="697">
        <f>[52]ACCOUNTALLOC!K378</f>
        <v>0</v>
      </c>
      <c r="L378" s="698"/>
      <c r="M378" s="697">
        <f>[52]ACCOUNTALLOC!M378</f>
        <v>0</v>
      </c>
      <c r="N378" s="697">
        <f>[52]ACCOUNTALLOC!N378</f>
        <v>0</v>
      </c>
      <c r="O378" s="697">
        <f>[52]ACCOUNTALLOC!O378</f>
        <v>0</v>
      </c>
      <c r="P378" s="697">
        <f>[52]ACCOUNTALLOC!P378</f>
        <v>0</v>
      </c>
      <c r="Q378" s="697">
        <f>[52]ACCOUNTALLOC!Q378</f>
        <v>0</v>
      </c>
      <c r="R378" s="697">
        <f>[52]ACCOUNTALLOC!R378</f>
        <v>0</v>
      </c>
      <c r="S378" s="697">
        <f>[52]ACCOUNTALLOC!S378</f>
        <v>0</v>
      </c>
      <c r="T378" s="698"/>
      <c r="U378" s="697">
        <f>[52]ACCOUNTALLOC!U378</f>
        <v>0</v>
      </c>
      <c r="V378" s="697">
        <f>[52]ACCOUNTALLOC!V378</f>
        <v>0</v>
      </c>
      <c r="W378" s="697">
        <f>[52]ACCOUNTALLOC!W378</f>
        <v>0</v>
      </c>
      <c r="X378" s="697">
        <f>[52]ACCOUNTALLOC!X378</f>
        <v>0</v>
      </c>
      <c r="Y378" s="697">
        <f>[52]ACCOUNTALLOC!Y378</f>
        <v>0</v>
      </c>
      <c r="Z378" s="697">
        <f>[52]ACCOUNTALLOC!Z378</f>
        <v>0</v>
      </c>
      <c r="AA378" s="697">
        <f>[52]ACCOUNTALLOC!AA378</f>
        <v>0</v>
      </c>
      <c r="AB378" s="698"/>
      <c r="AC378" s="697">
        <f>[52]ACCOUNTALLOC!AC378</f>
        <v>0</v>
      </c>
      <c r="AD378" s="697">
        <f>[52]ACCOUNTALLOC!AD378</f>
        <v>0</v>
      </c>
      <c r="AE378" s="697">
        <f>[52]ACCOUNTALLOC!AE378</f>
        <v>0</v>
      </c>
      <c r="AF378" s="697">
        <f>[52]ACCOUNTALLOC!AF378</f>
        <v>0</v>
      </c>
      <c r="AG378" s="697">
        <f>[52]ACCOUNTALLOC!AG378</f>
        <v>0</v>
      </c>
      <c r="AH378" s="697">
        <f>[52]ACCOUNTALLOC!AH378</f>
        <v>0</v>
      </c>
      <c r="AI378" s="697">
        <f>[52]ACCOUNTALLOC!AI378</f>
        <v>0</v>
      </c>
      <c r="AJ378" s="698"/>
      <c r="AK378" s="697">
        <f>[52]ACCOUNTALLOC!AK378</f>
        <v>0</v>
      </c>
      <c r="AL378" s="697">
        <f>[52]ACCOUNTALLOC!AL378</f>
        <v>0</v>
      </c>
      <c r="AM378" s="697">
        <f>[52]ACCOUNTALLOC!AM378</f>
        <v>0</v>
      </c>
      <c r="AN378" s="697">
        <f>[52]ACCOUNTALLOC!AN378</f>
        <v>0</v>
      </c>
      <c r="AO378" s="697">
        <f>[52]ACCOUNTALLOC!AO378</f>
        <v>0</v>
      </c>
      <c r="AP378" s="697">
        <f>[52]ACCOUNTALLOC!AP378</f>
        <v>0</v>
      </c>
      <c r="AQ378" s="697">
        <f>[52]ACCOUNTALLOC!AQ378</f>
        <v>0</v>
      </c>
      <c r="AR378" s="698"/>
      <c r="AS378" s="697">
        <f>[52]ACCOUNTALLOC!AS378</f>
        <v>0</v>
      </c>
      <c r="AT378" s="697">
        <f>[52]ACCOUNTALLOC!AT378</f>
        <v>0</v>
      </c>
      <c r="AU378" s="697">
        <f>[52]ACCOUNTALLOC!AU378</f>
        <v>0</v>
      </c>
      <c r="AV378" s="697">
        <f>[52]ACCOUNTALLOC!AV378</f>
        <v>0</v>
      </c>
      <c r="AW378" s="697">
        <f>[52]ACCOUNTALLOC!AW378</f>
        <v>0</v>
      </c>
      <c r="AX378" s="697">
        <f>[52]ACCOUNTALLOC!AX378</f>
        <v>0</v>
      </c>
      <c r="AY378" s="697">
        <f>[52]ACCOUNTALLOC!AY378</f>
        <v>0</v>
      </c>
      <c r="AZ378" s="698"/>
      <c r="BA378" s="697">
        <f>[52]ACCOUNTALLOC!BA378</f>
        <v>0</v>
      </c>
      <c r="BB378" s="697">
        <f>[52]ACCOUNTALLOC!BB378</f>
        <v>0</v>
      </c>
      <c r="BC378" s="697">
        <f>[52]ACCOUNTALLOC!BC378</f>
        <v>0</v>
      </c>
      <c r="BD378" s="697">
        <f>[52]ACCOUNTALLOC!BD378</f>
        <v>0</v>
      </c>
      <c r="BE378" s="697">
        <f>[52]ACCOUNTALLOC!BE378</f>
        <v>0</v>
      </c>
      <c r="BF378" s="697">
        <f>[52]ACCOUNTALLOC!BF378</f>
        <v>0</v>
      </c>
      <c r="BG378" s="697">
        <f>[52]ACCOUNTALLOC!BG378</f>
        <v>0</v>
      </c>
      <c r="BH378" s="698"/>
      <c r="BI378" s="697">
        <f>[52]ACCOUNTALLOC!BI378</f>
        <v>0</v>
      </c>
      <c r="BJ378" s="697">
        <f>[52]ACCOUNTALLOC!BJ378</f>
        <v>0</v>
      </c>
      <c r="BK378" s="697">
        <f>[52]ACCOUNTALLOC!BK378</f>
        <v>0</v>
      </c>
      <c r="BL378" s="697">
        <f>[52]ACCOUNTALLOC!BL378</f>
        <v>0</v>
      </c>
      <c r="BM378" s="697">
        <f>[52]ACCOUNTALLOC!BM378</f>
        <v>0</v>
      </c>
      <c r="BN378" s="697">
        <f>[52]ACCOUNTALLOC!BN378</f>
        <v>0</v>
      </c>
      <c r="BO378" s="697">
        <f>[52]ACCOUNTALLOC!BO378</f>
        <v>0</v>
      </c>
      <c r="BP378" s="698"/>
      <c r="BQ378" s="697">
        <f>[52]ACCOUNTALLOC!BQ378</f>
        <v>0</v>
      </c>
      <c r="BR378" s="697">
        <f>[52]ACCOUNTALLOC!BR378</f>
        <v>0</v>
      </c>
      <c r="BS378" s="697">
        <f>[52]ACCOUNTALLOC!BS378</f>
        <v>0</v>
      </c>
      <c r="BT378" s="697">
        <f>[52]ACCOUNTALLOC!BT378</f>
        <v>0</v>
      </c>
      <c r="BU378" s="697">
        <f>[52]ACCOUNTALLOC!BU378</f>
        <v>0</v>
      </c>
      <c r="BV378" s="697">
        <f>[52]ACCOUNTALLOC!BV378</f>
        <v>0</v>
      </c>
      <c r="BW378" s="697">
        <f>[52]ACCOUNTALLOC!BW378</f>
        <v>0</v>
      </c>
      <c r="BX378" s="698"/>
      <c r="BY378" s="697">
        <f>[52]ACCOUNTALLOC!BY378</f>
        <v>0</v>
      </c>
      <c r="BZ378" s="697">
        <f>[52]ACCOUNTALLOC!BZ378</f>
        <v>0</v>
      </c>
      <c r="CA378" s="697">
        <f>[52]ACCOUNTALLOC!CA378</f>
        <v>0</v>
      </c>
      <c r="CB378" s="697">
        <f>[52]ACCOUNTALLOC!CB378</f>
        <v>0</v>
      </c>
      <c r="CC378" s="697">
        <f>[52]ACCOUNTALLOC!CC378</f>
        <v>0</v>
      </c>
      <c r="CD378" s="697">
        <f>[52]ACCOUNTALLOC!CD378</f>
        <v>0</v>
      </c>
      <c r="CE378" s="697">
        <f>[52]ACCOUNTALLOC!CE378</f>
        <v>0</v>
      </c>
      <c r="CF378" s="698"/>
      <c r="CG378" s="697">
        <f>[52]ACCOUNTALLOC!CG378</f>
        <v>0</v>
      </c>
      <c r="CH378" s="697">
        <f>[52]ACCOUNTALLOC!CH378</f>
        <v>0</v>
      </c>
      <c r="CI378" s="697">
        <f>[52]ACCOUNTALLOC!CI378</f>
        <v>0</v>
      </c>
      <c r="CJ378" s="697">
        <f>[52]ACCOUNTALLOC!CJ378</f>
        <v>0</v>
      </c>
      <c r="CK378" s="697">
        <f>[52]ACCOUNTALLOC!CK378</f>
        <v>0</v>
      </c>
      <c r="CL378" s="697">
        <f>[52]ACCOUNTALLOC!CL378</f>
        <v>0</v>
      </c>
      <c r="CM378" s="697">
        <f>[52]ACCOUNTALLOC!CM378</f>
        <v>0</v>
      </c>
      <c r="CN378" s="698">
        <f>[52]ACCOUNTALLOC!CN378</f>
        <v>0</v>
      </c>
      <c r="CO378" s="697">
        <f>[52]ACCOUNTALLOC!CO378</f>
        <v>0</v>
      </c>
      <c r="CP378" s="697">
        <f>[52]ACCOUNTALLOC!CP378</f>
        <v>0</v>
      </c>
      <c r="CQ378" s="697">
        <f>[52]ACCOUNTALLOC!CQ378</f>
        <v>0</v>
      </c>
      <c r="CR378" s="697">
        <f>[52]ACCOUNTALLOC!CR378</f>
        <v>0</v>
      </c>
      <c r="CS378" s="697">
        <f>[52]ACCOUNTALLOC!CS378</f>
        <v>0</v>
      </c>
      <c r="CT378" s="697">
        <f>[52]ACCOUNTALLOC!CT378</f>
        <v>0</v>
      </c>
      <c r="CU378" s="697">
        <f>[52]ACCOUNTALLOC!CU378</f>
        <v>0</v>
      </c>
      <c r="CW378" s="65">
        <f>[52]ACCOUNTALLOC!CW378</f>
        <v>0</v>
      </c>
      <c r="CX378" s="65">
        <f>[52]ACCOUNTALLOC!CX378</f>
        <v>0</v>
      </c>
      <c r="CY378" s="65">
        <f>[52]ACCOUNTALLOC!CY378</f>
        <v>0</v>
      </c>
      <c r="CZ378" s="65">
        <f>[52]ACCOUNTALLOC!CZ378</f>
        <v>0</v>
      </c>
      <c r="DA378" s="65">
        <f>[52]ACCOUNTALLOC!DA378</f>
        <v>0</v>
      </c>
      <c r="DB378" s="65">
        <f>[52]ACCOUNTALLOC!DB378</f>
        <v>0</v>
      </c>
      <c r="DC378" s="65">
        <f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>[52]ACCOUNTALLOC!E379</f>
        <v>0</v>
      </c>
      <c r="F379" s="696">
        <f>[52]ACCOUNTALLOC!F379</f>
        <v>0</v>
      </c>
      <c r="G379" s="696">
        <f>[52]ACCOUNTALLOC!G379</f>
        <v>0</v>
      </c>
      <c r="H379" s="696">
        <f>[52]ACCOUNTALLOC!H379</f>
        <v>0</v>
      </c>
      <c r="I379" s="696">
        <f>[52]ACCOUNTALLOC!I379</f>
        <v>0</v>
      </c>
      <c r="J379" s="696">
        <f>[52]ACCOUNTALLOC!J379</f>
        <v>0</v>
      </c>
      <c r="K379" s="696">
        <f>[52]ACCOUNTALLOC!K379</f>
        <v>0</v>
      </c>
      <c r="L379" s="696"/>
      <c r="M379" s="696">
        <f>[52]ACCOUNTALLOC!M379</f>
        <v>0</v>
      </c>
      <c r="N379" s="696">
        <f>[52]ACCOUNTALLOC!N379</f>
        <v>0</v>
      </c>
      <c r="O379" s="696">
        <f>[52]ACCOUNTALLOC!O379</f>
        <v>0</v>
      </c>
      <c r="P379" s="696">
        <f>[52]ACCOUNTALLOC!P379</f>
        <v>0</v>
      </c>
      <c r="Q379" s="696">
        <f>[52]ACCOUNTALLOC!Q379</f>
        <v>0</v>
      </c>
      <c r="R379" s="696">
        <f>[52]ACCOUNTALLOC!R379</f>
        <v>0</v>
      </c>
      <c r="S379" s="696">
        <f>[52]ACCOUNTALLOC!S379</f>
        <v>0</v>
      </c>
      <c r="T379" s="696"/>
      <c r="U379" s="696">
        <f>[52]ACCOUNTALLOC!U379</f>
        <v>0</v>
      </c>
      <c r="V379" s="696">
        <f>[52]ACCOUNTALLOC!V379</f>
        <v>0</v>
      </c>
      <c r="W379" s="696">
        <f>[52]ACCOUNTALLOC!W379</f>
        <v>0</v>
      </c>
      <c r="X379" s="696">
        <f>[52]ACCOUNTALLOC!X379</f>
        <v>0</v>
      </c>
      <c r="Y379" s="696">
        <f>[52]ACCOUNTALLOC!Y379</f>
        <v>0</v>
      </c>
      <c r="Z379" s="696">
        <f>[52]ACCOUNTALLOC!Z379</f>
        <v>0</v>
      </c>
      <c r="AA379" s="696">
        <f>[52]ACCOUNTALLOC!AA379</f>
        <v>0</v>
      </c>
      <c r="AB379" s="696"/>
      <c r="AC379" s="696">
        <f>[52]ACCOUNTALLOC!AC379</f>
        <v>0</v>
      </c>
      <c r="AD379" s="696">
        <f>[52]ACCOUNTALLOC!AD379</f>
        <v>0</v>
      </c>
      <c r="AE379" s="696">
        <f>[52]ACCOUNTALLOC!AE379</f>
        <v>0</v>
      </c>
      <c r="AF379" s="696">
        <f>[52]ACCOUNTALLOC!AF379</f>
        <v>0</v>
      </c>
      <c r="AG379" s="696">
        <f>[52]ACCOUNTALLOC!AG379</f>
        <v>0</v>
      </c>
      <c r="AH379" s="696">
        <f>[52]ACCOUNTALLOC!AH379</f>
        <v>0</v>
      </c>
      <c r="AI379" s="696">
        <f>[52]ACCOUNTALLOC!AI379</f>
        <v>0</v>
      </c>
      <c r="AJ379" s="696"/>
      <c r="AK379" s="696">
        <f>[52]ACCOUNTALLOC!AK379</f>
        <v>0</v>
      </c>
      <c r="AL379" s="696">
        <f>[52]ACCOUNTALLOC!AL379</f>
        <v>0</v>
      </c>
      <c r="AM379" s="696">
        <f>[52]ACCOUNTALLOC!AM379</f>
        <v>0</v>
      </c>
      <c r="AN379" s="696">
        <f>[52]ACCOUNTALLOC!AN379</f>
        <v>0</v>
      </c>
      <c r="AO379" s="696">
        <f>[52]ACCOUNTALLOC!AO379</f>
        <v>0</v>
      </c>
      <c r="AP379" s="696">
        <f>[52]ACCOUNTALLOC!AP379</f>
        <v>0</v>
      </c>
      <c r="AQ379" s="696">
        <f>[52]ACCOUNTALLOC!AQ379</f>
        <v>0</v>
      </c>
      <c r="AR379" s="696"/>
      <c r="AS379" s="696">
        <f>[52]ACCOUNTALLOC!AS379</f>
        <v>0</v>
      </c>
      <c r="AT379" s="696">
        <f>[52]ACCOUNTALLOC!AT379</f>
        <v>0</v>
      </c>
      <c r="AU379" s="696">
        <f>[52]ACCOUNTALLOC!AU379</f>
        <v>0</v>
      </c>
      <c r="AV379" s="696">
        <f>[52]ACCOUNTALLOC!AV379</f>
        <v>0</v>
      </c>
      <c r="AW379" s="696">
        <f>[52]ACCOUNTALLOC!AW379</f>
        <v>0</v>
      </c>
      <c r="AX379" s="696">
        <f>[52]ACCOUNTALLOC!AX379</f>
        <v>0</v>
      </c>
      <c r="AY379" s="696">
        <f>[52]ACCOUNTALLOC!AY379</f>
        <v>0</v>
      </c>
      <c r="AZ379" s="696"/>
      <c r="BA379" s="696">
        <f>[52]ACCOUNTALLOC!BA379</f>
        <v>0</v>
      </c>
      <c r="BB379" s="696">
        <f>[52]ACCOUNTALLOC!BB379</f>
        <v>0</v>
      </c>
      <c r="BC379" s="696">
        <f>[52]ACCOUNTALLOC!BC379</f>
        <v>0</v>
      </c>
      <c r="BD379" s="696">
        <f>[52]ACCOUNTALLOC!BD379</f>
        <v>0</v>
      </c>
      <c r="BE379" s="696">
        <f>[52]ACCOUNTALLOC!BE379</f>
        <v>0</v>
      </c>
      <c r="BF379" s="696">
        <f>[52]ACCOUNTALLOC!BF379</f>
        <v>0</v>
      </c>
      <c r="BG379" s="696">
        <f>[52]ACCOUNTALLOC!BG379</f>
        <v>0</v>
      </c>
      <c r="BH379" s="696"/>
      <c r="BI379" s="696">
        <f>[52]ACCOUNTALLOC!BI379</f>
        <v>0</v>
      </c>
      <c r="BJ379" s="696">
        <f>[52]ACCOUNTALLOC!BJ379</f>
        <v>0</v>
      </c>
      <c r="BK379" s="696">
        <f>[52]ACCOUNTALLOC!BK379</f>
        <v>0</v>
      </c>
      <c r="BL379" s="696">
        <f>[52]ACCOUNTALLOC!BL379</f>
        <v>0</v>
      </c>
      <c r="BM379" s="696">
        <f>[52]ACCOUNTALLOC!BM379</f>
        <v>0</v>
      </c>
      <c r="BN379" s="696">
        <f>[52]ACCOUNTALLOC!BN379</f>
        <v>0</v>
      </c>
      <c r="BO379" s="696">
        <f>[52]ACCOUNTALLOC!BO379</f>
        <v>0</v>
      </c>
      <c r="BP379" s="696"/>
      <c r="BQ379" s="696">
        <f>[52]ACCOUNTALLOC!BQ379</f>
        <v>0</v>
      </c>
      <c r="BR379" s="696">
        <f>[52]ACCOUNTALLOC!BR379</f>
        <v>0</v>
      </c>
      <c r="BS379" s="696">
        <f>[52]ACCOUNTALLOC!BS379</f>
        <v>0</v>
      </c>
      <c r="BT379" s="696">
        <f>[52]ACCOUNTALLOC!BT379</f>
        <v>0</v>
      </c>
      <c r="BU379" s="696">
        <f>[52]ACCOUNTALLOC!BU379</f>
        <v>0</v>
      </c>
      <c r="BV379" s="696">
        <f>[52]ACCOUNTALLOC!BV379</f>
        <v>0</v>
      </c>
      <c r="BW379" s="696">
        <f>[52]ACCOUNTALLOC!BW379</f>
        <v>0</v>
      </c>
      <c r="BX379" s="696"/>
      <c r="BY379" s="696">
        <f>[52]ACCOUNTALLOC!BY379</f>
        <v>0</v>
      </c>
      <c r="BZ379" s="696">
        <f>[52]ACCOUNTALLOC!BZ379</f>
        <v>0</v>
      </c>
      <c r="CA379" s="696">
        <f>[52]ACCOUNTALLOC!CA379</f>
        <v>0</v>
      </c>
      <c r="CB379" s="696">
        <f>[52]ACCOUNTALLOC!CB379</f>
        <v>0</v>
      </c>
      <c r="CC379" s="696">
        <f>[52]ACCOUNTALLOC!CC379</f>
        <v>0</v>
      </c>
      <c r="CD379" s="696">
        <f>[52]ACCOUNTALLOC!CD379</f>
        <v>0</v>
      </c>
      <c r="CE379" s="696">
        <f>[52]ACCOUNTALLOC!CE379</f>
        <v>0</v>
      </c>
      <c r="CF379" s="696"/>
      <c r="CG379" s="696">
        <f>[52]ACCOUNTALLOC!CG379</f>
        <v>0</v>
      </c>
      <c r="CH379" s="696">
        <f>[52]ACCOUNTALLOC!CH379</f>
        <v>0</v>
      </c>
      <c r="CI379" s="696">
        <f>[52]ACCOUNTALLOC!CI379</f>
        <v>0</v>
      </c>
      <c r="CJ379" s="696">
        <f>[52]ACCOUNTALLOC!CJ379</f>
        <v>0</v>
      </c>
      <c r="CK379" s="696">
        <f>[52]ACCOUNTALLOC!CK379</f>
        <v>0</v>
      </c>
      <c r="CL379" s="696">
        <f>[52]ACCOUNTALLOC!CL379</f>
        <v>0</v>
      </c>
      <c r="CM379" s="696">
        <f>[52]ACCOUNTALLOC!CM379</f>
        <v>0</v>
      </c>
      <c r="CN379" s="696">
        <f>[52]ACCOUNTALLOC!CN379</f>
        <v>0</v>
      </c>
      <c r="CO379" s="696">
        <f>[52]ACCOUNTALLOC!CO379</f>
        <v>0</v>
      </c>
      <c r="CP379" s="696">
        <f>[52]ACCOUNTALLOC!CP379</f>
        <v>0</v>
      </c>
      <c r="CQ379" s="696">
        <f>[52]ACCOUNTALLOC!CQ379</f>
        <v>0</v>
      </c>
      <c r="CR379" s="696">
        <f>[52]ACCOUNTALLOC!CR379</f>
        <v>0</v>
      </c>
      <c r="CS379" s="696">
        <f>[52]ACCOUNTALLOC!CS379</f>
        <v>0</v>
      </c>
      <c r="CT379" s="696">
        <f>[52]ACCOUNTALLOC!CT379</f>
        <v>0</v>
      </c>
      <c r="CU379" s="696">
        <f>[52]ACCOUNTALLOC!CU379</f>
        <v>0</v>
      </c>
      <c r="CV379" s="66"/>
      <c r="CW379" s="66">
        <f>[52]ACCOUNTALLOC!CW379</f>
        <v>0</v>
      </c>
      <c r="CX379" s="66">
        <f>[52]ACCOUNTALLOC!CX379</f>
        <v>0</v>
      </c>
      <c r="CY379" s="66">
        <f>[52]ACCOUNTALLOC!CY379</f>
        <v>0</v>
      </c>
      <c r="CZ379" s="66">
        <f>[52]ACCOUNTALLOC!CZ379</f>
        <v>0</v>
      </c>
      <c r="DA379" s="66">
        <f>[52]ACCOUNTALLOC!DA379</f>
        <v>0</v>
      </c>
      <c r="DB379" s="66">
        <f>[52]ACCOUNTALLOC!DB379</f>
        <v>0</v>
      </c>
      <c r="DC379" s="66">
        <f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>[52]ACCOUNTALLOC!E382</f>
        <v>-2.3170248352909941</v>
      </c>
      <c r="F382" s="697">
        <f>[52]ACCOUNTALLOC!F382</f>
        <v>0</v>
      </c>
      <c r="G382" s="697">
        <f>[52]ACCOUNTALLOC!G382</f>
        <v>0</v>
      </c>
      <c r="H382" s="697">
        <f>[52]ACCOUNTALLOC!H382</f>
        <v>0</v>
      </c>
      <c r="I382" s="697">
        <f>[52]ACCOUNTALLOC!I382</f>
        <v>0</v>
      </c>
      <c r="J382" s="697">
        <f>[52]ACCOUNTALLOC!J382</f>
        <v>0</v>
      </c>
      <c r="K382" s="697">
        <f>[52]ACCOUNTALLOC!K382</f>
        <v>-2.3170248352909941</v>
      </c>
      <c r="L382" s="698"/>
      <c r="M382" s="697">
        <f>[52]ACCOUNTALLOC!M382</f>
        <v>-0.63784048762427237</v>
      </c>
      <c r="N382" s="697">
        <f>[52]ACCOUNTALLOC!N382</f>
        <v>0</v>
      </c>
      <c r="O382" s="697">
        <f>[52]ACCOUNTALLOC!O382</f>
        <v>0</v>
      </c>
      <c r="P382" s="697">
        <f>[52]ACCOUNTALLOC!P382</f>
        <v>0</v>
      </c>
      <c r="Q382" s="697">
        <f>[52]ACCOUNTALLOC!Q382</f>
        <v>0</v>
      </c>
      <c r="R382" s="697">
        <f>[52]ACCOUNTALLOC!R382</f>
        <v>0</v>
      </c>
      <c r="S382" s="697">
        <f>[52]ACCOUNTALLOC!S382</f>
        <v>-0.63784048762427237</v>
      </c>
      <c r="T382" s="698"/>
      <c r="U382" s="697">
        <f>[52]ACCOUNTALLOC!U382</f>
        <v>-0.79218455723725789</v>
      </c>
      <c r="V382" s="697">
        <f>[52]ACCOUNTALLOC!V382</f>
        <v>0</v>
      </c>
      <c r="W382" s="697">
        <f>[52]ACCOUNTALLOC!W382</f>
        <v>0</v>
      </c>
      <c r="X382" s="697">
        <f>[52]ACCOUNTALLOC!X382</f>
        <v>0</v>
      </c>
      <c r="Y382" s="697">
        <f>[52]ACCOUNTALLOC!Y382</f>
        <v>0</v>
      </c>
      <c r="Z382" s="697">
        <f>[52]ACCOUNTALLOC!Z382</f>
        <v>0</v>
      </c>
      <c r="AA382" s="697">
        <f>[52]ACCOUNTALLOC!AA382</f>
        <v>-0.79218455723725789</v>
      </c>
      <c r="AB382" s="698"/>
      <c r="AC382" s="697">
        <f>[52]ACCOUNTALLOC!AC382</f>
        <v>-0.46072244973031051</v>
      </c>
      <c r="AD382" s="697">
        <f>[52]ACCOUNTALLOC!AD382</f>
        <v>0</v>
      </c>
      <c r="AE382" s="697">
        <f>[52]ACCOUNTALLOC!AE382</f>
        <v>0</v>
      </c>
      <c r="AF382" s="697">
        <f>[52]ACCOUNTALLOC!AF382</f>
        <v>0</v>
      </c>
      <c r="AG382" s="697">
        <f>[52]ACCOUNTALLOC!AG382</f>
        <v>0</v>
      </c>
      <c r="AH382" s="697">
        <f>[52]ACCOUNTALLOC!AH382</f>
        <v>0</v>
      </c>
      <c r="AI382" s="697">
        <f>[52]ACCOUNTALLOC!AI382</f>
        <v>-0.46072244973031051</v>
      </c>
      <c r="AJ382" s="698"/>
      <c r="AK382" s="697">
        <f>[52]ACCOUNTALLOC!AK382</f>
        <v>-0.30246432014979047</v>
      </c>
      <c r="AL382" s="697">
        <f>[52]ACCOUNTALLOC!AL382</f>
        <v>0</v>
      </c>
      <c r="AM382" s="697">
        <f>[52]ACCOUNTALLOC!AM382</f>
        <v>0</v>
      </c>
      <c r="AN382" s="697">
        <f>[52]ACCOUNTALLOC!AN382</f>
        <v>0</v>
      </c>
      <c r="AO382" s="697">
        <f>[52]ACCOUNTALLOC!AO382</f>
        <v>0</v>
      </c>
      <c r="AP382" s="697">
        <f>[52]ACCOUNTALLOC!AP382</f>
        <v>0</v>
      </c>
      <c r="AQ382" s="697">
        <f>[52]ACCOUNTALLOC!AQ382</f>
        <v>-0.30246432014979047</v>
      </c>
      <c r="AR382" s="698"/>
      <c r="AS382" s="697">
        <f>[52]ACCOUNTALLOC!AS382</f>
        <v>-6.5776992984363989E-7</v>
      </c>
      <c r="AT382" s="697">
        <f>[52]ACCOUNTALLOC!AT382</f>
        <v>0</v>
      </c>
      <c r="AU382" s="697">
        <f>[52]ACCOUNTALLOC!AU382</f>
        <v>0</v>
      </c>
      <c r="AV382" s="697">
        <f>[52]ACCOUNTALLOC!AV382</f>
        <v>0</v>
      </c>
      <c r="AW382" s="697">
        <f>[52]ACCOUNTALLOC!AW382</f>
        <v>0</v>
      </c>
      <c r="AX382" s="697">
        <f>[52]ACCOUNTALLOC!AX382</f>
        <v>0</v>
      </c>
      <c r="AY382" s="697">
        <f>[52]ACCOUNTALLOC!AY382</f>
        <v>-6.5776992984363989E-7</v>
      </c>
      <c r="AZ382" s="698"/>
      <c r="BA382" s="697">
        <f>[52]ACCOUNTALLOC!BA382</f>
        <v>-3.7186036328815418E-2</v>
      </c>
      <c r="BB382" s="697">
        <f>[52]ACCOUNTALLOC!BB382</f>
        <v>0</v>
      </c>
      <c r="BC382" s="697">
        <f>[52]ACCOUNTALLOC!BC382</f>
        <v>0</v>
      </c>
      <c r="BD382" s="697">
        <f>[52]ACCOUNTALLOC!BD382</f>
        <v>0</v>
      </c>
      <c r="BE382" s="697">
        <f>[52]ACCOUNTALLOC!BE382</f>
        <v>0</v>
      </c>
      <c r="BF382" s="697">
        <f>[52]ACCOUNTALLOC!BF382</f>
        <v>0</v>
      </c>
      <c r="BG382" s="697">
        <f>[52]ACCOUNTALLOC!BG382</f>
        <v>-3.7186036328815418E-2</v>
      </c>
      <c r="BH382" s="698"/>
      <c r="BI382" s="697">
        <f>[52]ACCOUNTALLOC!BI382</f>
        <v>-0.21934799521229181</v>
      </c>
      <c r="BJ382" s="697">
        <f>[52]ACCOUNTALLOC!BJ382</f>
        <v>0</v>
      </c>
      <c r="BK382" s="697">
        <f>[52]ACCOUNTALLOC!BK382</f>
        <v>0</v>
      </c>
      <c r="BL382" s="697">
        <f>[52]ACCOUNTALLOC!BL382</f>
        <v>0</v>
      </c>
      <c r="BM382" s="697">
        <f>[52]ACCOUNTALLOC!BM382</f>
        <v>0</v>
      </c>
      <c r="BN382" s="697">
        <f>[52]ACCOUNTALLOC!BN382</f>
        <v>0</v>
      </c>
      <c r="BO382" s="697">
        <f>[52]ACCOUNTALLOC!BO382</f>
        <v>-0.21934799521229181</v>
      </c>
      <c r="BP382" s="698"/>
      <c r="BQ382" s="697">
        <f>[52]ACCOUNTALLOC!BQ382</f>
        <v>-8.1998327530696677E-2</v>
      </c>
      <c r="BR382" s="697">
        <f>[52]ACCOUNTALLOC!BR382</f>
        <v>0</v>
      </c>
      <c r="BS382" s="697">
        <f>[52]ACCOUNTALLOC!BS382</f>
        <v>0</v>
      </c>
      <c r="BT382" s="697">
        <f>[52]ACCOUNTALLOC!BT382</f>
        <v>0</v>
      </c>
      <c r="BU382" s="697">
        <f>[52]ACCOUNTALLOC!BU382</f>
        <v>0</v>
      </c>
      <c r="BV382" s="697">
        <f>[52]ACCOUNTALLOC!BV382</f>
        <v>0</v>
      </c>
      <c r="BW382" s="697">
        <f>[52]ACCOUNTALLOC!BW382</f>
        <v>-8.1998327530696677E-2</v>
      </c>
      <c r="BX382" s="698"/>
      <c r="BY382" s="697">
        <f>[52]ACCOUNTALLOC!BY382</f>
        <v>-9.7191625756441219E-2</v>
      </c>
      <c r="BZ382" s="697">
        <f>[52]ACCOUNTALLOC!BZ382</f>
        <v>0</v>
      </c>
      <c r="CA382" s="697">
        <f>[52]ACCOUNTALLOC!CA382</f>
        <v>0</v>
      </c>
      <c r="CB382" s="697">
        <f>[52]ACCOUNTALLOC!CB382</f>
        <v>0</v>
      </c>
      <c r="CC382" s="697">
        <f>[52]ACCOUNTALLOC!CC382</f>
        <v>0</v>
      </c>
      <c r="CD382" s="697">
        <f>[52]ACCOUNTALLOC!CD382</f>
        <v>0</v>
      </c>
      <c r="CE382" s="697">
        <f>[52]ACCOUNTALLOC!CE382</f>
        <v>-9.7191625756441219E-2</v>
      </c>
      <c r="CF382" s="698"/>
      <c r="CG382" s="697">
        <f>[52]ACCOUNTALLOC!CG382</f>
        <v>-3.5207135494880826E-3</v>
      </c>
      <c r="CH382" s="697">
        <f>[52]ACCOUNTALLOC!CH382</f>
        <v>0</v>
      </c>
      <c r="CI382" s="697">
        <f>[52]ACCOUNTALLOC!CI382</f>
        <v>0</v>
      </c>
      <c r="CJ382" s="697">
        <f>[52]ACCOUNTALLOC!CJ382</f>
        <v>0</v>
      </c>
      <c r="CK382" s="697">
        <f>[52]ACCOUNTALLOC!CK382</f>
        <v>0</v>
      </c>
      <c r="CL382" s="697">
        <f>[52]ACCOUNTALLOC!CL382</f>
        <v>0</v>
      </c>
      <c r="CM382" s="697">
        <f>[52]ACCOUNTALLOC!CM382</f>
        <v>-3.5207135494880826E-3</v>
      </c>
      <c r="CN382" s="698">
        <f>[52]ACCOUNTALLOC!CN382</f>
        <v>0</v>
      </c>
      <c r="CO382" s="697">
        <f>[52]ACCOUNTALLOC!CO382</f>
        <v>-5.1799381975186644E-4</v>
      </c>
      <c r="CP382" s="697">
        <f>[52]ACCOUNTALLOC!CP382</f>
        <v>0</v>
      </c>
      <c r="CQ382" s="697">
        <f>[52]ACCOUNTALLOC!CQ382</f>
        <v>0</v>
      </c>
      <c r="CR382" s="697">
        <f>[52]ACCOUNTALLOC!CR382</f>
        <v>0</v>
      </c>
      <c r="CS382" s="697">
        <f>[52]ACCOUNTALLOC!CS382</f>
        <v>0</v>
      </c>
      <c r="CT382" s="697">
        <f>[52]ACCOUNTALLOC!CT382</f>
        <v>0</v>
      </c>
      <c r="CU382" s="697">
        <f>[52]ACCOUNTALLOC!CU382</f>
        <v>-5.1799381975186644E-4</v>
      </c>
      <c r="CW382" s="65">
        <f>[52]ACCOUNTALLOC!CW382</f>
        <v>0</v>
      </c>
      <c r="CX382" s="65">
        <f>[52]ACCOUNTALLOC!CX382</f>
        <v>0</v>
      </c>
      <c r="CY382" s="65">
        <f>[52]ACCOUNTALLOC!CY382</f>
        <v>0</v>
      </c>
      <c r="CZ382" s="65">
        <f>[52]ACCOUNTALLOC!CZ382</f>
        <v>0</v>
      </c>
      <c r="DA382" s="65">
        <f>[52]ACCOUNTALLOC!DA382</f>
        <v>0</v>
      </c>
      <c r="DB382" s="65">
        <f>[52]ACCOUNTALLOC!DB382</f>
        <v>0</v>
      </c>
      <c r="DC382" s="65">
        <f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>[52]ACCOUNTALLOC!E383</f>
        <v>786999.68047471566</v>
      </c>
      <c r="F383" s="697">
        <f>[52]ACCOUNTALLOC!F383</f>
        <v>0</v>
      </c>
      <c r="G383" s="697">
        <f>[52]ACCOUNTALLOC!G383</f>
        <v>0</v>
      </c>
      <c r="H383" s="697">
        <f>[52]ACCOUNTALLOC!H383</f>
        <v>0</v>
      </c>
      <c r="I383" s="697">
        <f>[52]ACCOUNTALLOC!I383</f>
        <v>0</v>
      </c>
      <c r="J383" s="697">
        <f>[52]ACCOUNTALLOC!J383</f>
        <v>0</v>
      </c>
      <c r="K383" s="697">
        <f>[52]ACCOUNTALLOC!K383</f>
        <v>786999.68047471566</v>
      </c>
      <c r="L383" s="698"/>
      <c r="M383" s="697">
        <f>[52]ACCOUNTALLOC!M383</f>
        <v>190276.02151185693</v>
      </c>
      <c r="N383" s="697">
        <f>[52]ACCOUNTALLOC!N383</f>
        <v>0</v>
      </c>
      <c r="O383" s="697">
        <f>[52]ACCOUNTALLOC!O383</f>
        <v>0</v>
      </c>
      <c r="P383" s="697">
        <f>[52]ACCOUNTALLOC!P383</f>
        <v>0</v>
      </c>
      <c r="Q383" s="697">
        <f>[52]ACCOUNTALLOC!Q383</f>
        <v>0</v>
      </c>
      <c r="R383" s="697">
        <f>[52]ACCOUNTALLOC!R383</f>
        <v>0</v>
      </c>
      <c r="S383" s="697">
        <f>[52]ACCOUNTALLOC!S383</f>
        <v>190276.02151185693</v>
      </c>
      <c r="T383" s="698"/>
      <c r="U383" s="697">
        <f>[52]ACCOUNTALLOC!U383</f>
        <v>209073.32046527221</v>
      </c>
      <c r="V383" s="697">
        <f>[52]ACCOUNTALLOC!V383</f>
        <v>0</v>
      </c>
      <c r="W383" s="697">
        <f>[52]ACCOUNTALLOC!W383</f>
        <v>0</v>
      </c>
      <c r="X383" s="697">
        <f>[52]ACCOUNTALLOC!X383</f>
        <v>0</v>
      </c>
      <c r="Y383" s="697">
        <f>[52]ACCOUNTALLOC!Y383</f>
        <v>0</v>
      </c>
      <c r="Z383" s="697">
        <f>[52]ACCOUNTALLOC!Z383</f>
        <v>0</v>
      </c>
      <c r="AA383" s="697">
        <f>[52]ACCOUNTALLOC!AA383</f>
        <v>209073.32046527221</v>
      </c>
      <c r="AB383" s="698"/>
      <c r="AC383" s="697">
        <f>[52]ACCOUNTALLOC!AC383</f>
        <v>111246.17308995278</v>
      </c>
      <c r="AD383" s="697">
        <f>[52]ACCOUNTALLOC!AD383</f>
        <v>0</v>
      </c>
      <c r="AE383" s="697">
        <f>[52]ACCOUNTALLOC!AE383</f>
        <v>0</v>
      </c>
      <c r="AF383" s="697">
        <f>[52]ACCOUNTALLOC!AF383</f>
        <v>0</v>
      </c>
      <c r="AG383" s="697">
        <f>[52]ACCOUNTALLOC!AG383</f>
        <v>0</v>
      </c>
      <c r="AH383" s="697">
        <f>[52]ACCOUNTALLOC!AH383</f>
        <v>0</v>
      </c>
      <c r="AI383" s="697">
        <f>[52]ACCOUNTALLOC!AI383</f>
        <v>111246.17308995278</v>
      </c>
      <c r="AJ383" s="698"/>
      <c r="AK383" s="697">
        <f>[52]ACCOUNTALLOC!AK383</f>
        <v>101149.6635055262</v>
      </c>
      <c r="AL383" s="697">
        <f>[52]ACCOUNTALLOC!AL383</f>
        <v>0</v>
      </c>
      <c r="AM383" s="697">
        <f>[52]ACCOUNTALLOC!AM383</f>
        <v>0</v>
      </c>
      <c r="AN383" s="697">
        <f>[52]ACCOUNTALLOC!AN383</f>
        <v>0</v>
      </c>
      <c r="AO383" s="697">
        <f>[52]ACCOUNTALLOC!AO383</f>
        <v>0</v>
      </c>
      <c r="AP383" s="697">
        <f>[52]ACCOUNTALLOC!AP383</f>
        <v>0</v>
      </c>
      <c r="AQ383" s="697">
        <f>[52]ACCOUNTALLOC!AQ383</f>
        <v>101149.6635055262</v>
      </c>
      <c r="AR383" s="698"/>
      <c r="AS383" s="697">
        <f>[52]ACCOUNTALLOC!AS383</f>
        <v>364.17289023270962</v>
      </c>
      <c r="AT383" s="697">
        <f>[52]ACCOUNTALLOC!AT383</f>
        <v>0</v>
      </c>
      <c r="AU383" s="697">
        <f>[52]ACCOUNTALLOC!AU383</f>
        <v>0</v>
      </c>
      <c r="AV383" s="697">
        <f>[52]ACCOUNTALLOC!AV383</f>
        <v>0</v>
      </c>
      <c r="AW383" s="697">
        <f>[52]ACCOUNTALLOC!AW383</f>
        <v>0</v>
      </c>
      <c r="AX383" s="697">
        <f>[52]ACCOUNTALLOC!AX383</f>
        <v>0</v>
      </c>
      <c r="AY383" s="697">
        <f>[52]ACCOUNTALLOC!AY383</f>
        <v>364.17289023270962</v>
      </c>
      <c r="AZ383" s="698"/>
      <c r="BA383" s="697">
        <f>[52]ACCOUNTALLOC!BA383</f>
        <v>11373.746617277831</v>
      </c>
      <c r="BB383" s="697">
        <f>[52]ACCOUNTALLOC!BB383</f>
        <v>0</v>
      </c>
      <c r="BC383" s="697">
        <f>[52]ACCOUNTALLOC!BC383</f>
        <v>0</v>
      </c>
      <c r="BD383" s="697">
        <f>[52]ACCOUNTALLOC!BD383</f>
        <v>0</v>
      </c>
      <c r="BE383" s="697">
        <f>[52]ACCOUNTALLOC!BE383</f>
        <v>0</v>
      </c>
      <c r="BF383" s="697">
        <f>[52]ACCOUNTALLOC!BF383</f>
        <v>0</v>
      </c>
      <c r="BG383" s="697">
        <f>[52]ACCOUNTALLOC!BG383</f>
        <v>11373.746617277831</v>
      </c>
      <c r="BH383" s="698"/>
      <c r="BI383" s="697">
        <f>[52]ACCOUNTALLOC!BI383</f>
        <v>48828.714919468206</v>
      </c>
      <c r="BJ383" s="697">
        <f>[52]ACCOUNTALLOC!BJ383</f>
        <v>0</v>
      </c>
      <c r="BK383" s="697">
        <f>[52]ACCOUNTALLOC!BK383</f>
        <v>0</v>
      </c>
      <c r="BL383" s="697">
        <f>[52]ACCOUNTALLOC!BL383</f>
        <v>0</v>
      </c>
      <c r="BM383" s="697">
        <f>[52]ACCOUNTALLOC!BM383</f>
        <v>0</v>
      </c>
      <c r="BN383" s="697">
        <f>[52]ACCOUNTALLOC!BN383</f>
        <v>0</v>
      </c>
      <c r="BO383" s="697">
        <f>[52]ACCOUNTALLOC!BO383</f>
        <v>48828.714919468206</v>
      </c>
      <c r="BP383" s="698"/>
      <c r="BQ383" s="697">
        <f>[52]ACCOUNTALLOC!BQ383</f>
        <v>39657.94886560148</v>
      </c>
      <c r="BR383" s="697">
        <f>[52]ACCOUNTALLOC!BR383</f>
        <v>0</v>
      </c>
      <c r="BS383" s="697">
        <f>[52]ACCOUNTALLOC!BS383</f>
        <v>0</v>
      </c>
      <c r="BT383" s="697">
        <f>[52]ACCOUNTALLOC!BT383</f>
        <v>0</v>
      </c>
      <c r="BU383" s="697">
        <f>[52]ACCOUNTALLOC!BU383</f>
        <v>0</v>
      </c>
      <c r="BV383" s="697">
        <f>[52]ACCOUNTALLOC!BV383</f>
        <v>0</v>
      </c>
      <c r="BW383" s="697">
        <f>[52]ACCOUNTALLOC!BW383</f>
        <v>39657.94886560148</v>
      </c>
      <c r="BX383" s="698"/>
      <c r="BY383" s="697">
        <f>[52]ACCOUNTALLOC!BY383</f>
        <v>17085.981765228982</v>
      </c>
      <c r="BZ383" s="697">
        <f>[52]ACCOUNTALLOC!BZ383</f>
        <v>0</v>
      </c>
      <c r="CA383" s="697">
        <f>[52]ACCOUNTALLOC!CA383</f>
        <v>0</v>
      </c>
      <c r="CB383" s="697">
        <f>[52]ACCOUNTALLOC!CB383</f>
        <v>0</v>
      </c>
      <c r="CC383" s="697">
        <f>[52]ACCOUNTALLOC!CC383</f>
        <v>0</v>
      </c>
      <c r="CD383" s="697">
        <f>[52]ACCOUNTALLOC!CD383</f>
        <v>0</v>
      </c>
      <c r="CE383" s="697">
        <f>[52]ACCOUNTALLOC!CE383</f>
        <v>17085.981765228982</v>
      </c>
      <c r="CF383" s="698"/>
      <c r="CG383" s="697">
        <f>[52]ACCOUNTALLOC!CG383</f>
        <v>1137.3980786020525</v>
      </c>
      <c r="CH383" s="697">
        <f>[52]ACCOUNTALLOC!CH383</f>
        <v>0</v>
      </c>
      <c r="CI383" s="697">
        <f>[52]ACCOUNTALLOC!CI383</f>
        <v>0</v>
      </c>
      <c r="CJ383" s="697">
        <f>[52]ACCOUNTALLOC!CJ383</f>
        <v>0</v>
      </c>
      <c r="CK383" s="697">
        <f>[52]ACCOUNTALLOC!CK383</f>
        <v>0</v>
      </c>
      <c r="CL383" s="697">
        <f>[52]ACCOUNTALLOC!CL383</f>
        <v>0</v>
      </c>
      <c r="CM383" s="697">
        <f>[52]ACCOUNTALLOC!CM383</f>
        <v>1137.3980786020525</v>
      </c>
      <c r="CN383" s="698">
        <f>[52]ACCOUNTALLOC!CN383</f>
        <v>0</v>
      </c>
      <c r="CO383" s="697">
        <f>[52]ACCOUNTALLOC!CO383</f>
        <v>387.70772920688563</v>
      </c>
      <c r="CP383" s="697">
        <f>[52]ACCOUNTALLOC!CP383</f>
        <v>0</v>
      </c>
      <c r="CQ383" s="697">
        <f>[52]ACCOUNTALLOC!CQ383</f>
        <v>0</v>
      </c>
      <c r="CR383" s="697">
        <f>[52]ACCOUNTALLOC!CR383</f>
        <v>0</v>
      </c>
      <c r="CS383" s="697">
        <f>[52]ACCOUNTALLOC!CS383</f>
        <v>0</v>
      </c>
      <c r="CT383" s="697">
        <f>[52]ACCOUNTALLOC!CT383</f>
        <v>0</v>
      </c>
      <c r="CU383" s="697">
        <f>[52]ACCOUNTALLOC!CU383</f>
        <v>387.70772920688563</v>
      </c>
      <c r="CW383" s="65">
        <f>[52]ACCOUNTALLOC!CW383</f>
        <v>0</v>
      </c>
      <c r="CX383" s="65">
        <f>[52]ACCOUNTALLOC!CX383</f>
        <v>0</v>
      </c>
      <c r="CY383" s="65">
        <f>[52]ACCOUNTALLOC!CY383</f>
        <v>0</v>
      </c>
      <c r="CZ383" s="65">
        <f>[52]ACCOUNTALLOC!CZ383</f>
        <v>0</v>
      </c>
      <c r="DA383" s="65">
        <f>[52]ACCOUNTALLOC!DA383</f>
        <v>0</v>
      </c>
      <c r="DB383" s="65">
        <f>[52]ACCOUNTALLOC!DB383</f>
        <v>0</v>
      </c>
      <c r="DC383" s="65">
        <f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>[52]ACCOUNTALLOC!E384</f>
        <v>24676585.211566947</v>
      </c>
      <c r="F384" s="697">
        <f>[52]ACCOUNTALLOC!F384</f>
        <v>0</v>
      </c>
      <c r="G384" s="697">
        <f>[52]ACCOUNTALLOC!G384</f>
        <v>0</v>
      </c>
      <c r="H384" s="697">
        <f>[52]ACCOUNTALLOC!H384</f>
        <v>0</v>
      </c>
      <c r="I384" s="697">
        <f>[52]ACCOUNTALLOC!I384</f>
        <v>0</v>
      </c>
      <c r="J384" s="697">
        <f>[52]ACCOUNTALLOC!J384</f>
        <v>0</v>
      </c>
      <c r="K384" s="697">
        <f>[52]ACCOUNTALLOC!K384</f>
        <v>24676585.211566947</v>
      </c>
      <c r="L384" s="698"/>
      <c r="M384" s="697">
        <f>[52]ACCOUNTALLOC!M384</f>
        <v>4508837.4649111638</v>
      </c>
      <c r="N384" s="697">
        <f>[52]ACCOUNTALLOC!N384</f>
        <v>0</v>
      </c>
      <c r="O384" s="697">
        <f>[52]ACCOUNTALLOC!O384</f>
        <v>0</v>
      </c>
      <c r="P384" s="697">
        <f>[52]ACCOUNTALLOC!P384</f>
        <v>0</v>
      </c>
      <c r="Q384" s="697">
        <f>[52]ACCOUNTALLOC!Q384</f>
        <v>0</v>
      </c>
      <c r="R384" s="697">
        <f>[52]ACCOUNTALLOC!R384</f>
        <v>0</v>
      </c>
      <c r="S384" s="697">
        <f>[52]ACCOUNTALLOC!S384</f>
        <v>4508837.4649111638</v>
      </c>
      <c r="T384" s="698"/>
      <c r="U384" s="697">
        <f>[52]ACCOUNTALLOC!U384</f>
        <v>3505303.220252329</v>
      </c>
      <c r="V384" s="697">
        <f>[52]ACCOUNTALLOC!V384</f>
        <v>0</v>
      </c>
      <c r="W384" s="697">
        <f>[52]ACCOUNTALLOC!W384</f>
        <v>0</v>
      </c>
      <c r="X384" s="697">
        <f>[52]ACCOUNTALLOC!X384</f>
        <v>0</v>
      </c>
      <c r="Y384" s="697">
        <f>[52]ACCOUNTALLOC!Y384</f>
        <v>0</v>
      </c>
      <c r="Z384" s="697">
        <f>[52]ACCOUNTALLOC!Z384</f>
        <v>0</v>
      </c>
      <c r="AA384" s="697">
        <f>[52]ACCOUNTALLOC!AA384</f>
        <v>3505303.220252329</v>
      </c>
      <c r="AB384" s="698"/>
      <c r="AC384" s="697">
        <f>[52]ACCOUNTALLOC!AC384</f>
        <v>1386643.0175794782</v>
      </c>
      <c r="AD384" s="697">
        <f>[52]ACCOUNTALLOC!AD384</f>
        <v>0</v>
      </c>
      <c r="AE384" s="697">
        <f>[52]ACCOUNTALLOC!AE384</f>
        <v>0</v>
      </c>
      <c r="AF384" s="697">
        <f>[52]ACCOUNTALLOC!AF384</f>
        <v>0</v>
      </c>
      <c r="AG384" s="697">
        <f>[52]ACCOUNTALLOC!AG384</f>
        <v>0</v>
      </c>
      <c r="AH384" s="697">
        <f>[52]ACCOUNTALLOC!AH384</f>
        <v>0</v>
      </c>
      <c r="AI384" s="697">
        <f>[52]ACCOUNTALLOC!AI384</f>
        <v>1386643.0175794782</v>
      </c>
      <c r="AJ384" s="698"/>
      <c r="AK384" s="697">
        <f>[52]ACCOUNTALLOC!AK384</f>
        <v>1297959.4322962426</v>
      </c>
      <c r="AL384" s="697">
        <f>[52]ACCOUNTALLOC!AL384</f>
        <v>0</v>
      </c>
      <c r="AM384" s="697">
        <f>[52]ACCOUNTALLOC!AM384</f>
        <v>0</v>
      </c>
      <c r="AN384" s="697">
        <f>[52]ACCOUNTALLOC!AN384</f>
        <v>0</v>
      </c>
      <c r="AO384" s="697">
        <f>[52]ACCOUNTALLOC!AO384</f>
        <v>0</v>
      </c>
      <c r="AP384" s="697">
        <f>[52]ACCOUNTALLOC!AP384</f>
        <v>0</v>
      </c>
      <c r="AQ384" s="697">
        <f>[52]ACCOUNTALLOC!AQ384</f>
        <v>1297959.4322962426</v>
      </c>
      <c r="AR384" s="698"/>
      <c r="AS384" s="697">
        <f>[52]ACCOUNTALLOC!AS384</f>
        <v>32510.12209896385</v>
      </c>
      <c r="AT384" s="697">
        <f>[52]ACCOUNTALLOC!AT384</f>
        <v>0</v>
      </c>
      <c r="AU384" s="697">
        <f>[52]ACCOUNTALLOC!AU384</f>
        <v>0</v>
      </c>
      <c r="AV384" s="697">
        <f>[52]ACCOUNTALLOC!AV384</f>
        <v>0</v>
      </c>
      <c r="AW384" s="697">
        <f>[52]ACCOUNTALLOC!AW384</f>
        <v>0</v>
      </c>
      <c r="AX384" s="697">
        <f>[52]ACCOUNTALLOC!AX384</f>
        <v>0</v>
      </c>
      <c r="AY384" s="697">
        <f>[52]ACCOUNTALLOC!AY384</f>
        <v>32510.12209896385</v>
      </c>
      <c r="AZ384" s="698"/>
      <c r="BA384" s="697">
        <f>[52]ACCOUNTALLOC!BA384</f>
        <v>349771.51275942748</v>
      </c>
      <c r="BB384" s="697">
        <f>[52]ACCOUNTALLOC!BB384</f>
        <v>0</v>
      </c>
      <c r="BC384" s="697">
        <f>[52]ACCOUNTALLOC!BC384</f>
        <v>0</v>
      </c>
      <c r="BD384" s="697">
        <f>[52]ACCOUNTALLOC!BD384</f>
        <v>0</v>
      </c>
      <c r="BE384" s="697">
        <f>[52]ACCOUNTALLOC!BE384</f>
        <v>0</v>
      </c>
      <c r="BF384" s="697">
        <f>[52]ACCOUNTALLOC!BF384</f>
        <v>0</v>
      </c>
      <c r="BG384" s="697">
        <f>[52]ACCOUNTALLOC!BG384</f>
        <v>349771.51275942748</v>
      </c>
      <c r="BH384" s="698"/>
      <c r="BI384" s="697">
        <f>[52]ACCOUNTALLOC!BI384</f>
        <v>3044.2532515009179</v>
      </c>
      <c r="BJ384" s="697">
        <f>[52]ACCOUNTALLOC!BJ384</f>
        <v>0</v>
      </c>
      <c r="BK384" s="697">
        <f>[52]ACCOUNTALLOC!BK384</f>
        <v>0</v>
      </c>
      <c r="BL384" s="697">
        <f>[52]ACCOUNTALLOC!BL384</f>
        <v>0</v>
      </c>
      <c r="BM384" s="697">
        <f>[52]ACCOUNTALLOC!BM384</f>
        <v>0</v>
      </c>
      <c r="BN384" s="697">
        <f>[52]ACCOUNTALLOC!BN384</f>
        <v>0</v>
      </c>
      <c r="BO384" s="697">
        <f>[52]ACCOUNTALLOC!BO384</f>
        <v>3044.2532515009179</v>
      </c>
      <c r="BP384" s="698"/>
      <c r="BQ384" s="697">
        <f>[52]ACCOUNTALLOC!BQ384</f>
        <v>0</v>
      </c>
      <c r="BR384" s="697">
        <f>[52]ACCOUNTALLOC!BR384</f>
        <v>0</v>
      </c>
      <c r="BS384" s="697">
        <f>[52]ACCOUNTALLOC!BS384</f>
        <v>0</v>
      </c>
      <c r="BT384" s="697">
        <f>[52]ACCOUNTALLOC!BT384</f>
        <v>0</v>
      </c>
      <c r="BU384" s="697">
        <f>[52]ACCOUNTALLOC!BU384</f>
        <v>0</v>
      </c>
      <c r="BV384" s="697">
        <f>[52]ACCOUNTALLOC!BV384</f>
        <v>0</v>
      </c>
      <c r="BW384" s="697">
        <f>[52]ACCOUNTALLOC!BW384</f>
        <v>0</v>
      </c>
      <c r="BX384" s="698"/>
      <c r="BY384" s="697">
        <f>[52]ACCOUNTALLOC!BY384</f>
        <v>0</v>
      </c>
      <c r="BZ384" s="697">
        <f>[52]ACCOUNTALLOC!BZ384</f>
        <v>0</v>
      </c>
      <c r="CA384" s="697">
        <f>[52]ACCOUNTALLOC!CA384</f>
        <v>0</v>
      </c>
      <c r="CB384" s="697">
        <f>[52]ACCOUNTALLOC!CB384</f>
        <v>0</v>
      </c>
      <c r="CC384" s="697">
        <f>[52]ACCOUNTALLOC!CC384</f>
        <v>0</v>
      </c>
      <c r="CD384" s="697">
        <f>[52]ACCOUNTALLOC!CD384</f>
        <v>0</v>
      </c>
      <c r="CE384" s="697">
        <f>[52]ACCOUNTALLOC!CE384</f>
        <v>0</v>
      </c>
      <c r="CF384" s="698"/>
      <c r="CG384" s="697">
        <f>[52]ACCOUNTALLOC!CG384</f>
        <v>21685.402240791154</v>
      </c>
      <c r="CH384" s="697">
        <f>[52]ACCOUNTALLOC!CH384</f>
        <v>0</v>
      </c>
      <c r="CI384" s="697">
        <f>[52]ACCOUNTALLOC!CI384</f>
        <v>0</v>
      </c>
      <c r="CJ384" s="697">
        <f>[52]ACCOUNTALLOC!CJ384</f>
        <v>0</v>
      </c>
      <c r="CK384" s="697">
        <f>[52]ACCOUNTALLOC!CK384</f>
        <v>0</v>
      </c>
      <c r="CL384" s="697">
        <f>[52]ACCOUNTALLOC!CL384</f>
        <v>0</v>
      </c>
      <c r="CM384" s="697">
        <f>[52]ACCOUNTALLOC!CM384</f>
        <v>21685.402240791154</v>
      </c>
      <c r="CN384" s="698">
        <f>[52]ACCOUNTALLOC!CN384</f>
        <v>0</v>
      </c>
      <c r="CO384" s="697">
        <f>[52]ACCOUNTALLOC!CO384</f>
        <v>24706.254294234699</v>
      </c>
      <c r="CP384" s="697">
        <f>[52]ACCOUNTALLOC!CP384</f>
        <v>0</v>
      </c>
      <c r="CQ384" s="697">
        <f>[52]ACCOUNTALLOC!CQ384</f>
        <v>0</v>
      </c>
      <c r="CR384" s="697">
        <f>[52]ACCOUNTALLOC!CR384</f>
        <v>0</v>
      </c>
      <c r="CS384" s="697">
        <f>[52]ACCOUNTALLOC!CS384</f>
        <v>0</v>
      </c>
      <c r="CT384" s="697">
        <f>[52]ACCOUNTALLOC!CT384</f>
        <v>0</v>
      </c>
      <c r="CU384" s="697">
        <f>[52]ACCOUNTALLOC!CU384</f>
        <v>24706.254294234699</v>
      </c>
      <c r="CW384" s="65">
        <f>[52]ACCOUNTALLOC!CW384</f>
        <v>0</v>
      </c>
      <c r="CX384" s="65">
        <f>[52]ACCOUNTALLOC!CX384</f>
        <v>0</v>
      </c>
      <c r="CY384" s="65">
        <f>[52]ACCOUNTALLOC!CY384</f>
        <v>0</v>
      </c>
      <c r="CZ384" s="65">
        <f>[52]ACCOUNTALLOC!CZ384</f>
        <v>0</v>
      </c>
      <c r="DA384" s="65">
        <f>[52]ACCOUNTALLOC!DA384</f>
        <v>0</v>
      </c>
      <c r="DB384" s="65">
        <f>[52]ACCOUNTALLOC!DB384</f>
        <v>0</v>
      </c>
      <c r="DC384" s="65">
        <f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>[52]ACCOUNTALLOC!E385</f>
        <v>8164260.3167417655</v>
      </c>
      <c r="F385" s="697">
        <f>[52]ACCOUNTALLOC!F385</f>
        <v>0</v>
      </c>
      <c r="G385" s="697">
        <f>[52]ACCOUNTALLOC!G385</f>
        <v>0</v>
      </c>
      <c r="H385" s="697">
        <f>[52]ACCOUNTALLOC!H385</f>
        <v>0</v>
      </c>
      <c r="I385" s="697">
        <f>[52]ACCOUNTALLOC!I385</f>
        <v>0</v>
      </c>
      <c r="J385" s="697">
        <f>[52]ACCOUNTALLOC!J385</f>
        <v>0</v>
      </c>
      <c r="K385" s="697">
        <f>[52]ACCOUNTALLOC!K385</f>
        <v>8164260.3167417655</v>
      </c>
      <c r="L385" s="698"/>
      <c r="M385" s="697">
        <f>[52]ACCOUNTALLOC!M385</f>
        <v>1454771.3082630881</v>
      </c>
      <c r="N385" s="697">
        <f>[52]ACCOUNTALLOC!N385</f>
        <v>0</v>
      </c>
      <c r="O385" s="697">
        <f>[52]ACCOUNTALLOC!O385</f>
        <v>0</v>
      </c>
      <c r="P385" s="697">
        <f>[52]ACCOUNTALLOC!P385</f>
        <v>0</v>
      </c>
      <c r="Q385" s="697">
        <f>[52]ACCOUNTALLOC!Q385</f>
        <v>0</v>
      </c>
      <c r="R385" s="697">
        <f>[52]ACCOUNTALLOC!R385</f>
        <v>0</v>
      </c>
      <c r="S385" s="697">
        <f>[52]ACCOUNTALLOC!S385</f>
        <v>1454771.3082630881</v>
      </c>
      <c r="T385" s="698"/>
      <c r="U385" s="697">
        <f>[52]ACCOUNTALLOC!U385</f>
        <v>1357561.9783692267</v>
      </c>
      <c r="V385" s="697">
        <f>[52]ACCOUNTALLOC!V385</f>
        <v>0</v>
      </c>
      <c r="W385" s="697">
        <f>[52]ACCOUNTALLOC!W385</f>
        <v>0</v>
      </c>
      <c r="X385" s="697">
        <f>[52]ACCOUNTALLOC!X385</f>
        <v>0</v>
      </c>
      <c r="Y385" s="697">
        <f>[52]ACCOUNTALLOC!Y385</f>
        <v>0</v>
      </c>
      <c r="Z385" s="697">
        <f>[52]ACCOUNTALLOC!Z385</f>
        <v>0</v>
      </c>
      <c r="AA385" s="697">
        <f>[52]ACCOUNTALLOC!AA385</f>
        <v>1357561.9783692267</v>
      </c>
      <c r="AB385" s="698"/>
      <c r="AC385" s="697">
        <f>[52]ACCOUNTALLOC!AC385</f>
        <v>589415.77848515729</v>
      </c>
      <c r="AD385" s="697">
        <f>[52]ACCOUNTALLOC!AD385</f>
        <v>0</v>
      </c>
      <c r="AE385" s="697">
        <f>[52]ACCOUNTALLOC!AE385</f>
        <v>0</v>
      </c>
      <c r="AF385" s="697">
        <f>[52]ACCOUNTALLOC!AF385</f>
        <v>0</v>
      </c>
      <c r="AG385" s="697">
        <f>[52]ACCOUNTALLOC!AG385</f>
        <v>0</v>
      </c>
      <c r="AH385" s="697">
        <f>[52]ACCOUNTALLOC!AH385</f>
        <v>0</v>
      </c>
      <c r="AI385" s="697">
        <f>[52]ACCOUNTALLOC!AI385</f>
        <v>589415.77848515729</v>
      </c>
      <c r="AJ385" s="698"/>
      <c r="AK385" s="697">
        <f>[52]ACCOUNTALLOC!AK385</f>
        <v>420418.32093329163</v>
      </c>
      <c r="AL385" s="697">
        <f>[52]ACCOUNTALLOC!AL385</f>
        <v>0</v>
      </c>
      <c r="AM385" s="697">
        <f>[52]ACCOUNTALLOC!AM385</f>
        <v>0</v>
      </c>
      <c r="AN385" s="697">
        <f>[52]ACCOUNTALLOC!AN385</f>
        <v>0</v>
      </c>
      <c r="AO385" s="697">
        <f>[52]ACCOUNTALLOC!AO385</f>
        <v>0</v>
      </c>
      <c r="AP385" s="697">
        <f>[52]ACCOUNTALLOC!AP385</f>
        <v>0</v>
      </c>
      <c r="AQ385" s="697">
        <f>[52]ACCOUNTALLOC!AQ385</f>
        <v>420418.32093329163</v>
      </c>
      <c r="AR385" s="698"/>
      <c r="AS385" s="697">
        <f>[52]ACCOUNTALLOC!AS385</f>
        <v>4992.805928954529</v>
      </c>
      <c r="AT385" s="697">
        <f>[52]ACCOUNTALLOC!AT385</f>
        <v>0</v>
      </c>
      <c r="AU385" s="697">
        <f>[52]ACCOUNTALLOC!AU385</f>
        <v>0</v>
      </c>
      <c r="AV385" s="697">
        <f>[52]ACCOUNTALLOC!AV385</f>
        <v>0</v>
      </c>
      <c r="AW385" s="697">
        <f>[52]ACCOUNTALLOC!AW385</f>
        <v>0</v>
      </c>
      <c r="AX385" s="697">
        <f>[52]ACCOUNTALLOC!AX385</f>
        <v>0</v>
      </c>
      <c r="AY385" s="697">
        <f>[52]ACCOUNTALLOC!AY385</f>
        <v>4992.805928954529</v>
      </c>
      <c r="AZ385" s="698"/>
      <c r="BA385" s="697">
        <f>[52]ACCOUNTALLOC!BA385</f>
        <v>130907.76219988969</v>
      </c>
      <c r="BB385" s="697">
        <f>[52]ACCOUNTALLOC!BB385</f>
        <v>0</v>
      </c>
      <c r="BC385" s="697">
        <f>[52]ACCOUNTALLOC!BC385</f>
        <v>0</v>
      </c>
      <c r="BD385" s="697">
        <f>[52]ACCOUNTALLOC!BD385</f>
        <v>0</v>
      </c>
      <c r="BE385" s="697">
        <f>[52]ACCOUNTALLOC!BE385</f>
        <v>0</v>
      </c>
      <c r="BF385" s="697">
        <f>[52]ACCOUNTALLOC!BF385</f>
        <v>0</v>
      </c>
      <c r="BG385" s="697">
        <f>[52]ACCOUNTALLOC!BG385</f>
        <v>130907.76219988969</v>
      </c>
      <c r="BH385" s="698"/>
      <c r="BI385" s="697">
        <f>[52]ACCOUNTALLOC!BI385</f>
        <v>164408.62892545512</v>
      </c>
      <c r="BJ385" s="697">
        <f>[52]ACCOUNTALLOC!BJ385</f>
        <v>0</v>
      </c>
      <c r="BK385" s="697">
        <f>[52]ACCOUNTALLOC!BK385</f>
        <v>0</v>
      </c>
      <c r="BL385" s="697">
        <f>[52]ACCOUNTALLOC!BL385</f>
        <v>0</v>
      </c>
      <c r="BM385" s="697">
        <f>[52]ACCOUNTALLOC!BM385</f>
        <v>0</v>
      </c>
      <c r="BN385" s="697">
        <f>[52]ACCOUNTALLOC!BN385</f>
        <v>0</v>
      </c>
      <c r="BO385" s="697">
        <f>[52]ACCOUNTALLOC!BO385</f>
        <v>164408.62892545512</v>
      </c>
      <c r="BP385" s="698"/>
      <c r="BQ385" s="697">
        <f>[52]ACCOUNTALLOC!BQ385</f>
        <v>39911.389699795633</v>
      </c>
      <c r="BR385" s="697">
        <f>[52]ACCOUNTALLOC!BR385</f>
        <v>0</v>
      </c>
      <c r="BS385" s="697">
        <f>[52]ACCOUNTALLOC!BS385</f>
        <v>0</v>
      </c>
      <c r="BT385" s="697">
        <f>[52]ACCOUNTALLOC!BT385</f>
        <v>0</v>
      </c>
      <c r="BU385" s="697">
        <f>[52]ACCOUNTALLOC!BU385</f>
        <v>0</v>
      </c>
      <c r="BV385" s="697">
        <f>[52]ACCOUNTALLOC!BV385</f>
        <v>0</v>
      </c>
      <c r="BW385" s="697">
        <f>[52]ACCOUNTALLOC!BW385</f>
        <v>39911.389699795633</v>
      </c>
      <c r="BX385" s="698"/>
      <c r="BY385" s="697">
        <f>[52]ACCOUNTALLOC!BY385</f>
        <v>239.844711274037</v>
      </c>
      <c r="BZ385" s="697">
        <f>[52]ACCOUNTALLOC!BZ385</f>
        <v>0</v>
      </c>
      <c r="CA385" s="697">
        <f>[52]ACCOUNTALLOC!CA385</f>
        <v>0</v>
      </c>
      <c r="CB385" s="697">
        <f>[52]ACCOUNTALLOC!CB385</f>
        <v>0</v>
      </c>
      <c r="CC385" s="697">
        <f>[52]ACCOUNTALLOC!CC385</f>
        <v>0</v>
      </c>
      <c r="CD385" s="697">
        <f>[52]ACCOUNTALLOC!CD385</f>
        <v>0</v>
      </c>
      <c r="CE385" s="697">
        <f>[52]ACCOUNTALLOC!CE385</f>
        <v>239.844711274037</v>
      </c>
      <c r="CF385" s="698"/>
      <c r="CG385" s="697">
        <f>[52]ACCOUNTALLOC!CG385</f>
        <v>5594.3488119610984</v>
      </c>
      <c r="CH385" s="697">
        <f>[52]ACCOUNTALLOC!CH385</f>
        <v>0</v>
      </c>
      <c r="CI385" s="697">
        <f>[52]ACCOUNTALLOC!CI385</f>
        <v>0</v>
      </c>
      <c r="CJ385" s="697">
        <f>[52]ACCOUNTALLOC!CJ385</f>
        <v>0</v>
      </c>
      <c r="CK385" s="697">
        <f>[52]ACCOUNTALLOC!CK385</f>
        <v>0</v>
      </c>
      <c r="CL385" s="697">
        <f>[52]ACCOUNTALLOC!CL385</f>
        <v>0</v>
      </c>
      <c r="CM385" s="697">
        <f>[52]ACCOUNTALLOC!CM385</f>
        <v>5594.3488119610984</v>
      </c>
      <c r="CN385" s="698">
        <f>[52]ACCOUNTALLOC!CN385</f>
        <v>0</v>
      </c>
      <c r="CO385" s="697">
        <f>[52]ACCOUNTALLOC!CO385</f>
        <v>3320.5167141962643</v>
      </c>
      <c r="CP385" s="697">
        <f>[52]ACCOUNTALLOC!CP385</f>
        <v>0</v>
      </c>
      <c r="CQ385" s="697">
        <f>[52]ACCOUNTALLOC!CQ385</f>
        <v>0</v>
      </c>
      <c r="CR385" s="697">
        <f>[52]ACCOUNTALLOC!CR385</f>
        <v>0</v>
      </c>
      <c r="CS385" s="697">
        <f>[52]ACCOUNTALLOC!CS385</f>
        <v>0</v>
      </c>
      <c r="CT385" s="697">
        <f>[52]ACCOUNTALLOC!CT385</f>
        <v>0</v>
      </c>
      <c r="CU385" s="697">
        <f>[52]ACCOUNTALLOC!CU385</f>
        <v>3320.5167141962643</v>
      </c>
      <c r="CW385" s="65">
        <f>[52]ACCOUNTALLOC!CW385</f>
        <v>0</v>
      </c>
      <c r="CX385" s="65">
        <f>[52]ACCOUNTALLOC!CX385</f>
        <v>0</v>
      </c>
      <c r="CY385" s="65">
        <f>[52]ACCOUNTALLOC!CY385</f>
        <v>0</v>
      </c>
      <c r="CZ385" s="65">
        <f>[52]ACCOUNTALLOC!CZ385</f>
        <v>0</v>
      </c>
      <c r="DA385" s="65">
        <f>[52]ACCOUNTALLOC!DA385</f>
        <v>0</v>
      </c>
      <c r="DB385" s="65">
        <f>[52]ACCOUNTALLOC!DB385</f>
        <v>0</v>
      </c>
      <c r="DC385" s="65">
        <f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>[52]ACCOUNTALLOC!E386</f>
        <v>133811.12333256874</v>
      </c>
      <c r="F386" s="697">
        <f>[52]ACCOUNTALLOC!F386</f>
        <v>0</v>
      </c>
      <c r="G386" s="697">
        <f>[52]ACCOUNTALLOC!G386</f>
        <v>0</v>
      </c>
      <c r="H386" s="697">
        <f>[52]ACCOUNTALLOC!H386</f>
        <v>0</v>
      </c>
      <c r="I386" s="697">
        <f>[52]ACCOUNTALLOC!I386</f>
        <v>0</v>
      </c>
      <c r="J386" s="697">
        <f>[52]ACCOUNTALLOC!J386</f>
        <v>0</v>
      </c>
      <c r="K386" s="697">
        <f>[52]ACCOUNTALLOC!K386</f>
        <v>133811.12333256874</v>
      </c>
      <c r="L386" s="698"/>
      <c r="M386" s="697">
        <f>[52]ACCOUNTALLOC!M386</f>
        <v>21101.428452788619</v>
      </c>
      <c r="N386" s="697">
        <f>[52]ACCOUNTALLOC!N386</f>
        <v>0</v>
      </c>
      <c r="O386" s="697">
        <f>[52]ACCOUNTALLOC!O386</f>
        <v>0</v>
      </c>
      <c r="P386" s="697">
        <f>[52]ACCOUNTALLOC!P386</f>
        <v>0</v>
      </c>
      <c r="Q386" s="697">
        <f>[52]ACCOUNTALLOC!Q386</f>
        <v>0</v>
      </c>
      <c r="R386" s="697">
        <f>[52]ACCOUNTALLOC!R386</f>
        <v>0</v>
      </c>
      <c r="S386" s="697">
        <f>[52]ACCOUNTALLOC!S386</f>
        <v>21101.428452788619</v>
      </c>
      <c r="T386" s="698"/>
      <c r="U386" s="697">
        <f>[52]ACCOUNTALLOC!U386</f>
        <v>7612.5851484937684</v>
      </c>
      <c r="V386" s="697">
        <f>[52]ACCOUNTALLOC!V386</f>
        <v>0</v>
      </c>
      <c r="W386" s="697">
        <f>[52]ACCOUNTALLOC!W386</f>
        <v>0</v>
      </c>
      <c r="X386" s="697">
        <f>[52]ACCOUNTALLOC!X386</f>
        <v>0</v>
      </c>
      <c r="Y386" s="697">
        <f>[52]ACCOUNTALLOC!Y386</f>
        <v>0</v>
      </c>
      <c r="Z386" s="697">
        <f>[52]ACCOUNTALLOC!Z386</f>
        <v>0</v>
      </c>
      <c r="AA386" s="697">
        <f>[52]ACCOUNTALLOC!AA386</f>
        <v>7612.5851484937684</v>
      </c>
      <c r="AB386" s="698"/>
      <c r="AC386" s="697">
        <f>[52]ACCOUNTALLOC!AC386</f>
        <v>1816.8313499204371</v>
      </c>
      <c r="AD386" s="697">
        <f>[52]ACCOUNTALLOC!AD386</f>
        <v>0</v>
      </c>
      <c r="AE386" s="697">
        <f>[52]ACCOUNTALLOC!AE386</f>
        <v>0</v>
      </c>
      <c r="AF386" s="697">
        <f>[52]ACCOUNTALLOC!AF386</f>
        <v>0</v>
      </c>
      <c r="AG386" s="697">
        <f>[52]ACCOUNTALLOC!AG386</f>
        <v>0</v>
      </c>
      <c r="AH386" s="697">
        <f>[52]ACCOUNTALLOC!AH386</f>
        <v>0</v>
      </c>
      <c r="AI386" s="697">
        <f>[52]ACCOUNTALLOC!AI386</f>
        <v>1816.8313499204371</v>
      </c>
      <c r="AJ386" s="698"/>
      <c r="AK386" s="697">
        <f>[52]ACCOUNTALLOC!AK386</f>
        <v>873.95922458193297</v>
      </c>
      <c r="AL386" s="697">
        <f>[52]ACCOUNTALLOC!AL386</f>
        <v>0</v>
      </c>
      <c r="AM386" s="697">
        <f>[52]ACCOUNTALLOC!AM386</f>
        <v>0</v>
      </c>
      <c r="AN386" s="697">
        <f>[52]ACCOUNTALLOC!AN386</f>
        <v>0</v>
      </c>
      <c r="AO386" s="697">
        <f>[52]ACCOUNTALLOC!AO386</f>
        <v>0</v>
      </c>
      <c r="AP386" s="697">
        <f>[52]ACCOUNTALLOC!AP386</f>
        <v>0</v>
      </c>
      <c r="AQ386" s="697">
        <f>[52]ACCOUNTALLOC!AQ386</f>
        <v>873.95922458193297</v>
      </c>
      <c r="AR386" s="698"/>
      <c r="AS386" s="697">
        <f>[52]ACCOUNTALLOC!AS386</f>
        <v>0</v>
      </c>
      <c r="AT386" s="697">
        <f>[52]ACCOUNTALLOC!AT386</f>
        <v>0</v>
      </c>
      <c r="AU386" s="697">
        <f>[52]ACCOUNTALLOC!AU386</f>
        <v>0</v>
      </c>
      <c r="AV386" s="697">
        <f>[52]ACCOUNTALLOC!AV386</f>
        <v>0</v>
      </c>
      <c r="AW386" s="697">
        <f>[52]ACCOUNTALLOC!AW386</f>
        <v>0</v>
      </c>
      <c r="AX386" s="697">
        <f>[52]ACCOUNTALLOC!AX386</f>
        <v>0</v>
      </c>
      <c r="AY386" s="697">
        <f>[52]ACCOUNTALLOC!AY386</f>
        <v>0</v>
      </c>
      <c r="AZ386" s="698"/>
      <c r="BA386" s="697">
        <f>[52]ACCOUNTALLOC!BA386</f>
        <v>50.087887975107023</v>
      </c>
      <c r="BB386" s="697">
        <f>[52]ACCOUNTALLOC!BB386</f>
        <v>0</v>
      </c>
      <c r="BC386" s="697">
        <f>[52]ACCOUNTALLOC!BC386</f>
        <v>0</v>
      </c>
      <c r="BD386" s="697">
        <f>[52]ACCOUNTALLOC!BD386</f>
        <v>0</v>
      </c>
      <c r="BE386" s="697">
        <f>[52]ACCOUNTALLOC!BE386</f>
        <v>0</v>
      </c>
      <c r="BF386" s="697">
        <f>[52]ACCOUNTALLOC!BF386</f>
        <v>0</v>
      </c>
      <c r="BG386" s="697">
        <f>[52]ACCOUNTALLOC!BG386</f>
        <v>50.087887975107023</v>
      </c>
      <c r="BH386" s="698"/>
      <c r="BI386" s="697">
        <f>[52]ACCOUNTALLOC!BI386</f>
        <v>1696.3875406277702</v>
      </c>
      <c r="BJ386" s="697">
        <f>[52]ACCOUNTALLOC!BJ386</f>
        <v>0</v>
      </c>
      <c r="BK386" s="697">
        <f>[52]ACCOUNTALLOC!BK386</f>
        <v>0</v>
      </c>
      <c r="BL386" s="697">
        <f>[52]ACCOUNTALLOC!BL386</f>
        <v>0</v>
      </c>
      <c r="BM386" s="697">
        <f>[52]ACCOUNTALLOC!BM386</f>
        <v>0</v>
      </c>
      <c r="BN386" s="697">
        <f>[52]ACCOUNTALLOC!BN386</f>
        <v>0</v>
      </c>
      <c r="BO386" s="697">
        <f>[52]ACCOUNTALLOC!BO386</f>
        <v>1696.3875406277702</v>
      </c>
      <c r="BP386" s="698"/>
      <c r="BQ386" s="697">
        <f>[52]ACCOUNTALLOC!BQ386</f>
        <v>0</v>
      </c>
      <c r="BR386" s="697">
        <f>[52]ACCOUNTALLOC!BR386</f>
        <v>0</v>
      </c>
      <c r="BS386" s="697">
        <f>[52]ACCOUNTALLOC!BS386</f>
        <v>0</v>
      </c>
      <c r="BT386" s="697">
        <f>[52]ACCOUNTALLOC!BT386</f>
        <v>0</v>
      </c>
      <c r="BU386" s="697">
        <f>[52]ACCOUNTALLOC!BU386</f>
        <v>0</v>
      </c>
      <c r="BV386" s="697">
        <f>[52]ACCOUNTALLOC!BV386</f>
        <v>0</v>
      </c>
      <c r="BW386" s="697">
        <f>[52]ACCOUNTALLOC!BW386</f>
        <v>0</v>
      </c>
      <c r="BX386" s="698"/>
      <c r="BY386" s="697">
        <f>[52]ACCOUNTALLOC!BY386</f>
        <v>0</v>
      </c>
      <c r="BZ386" s="697">
        <f>[52]ACCOUNTALLOC!BZ386</f>
        <v>0</v>
      </c>
      <c r="CA386" s="697">
        <f>[52]ACCOUNTALLOC!CA386</f>
        <v>0</v>
      </c>
      <c r="CB386" s="697">
        <f>[52]ACCOUNTALLOC!CB386</f>
        <v>0</v>
      </c>
      <c r="CC386" s="697">
        <f>[52]ACCOUNTALLOC!CC386</f>
        <v>0</v>
      </c>
      <c r="CD386" s="697">
        <f>[52]ACCOUNTALLOC!CD386</f>
        <v>0</v>
      </c>
      <c r="CE386" s="697">
        <f>[52]ACCOUNTALLOC!CE386</f>
        <v>0</v>
      </c>
      <c r="CF386" s="698"/>
      <c r="CG386" s="697">
        <f>[52]ACCOUNTALLOC!CG386</f>
        <v>7112.2259756132007</v>
      </c>
      <c r="CH386" s="697">
        <f>[52]ACCOUNTALLOC!CH386</f>
        <v>0</v>
      </c>
      <c r="CI386" s="697">
        <f>[52]ACCOUNTALLOC!CI386</f>
        <v>0</v>
      </c>
      <c r="CJ386" s="697">
        <f>[52]ACCOUNTALLOC!CJ386</f>
        <v>0</v>
      </c>
      <c r="CK386" s="697">
        <f>[52]ACCOUNTALLOC!CK386</f>
        <v>0</v>
      </c>
      <c r="CL386" s="697">
        <f>[52]ACCOUNTALLOC!CL386</f>
        <v>0</v>
      </c>
      <c r="CM386" s="697">
        <f>[52]ACCOUNTALLOC!CM386</f>
        <v>7112.2259756132007</v>
      </c>
      <c r="CN386" s="698">
        <f>[52]ACCOUNTALLOC!CN386</f>
        <v>0</v>
      </c>
      <c r="CO386" s="697">
        <f>[52]ACCOUNTALLOC!CO386</f>
        <v>20.562367996360308</v>
      </c>
      <c r="CP386" s="697">
        <f>[52]ACCOUNTALLOC!CP386</f>
        <v>0</v>
      </c>
      <c r="CQ386" s="697">
        <f>[52]ACCOUNTALLOC!CQ386</f>
        <v>0</v>
      </c>
      <c r="CR386" s="697">
        <f>[52]ACCOUNTALLOC!CR386</f>
        <v>0</v>
      </c>
      <c r="CS386" s="697">
        <f>[52]ACCOUNTALLOC!CS386</f>
        <v>0</v>
      </c>
      <c r="CT386" s="697">
        <f>[52]ACCOUNTALLOC!CT386</f>
        <v>0</v>
      </c>
      <c r="CU386" s="697">
        <f>[52]ACCOUNTALLOC!CU386</f>
        <v>20.562367996360308</v>
      </c>
      <c r="CW386" s="65">
        <f>[52]ACCOUNTALLOC!CW386</f>
        <v>0</v>
      </c>
      <c r="CX386" s="65">
        <f>[52]ACCOUNTALLOC!CX386</f>
        <v>0</v>
      </c>
      <c r="CY386" s="65">
        <f>[52]ACCOUNTALLOC!CY386</f>
        <v>0</v>
      </c>
      <c r="CZ386" s="65">
        <f>[52]ACCOUNTALLOC!CZ386</f>
        <v>0</v>
      </c>
      <c r="DA386" s="65">
        <f>[52]ACCOUNTALLOC!DA386</f>
        <v>0</v>
      </c>
      <c r="DB386" s="65">
        <f>[52]ACCOUNTALLOC!DB386</f>
        <v>0</v>
      </c>
      <c r="DC386" s="65">
        <f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>[52]ACCOUNTALLOC!E387</f>
        <v>0</v>
      </c>
      <c r="F387" s="697">
        <f>[52]ACCOUNTALLOC!F387</f>
        <v>0</v>
      </c>
      <c r="G387" s="697">
        <f>[52]ACCOUNTALLOC!G387</f>
        <v>0</v>
      </c>
      <c r="H387" s="697">
        <f>[52]ACCOUNTALLOC!H387</f>
        <v>0</v>
      </c>
      <c r="I387" s="697">
        <f>[52]ACCOUNTALLOC!I387</f>
        <v>0</v>
      </c>
      <c r="J387" s="697">
        <f>[52]ACCOUNTALLOC!J387</f>
        <v>0</v>
      </c>
      <c r="K387" s="697">
        <f>[52]ACCOUNTALLOC!K387</f>
        <v>0</v>
      </c>
      <c r="L387" s="698"/>
      <c r="M387" s="697">
        <f>[52]ACCOUNTALLOC!M387</f>
        <v>0</v>
      </c>
      <c r="N387" s="697">
        <f>[52]ACCOUNTALLOC!N387</f>
        <v>0</v>
      </c>
      <c r="O387" s="697">
        <f>[52]ACCOUNTALLOC!O387</f>
        <v>0</v>
      </c>
      <c r="P387" s="697">
        <f>[52]ACCOUNTALLOC!P387</f>
        <v>0</v>
      </c>
      <c r="Q387" s="697">
        <f>[52]ACCOUNTALLOC!Q387</f>
        <v>0</v>
      </c>
      <c r="R387" s="697">
        <f>[52]ACCOUNTALLOC!R387</f>
        <v>0</v>
      </c>
      <c r="S387" s="697">
        <f>[52]ACCOUNTALLOC!S387</f>
        <v>0</v>
      </c>
      <c r="T387" s="698"/>
      <c r="U387" s="697">
        <f>[52]ACCOUNTALLOC!U387</f>
        <v>0</v>
      </c>
      <c r="V387" s="697">
        <f>[52]ACCOUNTALLOC!V387</f>
        <v>0</v>
      </c>
      <c r="W387" s="697">
        <f>[52]ACCOUNTALLOC!W387</f>
        <v>0</v>
      </c>
      <c r="X387" s="697">
        <f>[52]ACCOUNTALLOC!X387</f>
        <v>0</v>
      </c>
      <c r="Y387" s="697">
        <f>[52]ACCOUNTALLOC!Y387</f>
        <v>0</v>
      </c>
      <c r="Z387" s="697">
        <f>[52]ACCOUNTALLOC!Z387</f>
        <v>0</v>
      </c>
      <c r="AA387" s="697">
        <f>[52]ACCOUNTALLOC!AA387</f>
        <v>0</v>
      </c>
      <c r="AB387" s="698"/>
      <c r="AC387" s="697">
        <f>[52]ACCOUNTALLOC!AC387</f>
        <v>0</v>
      </c>
      <c r="AD387" s="697">
        <f>[52]ACCOUNTALLOC!AD387</f>
        <v>0</v>
      </c>
      <c r="AE387" s="697">
        <f>[52]ACCOUNTALLOC!AE387</f>
        <v>0</v>
      </c>
      <c r="AF387" s="697">
        <f>[52]ACCOUNTALLOC!AF387</f>
        <v>0</v>
      </c>
      <c r="AG387" s="697">
        <f>[52]ACCOUNTALLOC!AG387</f>
        <v>0</v>
      </c>
      <c r="AH387" s="697">
        <f>[52]ACCOUNTALLOC!AH387</f>
        <v>0</v>
      </c>
      <c r="AI387" s="697">
        <f>[52]ACCOUNTALLOC!AI387</f>
        <v>0</v>
      </c>
      <c r="AJ387" s="698"/>
      <c r="AK387" s="697">
        <f>[52]ACCOUNTALLOC!AK387</f>
        <v>0</v>
      </c>
      <c r="AL387" s="697">
        <f>[52]ACCOUNTALLOC!AL387</f>
        <v>0</v>
      </c>
      <c r="AM387" s="697">
        <f>[52]ACCOUNTALLOC!AM387</f>
        <v>0</v>
      </c>
      <c r="AN387" s="697">
        <f>[52]ACCOUNTALLOC!AN387</f>
        <v>0</v>
      </c>
      <c r="AO387" s="697">
        <f>[52]ACCOUNTALLOC!AO387</f>
        <v>0</v>
      </c>
      <c r="AP387" s="697">
        <f>[52]ACCOUNTALLOC!AP387</f>
        <v>0</v>
      </c>
      <c r="AQ387" s="697">
        <f>[52]ACCOUNTALLOC!AQ387</f>
        <v>0</v>
      </c>
      <c r="AR387" s="698"/>
      <c r="AS387" s="697">
        <f>[52]ACCOUNTALLOC!AS387</f>
        <v>0</v>
      </c>
      <c r="AT387" s="697">
        <f>[52]ACCOUNTALLOC!AT387</f>
        <v>0</v>
      </c>
      <c r="AU387" s="697">
        <f>[52]ACCOUNTALLOC!AU387</f>
        <v>0</v>
      </c>
      <c r="AV387" s="697">
        <f>[52]ACCOUNTALLOC!AV387</f>
        <v>0</v>
      </c>
      <c r="AW387" s="697">
        <f>[52]ACCOUNTALLOC!AW387</f>
        <v>0</v>
      </c>
      <c r="AX387" s="697">
        <f>[52]ACCOUNTALLOC!AX387</f>
        <v>0</v>
      </c>
      <c r="AY387" s="697">
        <f>[52]ACCOUNTALLOC!AY387</f>
        <v>0</v>
      </c>
      <c r="AZ387" s="698"/>
      <c r="BA387" s="697">
        <f>[52]ACCOUNTALLOC!BA387</f>
        <v>0</v>
      </c>
      <c r="BB387" s="697">
        <f>[52]ACCOUNTALLOC!BB387</f>
        <v>0</v>
      </c>
      <c r="BC387" s="697">
        <f>[52]ACCOUNTALLOC!BC387</f>
        <v>0</v>
      </c>
      <c r="BD387" s="697">
        <f>[52]ACCOUNTALLOC!BD387</f>
        <v>0</v>
      </c>
      <c r="BE387" s="697">
        <f>[52]ACCOUNTALLOC!BE387</f>
        <v>0</v>
      </c>
      <c r="BF387" s="697">
        <f>[52]ACCOUNTALLOC!BF387</f>
        <v>0</v>
      </c>
      <c r="BG387" s="697">
        <f>[52]ACCOUNTALLOC!BG387</f>
        <v>0</v>
      </c>
      <c r="BH387" s="698"/>
      <c r="BI387" s="697">
        <f>[52]ACCOUNTALLOC!BI387</f>
        <v>0</v>
      </c>
      <c r="BJ387" s="697">
        <f>[52]ACCOUNTALLOC!BJ387</f>
        <v>0</v>
      </c>
      <c r="BK387" s="697">
        <f>[52]ACCOUNTALLOC!BK387</f>
        <v>0</v>
      </c>
      <c r="BL387" s="697">
        <f>[52]ACCOUNTALLOC!BL387</f>
        <v>0</v>
      </c>
      <c r="BM387" s="697">
        <f>[52]ACCOUNTALLOC!BM387</f>
        <v>0</v>
      </c>
      <c r="BN387" s="697">
        <f>[52]ACCOUNTALLOC!BN387</f>
        <v>0</v>
      </c>
      <c r="BO387" s="697">
        <f>[52]ACCOUNTALLOC!BO387</f>
        <v>0</v>
      </c>
      <c r="BP387" s="698"/>
      <c r="BQ387" s="697">
        <f>[52]ACCOUNTALLOC!BQ387</f>
        <v>0</v>
      </c>
      <c r="BR387" s="697">
        <f>[52]ACCOUNTALLOC!BR387</f>
        <v>0</v>
      </c>
      <c r="BS387" s="697">
        <f>[52]ACCOUNTALLOC!BS387</f>
        <v>0</v>
      </c>
      <c r="BT387" s="697">
        <f>[52]ACCOUNTALLOC!BT387</f>
        <v>0</v>
      </c>
      <c r="BU387" s="697">
        <f>[52]ACCOUNTALLOC!BU387</f>
        <v>0</v>
      </c>
      <c r="BV387" s="697">
        <f>[52]ACCOUNTALLOC!BV387</f>
        <v>0</v>
      </c>
      <c r="BW387" s="697">
        <f>[52]ACCOUNTALLOC!BW387</f>
        <v>0</v>
      </c>
      <c r="BX387" s="698"/>
      <c r="BY387" s="697">
        <f>[52]ACCOUNTALLOC!BY387</f>
        <v>0</v>
      </c>
      <c r="BZ387" s="697">
        <f>[52]ACCOUNTALLOC!BZ387</f>
        <v>0</v>
      </c>
      <c r="CA387" s="697">
        <f>[52]ACCOUNTALLOC!CA387</f>
        <v>0</v>
      </c>
      <c r="CB387" s="697">
        <f>[52]ACCOUNTALLOC!CB387</f>
        <v>0</v>
      </c>
      <c r="CC387" s="697">
        <f>[52]ACCOUNTALLOC!CC387</f>
        <v>0</v>
      </c>
      <c r="CD387" s="697">
        <f>[52]ACCOUNTALLOC!CD387</f>
        <v>0</v>
      </c>
      <c r="CE387" s="697">
        <f>[52]ACCOUNTALLOC!CE387</f>
        <v>0</v>
      </c>
      <c r="CF387" s="698"/>
      <c r="CG387" s="697">
        <f>[52]ACCOUNTALLOC!CG387</f>
        <v>0</v>
      </c>
      <c r="CH387" s="697">
        <f>[52]ACCOUNTALLOC!CH387</f>
        <v>0</v>
      </c>
      <c r="CI387" s="697">
        <f>[52]ACCOUNTALLOC!CI387</f>
        <v>2000850.553615283</v>
      </c>
      <c r="CJ387" s="697">
        <f>[52]ACCOUNTALLOC!CJ387</f>
        <v>0</v>
      </c>
      <c r="CK387" s="697">
        <f>[52]ACCOUNTALLOC!CK387</f>
        <v>0</v>
      </c>
      <c r="CL387" s="697">
        <f>[52]ACCOUNTALLOC!CL387</f>
        <v>0</v>
      </c>
      <c r="CM387" s="697">
        <f>[52]ACCOUNTALLOC!CM387</f>
        <v>2000850.553615283</v>
      </c>
      <c r="CN387" s="698">
        <f>[52]ACCOUNTALLOC!CN387</f>
        <v>0</v>
      </c>
      <c r="CO387" s="697">
        <f>[52]ACCOUNTALLOC!CO387</f>
        <v>0</v>
      </c>
      <c r="CP387" s="697">
        <f>[52]ACCOUNTALLOC!CP387</f>
        <v>0</v>
      </c>
      <c r="CQ387" s="697">
        <f>[52]ACCOUNTALLOC!CQ387</f>
        <v>0</v>
      </c>
      <c r="CR387" s="697">
        <f>[52]ACCOUNTALLOC!CR387</f>
        <v>0</v>
      </c>
      <c r="CS387" s="697">
        <f>[52]ACCOUNTALLOC!CS387</f>
        <v>0</v>
      </c>
      <c r="CT387" s="697">
        <f>[52]ACCOUNTALLOC!CT387</f>
        <v>0</v>
      </c>
      <c r="CU387" s="697">
        <f>[52]ACCOUNTALLOC!CU387</f>
        <v>0</v>
      </c>
      <c r="CW387" s="65">
        <f>[52]ACCOUNTALLOC!CW387</f>
        <v>0</v>
      </c>
      <c r="CX387" s="65">
        <f>[52]ACCOUNTALLOC!CX387</f>
        <v>0</v>
      </c>
      <c r="CY387" s="65">
        <f>[52]ACCOUNTALLOC!CY387</f>
        <v>0</v>
      </c>
      <c r="CZ387" s="65">
        <f>[52]ACCOUNTALLOC!CZ387</f>
        <v>0</v>
      </c>
      <c r="DA387" s="65">
        <f>[52]ACCOUNTALLOC!DA387</f>
        <v>0</v>
      </c>
      <c r="DB387" s="65">
        <f>[52]ACCOUNTALLOC!DB387</f>
        <v>0</v>
      </c>
      <c r="DC387" s="65">
        <f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>[52]ACCOUNTALLOC!E388</f>
        <v>0</v>
      </c>
      <c r="F388" s="697">
        <f>[52]ACCOUNTALLOC!F388</f>
        <v>0</v>
      </c>
      <c r="G388" s="697">
        <f>[52]ACCOUNTALLOC!G388</f>
        <v>346005.28157058597</v>
      </c>
      <c r="H388" s="697">
        <f>[52]ACCOUNTALLOC!H388</f>
        <v>0</v>
      </c>
      <c r="I388" s="697">
        <f>[52]ACCOUNTALLOC!I388</f>
        <v>0</v>
      </c>
      <c r="J388" s="697">
        <f>[52]ACCOUNTALLOC!J388</f>
        <v>0</v>
      </c>
      <c r="K388" s="697">
        <f>[52]ACCOUNTALLOC!K388</f>
        <v>346005.28157058597</v>
      </c>
      <c r="L388" s="698"/>
      <c r="M388" s="697">
        <f>[52]ACCOUNTALLOC!M388</f>
        <v>0</v>
      </c>
      <c r="N388" s="697">
        <f>[52]ACCOUNTALLOC!N388</f>
        <v>0</v>
      </c>
      <c r="O388" s="697">
        <f>[52]ACCOUNTALLOC!O388</f>
        <v>97118.645898711315</v>
      </c>
      <c r="P388" s="697">
        <f>[52]ACCOUNTALLOC!P388</f>
        <v>0</v>
      </c>
      <c r="Q388" s="697">
        <f>[52]ACCOUNTALLOC!Q388</f>
        <v>0</v>
      </c>
      <c r="R388" s="697">
        <f>[52]ACCOUNTALLOC!R388</f>
        <v>0</v>
      </c>
      <c r="S388" s="697">
        <f>[52]ACCOUNTALLOC!S388</f>
        <v>97118.645898711315</v>
      </c>
      <c r="T388" s="698"/>
      <c r="U388" s="697">
        <f>[52]ACCOUNTALLOC!U388</f>
        <v>0</v>
      </c>
      <c r="V388" s="697">
        <f>[52]ACCOUNTALLOC!V388</f>
        <v>0</v>
      </c>
      <c r="W388" s="697">
        <f>[52]ACCOUNTALLOC!W388</f>
        <v>28702.065652725109</v>
      </c>
      <c r="X388" s="697">
        <f>[52]ACCOUNTALLOC!X388</f>
        <v>0</v>
      </c>
      <c r="Y388" s="697">
        <f>[52]ACCOUNTALLOC!Y388</f>
        <v>0</v>
      </c>
      <c r="Z388" s="697">
        <f>[52]ACCOUNTALLOC!Z388</f>
        <v>0</v>
      </c>
      <c r="AA388" s="697">
        <f>[52]ACCOUNTALLOC!AA388</f>
        <v>28702.065652725109</v>
      </c>
      <c r="AB388" s="698"/>
      <c r="AC388" s="697">
        <f>[52]ACCOUNTALLOC!AC388</f>
        <v>0</v>
      </c>
      <c r="AD388" s="697">
        <f>[52]ACCOUNTALLOC!AD388</f>
        <v>0</v>
      </c>
      <c r="AE388" s="697">
        <f>[52]ACCOUNTALLOC!AE388</f>
        <v>3225.865986024141</v>
      </c>
      <c r="AF388" s="697">
        <f>[52]ACCOUNTALLOC!AF388</f>
        <v>0</v>
      </c>
      <c r="AG388" s="697">
        <f>[52]ACCOUNTALLOC!AG388</f>
        <v>0</v>
      </c>
      <c r="AH388" s="697">
        <f>[52]ACCOUNTALLOC!AH388</f>
        <v>0</v>
      </c>
      <c r="AI388" s="697">
        <f>[52]ACCOUNTALLOC!AI388</f>
        <v>3225.865986024141</v>
      </c>
      <c r="AJ388" s="698"/>
      <c r="AK388" s="697">
        <f>[52]ACCOUNTALLOC!AK388</f>
        <v>0</v>
      </c>
      <c r="AL388" s="697">
        <f>[52]ACCOUNTALLOC!AL388</f>
        <v>0</v>
      </c>
      <c r="AM388" s="697">
        <f>[52]ACCOUNTALLOC!AM388</f>
        <v>38638.781125996007</v>
      </c>
      <c r="AN388" s="697">
        <f>[52]ACCOUNTALLOC!AN388</f>
        <v>0</v>
      </c>
      <c r="AO388" s="697">
        <f>[52]ACCOUNTALLOC!AO388</f>
        <v>0</v>
      </c>
      <c r="AP388" s="697">
        <f>[52]ACCOUNTALLOC!AP388</f>
        <v>0</v>
      </c>
      <c r="AQ388" s="697">
        <f>[52]ACCOUNTALLOC!AQ388</f>
        <v>38638.781125996007</v>
      </c>
      <c r="AR388" s="698"/>
      <c r="AS388" s="697">
        <f>[52]ACCOUNTALLOC!AS388</f>
        <v>0</v>
      </c>
      <c r="AT388" s="697">
        <f>[52]ACCOUNTALLOC!AT388</f>
        <v>0</v>
      </c>
      <c r="AU388" s="697">
        <f>[52]ACCOUNTALLOC!AU388</f>
        <v>125.27910277462107</v>
      </c>
      <c r="AV388" s="697">
        <f>[52]ACCOUNTALLOC!AV388</f>
        <v>0</v>
      </c>
      <c r="AW388" s="697">
        <f>[52]ACCOUNTALLOC!AW388</f>
        <v>0</v>
      </c>
      <c r="AX388" s="697">
        <f>[52]ACCOUNTALLOC!AX388</f>
        <v>0</v>
      </c>
      <c r="AY388" s="697">
        <f>[52]ACCOUNTALLOC!AY388</f>
        <v>125.27910277462107</v>
      </c>
      <c r="AZ388" s="698"/>
      <c r="BA388" s="697">
        <f>[52]ACCOUNTALLOC!BA388</f>
        <v>0</v>
      </c>
      <c r="BB388" s="697">
        <f>[52]ACCOUNTALLOC!BB388</f>
        <v>0</v>
      </c>
      <c r="BC388" s="697">
        <f>[52]ACCOUNTALLOC!BC388</f>
        <v>12487.346498412075</v>
      </c>
      <c r="BD388" s="697">
        <f>[52]ACCOUNTALLOC!BD388</f>
        <v>0</v>
      </c>
      <c r="BE388" s="697">
        <f>[52]ACCOUNTALLOC!BE388</f>
        <v>0</v>
      </c>
      <c r="BF388" s="697">
        <f>[52]ACCOUNTALLOC!BF388</f>
        <v>0</v>
      </c>
      <c r="BG388" s="697">
        <f>[52]ACCOUNTALLOC!BG388</f>
        <v>12487.346498412075</v>
      </c>
      <c r="BH388" s="698"/>
      <c r="BI388" s="697">
        <f>[52]ACCOUNTALLOC!BI388</f>
        <v>0</v>
      </c>
      <c r="BJ388" s="697">
        <f>[52]ACCOUNTALLOC!BJ388</f>
        <v>0</v>
      </c>
      <c r="BK388" s="697">
        <f>[52]ACCOUNTALLOC!BK388</f>
        <v>2525.5839784453915</v>
      </c>
      <c r="BL388" s="697">
        <f>[52]ACCOUNTALLOC!BL388</f>
        <v>0</v>
      </c>
      <c r="BM388" s="697">
        <f>[52]ACCOUNTALLOC!BM388</f>
        <v>0</v>
      </c>
      <c r="BN388" s="697">
        <f>[52]ACCOUNTALLOC!BN388</f>
        <v>0</v>
      </c>
      <c r="BO388" s="697">
        <f>[52]ACCOUNTALLOC!BO388</f>
        <v>2525.5839784453915</v>
      </c>
      <c r="BP388" s="698"/>
      <c r="BQ388" s="697">
        <f>[52]ACCOUNTALLOC!BQ388</f>
        <v>0</v>
      </c>
      <c r="BR388" s="697">
        <f>[52]ACCOUNTALLOC!BR388</f>
        <v>0</v>
      </c>
      <c r="BS388" s="697">
        <f>[52]ACCOUNTALLOC!BS388</f>
        <v>1568.3816342540404</v>
      </c>
      <c r="BT388" s="697">
        <f>[52]ACCOUNTALLOC!BT388</f>
        <v>0</v>
      </c>
      <c r="BU388" s="697">
        <f>[52]ACCOUNTALLOC!BU388</f>
        <v>0</v>
      </c>
      <c r="BV388" s="697">
        <f>[52]ACCOUNTALLOC!BV388</f>
        <v>0</v>
      </c>
      <c r="BW388" s="697">
        <f>[52]ACCOUNTALLOC!BW388</f>
        <v>1568.3816342540404</v>
      </c>
      <c r="BX388" s="698"/>
      <c r="BY388" s="697">
        <f>[52]ACCOUNTALLOC!BY388</f>
        <v>0</v>
      </c>
      <c r="BZ388" s="697">
        <f>[52]ACCOUNTALLOC!BZ388</f>
        <v>0</v>
      </c>
      <c r="CA388" s="697">
        <f>[52]ACCOUNTALLOC!CA388</f>
        <v>2525.0809129067861</v>
      </c>
      <c r="CB388" s="697">
        <f>[52]ACCOUNTALLOC!CB388</f>
        <v>0</v>
      </c>
      <c r="CC388" s="697">
        <f>[52]ACCOUNTALLOC!CC388</f>
        <v>0</v>
      </c>
      <c r="CD388" s="697">
        <f>[52]ACCOUNTALLOC!CD388</f>
        <v>0</v>
      </c>
      <c r="CE388" s="697">
        <f>[52]ACCOUNTALLOC!CE388</f>
        <v>2525.0809129067861</v>
      </c>
      <c r="CF388" s="698"/>
      <c r="CG388" s="697">
        <f>[52]ACCOUNTALLOC!CG388</f>
        <v>0</v>
      </c>
      <c r="CH388" s="697">
        <f>[52]ACCOUNTALLOC!CH388</f>
        <v>0</v>
      </c>
      <c r="CI388" s="697">
        <f>[52]ACCOUNTALLOC!CI388</f>
        <v>0</v>
      </c>
      <c r="CJ388" s="697">
        <f>[52]ACCOUNTALLOC!CJ388</f>
        <v>0</v>
      </c>
      <c r="CK388" s="697">
        <f>[52]ACCOUNTALLOC!CK388</f>
        <v>0</v>
      </c>
      <c r="CL388" s="697">
        <f>[52]ACCOUNTALLOC!CL388</f>
        <v>0</v>
      </c>
      <c r="CM388" s="697">
        <f>[52]ACCOUNTALLOC!CM388</f>
        <v>0</v>
      </c>
      <c r="CN388" s="698">
        <f>[52]ACCOUNTALLOC!CN388</f>
        <v>0</v>
      </c>
      <c r="CO388" s="697">
        <f>[52]ACCOUNTALLOC!CO388</f>
        <v>0</v>
      </c>
      <c r="CP388" s="697">
        <f>[52]ACCOUNTALLOC!CP388</f>
        <v>0</v>
      </c>
      <c r="CQ388" s="697">
        <f>[52]ACCOUNTALLOC!CQ388</f>
        <v>28.15435493514163</v>
      </c>
      <c r="CR388" s="697">
        <f>[52]ACCOUNTALLOC!CR388</f>
        <v>0</v>
      </c>
      <c r="CS388" s="697">
        <f>[52]ACCOUNTALLOC!CS388</f>
        <v>0</v>
      </c>
      <c r="CT388" s="697">
        <f>[52]ACCOUNTALLOC!CT388</f>
        <v>0</v>
      </c>
      <c r="CU388" s="697">
        <f>[52]ACCOUNTALLOC!CU388</f>
        <v>28.15435493514163</v>
      </c>
      <c r="CW388" s="65">
        <f>[52]ACCOUNTALLOC!CW388</f>
        <v>0</v>
      </c>
      <c r="CX388" s="65">
        <f>[52]ACCOUNTALLOC!CX388</f>
        <v>0</v>
      </c>
      <c r="CY388" s="65">
        <f>[52]ACCOUNTALLOC!CY388</f>
        <v>0</v>
      </c>
      <c r="CZ388" s="65">
        <f>[52]ACCOUNTALLOC!CZ388</f>
        <v>0</v>
      </c>
      <c r="DA388" s="65">
        <f>[52]ACCOUNTALLOC!DA388</f>
        <v>0</v>
      </c>
      <c r="DB388" s="65">
        <f>[52]ACCOUNTALLOC!DB388</f>
        <v>0</v>
      </c>
      <c r="DC388" s="65">
        <f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>[52]ACCOUNTALLOC!E389</f>
        <v>349017.61567221506</v>
      </c>
      <c r="F389" s="697">
        <f>[52]ACCOUNTALLOC!F389</f>
        <v>0</v>
      </c>
      <c r="G389" s="697">
        <f>[52]ACCOUNTALLOC!G389</f>
        <v>3576.8963904961474</v>
      </c>
      <c r="H389" s="697">
        <f>[52]ACCOUNTALLOC!H389</f>
        <v>0</v>
      </c>
      <c r="I389" s="697">
        <f>[52]ACCOUNTALLOC!I389</f>
        <v>0</v>
      </c>
      <c r="J389" s="697">
        <f>[52]ACCOUNTALLOC!J389</f>
        <v>0</v>
      </c>
      <c r="K389" s="697">
        <f>[52]ACCOUNTALLOC!K389</f>
        <v>352594.51206271123</v>
      </c>
      <c r="L389" s="698"/>
      <c r="M389" s="697">
        <f>[52]ACCOUNTALLOC!M389</f>
        <v>63835.105496543576</v>
      </c>
      <c r="N389" s="697">
        <f>[52]ACCOUNTALLOC!N389</f>
        <v>0</v>
      </c>
      <c r="O389" s="697">
        <f>[52]ACCOUNTALLOC!O389</f>
        <v>1003.9827495931067</v>
      </c>
      <c r="P389" s="697">
        <f>[52]ACCOUNTALLOC!P389</f>
        <v>0</v>
      </c>
      <c r="Q389" s="697">
        <f>[52]ACCOUNTALLOC!Q389</f>
        <v>0</v>
      </c>
      <c r="R389" s="697">
        <f>[52]ACCOUNTALLOC!R389</f>
        <v>0</v>
      </c>
      <c r="S389" s="697">
        <f>[52]ACCOUNTALLOC!S389</f>
        <v>64839.088246136685</v>
      </c>
      <c r="T389" s="698"/>
      <c r="U389" s="697">
        <f>[52]ACCOUNTALLOC!U389</f>
        <v>52510.831898418379</v>
      </c>
      <c r="V389" s="697">
        <f>[52]ACCOUNTALLOC!V389</f>
        <v>0</v>
      </c>
      <c r="W389" s="697">
        <f>[52]ACCOUNTALLOC!W389</f>
        <v>296.71314428208257</v>
      </c>
      <c r="X389" s="697">
        <f>[52]ACCOUNTALLOC!X389</f>
        <v>0</v>
      </c>
      <c r="Y389" s="697">
        <f>[52]ACCOUNTALLOC!Y389</f>
        <v>0</v>
      </c>
      <c r="Z389" s="697">
        <f>[52]ACCOUNTALLOC!Z389</f>
        <v>0</v>
      </c>
      <c r="AA389" s="697">
        <f>[52]ACCOUNTALLOC!AA389</f>
        <v>52807.545042700462</v>
      </c>
      <c r="AB389" s="698"/>
      <c r="AC389" s="697">
        <f>[52]ACCOUNTALLOC!AC389</f>
        <v>21596.695130361757</v>
      </c>
      <c r="AD389" s="697">
        <f>[52]ACCOUNTALLOC!AD389</f>
        <v>0</v>
      </c>
      <c r="AE389" s="697">
        <f>[52]ACCOUNTALLOC!AE389</f>
        <v>33.348012346106756</v>
      </c>
      <c r="AF389" s="697">
        <f>[52]ACCOUNTALLOC!AF389</f>
        <v>0</v>
      </c>
      <c r="AG389" s="697">
        <f>[52]ACCOUNTALLOC!AG389</f>
        <v>0</v>
      </c>
      <c r="AH389" s="697">
        <f>[52]ACCOUNTALLOC!AH389</f>
        <v>0</v>
      </c>
      <c r="AI389" s="697">
        <f>[52]ACCOUNTALLOC!AI389</f>
        <v>21630.043142707862</v>
      </c>
      <c r="AJ389" s="698"/>
      <c r="AK389" s="697">
        <f>[52]ACCOUNTALLOC!AK389</f>
        <v>18818.747504327879</v>
      </c>
      <c r="AL389" s="697">
        <f>[52]ACCOUNTALLOC!AL389</f>
        <v>0</v>
      </c>
      <c r="AM389" s="697">
        <f>[52]ACCOUNTALLOC!AM389</f>
        <v>399.43585865336337</v>
      </c>
      <c r="AN389" s="697">
        <f>[52]ACCOUNTALLOC!AN389</f>
        <v>0</v>
      </c>
      <c r="AO389" s="697">
        <f>[52]ACCOUNTALLOC!AO389</f>
        <v>0</v>
      </c>
      <c r="AP389" s="697">
        <f>[52]ACCOUNTALLOC!AP389</f>
        <v>0</v>
      </c>
      <c r="AQ389" s="697">
        <f>[52]ACCOUNTALLOC!AQ389</f>
        <v>19218.183362981243</v>
      </c>
      <c r="AR389" s="698"/>
      <c r="AS389" s="697">
        <f>[52]ACCOUNTALLOC!AS389</f>
        <v>391.45846553415612</v>
      </c>
      <c r="AT389" s="697">
        <f>[52]ACCOUNTALLOC!AT389</f>
        <v>0</v>
      </c>
      <c r="AU389" s="697">
        <f>[52]ACCOUNTALLOC!AU389</f>
        <v>1.2950969085936404</v>
      </c>
      <c r="AV389" s="697">
        <f>[52]ACCOUNTALLOC!AV389</f>
        <v>0</v>
      </c>
      <c r="AW389" s="697">
        <f>[52]ACCOUNTALLOC!AW389</f>
        <v>0</v>
      </c>
      <c r="AX389" s="697">
        <f>[52]ACCOUNTALLOC!AX389</f>
        <v>0</v>
      </c>
      <c r="AY389" s="697">
        <f>[52]ACCOUNTALLOC!AY389</f>
        <v>392.75356244274974</v>
      </c>
      <c r="AZ389" s="698"/>
      <c r="BA389" s="697">
        <f>[52]ACCOUNTALLOC!BA389</f>
        <v>5087.21050440401</v>
      </c>
      <c r="BB389" s="697">
        <f>[52]ACCOUNTALLOC!BB389</f>
        <v>0</v>
      </c>
      <c r="BC389" s="697">
        <f>[52]ACCOUNTALLOC!BC389</f>
        <v>129.09035496307268</v>
      </c>
      <c r="BD389" s="697">
        <f>[52]ACCOUNTALLOC!BD389</f>
        <v>0</v>
      </c>
      <c r="BE389" s="697">
        <f>[52]ACCOUNTALLOC!BE389</f>
        <v>0</v>
      </c>
      <c r="BF389" s="697">
        <f>[52]ACCOUNTALLOC!BF389</f>
        <v>0</v>
      </c>
      <c r="BG389" s="697">
        <f>[52]ACCOUNTALLOC!BG389</f>
        <v>5216.3008593670829</v>
      </c>
      <c r="BH389" s="698"/>
      <c r="BI389" s="697">
        <f>[52]ACCOUNTALLOC!BI389</f>
        <v>2253.3872267258616</v>
      </c>
      <c r="BJ389" s="697">
        <f>[52]ACCOUNTALLOC!BJ389</f>
        <v>0</v>
      </c>
      <c r="BK389" s="697">
        <f>[52]ACCOUNTALLOC!BK389</f>
        <v>26.108711911535696</v>
      </c>
      <c r="BL389" s="697">
        <f>[52]ACCOUNTALLOC!BL389</f>
        <v>0</v>
      </c>
      <c r="BM389" s="697">
        <f>[52]ACCOUNTALLOC!BM389</f>
        <v>0</v>
      </c>
      <c r="BN389" s="697">
        <f>[52]ACCOUNTALLOC!BN389</f>
        <v>0</v>
      </c>
      <c r="BO389" s="697">
        <f>[52]ACCOUNTALLOC!BO389</f>
        <v>2279.4959386373976</v>
      </c>
      <c r="BP389" s="698"/>
      <c r="BQ389" s="697">
        <f>[52]ACCOUNTALLOC!BQ389</f>
        <v>822.56254967354221</v>
      </c>
      <c r="BR389" s="697">
        <f>[52]ACCOUNTALLOC!BR389</f>
        <v>0</v>
      </c>
      <c r="BS389" s="697">
        <f>[52]ACCOUNTALLOC!BS389</f>
        <v>16.213447901775115</v>
      </c>
      <c r="BT389" s="697">
        <f>[52]ACCOUNTALLOC!BT389</f>
        <v>0</v>
      </c>
      <c r="BU389" s="697">
        <f>[52]ACCOUNTALLOC!BU389</f>
        <v>0</v>
      </c>
      <c r="BV389" s="697">
        <f>[52]ACCOUNTALLOC!BV389</f>
        <v>0</v>
      </c>
      <c r="BW389" s="697">
        <f>[52]ACCOUNTALLOC!BW389</f>
        <v>838.77599757531732</v>
      </c>
      <c r="BX389" s="698"/>
      <c r="BY389" s="697">
        <f>[52]ACCOUNTALLOC!BY389</f>
        <v>179.10807101118874</v>
      </c>
      <c r="BZ389" s="697">
        <f>[52]ACCOUNTALLOC!BZ389</f>
        <v>0</v>
      </c>
      <c r="CA389" s="697">
        <f>[52]ACCOUNTALLOC!CA389</f>
        <v>26.103511374419462</v>
      </c>
      <c r="CB389" s="697">
        <f>[52]ACCOUNTALLOC!CB389</f>
        <v>0</v>
      </c>
      <c r="CC389" s="697">
        <f>[52]ACCOUNTALLOC!CC389</f>
        <v>0</v>
      </c>
      <c r="CD389" s="697">
        <f>[52]ACCOUNTALLOC!CD389</f>
        <v>0</v>
      </c>
      <c r="CE389" s="697">
        <f>[52]ACCOUNTALLOC!CE389</f>
        <v>205.21158238560821</v>
      </c>
      <c r="CF389" s="698"/>
      <c r="CG389" s="697">
        <f>[52]ACCOUNTALLOC!CG389</f>
        <v>367.29173730124842</v>
      </c>
      <c r="CH389" s="697">
        <f>[52]ACCOUNTALLOC!CH389</f>
        <v>0</v>
      </c>
      <c r="CI389" s="697">
        <f>[52]ACCOUNTALLOC!CI389</f>
        <v>20684.178838723048</v>
      </c>
      <c r="CJ389" s="697">
        <f>[52]ACCOUNTALLOC!CJ389</f>
        <v>0</v>
      </c>
      <c r="CK389" s="697">
        <f>[52]ACCOUNTALLOC!CK389</f>
        <v>0</v>
      </c>
      <c r="CL389" s="697">
        <f>[52]ACCOUNTALLOC!CL389</f>
        <v>0</v>
      </c>
      <c r="CM389" s="697">
        <f>[52]ACCOUNTALLOC!CM389</f>
        <v>21051.470576024298</v>
      </c>
      <c r="CN389" s="698">
        <f>[52]ACCOUNTALLOC!CN389</f>
        <v>0</v>
      </c>
      <c r="CO389" s="697">
        <f>[52]ACCOUNTALLOC!CO389</f>
        <v>293.9527211257132</v>
      </c>
      <c r="CP389" s="697">
        <f>[52]ACCOUNTALLOC!CP389</f>
        <v>0</v>
      </c>
      <c r="CQ389" s="697">
        <f>[52]ACCOUNTALLOC!CQ389</f>
        <v>0.29105107900993515</v>
      </c>
      <c r="CR389" s="697">
        <f>[52]ACCOUNTALLOC!CR389</f>
        <v>0</v>
      </c>
      <c r="CS389" s="697">
        <f>[52]ACCOUNTALLOC!CS389</f>
        <v>0</v>
      </c>
      <c r="CT389" s="697">
        <f>[52]ACCOUNTALLOC!CT389</f>
        <v>0</v>
      </c>
      <c r="CU389" s="697">
        <f>[52]ACCOUNTALLOC!CU389</f>
        <v>294.24377220472314</v>
      </c>
      <c r="CW389" s="65">
        <f>[52]ACCOUNTALLOC!CW389</f>
        <v>0</v>
      </c>
      <c r="CX389" s="65">
        <f>[52]ACCOUNTALLOC!CX389</f>
        <v>0</v>
      </c>
      <c r="CY389" s="65">
        <f>[52]ACCOUNTALLOC!CY389</f>
        <v>0</v>
      </c>
      <c r="CZ389" s="65">
        <f>[52]ACCOUNTALLOC!CZ389</f>
        <v>0</v>
      </c>
      <c r="DA389" s="65">
        <f>[52]ACCOUNTALLOC!DA389</f>
        <v>0</v>
      </c>
      <c r="DB389" s="65">
        <f>[52]ACCOUNTALLOC!DB389</f>
        <v>0</v>
      </c>
      <c r="DC389" s="65">
        <f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>[52]ACCOUNTALLOC!E390</f>
        <v>0</v>
      </c>
      <c r="F390" s="697">
        <f>[52]ACCOUNTALLOC!F390</f>
        <v>0</v>
      </c>
      <c r="G390" s="697">
        <f>[52]ACCOUNTALLOC!G390</f>
        <v>0</v>
      </c>
      <c r="H390" s="697">
        <f>[52]ACCOUNTALLOC!H390</f>
        <v>0</v>
      </c>
      <c r="I390" s="697">
        <f>[52]ACCOUNTALLOC!I390</f>
        <v>0</v>
      </c>
      <c r="J390" s="697">
        <f>[52]ACCOUNTALLOC!J390</f>
        <v>0</v>
      </c>
      <c r="K390" s="697">
        <f>[52]ACCOUNTALLOC!K390</f>
        <v>0</v>
      </c>
      <c r="L390" s="698"/>
      <c r="M390" s="697">
        <f>[52]ACCOUNTALLOC!M390</f>
        <v>0</v>
      </c>
      <c r="N390" s="697">
        <f>[52]ACCOUNTALLOC!N390</f>
        <v>0</v>
      </c>
      <c r="O390" s="697">
        <f>[52]ACCOUNTALLOC!O390</f>
        <v>0</v>
      </c>
      <c r="P390" s="697">
        <f>[52]ACCOUNTALLOC!P390</f>
        <v>0</v>
      </c>
      <c r="Q390" s="697">
        <f>[52]ACCOUNTALLOC!Q390</f>
        <v>0</v>
      </c>
      <c r="R390" s="697">
        <f>[52]ACCOUNTALLOC!R390</f>
        <v>0</v>
      </c>
      <c r="S390" s="697">
        <f>[52]ACCOUNTALLOC!S390</f>
        <v>0</v>
      </c>
      <c r="T390" s="698"/>
      <c r="U390" s="697">
        <f>[52]ACCOUNTALLOC!U390</f>
        <v>0</v>
      </c>
      <c r="V390" s="697">
        <f>[52]ACCOUNTALLOC!V390</f>
        <v>0</v>
      </c>
      <c r="W390" s="697">
        <f>[52]ACCOUNTALLOC!W390</f>
        <v>0</v>
      </c>
      <c r="X390" s="697">
        <f>[52]ACCOUNTALLOC!X390</f>
        <v>0</v>
      </c>
      <c r="Y390" s="697">
        <f>[52]ACCOUNTALLOC!Y390</f>
        <v>0</v>
      </c>
      <c r="Z390" s="697">
        <f>[52]ACCOUNTALLOC!Z390</f>
        <v>0</v>
      </c>
      <c r="AA390" s="697">
        <f>[52]ACCOUNTALLOC!AA390</f>
        <v>0</v>
      </c>
      <c r="AB390" s="698"/>
      <c r="AC390" s="697">
        <f>[52]ACCOUNTALLOC!AC390</f>
        <v>0</v>
      </c>
      <c r="AD390" s="697">
        <f>[52]ACCOUNTALLOC!AD390</f>
        <v>0</v>
      </c>
      <c r="AE390" s="697">
        <f>[52]ACCOUNTALLOC!AE390</f>
        <v>0</v>
      </c>
      <c r="AF390" s="697">
        <f>[52]ACCOUNTALLOC!AF390</f>
        <v>0</v>
      </c>
      <c r="AG390" s="697">
        <f>[52]ACCOUNTALLOC!AG390</f>
        <v>0</v>
      </c>
      <c r="AH390" s="697">
        <f>[52]ACCOUNTALLOC!AH390</f>
        <v>0</v>
      </c>
      <c r="AI390" s="697">
        <f>[52]ACCOUNTALLOC!AI390</f>
        <v>0</v>
      </c>
      <c r="AJ390" s="698"/>
      <c r="AK390" s="697">
        <f>[52]ACCOUNTALLOC!AK390</f>
        <v>0</v>
      </c>
      <c r="AL390" s="697">
        <f>[52]ACCOUNTALLOC!AL390</f>
        <v>0</v>
      </c>
      <c r="AM390" s="697">
        <f>[52]ACCOUNTALLOC!AM390</f>
        <v>0</v>
      </c>
      <c r="AN390" s="697">
        <f>[52]ACCOUNTALLOC!AN390</f>
        <v>0</v>
      </c>
      <c r="AO390" s="697">
        <f>[52]ACCOUNTALLOC!AO390</f>
        <v>0</v>
      </c>
      <c r="AP390" s="697">
        <f>[52]ACCOUNTALLOC!AP390</f>
        <v>0</v>
      </c>
      <c r="AQ390" s="697">
        <f>[52]ACCOUNTALLOC!AQ390</f>
        <v>0</v>
      </c>
      <c r="AR390" s="698"/>
      <c r="AS390" s="697">
        <f>[52]ACCOUNTALLOC!AS390</f>
        <v>0</v>
      </c>
      <c r="AT390" s="697">
        <f>[52]ACCOUNTALLOC!AT390</f>
        <v>0</v>
      </c>
      <c r="AU390" s="697">
        <f>[52]ACCOUNTALLOC!AU390</f>
        <v>0</v>
      </c>
      <c r="AV390" s="697">
        <f>[52]ACCOUNTALLOC!AV390</f>
        <v>0</v>
      </c>
      <c r="AW390" s="697">
        <f>[52]ACCOUNTALLOC!AW390</f>
        <v>0</v>
      </c>
      <c r="AX390" s="697">
        <f>[52]ACCOUNTALLOC!AX390</f>
        <v>0</v>
      </c>
      <c r="AY390" s="697">
        <f>[52]ACCOUNTALLOC!AY390</f>
        <v>0</v>
      </c>
      <c r="AZ390" s="698"/>
      <c r="BA390" s="697">
        <f>[52]ACCOUNTALLOC!BA390</f>
        <v>0</v>
      </c>
      <c r="BB390" s="697">
        <f>[52]ACCOUNTALLOC!BB390</f>
        <v>0</v>
      </c>
      <c r="BC390" s="697">
        <f>[52]ACCOUNTALLOC!BC390</f>
        <v>0</v>
      </c>
      <c r="BD390" s="697">
        <f>[52]ACCOUNTALLOC!BD390</f>
        <v>0</v>
      </c>
      <c r="BE390" s="697">
        <f>[52]ACCOUNTALLOC!BE390</f>
        <v>0</v>
      </c>
      <c r="BF390" s="697">
        <f>[52]ACCOUNTALLOC!BF390</f>
        <v>0</v>
      </c>
      <c r="BG390" s="697">
        <f>[52]ACCOUNTALLOC!BG390</f>
        <v>0</v>
      </c>
      <c r="BH390" s="698"/>
      <c r="BI390" s="697">
        <f>[52]ACCOUNTALLOC!BI390</f>
        <v>0</v>
      </c>
      <c r="BJ390" s="697">
        <f>[52]ACCOUNTALLOC!BJ390</f>
        <v>0</v>
      </c>
      <c r="BK390" s="697">
        <f>[52]ACCOUNTALLOC!BK390</f>
        <v>0</v>
      </c>
      <c r="BL390" s="697">
        <f>[52]ACCOUNTALLOC!BL390</f>
        <v>0</v>
      </c>
      <c r="BM390" s="697">
        <f>[52]ACCOUNTALLOC!BM390</f>
        <v>0</v>
      </c>
      <c r="BN390" s="697">
        <f>[52]ACCOUNTALLOC!BN390</f>
        <v>0</v>
      </c>
      <c r="BO390" s="697">
        <f>[52]ACCOUNTALLOC!BO390</f>
        <v>0</v>
      </c>
      <c r="BP390" s="698"/>
      <c r="BQ390" s="697">
        <f>[52]ACCOUNTALLOC!BQ390</f>
        <v>0</v>
      </c>
      <c r="BR390" s="697">
        <f>[52]ACCOUNTALLOC!BR390</f>
        <v>0</v>
      </c>
      <c r="BS390" s="697">
        <f>[52]ACCOUNTALLOC!BS390</f>
        <v>0</v>
      </c>
      <c r="BT390" s="697">
        <f>[52]ACCOUNTALLOC!BT390</f>
        <v>0</v>
      </c>
      <c r="BU390" s="697">
        <f>[52]ACCOUNTALLOC!BU390</f>
        <v>0</v>
      </c>
      <c r="BV390" s="697">
        <f>[52]ACCOUNTALLOC!BV390</f>
        <v>0</v>
      </c>
      <c r="BW390" s="697">
        <f>[52]ACCOUNTALLOC!BW390</f>
        <v>0</v>
      </c>
      <c r="BX390" s="698"/>
      <c r="BY390" s="697">
        <f>[52]ACCOUNTALLOC!BY390</f>
        <v>0</v>
      </c>
      <c r="BZ390" s="697">
        <f>[52]ACCOUNTALLOC!BZ390</f>
        <v>0</v>
      </c>
      <c r="CA390" s="697">
        <f>[52]ACCOUNTALLOC!CA390</f>
        <v>0</v>
      </c>
      <c r="CB390" s="697">
        <f>[52]ACCOUNTALLOC!CB390</f>
        <v>0</v>
      </c>
      <c r="CC390" s="697">
        <f>[52]ACCOUNTALLOC!CC390</f>
        <v>0</v>
      </c>
      <c r="CD390" s="697">
        <f>[52]ACCOUNTALLOC!CD390</f>
        <v>0</v>
      </c>
      <c r="CE390" s="697">
        <f>[52]ACCOUNTALLOC!CE390</f>
        <v>0</v>
      </c>
      <c r="CF390" s="698"/>
      <c r="CG390" s="697">
        <f>[52]ACCOUNTALLOC!CG390</f>
        <v>0</v>
      </c>
      <c r="CH390" s="697">
        <f>[52]ACCOUNTALLOC!CH390</f>
        <v>0</v>
      </c>
      <c r="CI390" s="697">
        <f>[52]ACCOUNTALLOC!CI390</f>
        <v>0</v>
      </c>
      <c r="CJ390" s="697">
        <f>[52]ACCOUNTALLOC!CJ390</f>
        <v>0</v>
      </c>
      <c r="CK390" s="697">
        <f>[52]ACCOUNTALLOC!CK390</f>
        <v>0</v>
      </c>
      <c r="CL390" s="697">
        <f>[52]ACCOUNTALLOC!CL390</f>
        <v>0</v>
      </c>
      <c r="CM390" s="697">
        <f>[52]ACCOUNTALLOC!CM390</f>
        <v>0</v>
      </c>
      <c r="CN390" s="698">
        <f>[52]ACCOUNTALLOC!CN390</f>
        <v>0</v>
      </c>
      <c r="CO390" s="697">
        <f>[52]ACCOUNTALLOC!CO390</f>
        <v>0</v>
      </c>
      <c r="CP390" s="697">
        <f>[52]ACCOUNTALLOC!CP390</f>
        <v>0</v>
      </c>
      <c r="CQ390" s="697">
        <f>[52]ACCOUNTALLOC!CQ390</f>
        <v>0</v>
      </c>
      <c r="CR390" s="697">
        <f>[52]ACCOUNTALLOC!CR390</f>
        <v>0</v>
      </c>
      <c r="CS390" s="697">
        <f>[52]ACCOUNTALLOC!CS390</f>
        <v>0</v>
      </c>
      <c r="CT390" s="697">
        <f>[52]ACCOUNTALLOC!CT390</f>
        <v>0</v>
      </c>
      <c r="CU390" s="697">
        <f>[52]ACCOUNTALLOC!CU390</f>
        <v>0</v>
      </c>
      <c r="CW390" s="65">
        <f>[52]ACCOUNTALLOC!CW390</f>
        <v>0</v>
      </c>
      <c r="CX390" s="65">
        <f>[52]ACCOUNTALLOC!CX390</f>
        <v>0</v>
      </c>
      <c r="CY390" s="65">
        <f>[52]ACCOUNTALLOC!CY390</f>
        <v>0</v>
      </c>
      <c r="CZ390" s="65">
        <f>[52]ACCOUNTALLOC!CZ390</f>
        <v>0</v>
      </c>
      <c r="DA390" s="65">
        <f>[52]ACCOUNTALLOC!DA390</f>
        <v>0</v>
      </c>
      <c r="DB390" s="65">
        <f>[52]ACCOUNTALLOC!DB390</f>
        <v>0</v>
      </c>
      <c r="DC390" s="65">
        <f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>[52]ACCOUNTALLOC!E391</f>
        <v>0</v>
      </c>
      <c r="F391" s="697">
        <f>[52]ACCOUNTALLOC!F391</f>
        <v>0</v>
      </c>
      <c r="G391" s="697">
        <f>[52]ACCOUNTALLOC!G391</f>
        <v>0</v>
      </c>
      <c r="H391" s="697">
        <f>[52]ACCOUNTALLOC!H391</f>
        <v>0</v>
      </c>
      <c r="I391" s="697">
        <f>[52]ACCOUNTALLOC!I391</f>
        <v>0</v>
      </c>
      <c r="J391" s="697">
        <f>[52]ACCOUNTALLOC!J391</f>
        <v>0</v>
      </c>
      <c r="K391" s="697">
        <f>[52]ACCOUNTALLOC!K391</f>
        <v>0</v>
      </c>
      <c r="L391" s="698"/>
      <c r="M391" s="697">
        <f>[52]ACCOUNTALLOC!M391</f>
        <v>0</v>
      </c>
      <c r="N391" s="697">
        <f>[52]ACCOUNTALLOC!N391</f>
        <v>0</v>
      </c>
      <c r="O391" s="697">
        <f>[52]ACCOUNTALLOC!O391</f>
        <v>0</v>
      </c>
      <c r="P391" s="697">
        <f>[52]ACCOUNTALLOC!P391</f>
        <v>0</v>
      </c>
      <c r="Q391" s="697">
        <f>[52]ACCOUNTALLOC!Q391</f>
        <v>0</v>
      </c>
      <c r="R391" s="697">
        <f>[52]ACCOUNTALLOC!R391</f>
        <v>0</v>
      </c>
      <c r="S391" s="697">
        <f>[52]ACCOUNTALLOC!S391</f>
        <v>0</v>
      </c>
      <c r="T391" s="698"/>
      <c r="U391" s="697">
        <f>[52]ACCOUNTALLOC!U391</f>
        <v>0</v>
      </c>
      <c r="V391" s="697">
        <f>[52]ACCOUNTALLOC!V391</f>
        <v>0</v>
      </c>
      <c r="W391" s="697">
        <f>[52]ACCOUNTALLOC!W391</f>
        <v>0</v>
      </c>
      <c r="X391" s="697">
        <f>[52]ACCOUNTALLOC!X391</f>
        <v>0</v>
      </c>
      <c r="Y391" s="697">
        <f>[52]ACCOUNTALLOC!Y391</f>
        <v>0</v>
      </c>
      <c r="Z391" s="697">
        <f>[52]ACCOUNTALLOC!Z391</f>
        <v>0</v>
      </c>
      <c r="AA391" s="697">
        <f>[52]ACCOUNTALLOC!AA391</f>
        <v>0</v>
      </c>
      <c r="AB391" s="698"/>
      <c r="AC391" s="697">
        <f>[52]ACCOUNTALLOC!AC391</f>
        <v>0</v>
      </c>
      <c r="AD391" s="697">
        <f>[52]ACCOUNTALLOC!AD391</f>
        <v>0</v>
      </c>
      <c r="AE391" s="697">
        <f>[52]ACCOUNTALLOC!AE391</f>
        <v>0</v>
      </c>
      <c r="AF391" s="697">
        <f>[52]ACCOUNTALLOC!AF391</f>
        <v>0</v>
      </c>
      <c r="AG391" s="697">
        <f>[52]ACCOUNTALLOC!AG391</f>
        <v>0</v>
      </c>
      <c r="AH391" s="697">
        <f>[52]ACCOUNTALLOC!AH391</f>
        <v>0</v>
      </c>
      <c r="AI391" s="697">
        <f>[52]ACCOUNTALLOC!AI391</f>
        <v>0</v>
      </c>
      <c r="AJ391" s="698"/>
      <c r="AK391" s="697">
        <f>[52]ACCOUNTALLOC!AK391</f>
        <v>0</v>
      </c>
      <c r="AL391" s="697">
        <f>[52]ACCOUNTALLOC!AL391</f>
        <v>0</v>
      </c>
      <c r="AM391" s="697">
        <f>[52]ACCOUNTALLOC!AM391</f>
        <v>0</v>
      </c>
      <c r="AN391" s="697">
        <f>[52]ACCOUNTALLOC!AN391</f>
        <v>0</v>
      </c>
      <c r="AO391" s="697">
        <f>[52]ACCOUNTALLOC!AO391</f>
        <v>0</v>
      </c>
      <c r="AP391" s="697">
        <f>[52]ACCOUNTALLOC!AP391</f>
        <v>0</v>
      </c>
      <c r="AQ391" s="697">
        <f>[52]ACCOUNTALLOC!AQ391</f>
        <v>0</v>
      </c>
      <c r="AR391" s="698"/>
      <c r="AS391" s="697">
        <f>[52]ACCOUNTALLOC!AS391</f>
        <v>0</v>
      </c>
      <c r="AT391" s="697">
        <f>[52]ACCOUNTALLOC!AT391</f>
        <v>0</v>
      </c>
      <c r="AU391" s="697">
        <f>[52]ACCOUNTALLOC!AU391</f>
        <v>0</v>
      </c>
      <c r="AV391" s="697">
        <f>[52]ACCOUNTALLOC!AV391</f>
        <v>0</v>
      </c>
      <c r="AW391" s="697">
        <f>[52]ACCOUNTALLOC!AW391</f>
        <v>0</v>
      </c>
      <c r="AX391" s="697">
        <f>[52]ACCOUNTALLOC!AX391</f>
        <v>0</v>
      </c>
      <c r="AY391" s="697">
        <f>[52]ACCOUNTALLOC!AY391</f>
        <v>0</v>
      </c>
      <c r="AZ391" s="698"/>
      <c r="BA391" s="697">
        <f>[52]ACCOUNTALLOC!BA391</f>
        <v>0</v>
      </c>
      <c r="BB391" s="697">
        <f>[52]ACCOUNTALLOC!BB391</f>
        <v>0</v>
      </c>
      <c r="BC391" s="697">
        <f>[52]ACCOUNTALLOC!BC391</f>
        <v>0</v>
      </c>
      <c r="BD391" s="697">
        <f>[52]ACCOUNTALLOC!BD391</f>
        <v>0</v>
      </c>
      <c r="BE391" s="697">
        <f>[52]ACCOUNTALLOC!BE391</f>
        <v>0</v>
      </c>
      <c r="BF391" s="697">
        <f>[52]ACCOUNTALLOC!BF391</f>
        <v>0</v>
      </c>
      <c r="BG391" s="697">
        <f>[52]ACCOUNTALLOC!BG391</f>
        <v>0</v>
      </c>
      <c r="BH391" s="698"/>
      <c r="BI391" s="697">
        <f>[52]ACCOUNTALLOC!BI391</f>
        <v>0</v>
      </c>
      <c r="BJ391" s="697">
        <f>[52]ACCOUNTALLOC!BJ391</f>
        <v>0</v>
      </c>
      <c r="BK391" s="697">
        <f>[52]ACCOUNTALLOC!BK391</f>
        <v>0</v>
      </c>
      <c r="BL391" s="697">
        <f>[52]ACCOUNTALLOC!BL391</f>
        <v>0</v>
      </c>
      <c r="BM391" s="697">
        <f>[52]ACCOUNTALLOC!BM391</f>
        <v>0</v>
      </c>
      <c r="BN391" s="697">
        <f>[52]ACCOUNTALLOC!BN391</f>
        <v>0</v>
      </c>
      <c r="BO391" s="697">
        <f>[52]ACCOUNTALLOC!BO391</f>
        <v>0</v>
      </c>
      <c r="BP391" s="698"/>
      <c r="BQ391" s="697">
        <f>[52]ACCOUNTALLOC!BQ391</f>
        <v>0</v>
      </c>
      <c r="BR391" s="697">
        <f>[52]ACCOUNTALLOC!BR391</f>
        <v>0</v>
      </c>
      <c r="BS391" s="697">
        <f>[52]ACCOUNTALLOC!BS391</f>
        <v>0</v>
      </c>
      <c r="BT391" s="697">
        <f>[52]ACCOUNTALLOC!BT391</f>
        <v>0</v>
      </c>
      <c r="BU391" s="697">
        <f>[52]ACCOUNTALLOC!BU391</f>
        <v>0</v>
      </c>
      <c r="BV391" s="697">
        <f>[52]ACCOUNTALLOC!BV391</f>
        <v>0</v>
      </c>
      <c r="BW391" s="697">
        <f>[52]ACCOUNTALLOC!BW391</f>
        <v>0</v>
      </c>
      <c r="BX391" s="698"/>
      <c r="BY391" s="697">
        <f>[52]ACCOUNTALLOC!BY391</f>
        <v>0</v>
      </c>
      <c r="BZ391" s="697">
        <f>[52]ACCOUNTALLOC!BZ391</f>
        <v>0</v>
      </c>
      <c r="CA391" s="697">
        <f>[52]ACCOUNTALLOC!CA391</f>
        <v>0</v>
      </c>
      <c r="CB391" s="697">
        <f>[52]ACCOUNTALLOC!CB391</f>
        <v>0</v>
      </c>
      <c r="CC391" s="697">
        <f>[52]ACCOUNTALLOC!CC391</f>
        <v>0</v>
      </c>
      <c r="CD391" s="697">
        <f>[52]ACCOUNTALLOC!CD391</f>
        <v>0</v>
      </c>
      <c r="CE391" s="697">
        <f>[52]ACCOUNTALLOC!CE391</f>
        <v>0</v>
      </c>
      <c r="CF391" s="698"/>
      <c r="CG391" s="697">
        <f>[52]ACCOUNTALLOC!CG391</f>
        <v>0</v>
      </c>
      <c r="CH391" s="697">
        <f>[52]ACCOUNTALLOC!CH391</f>
        <v>0</v>
      </c>
      <c r="CI391" s="697">
        <f>[52]ACCOUNTALLOC!CI391</f>
        <v>0</v>
      </c>
      <c r="CJ391" s="697">
        <f>[52]ACCOUNTALLOC!CJ391</f>
        <v>0</v>
      </c>
      <c r="CK391" s="697">
        <f>[52]ACCOUNTALLOC!CK391</f>
        <v>0</v>
      </c>
      <c r="CL391" s="697">
        <f>[52]ACCOUNTALLOC!CL391</f>
        <v>0</v>
      </c>
      <c r="CM391" s="697">
        <f>[52]ACCOUNTALLOC!CM391</f>
        <v>0</v>
      </c>
      <c r="CN391" s="698">
        <f>[52]ACCOUNTALLOC!CN391</f>
        <v>0</v>
      </c>
      <c r="CO391" s="697">
        <f>[52]ACCOUNTALLOC!CO391</f>
        <v>0</v>
      </c>
      <c r="CP391" s="697">
        <f>[52]ACCOUNTALLOC!CP391</f>
        <v>0</v>
      </c>
      <c r="CQ391" s="697">
        <f>[52]ACCOUNTALLOC!CQ391</f>
        <v>0</v>
      </c>
      <c r="CR391" s="697">
        <f>[52]ACCOUNTALLOC!CR391</f>
        <v>0</v>
      </c>
      <c r="CS391" s="697">
        <f>[52]ACCOUNTALLOC!CS391</f>
        <v>0</v>
      </c>
      <c r="CT391" s="697">
        <f>[52]ACCOUNTALLOC!CT391</f>
        <v>0</v>
      </c>
      <c r="CU391" s="697">
        <f>[52]ACCOUNTALLOC!CU391</f>
        <v>0</v>
      </c>
      <c r="CW391" s="65">
        <f>[52]ACCOUNTALLOC!CW391</f>
        <v>0</v>
      </c>
      <c r="CX391" s="65">
        <f>[52]ACCOUNTALLOC!CX391</f>
        <v>0</v>
      </c>
      <c r="CY391" s="65">
        <f>[52]ACCOUNTALLOC!CY391</f>
        <v>0</v>
      </c>
      <c r="CZ391" s="65">
        <f>[52]ACCOUNTALLOC!CZ391</f>
        <v>0</v>
      </c>
      <c r="DA391" s="65">
        <f>[52]ACCOUNTALLOC!DA391</f>
        <v>0</v>
      </c>
      <c r="DB391" s="65">
        <f>[52]ACCOUNTALLOC!DB391</f>
        <v>0</v>
      </c>
      <c r="DC391" s="65">
        <f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>[52]ACCOUNTALLOC!E392</f>
        <v>0</v>
      </c>
      <c r="F392" s="697">
        <f>[52]ACCOUNTALLOC!F392</f>
        <v>0</v>
      </c>
      <c r="G392" s="697">
        <f>[52]ACCOUNTALLOC!G392</f>
        <v>0</v>
      </c>
      <c r="H392" s="697">
        <f>[52]ACCOUNTALLOC!H392</f>
        <v>0</v>
      </c>
      <c r="I392" s="697">
        <f>[52]ACCOUNTALLOC!I392</f>
        <v>0</v>
      </c>
      <c r="J392" s="697">
        <f>[52]ACCOUNTALLOC!J392</f>
        <v>0</v>
      </c>
      <c r="K392" s="697">
        <f>[52]ACCOUNTALLOC!K392</f>
        <v>0</v>
      </c>
      <c r="L392" s="698"/>
      <c r="M392" s="697">
        <f>[52]ACCOUNTALLOC!M392</f>
        <v>0</v>
      </c>
      <c r="N392" s="697">
        <f>[52]ACCOUNTALLOC!N392</f>
        <v>0</v>
      </c>
      <c r="O392" s="697">
        <f>[52]ACCOUNTALLOC!O392</f>
        <v>0</v>
      </c>
      <c r="P392" s="697">
        <f>[52]ACCOUNTALLOC!P392</f>
        <v>0</v>
      </c>
      <c r="Q392" s="697">
        <f>[52]ACCOUNTALLOC!Q392</f>
        <v>0</v>
      </c>
      <c r="R392" s="697">
        <f>[52]ACCOUNTALLOC!R392</f>
        <v>0</v>
      </c>
      <c r="S392" s="697">
        <f>[52]ACCOUNTALLOC!S392</f>
        <v>0</v>
      </c>
      <c r="T392" s="698"/>
      <c r="U392" s="697">
        <f>[52]ACCOUNTALLOC!U392</f>
        <v>0</v>
      </c>
      <c r="V392" s="697">
        <f>[52]ACCOUNTALLOC!V392</f>
        <v>0</v>
      </c>
      <c r="W392" s="697">
        <f>[52]ACCOUNTALLOC!W392</f>
        <v>0</v>
      </c>
      <c r="X392" s="697">
        <f>[52]ACCOUNTALLOC!X392</f>
        <v>0</v>
      </c>
      <c r="Y392" s="697">
        <f>[52]ACCOUNTALLOC!Y392</f>
        <v>0</v>
      </c>
      <c r="Z392" s="697">
        <f>[52]ACCOUNTALLOC!Z392</f>
        <v>0</v>
      </c>
      <c r="AA392" s="697">
        <f>[52]ACCOUNTALLOC!AA392</f>
        <v>0</v>
      </c>
      <c r="AB392" s="698"/>
      <c r="AC392" s="697">
        <f>[52]ACCOUNTALLOC!AC392</f>
        <v>0</v>
      </c>
      <c r="AD392" s="697">
        <f>[52]ACCOUNTALLOC!AD392</f>
        <v>0</v>
      </c>
      <c r="AE392" s="697">
        <f>[52]ACCOUNTALLOC!AE392</f>
        <v>0</v>
      </c>
      <c r="AF392" s="697">
        <f>[52]ACCOUNTALLOC!AF392</f>
        <v>0</v>
      </c>
      <c r="AG392" s="697">
        <f>[52]ACCOUNTALLOC!AG392</f>
        <v>0</v>
      </c>
      <c r="AH392" s="697">
        <f>[52]ACCOUNTALLOC!AH392</f>
        <v>0</v>
      </c>
      <c r="AI392" s="697">
        <f>[52]ACCOUNTALLOC!AI392</f>
        <v>0</v>
      </c>
      <c r="AJ392" s="698"/>
      <c r="AK392" s="697">
        <f>[52]ACCOUNTALLOC!AK392</f>
        <v>0</v>
      </c>
      <c r="AL392" s="697">
        <f>[52]ACCOUNTALLOC!AL392</f>
        <v>0</v>
      </c>
      <c r="AM392" s="697">
        <f>[52]ACCOUNTALLOC!AM392</f>
        <v>0</v>
      </c>
      <c r="AN392" s="697">
        <f>[52]ACCOUNTALLOC!AN392</f>
        <v>0</v>
      </c>
      <c r="AO392" s="697">
        <f>[52]ACCOUNTALLOC!AO392</f>
        <v>0</v>
      </c>
      <c r="AP392" s="697">
        <f>[52]ACCOUNTALLOC!AP392</f>
        <v>0</v>
      </c>
      <c r="AQ392" s="697">
        <f>[52]ACCOUNTALLOC!AQ392</f>
        <v>0</v>
      </c>
      <c r="AR392" s="698"/>
      <c r="AS392" s="697">
        <f>[52]ACCOUNTALLOC!AS392</f>
        <v>0</v>
      </c>
      <c r="AT392" s="697">
        <f>[52]ACCOUNTALLOC!AT392</f>
        <v>0</v>
      </c>
      <c r="AU392" s="697">
        <f>[52]ACCOUNTALLOC!AU392</f>
        <v>0</v>
      </c>
      <c r="AV392" s="697">
        <f>[52]ACCOUNTALLOC!AV392</f>
        <v>0</v>
      </c>
      <c r="AW392" s="697">
        <f>[52]ACCOUNTALLOC!AW392</f>
        <v>0</v>
      </c>
      <c r="AX392" s="697">
        <f>[52]ACCOUNTALLOC!AX392</f>
        <v>0</v>
      </c>
      <c r="AY392" s="697">
        <f>[52]ACCOUNTALLOC!AY392</f>
        <v>0</v>
      </c>
      <c r="AZ392" s="698"/>
      <c r="BA392" s="697">
        <f>[52]ACCOUNTALLOC!BA392</f>
        <v>0</v>
      </c>
      <c r="BB392" s="697">
        <f>[52]ACCOUNTALLOC!BB392</f>
        <v>0</v>
      </c>
      <c r="BC392" s="697">
        <f>[52]ACCOUNTALLOC!BC392</f>
        <v>0</v>
      </c>
      <c r="BD392" s="697">
        <f>[52]ACCOUNTALLOC!BD392</f>
        <v>0</v>
      </c>
      <c r="BE392" s="697">
        <f>[52]ACCOUNTALLOC!BE392</f>
        <v>0</v>
      </c>
      <c r="BF392" s="697">
        <f>[52]ACCOUNTALLOC!BF392</f>
        <v>0</v>
      </c>
      <c r="BG392" s="697">
        <f>[52]ACCOUNTALLOC!BG392</f>
        <v>0</v>
      </c>
      <c r="BH392" s="698"/>
      <c r="BI392" s="697">
        <f>[52]ACCOUNTALLOC!BI392</f>
        <v>0</v>
      </c>
      <c r="BJ392" s="697">
        <f>[52]ACCOUNTALLOC!BJ392</f>
        <v>0</v>
      </c>
      <c r="BK392" s="697">
        <f>[52]ACCOUNTALLOC!BK392</f>
        <v>0</v>
      </c>
      <c r="BL392" s="697">
        <f>[52]ACCOUNTALLOC!BL392</f>
        <v>0</v>
      </c>
      <c r="BM392" s="697">
        <f>[52]ACCOUNTALLOC!BM392</f>
        <v>0</v>
      </c>
      <c r="BN392" s="697">
        <f>[52]ACCOUNTALLOC!BN392</f>
        <v>0</v>
      </c>
      <c r="BO392" s="697">
        <f>[52]ACCOUNTALLOC!BO392</f>
        <v>0</v>
      </c>
      <c r="BP392" s="698"/>
      <c r="BQ392" s="697">
        <f>[52]ACCOUNTALLOC!BQ392</f>
        <v>0</v>
      </c>
      <c r="BR392" s="697">
        <f>[52]ACCOUNTALLOC!BR392</f>
        <v>0</v>
      </c>
      <c r="BS392" s="697">
        <f>[52]ACCOUNTALLOC!BS392</f>
        <v>0</v>
      </c>
      <c r="BT392" s="697">
        <f>[52]ACCOUNTALLOC!BT392</f>
        <v>0</v>
      </c>
      <c r="BU392" s="697">
        <f>[52]ACCOUNTALLOC!BU392</f>
        <v>0</v>
      </c>
      <c r="BV392" s="697">
        <f>[52]ACCOUNTALLOC!BV392</f>
        <v>0</v>
      </c>
      <c r="BW392" s="697">
        <f>[52]ACCOUNTALLOC!BW392</f>
        <v>0</v>
      </c>
      <c r="BX392" s="698"/>
      <c r="BY392" s="697">
        <f>[52]ACCOUNTALLOC!BY392</f>
        <v>0</v>
      </c>
      <c r="BZ392" s="697">
        <f>[52]ACCOUNTALLOC!BZ392</f>
        <v>0</v>
      </c>
      <c r="CA392" s="697">
        <f>[52]ACCOUNTALLOC!CA392</f>
        <v>0</v>
      </c>
      <c r="CB392" s="697">
        <f>[52]ACCOUNTALLOC!CB392</f>
        <v>0</v>
      </c>
      <c r="CC392" s="697">
        <f>[52]ACCOUNTALLOC!CC392</f>
        <v>0</v>
      </c>
      <c r="CD392" s="697">
        <f>[52]ACCOUNTALLOC!CD392</f>
        <v>0</v>
      </c>
      <c r="CE392" s="697">
        <f>[52]ACCOUNTALLOC!CE392</f>
        <v>0</v>
      </c>
      <c r="CF392" s="698"/>
      <c r="CG392" s="697">
        <f>[52]ACCOUNTALLOC!CG392</f>
        <v>0</v>
      </c>
      <c r="CH392" s="697">
        <f>[52]ACCOUNTALLOC!CH392</f>
        <v>0</v>
      </c>
      <c r="CI392" s="697">
        <f>[52]ACCOUNTALLOC!CI392</f>
        <v>0</v>
      </c>
      <c r="CJ392" s="697">
        <f>[52]ACCOUNTALLOC!CJ392</f>
        <v>0</v>
      </c>
      <c r="CK392" s="697">
        <f>[52]ACCOUNTALLOC!CK392</f>
        <v>0</v>
      </c>
      <c r="CL392" s="697">
        <f>[52]ACCOUNTALLOC!CL392</f>
        <v>0</v>
      </c>
      <c r="CM392" s="697">
        <f>[52]ACCOUNTALLOC!CM392</f>
        <v>0</v>
      </c>
      <c r="CN392" s="698">
        <f>[52]ACCOUNTALLOC!CN392</f>
        <v>0</v>
      </c>
      <c r="CO392" s="697">
        <f>[52]ACCOUNTALLOC!CO392</f>
        <v>0</v>
      </c>
      <c r="CP392" s="697">
        <f>[52]ACCOUNTALLOC!CP392</f>
        <v>0</v>
      </c>
      <c r="CQ392" s="697">
        <f>[52]ACCOUNTALLOC!CQ392</f>
        <v>0</v>
      </c>
      <c r="CR392" s="697">
        <f>[52]ACCOUNTALLOC!CR392</f>
        <v>0</v>
      </c>
      <c r="CS392" s="697">
        <f>[52]ACCOUNTALLOC!CS392</f>
        <v>0</v>
      </c>
      <c r="CT392" s="697">
        <f>[52]ACCOUNTALLOC!CT392</f>
        <v>0</v>
      </c>
      <c r="CU392" s="697">
        <f>[52]ACCOUNTALLOC!CU392</f>
        <v>0</v>
      </c>
      <c r="CW392" s="65">
        <f>[52]ACCOUNTALLOC!CW392</f>
        <v>0</v>
      </c>
      <c r="CX392" s="65">
        <f>[52]ACCOUNTALLOC!CX392</f>
        <v>0</v>
      </c>
      <c r="CY392" s="65">
        <f>[52]ACCOUNTALLOC!CY392</f>
        <v>0</v>
      </c>
      <c r="CZ392" s="65">
        <f>[52]ACCOUNTALLOC!CZ392</f>
        <v>0</v>
      </c>
      <c r="DA392" s="65">
        <f>[52]ACCOUNTALLOC!DA392</f>
        <v>0</v>
      </c>
      <c r="DB392" s="65">
        <f>[52]ACCOUNTALLOC!DB392</f>
        <v>0</v>
      </c>
      <c r="DC392" s="65">
        <f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>[52]ACCOUNTALLOC!E393</f>
        <v>34110671.630763374</v>
      </c>
      <c r="F393" s="696">
        <f>[52]ACCOUNTALLOC!F393</f>
        <v>0</v>
      </c>
      <c r="G393" s="696">
        <f>[52]ACCOUNTALLOC!G393</f>
        <v>349582.17796108214</v>
      </c>
      <c r="H393" s="696">
        <f>[52]ACCOUNTALLOC!H393</f>
        <v>0</v>
      </c>
      <c r="I393" s="696">
        <f>[52]ACCOUNTALLOC!I393</f>
        <v>0</v>
      </c>
      <c r="J393" s="696">
        <f>[52]ACCOUNTALLOC!J393</f>
        <v>0</v>
      </c>
      <c r="K393" s="696">
        <f>[52]ACCOUNTALLOC!K393</f>
        <v>34460253.808724456</v>
      </c>
      <c r="L393" s="696"/>
      <c r="M393" s="696">
        <f>[52]ACCOUNTALLOC!M393</f>
        <v>6238820.6907949531</v>
      </c>
      <c r="N393" s="696">
        <f>[52]ACCOUNTALLOC!N393</f>
        <v>0</v>
      </c>
      <c r="O393" s="696">
        <f>[52]ACCOUNTALLOC!O393</f>
        <v>98122.628648304439</v>
      </c>
      <c r="P393" s="696">
        <f>[52]ACCOUNTALLOC!P393</f>
        <v>0</v>
      </c>
      <c r="Q393" s="696">
        <f>[52]ACCOUNTALLOC!Q393</f>
        <v>0</v>
      </c>
      <c r="R393" s="696">
        <f>[52]ACCOUNTALLOC!R393</f>
        <v>0</v>
      </c>
      <c r="S393" s="696">
        <f>[52]ACCOUNTALLOC!S393</f>
        <v>6336943.3194432575</v>
      </c>
      <c r="T393" s="696"/>
      <c r="U393" s="696">
        <f>[52]ACCOUNTALLOC!U393</f>
        <v>5132061.1439491827</v>
      </c>
      <c r="V393" s="696">
        <f>[52]ACCOUNTALLOC!V393</f>
        <v>0</v>
      </c>
      <c r="W393" s="696">
        <f>[52]ACCOUNTALLOC!W393</f>
        <v>28998.778797007195</v>
      </c>
      <c r="X393" s="696">
        <f>[52]ACCOUNTALLOC!X393</f>
        <v>0</v>
      </c>
      <c r="Y393" s="696">
        <f>[52]ACCOUNTALLOC!Y393</f>
        <v>0</v>
      </c>
      <c r="Z393" s="696">
        <f>[52]ACCOUNTALLOC!Z393</f>
        <v>0</v>
      </c>
      <c r="AA393" s="696">
        <f>[52]ACCOUNTALLOC!AA393</f>
        <v>5161059.9227461899</v>
      </c>
      <c r="AB393" s="696"/>
      <c r="AC393" s="696">
        <f>[52]ACCOUNTALLOC!AC393</f>
        <v>2110718.0349124204</v>
      </c>
      <c r="AD393" s="696">
        <f>[52]ACCOUNTALLOC!AD393</f>
        <v>0</v>
      </c>
      <c r="AE393" s="696">
        <f>[52]ACCOUNTALLOC!AE393</f>
        <v>3259.2139983702477</v>
      </c>
      <c r="AF393" s="696">
        <f>[52]ACCOUNTALLOC!AF393</f>
        <v>0</v>
      </c>
      <c r="AG393" s="696">
        <f>[52]ACCOUNTALLOC!AG393</f>
        <v>0</v>
      </c>
      <c r="AH393" s="696">
        <f>[52]ACCOUNTALLOC!AH393</f>
        <v>0</v>
      </c>
      <c r="AI393" s="696">
        <f>[52]ACCOUNTALLOC!AI393</f>
        <v>2113977.2489107908</v>
      </c>
      <c r="AJ393" s="696"/>
      <c r="AK393" s="696">
        <f>[52]ACCOUNTALLOC!AK393</f>
        <v>1839219.8209996501</v>
      </c>
      <c r="AL393" s="696">
        <f>[52]ACCOUNTALLOC!AL393</f>
        <v>0</v>
      </c>
      <c r="AM393" s="696">
        <f>[52]ACCOUNTALLOC!AM393</f>
        <v>39038.216984649371</v>
      </c>
      <c r="AN393" s="696">
        <f>[52]ACCOUNTALLOC!AN393</f>
        <v>0</v>
      </c>
      <c r="AO393" s="696">
        <f>[52]ACCOUNTALLOC!AO393</f>
        <v>0</v>
      </c>
      <c r="AP393" s="696">
        <f>[52]ACCOUNTALLOC!AP393</f>
        <v>0</v>
      </c>
      <c r="AQ393" s="696">
        <f>[52]ACCOUNTALLOC!AQ393</f>
        <v>1878258.0379842995</v>
      </c>
      <c r="AR393" s="696"/>
      <c r="AS393" s="696">
        <f>[52]ACCOUNTALLOC!AS393</f>
        <v>38258.559383027474</v>
      </c>
      <c r="AT393" s="696">
        <f>[52]ACCOUNTALLOC!AT393</f>
        <v>0</v>
      </c>
      <c r="AU393" s="696">
        <f>[52]ACCOUNTALLOC!AU393</f>
        <v>126.57419968321473</v>
      </c>
      <c r="AV393" s="696">
        <f>[52]ACCOUNTALLOC!AV393</f>
        <v>0</v>
      </c>
      <c r="AW393" s="696">
        <f>[52]ACCOUNTALLOC!AW393</f>
        <v>0</v>
      </c>
      <c r="AX393" s="696">
        <f>[52]ACCOUNTALLOC!AX393</f>
        <v>0</v>
      </c>
      <c r="AY393" s="696">
        <f>[52]ACCOUNTALLOC!AY393</f>
        <v>38385.133582710689</v>
      </c>
      <c r="AZ393" s="696"/>
      <c r="BA393" s="696">
        <f>[52]ACCOUNTALLOC!BA393</f>
        <v>497190.28278293775</v>
      </c>
      <c r="BB393" s="696">
        <f>[52]ACCOUNTALLOC!BB393</f>
        <v>0</v>
      </c>
      <c r="BC393" s="696">
        <f>[52]ACCOUNTALLOC!BC393</f>
        <v>12616.436853375149</v>
      </c>
      <c r="BD393" s="696">
        <f>[52]ACCOUNTALLOC!BD393</f>
        <v>0</v>
      </c>
      <c r="BE393" s="696">
        <f>[52]ACCOUNTALLOC!BE393</f>
        <v>0</v>
      </c>
      <c r="BF393" s="696">
        <f>[52]ACCOUNTALLOC!BF393</f>
        <v>0</v>
      </c>
      <c r="BG393" s="696">
        <f>[52]ACCOUNTALLOC!BG393</f>
        <v>509806.71963631292</v>
      </c>
      <c r="BH393" s="696"/>
      <c r="BI393" s="696">
        <f>[52]ACCOUNTALLOC!BI393</f>
        <v>220231.15251578268</v>
      </c>
      <c r="BJ393" s="696">
        <f>[52]ACCOUNTALLOC!BJ393</f>
        <v>0</v>
      </c>
      <c r="BK393" s="696">
        <f>[52]ACCOUNTALLOC!BK393</f>
        <v>2551.6926903569274</v>
      </c>
      <c r="BL393" s="696">
        <f>[52]ACCOUNTALLOC!BL393</f>
        <v>0</v>
      </c>
      <c r="BM393" s="696">
        <f>[52]ACCOUNTALLOC!BM393</f>
        <v>0</v>
      </c>
      <c r="BN393" s="696">
        <f>[52]ACCOUNTALLOC!BN393</f>
        <v>0</v>
      </c>
      <c r="BO393" s="696">
        <f>[52]ACCOUNTALLOC!BO393</f>
        <v>222782.84520613961</v>
      </c>
      <c r="BP393" s="696"/>
      <c r="BQ393" s="696">
        <f>[52]ACCOUNTALLOC!BQ393</f>
        <v>80391.819116743136</v>
      </c>
      <c r="BR393" s="696">
        <f>[52]ACCOUNTALLOC!BR393</f>
        <v>0</v>
      </c>
      <c r="BS393" s="696">
        <f>[52]ACCOUNTALLOC!BS393</f>
        <v>1584.5950821558156</v>
      </c>
      <c r="BT393" s="696">
        <f>[52]ACCOUNTALLOC!BT393</f>
        <v>0</v>
      </c>
      <c r="BU393" s="696">
        <f>[52]ACCOUNTALLOC!BU393</f>
        <v>0</v>
      </c>
      <c r="BV393" s="696">
        <f>[52]ACCOUNTALLOC!BV393</f>
        <v>0</v>
      </c>
      <c r="BW393" s="696">
        <f>[52]ACCOUNTALLOC!BW393</f>
        <v>81976.414198898958</v>
      </c>
      <c r="BX393" s="696"/>
      <c r="BY393" s="696">
        <f>[52]ACCOUNTALLOC!BY393</f>
        <v>17504.837355888449</v>
      </c>
      <c r="BZ393" s="696">
        <f>[52]ACCOUNTALLOC!BZ393</f>
        <v>0</v>
      </c>
      <c r="CA393" s="696">
        <f>[52]ACCOUNTALLOC!CA393</f>
        <v>2551.1844242812058</v>
      </c>
      <c r="CB393" s="696">
        <f>[52]ACCOUNTALLOC!CB393</f>
        <v>0</v>
      </c>
      <c r="CC393" s="696">
        <f>[52]ACCOUNTALLOC!CC393</f>
        <v>0</v>
      </c>
      <c r="CD393" s="696">
        <f>[52]ACCOUNTALLOC!CD393</f>
        <v>0</v>
      </c>
      <c r="CE393" s="696">
        <f>[52]ACCOUNTALLOC!CE393</f>
        <v>20056.021780169656</v>
      </c>
      <c r="CF393" s="696"/>
      <c r="CG393" s="696">
        <f>[52]ACCOUNTALLOC!CG393</f>
        <v>35896.6633235552</v>
      </c>
      <c r="CH393" s="696">
        <f>[52]ACCOUNTALLOC!CH393</f>
        <v>0</v>
      </c>
      <c r="CI393" s="696">
        <f>[52]ACCOUNTALLOC!CI393</f>
        <v>2021534.7324540061</v>
      </c>
      <c r="CJ393" s="696">
        <f>[52]ACCOUNTALLOC!CJ393</f>
        <v>0</v>
      </c>
      <c r="CK393" s="696">
        <f>[52]ACCOUNTALLOC!CK393</f>
        <v>0</v>
      </c>
      <c r="CL393" s="696">
        <f>[52]ACCOUNTALLOC!CL393</f>
        <v>0</v>
      </c>
      <c r="CM393" s="696">
        <f>[52]ACCOUNTALLOC!CM393</f>
        <v>2057431.3957775612</v>
      </c>
      <c r="CN393" s="696">
        <f>[52]ACCOUNTALLOC!CN393</f>
        <v>0</v>
      </c>
      <c r="CO393" s="696">
        <f>[52]ACCOUNTALLOC!CO393</f>
        <v>28728.993308766097</v>
      </c>
      <c r="CP393" s="696">
        <f>[52]ACCOUNTALLOC!CP393</f>
        <v>0</v>
      </c>
      <c r="CQ393" s="696">
        <f>[52]ACCOUNTALLOC!CQ393</f>
        <v>28.445406014151569</v>
      </c>
      <c r="CR393" s="696">
        <f>[52]ACCOUNTALLOC!CR393</f>
        <v>0</v>
      </c>
      <c r="CS393" s="696">
        <f>[52]ACCOUNTALLOC!CS393</f>
        <v>0</v>
      </c>
      <c r="CT393" s="696">
        <f>[52]ACCOUNTALLOC!CT393</f>
        <v>0</v>
      </c>
      <c r="CU393" s="696">
        <f>[52]ACCOUNTALLOC!CU393</f>
        <v>28757.438714780248</v>
      </c>
      <c r="CV393" s="66"/>
      <c r="CW393" s="66">
        <f>[52]ACCOUNTALLOC!CW393</f>
        <v>0</v>
      </c>
      <c r="CX393" s="66">
        <f>[52]ACCOUNTALLOC!CX393</f>
        <v>0</v>
      </c>
      <c r="CY393" s="66">
        <f>[52]ACCOUNTALLOC!CY393</f>
        <v>0</v>
      </c>
      <c r="CZ393" s="66">
        <f>[52]ACCOUNTALLOC!CZ393</f>
        <v>0</v>
      </c>
      <c r="DA393" s="66">
        <f>[52]ACCOUNTALLOC!DA393</f>
        <v>0</v>
      </c>
      <c r="DB393" s="66">
        <f>[52]ACCOUNTALLOC!DB393</f>
        <v>0</v>
      </c>
      <c r="DC393" s="66">
        <f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>[52]ACCOUNTALLOC!E396</f>
        <v>4233158.8534982158</v>
      </c>
      <c r="F396" s="697">
        <f>[52]ACCOUNTALLOC!F396</f>
        <v>3878240.9365099696</v>
      </c>
      <c r="G396" s="697">
        <f>[52]ACCOUNTALLOC!G396</f>
        <v>2068153.2077151276</v>
      </c>
      <c r="H396" s="697">
        <f>[52]ACCOUNTALLOC!H396</f>
        <v>0</v>
      </c>
      <c r="I396" s="697">
        <f>[52]ACCOUNTALLOC!I396</f>
        <v>0</v>
      </c>
      <c r="J396" s="697">
        <f>[52]ACCOUNTALLOC!J396</f>
        <v>0</v>
      </c>
      <c r="K396" s="697">
        <f>[52]ACCOUNTALLOC!K396</f>
        <v>10179552.997723313</v>
      </c>
      <c r="L396" s="698"/>
      <c r="M396" s="697">
        <f>[52]ACCOUNTALLOC!M396</f>
        <v>803524.11376603413</v>
      </c>
      <c r="N396" s="697">
        <f>[52]ACCOUNTALLOC!N396</f>
        <v>985415.51522095676</v>
      </c>
      <c r="O396" s="697">
        <f>[52]ACCOUNTALLOC!O396</f>
        <v>234354.97894511919</v>
      </c>
      <c r="P396" s="697">
        <f>[52]ACCOUNTALLOC!P396</f>
        <v>0</v>
      </c>
      <c r="Q396" s="697">
        <f>[52]ACCOUNTALLOC!Q396</f>
        <v>0</v>
      </c>
      <c r="R396" s="697">
        <f>[52]ACCOUNTALLOC!R396</f>
        <v>0</v>
      </c>
      <c r="S396" s="697">
        <f>[52]ACCOUNTALLOC!S396</f>
        <v>2023294.6079321103</v>
      </c>
      <c r="T396" s="698"/>
      <c r="U396" s="697">
        <f>[52]ACCOUNTALLOC!U396</f>
        <v>707040.29092203407</v>
      </c>
      <c r="V396" s="697">
        <f>[52]ACCOUNTALLOC!V396</f>
        <v>1095857.5158803673</v>
      </c>
      <c r="W396" s="697">
        <f>[52]ACCOUNTALLOC!W396</f>
        <v>33619.355459305953</v>
      </c>
      <c r="X396" s="697">
        <f>[52]ACCOUNTALLOC!X396</f>
        <v>0</v>
      </c>
      <c r="Y396" s="697">
        <f>[52]ACCOUNTALLOC!Y396</f>
        <v>0</v>
      </c>
      <c r="Z396" s="697">
        <f>[52]ACCOUNTALLOC!Z396</f>
        <v>0</v>
      </c>
      <c r="AA396" s="697">
        <f>[52]ACCOUNTALLOC!AA396</f>
        <v>1836517.1622617072</v>
      </c>
      <c r="AB396" s="698"/>
      <c r="AC396" s="697">
        <f>[52]ACCOUNTALLOC!AC396</f>
        <v>319674.66029981372</v>
      </c>
      <c r="AD396" s="697">
        <f>[52]ACCOUNTALLOC!AD396</f>
        <v>707228.98221352929</v>
      </c>
      <c r="AE396" s="697">
        <f>[52]ACCOUNTALLOC!AE396</f>
        <v>17758.423642281723</v>
      </c>
      <c r="AF396" s="697">
        <f>[52]ACCOUNTALLOC!AF396</f>
        <v>0</v>
      </c>
      <c r="AG396" s="697">
        <f>[52]ACCOUNTALLOC!AG396</f>
        <v>0</v>
      </c>
      <c r="AH396" s="697">
        <f>[52]ACCOUNTALLOC!AH396</f>
        <v>0</v>
      </c>
      <c r="AI396" s="697">
        <f>[52]ACCOUNTALLOC!AI396</f>
        <v>1044662.0661556247</v>
      </c>
      <c r="AJ396" s="698"/>
      <c r="AK396" s="697">
        <f>[52]ACCOUNTALLOC!AK396</f>
        <v>248299.56032305481</v>
      </c>
      <c r="AL396" s="697">
        <f>[52]ACCOUNTALLOC!AL396</f>
        <v>492049.46463299356</v>
      </c>
      <c r="AM396" s="697">
        <f>[52]ACCOUNTALLOC!AM396</f>
        <v>40042.455432916875</v>
      </c>
      <c r="AN396" s="697">
        <f>[52]ACCOUNTALLOC!AN396</f>
        <v>0</v>
      </c>
      <c r="AO396" s="697">
        <f>[52]ACCOUNTALLOC!AO396</f>
        <v>0</v>
      </c>
      <c r="AP396" s="697">
        <f>[52]ACCOUNTALLOC!AP396</f>
        <v>0</v>
      </c>
      <c r="AQ396" s="697">
        <f>[52]ACCOUNTALLOC!AQ396</f>
        <v>780391.48038896522</v>
      </c>
      <c r="AR396" s="698"/>
      <c r="AS396" s="697">
        <f>[52]ACCOUNTALLOC!AS396</f>
        <v>2463.7163359285178</v>
      </c>
      <c r="AT396" s="697">
        <f>[52]ACCOUNTALLOC!AT396</f>
        <v>1553.6995046667196</v>
      </c>
      <c r="AU396" s="697">
        <f>[52]ACCOUNTALLOC!AU396</f>
        <v>76.373565429766742</v>
      </c>
      <c r="AV396" s="697">
        <f>[52]ACCOUNTALLOC!AV396</f>
        <v>0</v>
      </c>
      <c r="AW396" s="697">
        <f>[52]ACCOUNTALLOC!AW396</f>
        <v>0</v>
      </c>
      <c r="AX396" s="697">
        <f>[52]ACCOUNTALLOC!AX396</f>
        <v>0</v>
      </c>
      <c r="AY396" s="697">
        <f>[52]ACCOUNTALLOC!AY396</f>
        <v>4093.7894060250042</v>
      </c>
      <c r="AZ396" s="698"/>
      <c r="BA396" s="697">
        <f>[52]ACCOUNTALLOC!BA396</f>
        <v>47591.940297248046</v>
      </c>
      <c r="BB396" s="697">
        <f>[52]ACCOUNTALLOC!BB396</f>
        <v>42881.3524227546</v>
      </c>
      <c r="BC396" s="697">
        <f>[52]ACCOUNTALLOC!BC396</f>
        <v>7936.6579378875967</v>
      </c>
      <c r="BD396" s="697">
        <f>[52]ACCOUNTALLOC!BD396</f>
        <v>0</v>
      </c>
      <c r="BE396" s="697">
        <f>[52]ACCOUNTALLOC!BE396</f>
        <v>0</v>
      </c>
      <c r="BF396" s="697">
        <f>[52]ACCOUNTALLOC!BF396</f>
        <v>0</v>
      </c>
      <c r="BG396" s="697">
        <f>[52]ACCOUNTALLOC!BG396</f>
        <v>98409.950657890236</v>
      </c>
      <c r="BH396" s="698"/>
      <c r="BI396" s="697">
        <f>[52]ACCOUNTALLOC!BI396</f>
        <v>76609.795957400187</v>
      </c>
      <c r="BJ396" s="697">
        <f>[52]ACCOUNTALLOC!BJ396</f>
        <v>21814.678546517553</v>
      </c>
      <c r="BK396" s="697">
        <f>[52]ACCOUNTALLOC!BK396</f>
        <v>3445.1638366142238</v>
      </c>
      <c r="BL396" s="697">
        <f>[52]ACCOUNTALLOC!BL396</f>
        <v>0</v>
      </c>
      <c r="BM396" s="697">
        <f>[52]ACCOUNTALLOC!BM396</f>
        <v>0</v>
      </c>
      <c r="BN396" s="697">
        <f>[52]ACCOUNTALLOC!BN396</f>
        <v>0</v>
      </c>
      <c r="BO396" s="697">
        <f>[52]ACCOUNTALLOC!BO396</f>
        <v>101869.63834053196</v>
      </c>
      <c r="BP396" s="698"/>
      <c r="BQ396" s="697">
        <f>[52]ACCOUNTALLOC!BQ396</f>
        <v>44525.939006350323</v>
      </c>
      <c r="BR396" s="697">
        <f>[52]ACCOUNTALLOC!BR396</f>
        <v>212979.0143448771</v>
      </c>
      <c r="BS396" s="697">
        <f>[52]ACCOUNTALLOC!BS396</f>
        <v>4008.9877690155481</v>
      </c>
      <c r="BT396" s="697">
        <f>[52]ACCOUNTALLOC!BT396</f>
        <v>0</v>
      </c>
      <c r="BU396" s="697">
        <f>[52]ACCOUNTALLOC!BU396</f>
        <v>0</v>
      </c>
      <c r="BV396" s="697">
        <f>[52]ACCOUNTALLOC!BV396</f>
        <v>0</v>
      </c>
      <c r="BW396" s="697">
        <f>[52]ACCOUNTALLOC!BW396</f>
        <v>261513.94112024296</v>
      </c>
      <c r="BX396" s="698"/>
      <c r="BY396" s="697">
        <f>[52]ACCOUNTALLOC!BY396</f>
        <v>20368.149514512792</v>
      </c>
      <c r="BZ396" s="697">
        <f>[52]ACCOUNTALLOC!BZ396</f>
        <v>128748.43279096815</v>
      </c>
      <c r="CA396" s="697">
        <f>[52]ACCOUNTALLOC!CA396</f>
        <v>6989.3157254309472</v>
      </c>
      <c r="CB396" s="697">
        <f>[52]ACCOUNTALLOC!CB396</f>
        <v>0</v>
      </c>
      <c r="CC396" s="697">
        <f>[52]ACCOUNTALLOC!CC396</f>
        <v>0</v>
      </c>
      <c r="CD396" s="697">
        <f>[52]ACCOUNTALLOC!CD396</f>
        <v>0</v>
      </c>
      <c r="CE396" s="697">
        <f>[52]ACCOUNTALLOC!CE396</f>
        <v>156105.89803091186</v>
      </c>
      <c r="CF396" s="698"/>
      <c r="CG396" s="697">
        <f>[52]ACCOUNTALLOC!CG396</f>
        <v>35977.869378362506</v>
      </c>
      <c r="CH396" s="697">
        <f>[52]ACCOUNTALLOC!CH396</f>
        <v>25645.313695167195</v>
      </c>
      <c r="CI396" s="697">
        <f>[52]ACCOUNTALLOC!CI396</f>
        <v>167722.58005340368</v>
      </c>
      <c r="CJ396" s="697">
        <f>[52]ACCOUNTALLOC!CJ396</f>
        <v>0</v>
      </c>
      <c r="CK396" s="697">
        <f>[52]ACCOUNTALLOC!CK396</f>
        <v>0</v>
      </c>
      <c r="CL396" s="697">
        <f>[52]ACCOUNTALLOC!CL396</f>
        <v>0</v>
      </c>
      <c r="CM396" s="697">
        <f>[52]ACCOUNTALLOC!CM396</f>
        <v>229345.76312693337</v>
      </c>
      <c r="CN396" s="698">
        <f>[52]ACCOUNTALLOC!CN396</f>
        <v>0</v>
      </c>
      <c r="CO396" s="697">
        <f>[52]ACCOUNTALLOC!CO396</f>
        <v>2256.8224197107802</v>
      </c>
      <c r="CP396" s="697">
        <f>[52]ACCOUNTALLOC!CP396</f>
        <v>2509.8749979271779</v>
      </c>
      <c r="CQ396" s="697">
        <f>[52]ACCOUNTALLOC!CQ396</f>
        <v>21.199521870417989</v>
      </c>
      <c r="CR396" s="697">
        <f>[52]ACCOUNTALLOC!CR396</f>
        <v>0</v>
      </c>
      <c r="CS396" s="697">
        <f>[52]ACCOUNTALLOC!CS396</f>
        <v>0</v>
      </c>
      <c r="CT396" s="697">
        <f>[52]ACCOUNTALLOC!CT396</f>
        <v>0</v>
      </c>
      <c r="CU396" s="697">
        <f>[52]ACCOUNTALLOC!CU396</f>
        <v>4787.8969395083759</v>
      </c>
      <c r="CW396" s="65">
        <f>[52]ACCOUNTALLOC!CW396</f>
        <v>0</v>
      </c>
      <c r="CX396" s="65">
        <f>[52]ACCOUNTALLOC!CX396</f>
        <v>0</v>
      </c>
      <c r="CY396" s="65">
        <f>[52]ACCOUNTALLOC!CY396</f>
        <v>0</v>
      </c>
      <c r="CZ396" s="65">
        <f>[52]ACCOUNTALLOC!CZ396</f>
        <v>0</v>
      </c>
      <c r="DA396" s="65">
        <f>[52]ACCOUNTALLOC!DA396</f>
        <v>0</v>
      </c>
      <c r="DB396" s="65">
        <f>[52]ACCOUNTALLOC!DB396</f>
        <v>0</v>
      </c>
      <c r="DC396" s="65">
        <f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>[52]ACCOUNTALLOC!E397</f>
        <v>0</v>
      </c>
      <c r="F397" s="697">
        <f>[52]ACCOUNTALLOC!F397</f>
        <v>0</v>
      </c>
      <c r="G397" s="697">
        <f>[52]ACCOUNTALLOC!G397</f>
        <v>0</v>
      </c>
      <c r="H397" s="697">
        <f>[52]ACCOUNTALLOC!H397</f>
        <v>0</v>
      </c>
      <c r="I397" s="697">
        <f>[52]ACCOUNTALLOC!I397</f>
        <v>0</v>
      </c>
      <c r="J397" s="697">
        <f>[52]ACCOUNTALLOC!J397</f>
        <v>0</v>
      </c>
      <c r="K397" s="697">
        <f>[52]ACCOUNTALLOC!K397</f>
        <v>0</v>
      </c>
      <c r="L397" s="698"/>
      <c r="M397" s="697">
        <f>[52]ACCOUNTALLOC!M397</f>
        <v>0</v>
      </c>
      <c r="N397" s="697">
        <f>[52]ACCOUNTALLOC!N397</f>
        <v>0</v>
      </c>
      <c r="O397" s="697">
        <f>[52]ACCOUNTALLOC!O397</f>
        <v>0</v>
      </c>
      <c r="P397" s="697">
        <f>[52]ACCOUNTALLOC!P397</f>
        <v>0</v>
      </c>
      <c r="Q397" s="697">
        <f>[52]ACCOUNTALLOC!Q397</f>
        <v>0</v>
      </c>
      <c r="R397" s="697">
        <f>[52]ACCOUNTALLOC!R397</f>
        <v>0</v>
      </c>
      <c r="S397" s="697">
        <f>[52]ACCOUNTALLOC!S397</f>
        <v>0</v>
      </c>
      <c r="T397" s="698"/>
      <c r="U397" s="697">
        <f>[52]ACCOUNTALLOC!U397</f>
        <v>0</v>
      </c>
      <c r="V397" s="697">
        <f>[52]ACCOUNTALLOC!V397</f>
        <v>0</v>
      </c>
      <c r="W397" s="697">
        <f>[52]ACCOUNTALLOC!W397</f>
        <v>0</v>
      </c>
      <c r="X397" s="697">
        <f>[52]ACCOUNTALLOC!X397</f>
        <v>0</v>
      </c>
      <c r="Y397" s="697">
        <f>[52]ACCOUNTALLOC!Y397</f>
        <v>0</v>
      </c>
      <c r="Z397" s="697">
        <f>[52]ACCOUNTALLOC!Z397</f>
        <v>0</v>
      </c>
      <c r="AA397" s="697">
        <f>[52]ACCOUNTALLOC!AA397</f>
        <v>0</v>
      </c>
      <c r="AB397" s="698"/>
      <c r="AC397" s="697">
        <f>[52]ACCOUNTALLOC!AC397</f>
        <v>0</v>
      </c>
      <c r="AD397" s="697">
        <f>[52]ACCOUNTALLOC!AD397</f>
        <v>0</v>
      </c>
      <c r="AE397" s="697">
        <f>[52]ACCOUNTALLOC!AE397</f>
        <v>0</v>
      </c>
      <c r="AF397" s="697">
        <f>[52]ACCOUNTALLOC!AF397</f>
        <v>0</v>
      </c>
      <c r="AG397" s="697">
        <f>[52]ACCOUNTALLOC!AG397</f>
        <v>0</v>
      </c>
      <c r="AH397" s="697">
        <f>[52]ACCOUNTALLOC!AH397</f>
        <v>0</v>
      </c>
      <c r="AI397" s="697">
        <f>[52]ACCOUNTALLOC!AI397</f>
        <v>0</v>
      </c>
      <c r="AJ397" s="698"/>
      <c r="AK397" s="697">
        <f>[52]ACCOUNTALLOC!AK397</f>
        <v>0</v>
      </c>
      <c r="AL397" s="697">
        <f>[52]ACCOUNTALLOC!AL397</f>
        <v>0</v>
      </c>
      <c r="AM397" s="697">
        <f>[52]ACCOUNTALLOC!AM397</f>
        <v>0</v>
      </c>
      <c r="AN397" s="697">
        <f>[52]ACCOUNTALLOC!AN397</f>
        <v>0</v>
      </c>
      <c r="AO397" s="697">
        <f>[52]ACCOUNTALLOC!AO397</f>
        <v>0</v>
      </c>
      <c r="AP397" s="697">
        <f>[52]ACCOUNTALLOC!AP397</f>
        <v>0</v>
      </c>
      <c r="AQ397" s="697">
        <f>[52]ACCOUNTALLOC!AQ397</f>
        <v>0</v>
      </c>
      <c r="AR397" s="698"/>
      <c r="AS397" s="697">
        <f>[52]ACCOUNTALLOC!AS397</f>
        <v>0</v>
      </c>
      <c r="AT397" s="697">
        <f>[52]ACCOUNTALLOC!AT397</f>
        <v>0</v>
      </c>
      <c r="AU397" s="697">
        <f>[52]ACCOUNTALLOC!AU397</f>
        <v>0</v>
      </c>
      <c r="AV397" s="697">
        <f>[52]ACCOUNTALLOC!AV397</f>
        <v>0</v>
      </c>
      <c r="AW397" s="697">
        <f>[52]ACCOUNTALLOC!AW397</f>
        <v>0</v>
      </c>
      <c r="AX397" s="697">
        <f>[52]ACCOUNTALLOC!AX397</f>
        <v>0</v>
      </c>
      <c r="AY397" s="697">
        <f>[52]ACCOUNTALLOC!AY397</f>
        <v>0</v>
      </c>
      <c r="AZ397" s="698"/>
      <c r="BA397" s="697">
        <f>[52]ACCOUNTALLOC!BA397</f>
        <v>0</v>
      </c>
      <c r="BB397" s="697">
        <f>[52]ACCOUNTALLOC!BB397</f>
        <v>0</v>
      </c>
      <c r="BC397" s="697">
        <f>[52]ACCOUNTALLOC!BC397</f>
        <v>0</v>
      </c>
      <c r="BD397" s="697">
        <f>[52]ACCOUNTALLOC!BD397</f>
        <v>0</v>
      </c>
      <c r="BE397" s="697">
        <f>[52]ACCOUNTALLOC!BE397</f>
        <v>0</v>
      </c>
      <c r="BF397" s="697">
        <f>[52]ACCOUNTALLOC!BF397</f>
        <v>0</v>
      </c>
      <c r="BG397" s="697">
        <f>[52]ACCOUNTALLOC!BG397</f>
        <v>0</v>
      </c>
      <c r="BH397" s="698"/>
      <c r="BI397" s="697">
        <f>[52]ACCOUNTALLOC!BI397</f>
        <v>0</v>
      </c>
      <c r="BJ397" s="697">
        <f>[52]ACCOUNTALLOC!BJ397</f>
        <v>0</v>
      </c>
      <c r="BK397" s="697">
        <f>[52]ACCOUNTALLOC!BK397</f>
        <v>0</v>
      </c>
      <c r="BL397" s="697">
        <f>[52]ACCOUNTALLOC!BL397</f>
        <v>0</v>
      </c>
      <c r="BM397" s="697">
        <f>[52]ACCOUNTALLOC!BM397</f>
        <v>0</v>
      </c>
      <c r="BN397" s="697">
        <f>[52]ACCOUNTALLOC!BN397</f>
        <v>0</v>
      </c>
      <c r="BO397" s="697">
        <f>[52]ACCOUNTALLOC!BO397</f>
        <v>0</v>
      </c>
      <c r="BP397" s="698"/>
      <c r="BQ397" s="697">
        <f>[52]ACCOUNTALLOC!BQ397</f>
        <v>0</v>
      </c>
      <c r="BR397" s="697">
        <f>[52]ACCOUNTALLOC!BR397</f>
        <v>0</v>
      </c>
      <c r="BS397" s="697">
        <f>[52]ACCOUNTALLOC!BS397</f>
        <v>0</v>
      </c>
      <c r="BT397" s="697">
        <f>[52]ACCOUNTALLOC!BT397</f>
        <v>0</v>
      </c>
      <c r="BU397" s="697">
        <f>[52]ACCOUNTALLOC!BU397</f>
        <v>0</v>
      </c>
      <c r="BV397" s="697">
        <f>[52]ACCOUNTALLOC!BV397</f>
        <v>0</v>
      </c>
      <c r="BW397" s="697">
        <f>[52]ACCOUNTALLOC!BW397</f>
        <v>0</v>
      </c>
      <c r="BX397" s="698"/>
      <c r="BY397" s="697">
        <f>[52]ACCOUNTALLOC!BY397</f>
        <v>0</v>
      </c>
      <c r="BZ397" s="697">
        <f>[52]ACCOUNTALLOC!BZ397</f>
        <v>0</v>
      </c>
      <c r="CA397" s="697">
        <f>[52]ACCOUNTALLOC!CA397</f>
        <v>0</v>
      </c>
      <c r="CB397" s="697">
        <f>[52]ACCOUNTALLOC!CB397</f>
        <v>0</v>
      </c>
      <c r="CC397" s="697">
        <f>[52]ACCOUNTALLOC!CC397</f>
        <v>0</v>
      </c>
      <c r="CD397" s="697">
        <f>[52]ACCOUNTALLOC!CD397</f>
        <v>0</v>
      </c>
      <c r="CE397" s="697">
        <f>[52]ACCOUNTALLOC!CE397</f>
        <v>0</v>
      </c>
      <c r="CF397" s="698"/>
      <c r="CG397" s="697">
        <f>[52]ACCOUNTALLOC!CG397</f>
        <v>0</v>
      </c>
      <c r="CH397" s="697">
        <f>[52]ACCOUNTALLOC!CH397</f>
        <v>0</v>
      </c>
      <c r="CI397" s="697">
        <f>[52]ACCOUNTALLOC!CI397</f>
        <v>0</v>
      </c>
      <c r="CJ397" s="697">
        <f>[52]ACCOUNTALLOC!CJ397</f>
        <v>0</v>
      </c>
      <c r="CK397" s="697">
        <f>[52]ACCOUNTALLOC!CK397</f>
        <v>0</v>
      </c>
      <c r="CL397" s="697">
        <f>[52]ACCOUNTALLOC!CL397</f>
        <v>0</v>
      </c>
      <c r="CM397" s="697">
        <f>[52]ACCOUNTALLOC!CM397</f>
        <v>0</v>
      </c>
      <c r="CN397" s="698">
        <f>[52]ACCOUNTALLOC!CN397</f>
        <v>0</v>
      </c>
      <c r="CO397" s="697">
        <f>[52]ACCOUNTALLOC!CO397</f>
        <v>0</v>
      </c>
      <c r="CP397" s="697">
        <f>[52]ACCOUNTALLOC!CP397</f>
        <v>0</v>
      </c>
      <c r="CQ397" s="697">
        <f>[52]ACCOUNTALLOC!CQ397</f>
        <v>0</v>
      </c>
      <c r="CR397" s="697">
        <f>[52]ACCOUNTALLOC!CR397</f>
        <v>0</v>
      </c>
      <c r="CS397" s="697">
        <f>[52]ACCOUNTALLOC!CS397</f>
        <v>0</v>
      </c>
      <c r="CT397" s="697">
        <f>[52]ACCOUNTALLOC!CT397</f>
        <v>0</v>
      </c>
      <c r="CU397" s="697">
        <f>[52]ACCOUNTALLOC!CU397</f>
        <v>0</v>
      </c>
      <c r="CW397" s="65">
        <f>[52]ACCOUNTALLOC!CW397</f>
        <v>0</v>
      </c>
      <c r="CX397" s="65">
        <f>[52]ACCOUNTALLOC!CX397</f>
        <v>0</v>
      </c>
      <c r="CY397" s="65">
        <f>[52]ACCOUNTALLOC!CY397</f>
        <v>0</v>
      </c>
      <c r="CZ397" s="65">
        <f>[52]ACCOUNTALLOC!CZ397</f>
        <v>0</v>
      </c>
      <c r="DA397" s="65">
        <f>[52]ACCOUNTALLOC!DA397</f>
        <v>0</v>
      </c>
      <c r="DB397" s="65">
        <f>[52]ACCOUNTALLOC!DB397</f>
        <v>0</v>
      </c>
      <c r="DC397" s="65">
        <f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>[52]ACCOUNTALLOC!E398</f>
        <v>0</v>
      </c>
      <c r="F398" s="697">
        <f>[52]ACCOUNTALLOC!F398</f>
        <v>0</v>
      </c>
      <c r="G398" s="697">
        <f>[52]ACCOUNTALLOC!G398</f>
        <v>0</v>
      </c>
      <c r="H398" s="697">
        <f>[52]ACCOUNTALLOC!H398</f>
        <v>0</v>
      </c>
      <c r="I398" s="697">
        <f>[52]ACCOUNTALLOC!I398</f>
        <v>0</v>
      </c>
      <c r="J398" s="697">
        <f>[52]ACCOUNTALLOC!J398</f>
        <v>0</v>
      </c>
      <c r="K398" s="697">
        <f>[52]ACCOUNTALLOC!K398</f>
        <v>0</v>
      </c>
      <c r="L398" s="698"/>
      <c r="M398" s="697">
        <f>[52]ACCOUNTALLOC!M398</f>
        <v>0</v>
      </c>
      <c r="N398" s="697">
        <f>[52]ACCOUNTALLOC!N398</f>
        <v>0</v>
      </c>
      <c r="O398" s="697">
        <f>[52]ACCOUNTALLOC!O398</f>
        <v>0</v>
      </c>
      <c r="P398" s="697">
        <f>[52]ACCOUNTALLOC!P398</f>
        <v>0</v>
      </c>
      <c r="Q398" s="697">
        <f>[52]ACCOUNTALLOC!Q398</f>
        <v>0</v>
      </c>
      <c r="R398" s="697">
        <f>[52]ACCOUNTALLOC!R398</f>
        <v>0</v>
      </c>
      <c r="S398" s="697">
        <f>[52]ACCOUNTALLOC!S398</f>
        <v>0</v>
      </c>
      <c r="T398" s="698"/>
      <c r="U398" s="697">
        <f>[52]ACCOUNTALLOC!U398</f>
        <v>0</v>
      </c>
      <c r="V398" s="697">
        <f>[52]ACCOUNTALLOC!V398</f>
        <v>0</v>
      </c>
      <c r="W398" s="697">
        <f>[52]ACCOUNTALLOC!W398</f>
        <v>0</v>
      </c>
      <c r="X398" s="697">
        <f>[52]ACCOUNTALLOC!X398</f>
        <v>0</v>
      </c>
      <c r="Y398" s="697">
        <f>[52]ACCOUNTALLOC!Y398</f>
        <v>0</v>
      </c>
      <c r="Z398" s="697">
        <f>[52]ACCOUNTALLOC!Z398</f>
        <v>0</v>
      </c>
      <c r="AA398" s="697">
        <f>[52]ACCOUNTALLOC!AA398</f>
        <v>0</v>
      </c>
      <c r="AB398" s="698"/>
      <c r="AC398" s="697">
        <f>[52]ACCOUNTALLOC!AC398</f>
        <v>0</v>
      </c>
      <c r="AD398" s="697">
        <f>[52]ACCOUNTALLOC!AD398</f>
        <v>0</v>
      </c>
      <c r="AE398" s="697">
        <f>[52]ACCOUNTALLOC!AE398</f>
        <v>0</v>
      </c>
      <c r="AF398" s="697">
        <f>[52]ACCOUNTALLOC!AF398</f>
        <v>0</v>
      </c>
      <c r="AG398" s="697">
        <f>[52]ACCOUNTALLOC!AG398</f>
        <v>0</v>
      </c>
      <c r="AH398" s="697">
        <f>[52]ACCOUNTALLOC!AH398</f>
        <v>0</v>
      </c>
      <c r="AI398" s="697">
        <f>[52]ACCOUNTALLOC!AI398</f>
        <v>0</v>
      </c>
      <c r="AJ398" s="698"/>
      <c r="AK398" s="697">
        <f>[52]ACCOUNTALLOC!AK398</f>
        <v>0</v>
      </c>
      <c r="AL398" s="697">
        <f>[52]ACCOUNTALLOC!AL398</f>
        <v>0</v>
      </c>
      <c r="AM398" s="697">
        <f>[52]ACCOUNTALLOC!AM398</f>
        <v>0</v>
      </c>
      <c r="AN398" s="697">
        <f>[52]ACCOUNTALLOC!AN398</f>
        <v>0</v>
      </c>
      <c r="AO398" s="697">
        <f>[52]ACCOUNTALLOC!AO398</f>
        <v>0</v>
      </c>
      <c r="AP398" s="697">
        <f>[52]ACCOUNTALLOC!AP398</f>
        <v>0</v>
      </c>
      <c r="AQ398" s="697">
        <f>[52]ACCOUNTALLOC!AQ398</f>
        <v>0</v>
      </c>
      <c r="AR398" s="698"/>
      <c r="AS398" s="697">
        <f>[52]ACCOUNTALLOC!AS398</f>
        <v>0</v>
      </c>
      <c r="AT398" s="697">
        <f>[52]ACCOUNTALLOC!AT398</f>
        <v>0</v>
      </c>
      <c r="AU398" s="697">
        <f>[52]ACCOUNTALLOC!AU398</f>
        <v>0</v>
      </c>
      <c r="AV398" s="697">
        <f>[52]ACCOUNTALLOC!AV398</f>
        <v>0</v>
      </c>
      <c r="AW398" s="697">
        <f>[52]ACCOUNTALLOC!AW398</f>
        <v>0</v>
      </c>
      <c r="AX398" s="697">
        <f>[52]ACCOUNTALLOC!AX398</f>
        <v>0</v>
      </c>
      <c r="AY398" s="697">
        <f>[52]ACCOUNTALLOC!AY398</f>
        <v>0</v>
      </c>
      <c r="AZ398" s="698"/>
      <c r="BA398" s="697">
        <f>[52]ACCOUNTALLOC!BA398</f>
        <v>0</v>
      </c>
      <c r="BB398" s="697">
        <f>[52]ACCOUNTALLOC!BB398</f>
        <v>0</v>
      </c>
      <c r="BC398" s="697">
        <f>[52]ACCOUNTALLOC!BC398</f>
        <v>0</v>
      </c>
      <c r="BD398" s="697">
        <f>[52]ACCOUNTALLOC!BD398</f>
        <v>0</v>
      </c>
      <c r="BE398" s="697">
        <f>[52]ACCOUNTALLOC!BE398</f>
        <v>0</v>
      </c>
      <c r="BF398" s="697">
        <f>[52]ACCOUNTALLOC!BF398</f>
        <v>0</v>
      </c>
      <c r="BG398" s="697">
        <f>[52]ACCOUNTALLOC!BG398</f>
        <v>0</v>
      </c>
      <c r="BH398" s="698"/>
      <c r="BI398" s="697">
        <f>[52]ACCOUNTALLOC!BI398</f>
        <v>0</v>
      </c>
      <c r="BJ398" s="697">
        <f>[52]ACCOUNTALLOC!BJ398</f>
        <v>0</v>
      </c>
      <c r="BK398" s="697">
        <f>[52]ACCOUNTALLOC!BK398</f>
        <v>0</v>
      </c>
      <c r="BL398" s="697">
        <f>[52]ACCOUNTALLOC!BL398</f>
        <v>0</v>
      </c>
      <c r="BM398" s="697">
        <f>[52]ACCOUNTALLOC!BM398</f>
        <v>0</v>
      </c>
      <c r="BN398" s="697">
        <f>[52]ACCOUNTALLOC!BN398</f>
        <v>0</v>
      </c>
      <c r="BO398" s="697">
        <f>[52]ACCOUNTALLOC!BO398</f>
        <v>0</v>
      </c>
      <c r="BP398" s="698"/>
      <c r="BQ398" s="697">
        <f>[52]ACCOUNTALLOC!BQ398</f>
        <v>0</v>
      </c>
      <c r="BR398" s="697">
        <f>[52]ACCOUNTALLOC!BR398</f>
        <v>0</v>
      </c>
      <c r="BS398" s="697">
        <f>[52]ACCOUNTALLOC!BS398</f>
        <v>0</v>
      </c>
      <c r="BT398" s="697">
        <f>[52]ACCOUNTALLOC!BT398</f>
        <v>0</v>
      </c>
      <c r="BU398" s="697">
        <f>[52]ACCOUNTALLOC!BU398</f>
        <v>0</v>
      </c>
      <c r="BV398" s="697">
        <f>[52]ACCOUNTALLOC!BV398</f>
        <v>0</v>
      </c>
      <c r="BW398" s="697">
        <f>[52]ACCOUNTALLOC!BW398</f>
        <v>0</v>
      </c>
      <c r="BX398" s="698"/>
      <c r="BY398" s="697">
        <f>[52]ACCOUNTALLOC!BY398</f>
        <v>0</v>
      </c>
      <c r="BZ398" s="697">
        <f>[52]ACCOUNTALLOC!BZ398</f>
        <v>0</v>
      </c>
      <c r="CA398" s="697">
        <f>[52]ACCOUNTALLOC!CA398</f>
        <v>0</v>
      </c>
      <c r="CB398" s="697">
        <f>[52]ACCOUNTALLOC!CB398</f>
        <v>0</v>
      </c>
      <c r="CC398" s="697">
        <f>[52]ACCOUNTALLOC!CC398</f>
        <v>0</v>
      </c>
      <c r="CD398" s="697">
        <f>[52]ACCOUNTALLOC!CD398</f>
        <v>0</v>
      </c>
      <c r="CE398" s="697">
        <f>[52]ACCOUNTALLOC!CE398</f>
        <v>0</v>
      </c>
      <c r="CF398" s="698"/>
      <c r="CG398" s="697">
        <f>[52]ACCOUNTALLOC!CG398</f>
        <v>0</v>
      </c>
      <c r="CH398" s="697">
        <f>[52]ACCOUNTALLOC!CH398</f>
        <v>0</v>
      </c>
      <c r="CI398" s="697">
        <f>[52]ACCOUNTALLOC!CI398</f>
        <v>0</v>
      </c>
      <c r="CJ398" s="697">
        <f>[52]ACCOUNTALLOC!CJ398</f>
        <v>0</v>
      </c>
      <c r="CK398" s="697">
        <f>[52]ACCOUNTALLOC!CK398</f>
        <v>0</v>
      </c>
      <c r="CL398" s="697">
        <f>[52]ACCOUNTALLOC!CL398</f>
        <v>0</v>
      </c>
      <c r="CM398" s="697">
        <f>[52]ACCOUNTALLOC!CM398</f>
        <v>0</v>
      </c>
      <c r="CN398" s="698">
        <f>[52]ACCOUNTALLOC!CN398</f>
        <v>0</v>
      </c>
      <c r="CO398" s="697">
        <f>[52]ACCOUNTALLOC!CO398</f>
        <v>0</v>
      </c>
      <c r="CP398" s="697">
        <f>[52]ACCOUNTALLOC!CP398</f>
        <v>0</v>
      </c>
      <c r="CQ398" s="697">
        <f>[52]ACCOUNTALLOC!CQ398</f>
        <v>0</v>
      </c>
      <c r="CR398" s="697">
        <f>[52]ACCOUNTALLOC!CR398</f>
        <v>0</v>
      </c>
      <c r="CS398" s="697">
        <f>[52]ACCOUNTALLOC!CS398</f>
        <v>0</v>
      </c>
      <c r="CT398" s="697">
        <f>[52]ACCOUNTALLOC!CT398</f>
        <v>0</v>
      </c>
      <c r="CU398" s="697">
        <f>[52]ACCOUNTALLOC!CU398</f>
        <v>0</v>
      </c>
      <c r="CW398" s="65">
        <f>[52]ACCOUNTALLOC!CW398</f>
        <v>0</v>
      </c>
      <c r="CX398" s="65">
        <f>[52]ACCOUNTALLOC!CX398</f>
        <v>0</v>
      </c>
      <c r="CY398" s="65">
        <f>[52]ACCOUNTALLOC!CY398</f>
        <v>0</v>
      </c>
      <c r="CZ398" s="65">
        <f>[52]ACCOUNTALLOC!CZ398</f>
        <v>0</v>
      </c>
      <c r="DA398" s="65">
        <f>[52]ACCOUNTALLOC!DA398</f>
        <v>0</v>
      </c>
      <c r="DB398" s="65">
        <f>[52]ACCOUNTALLOC!DB398</f>
        <v>0</v>
      </c>
      <c r="DC398" s="65">
        <f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>[52]ACCOUNTALLOC!E399</f>
        <v>0</v>
      </c>
      <c r="F399" s="697">
        <f>[52]ACCOUNTALLOC!F399</f>
        <v>0</v>
      </c>
      <c r="G399" s="697">
        <f>[52]ACCOUNTALLOC!G399</f>
        <v>0</v>
      </c>
      <c r="H399" s="697">
        <f>[52]ACCOUNTALLOC!H399</f>
        <v>0</v>
      </c>
      <c r="I399" s="697">
        <f>[52]ACCOUNTALLOC!I399</f>
        <v>0</v>
      </c>
      <c r="J399" s="697">
        <f>[52]ACCOUNTALLOC!J399</f>
        <v>0</v>
      </c>
      <c r="K399" s="697">
        <f>[52]ACCOUNTALLOC!K399</f>
        <v>0</v>
      </c>
      <c r="L399" s="698"/>
      <c r="M399" s="697">
        <f>[52]ACCOUNTALLOC!M399</f>
        <v>0</v>
      </c>
      <c r="N399" s="697">
        <f>[52]ACCOUNTALLOC!N399</f>
        <v>0</v>
      </c>
      <c r="O399" s="697">
        <f>[52]ACCOUNTALLOC!O399</f>
        <v>0</v>
      </c>
      <c r="P399" s="697">
        <f>[52]ACCOUNTALLOC!P399</f>
        <v>0</v>
      </c>
      <c r="Q399" s="697">
        <f>[52]ACCOUNTALLOC!Q399</f>
        <v>0</v>
      </c>
      <c r="R399" s="697">
        <f>[52]ACCOUNTALLOC!R399</f>
        <v>0</v>
      </c>
      <c r="S399" s="697">
        <f>[52]ACCOUNTALLOC!S399</f>
        <v>0</v>
      </c>
      <c r="T399" s="698"/>
      <c r="U399" s="697">
        <f>[52]ACCOUNTALLOC!U399</f>
        <v>0</v>
      </c>
      <c r="V399" s="697">
        <f>[52]ACCOUNTALLOC!V399</f>
        <v>0</v>
      </c>
      <c r="W399" s="697">
        <f>[52]ACCOUNTALLOC!W399</f>
        <v>0</v>
      </c>
      <c r="X399" s="697">
        <f>[52]ACCOUNTALLOC!X399</f>
        <v>0</v>
      </c>
      <c r="Y399" s="697">
        <f>[52]ACCOUNTALLOC!Y399</f>
        <v>0</v>
      </c>
      <c r="Z399" s="697">
        <f>[52]ACCOUNTALLOC!Z399</f>
        <v>0</v>
      </c>
      <c r="AA399" s="697">
        <f>[52]ACCOUNTALLOC!AA399</f>
        <v>0</v>
      </c>
      <c r="AB399" s="698"/>
      <c r="AC399" s="697">
        <f>[52]ACCOUNTALLOC!AC399</f>
        <v>0</v>
      </c>
      <c r="AD399" s="697">
        <f>[52]ACCOUNTALLOC!AD399</f>
        <v>0</v>
      </c>
      <c r="AE399" s="697">
        <f>[52]ACCOUNTALLOC!AE399</f>
        <v>0</v>
      </c>
      <c r="AF399" s="697">
        <f>[52]ACCOUNTALLOC!AF399</f>
        <v>0</v>
      </c>
      <c r="AG399" s="697">
        <f>[52]ACCOUNTALLOC!AG399</f>
        <v>0</v>
      </c>
      <c r="AH399" s="697">
        <f>[52]ACCOUNTALLOC!AH399</f>
        <v>0</v>
      </c>
      <c r="AI399" s="697">
        <f>[52]ACCOUNTALLOC!AI399</f>
        <v>0</v>
      </c>
      <c r="AJ399" s="698"/>
      <c r="AK399" s="697">
        <f>[52]ACCOUNTALLOC!AK399</f>
        <v>0</v>
      </c>
      <c r="AL399" s="697">
        <f>[52]ACCOUNTALLOC!AL399</f>
        <v>0</v>
      </c>
      <c r="AM399" s="697">
        <f>[52]ACCOUNTALLOC!AM399</f>
        <v>0</v>
      </c>
      <c r="AN399" s="697">
        <f>[52]ACCOUNTALLOC!AN399</f>
        <v>0</v>
      </c>
      <c r="AO399" s="697">
        <f>[52]ACCOUNTALLOC!AO399</f>
        <v>0</v>
      </c>
      <c r="AP399" s="697">
        <f>[52]ACCOUNTALLOC!AP399</f>
        <v>0</v>
      </c>
      <c r="AQ399" s="697">
        <f>[52]ACCOUNTALLOC!AQ399</f>
        <v>0</v>
      </c>
      <c r="AR399" s="698"/>
      <c r="AS399" s="697">
        <f>[52]ACCOUNTALLOC!AS399</f>
        <v>0</v>
      </c>
      <c r="AT399" s="697">
        <f>[52]ACCOUNTALLOC!AT399</f>
        <v>0</v>
      </c>
      <c r="AU399" s="697">
        <f>[52]ACCOUNTALLOC!AU399</f>
        <v>0</v>
      </c>
      <c r="AV399" s="697">
        <f>[52]ACCOUNTALLOC!AV399</f>
        <v>0</v>
      </c>
      <c r="AW399" s="697">
        <f>[52]ACCOUNTALLOC!AW399</f>
        <v>0</v>
      </c>
      <c r="AX399" s="697">
        <f>[52]ACCOUNTALLOC!AX399</f>
        <v>0</v>
      </c>
      <c r="AY399" s="697">
        <f>[52]ACCOUNTALLOC!AY399</f>
        <v>0</v>
      </c>
      <c r="AZ399" s="698"/>
      <c r="BA399" s="697">
        <f>[52]ACCOUNTALLOC!BA399</f>
        <v>0</v>
      </c>
      <c r="BB399" s="697">
        <f>[52]ACCOUNTALLOC!BB399</f>
        <v>0</v>
      </c>
      <c r="BC399" s="697">
        <f>[52]ACCOUNTALLOC!BC399</f>
        <v>0</v>
      </c>
      <c r="BD399" s="697">
        <f>[52]ACCOUNTALLOC!BD399</f>
        <v>0</v>
      </c>
      <c r="BE399" s="697">
        <f>[52]ACCOUNTALLOC!BE399</f>
        <v>0</v>
      </c>
      <c r="BF399" s="697">
        <f>[52]ACCOUNTALLOC!BF399</f>
        <v>0</v>
      </c>
      <c r="BG399" s="697">
        <f>[52]ACCOUNTALLOC!BG399</f>
        <v>0</v>
      </c>
      <c r="BH399" s="698"/>
      <c r="BI399" s="697">
        <f>[52]ACCOUNTALLOC!BI399</f>
        <v>0</v>
      </c>
      <c r="BJ399" s="697">
        <f>[52]ACCOUNTALLOC!BJ399</f>
        <v>0</v>
      </c>
      <c r="BK399" s="697">
        <f>[52]ACCOUNTALLOC!BK399</f>
        <v>0</v>
      </c>
      <c r="BL399" s="697">
        <f>[52]ACCOUNTALLOC!BL399</f>
        <v>0</v>
      </c>
      <c r="BM399" s="697">
        <f>[52]ACCOUNTALLOC!BM399</f>
        <v>0</v>
      </c>
      <c r="BN399" s="697">
        <f>[52]ACCOUNTALLOC!BN399</f>
        <v>0</v>
      </c>
      <c r="BO399" s="697">
        <f>[52]ACCOUNTALLOC!BO399</f>
        <v>0</v>
      </c>
      <c r="BP399" s="698"/>
      <c r="BQ399" s="697">
        <f>[52]ACCOUNTALLOC!BQ399</f>
        <v>0</v>
      </c>
      <c r="BR399" s="697">
        <f>[52]ACCOUNTALLOC!BR399</f>
        <v>0</v>
      </c>
      <c r="BS399" s="697">
        <f>[52]ACCOUNTALLOC!BS399</f>
        <v>0</v>
      </c>
      <c r="BT399" s="697">
        <f>[52]ACCOUNTALLOC!BT399</f>
        <v>0</v>
      </c>
      <c r="BU399" s="697">
        <f>[52]ACCOUNTALLOC!BU399</f>
        <v>0</v>
      </c>
      <c r="BV399" s="697">
        <f>[52]ACCOUNTALLOC!BV399</f>
        <v>0</v>
      </c>
      <c r="BW399" s="697">
        <f>[52]ACCOUNTALLOC!BW399</f>
        <v>0</v>
      </c>
      <c r="BX399" s="698"/>
      <c r="BY399" s="697">
        <f>[52]ACCOUNTALLOC!BY399</f>
        <v>0</v>
      </c>
      <c r="BZ399" s="697">
        <f>[52]ACCOUNTALLOC!BZ399</f>
        <v>0</v>
      </c>
      <c r="CA399" s="697">
        <f>[52]ACCOUNTALLOC!CA399</f>
        <v>0</v>
      </c>
      <c r="CB399" s="697">
        <f>[52]ACCOUNTALLOC!CB399</f>
        <v>0</v>
      </c>
      <c r="CC399" s="697">
        <f>[52]ACCOUNTALLOC!CC399</f>
        <v>0</v>
      </c>
      <c r="CD399" s="697">
        <f>[52]ACCOUNTALLOC!CD399</f>
        <v>0</v>
      </c>
      <c r="CE399" s="697">
        <f>[52]ACCOUNTALLOC!CE399</f>
        <v>0</v>
      </c>
      <c r="CF399" s="698"/>
      <c r="CG399" s="697">
        <f>[52]ACCOUNTALLOC!CG399</f>
        <v>0</v>
      </c>
      <c r="CH399" s="697">
        <f>[52]ACCOUNTALLOC!CH399</f>
        <v>0</v>
      </c>
      <c r="CI399" s="697">
        <f>[52]ACCOUNTALLOC!CI399</f>
        <v>0</v>
      </c>
      <c r="CJ399" s="697">
        <f>[52]ACCOUNTALLOC!CJ399</f>
        <v>0</v>
      </c>
      <c r="CK399" s="697">
        <f>[52]ACCOUNTALLOC!CK399</f>
        <v>0</v>
      </c>
      <c r="CL399" s="697">
        <f>[52]ACCOUNTALLOC!CL399</f>
        <v>0</v>
      </c>
      <c r="CM399" s="697">
        <f>[52]ACCOUNTALLOC!CM399</f>
        <v>0</v>
      </c>
      <c r="CN399" s="698">
        <f>[52]ACCOUNTALLOC!CN399</f>
        <v>0</v>
      </c>
      <c r="CO399" s="697">
        <f>[52]ACCOUNTALLOC!CO399</f>
        <v>0</v>
      </c>
      <c r="CP399" s="697">
        <f>[52]ACCOUNTALLOC!CP399</f>
        <v>0</v>
      </c>
      <c r="CQ399" s="697">
        <f>[52]ACCOUNTALLOC!CQ399</f>
        <v>0</v>
      </c>
      <c r="CR399" s="697">
        <f>[52]ACCOUNTALLOC!CR399</f>
        <v>0</v>
      </c>
      <c r="CS399" s="697">
        <f>[52]ACCOUNTALLOC!CS399</f>
        <v>0</v>
      </c>
      <c r="CT399" s="697">
        <f>[52]ACCOUNTALLOC!CT399</f>
        <v>0</v>
      </c>
      <c r="CU399" s="697">
        <f>[52]ACCOUNTALLOC!CU399</f>
        <v>0</v>
      </c>
      <c r="CW399" s="65">
        <f>[52]ACCOUNTALLOC!CW399</f>
        <v>0</v>
      </c>
      <c r="CX399" s="65">
        <f>[52]ACCOUNTALLOC!CX399</f>
        <v>0</v>
      </c>
      <c r="CY399" s="65">
        <f>[52]ACCOUNTALLOC!CY399</f>
        <v>0</v>
      </c>
      <c r="CZ399" s="65">
        <f>[52]ACCOUNTALLOC!CZ399</f>
        <v>0</v>
      </c>
      <c r="DA399" s="65">
        <f>[52]ACCOUNTALLOC!DA399</f>
        <v>0</v>
      </c>
      <c r="DB399" s="65">
        <f>[52]ACCOUNTALLOC!DB399</f>
        <v>0</v>
      </c>
      <c r="DC399" s="65">
        <f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>[52]ACCOUNTALLOC!E400</f>
        <v>0</v>
      </c>
      <c r="F400" s="697">
        <f>[52]ACCOUNTALLOC!F400</f>
        <v>0</v>
      </c>
      <c r="G400" s="697">
        <f>[52]ACCOUNTALLOC!G400</f>
        <v>0</v>
      </c>
      <c r="H400" s="697">
        <f>[52]ACCOUNTALLOC!H400</f>
        <v>0</v>
      </c>
      <c r="I400" s="697">
        <f>[52]ACCOUNTALLOC!I400</f>
        <v>0</v>
      </c>
      <c r="J400" s="697">
        <f>[52]ACCOUNTALLOC!J400</f>
        <v>0</v>
      </c>
      <c r="K400" s="697">
        <f>[52]ACCOUNTALLOC!K400</f>
        <v>0</v>
      </c>
      <c r="L400" s="698"/>
      <c r="M400" s="697">
        <f>[52]ACCOUNTALLOC!M400</f>
        <v>0</v>
      </c>
      <c r="N400" s="697">
        <f>[52]ACCOUNTALLOC!N400</f>
        <v>0</v>
      </c>
      <c r="O400" s="697">
        <f>[52]ACCOUNTALLOC!O400</f>
        <v>0</v>
      </c>
      <c r="P400" s="697">
        <f>[52]ACCOUNTALLOC!P400</f>
        <v>0</v>
      </c>
      <c r="Q400" s="697">
        <f>[52]ACCOUNTALLOC!Q400</f>
        <v>0</v>
      </c>
      <c r="R400" s="697">
        <f>[52]ACCOUNTALLOC!R400</f>
        <v>0</v>
      </c>
      <c r="S400" s="697">
        <f>[52]ACCOUNTALLOC!S400</f>
        <v>0</v>
      </c>
      <c r="T400" s="698"/>
      <c r="U400" s="697">
        <f>[52]ACCOUNTALLOC!U400</f>
        <v>0</v>
      </c>
      <c r="V400" s="697">
        <f>[52]ACCOUNTALLOC!V400</f>
        <v>0</v>
      </c>
      <c r="W400" s="697">
        <f>[52]ACCOUNTALLOC!W400</f>
        <v>0</v>
      </c>
      <c r="X400" s="697">
        <f>[52]ACCOUNTALLOC!X400</f>
        <v>0</v>
      </c>
      <c r="Y400" s="697">
        <f>[52]ACCOUNTALLOC!Y400</f>
        <v>0</v>
      </c>
      <c r="Z400" s="697">
        <f>[52]ACCOUNTALLOC!Z400</f>
        <v>0</v>
      </c>
      <c r="AA400" s="697">
        <f>[52]ACCOUNTALLOC!AA400</f>
        <v>0</v>
      </c>
      <c r="AB400" s="698"/>
      <c r="AC400" s="697">
        <f>[52]ACCOUNTALLOC!AC400</f>
        <v>0</v>
      </c>
      <c r="AD400" s="697">
        <f>[52]ACCOUNTALLOC!AD400</f>
        <v>0</v>
      </c>
      <c r="AE400" s="697">
        <f>[52]ACCOUNTALLOC!AE400</f>
        <v>0</v>
      </c>
      <c r="AF400" s="697">
        <f>[52]ACCOUNTALLOC!AF400</f>
        <v>0</v>
      </c>
      <c r="AG400" s="697">
        <f>[52]ACCOUNTALLOC!AG400</f>
        <v>0</v>
      </c>
      <c r="AH400" s="697">
        <f>[52]ACCOUNTALLOC!AH400</f>
        <v>0</v>
      </c>
      <c r="AI400" s="697">
        <f>[52]ACCOUNTALLOC!AI400</f>
        <v>0</v>
      </c>
      <c r="AJ400" s="698"/>
      <c r="AK400" s="697">
        <f>[52]ACCOUNTALLOC!AK400</f>
        <v>0</v>
      </c>
      <c r="AL400" s="697">
        <f>[52]ACCOUNTALLOC!AL400</f>
        <v>0</v>
      </c>
      <c r="AM400" s="697">
        <f>[52]ACCOUNTALLOC!AM400</f>
        <v>0</v>
      </c>
      <c r="AN400" s="697">
        <f>[52]ACCOUNTALLOC!AN400</f>
        <v>0</v>
      </c>
      <c r="AO400" s="697">
        <f>[52]ACCOUNTALLOC!AO400</f>
        <v>0</v>
      </c>
      <c r="AP400" s="697">
        <f>[52]ACCOUNTALLOC!AP400</f>
        <v>0</v>
      </c>
      <c r="AQ400" s="697">
        <f>[52]ACCOUNTALLOC!AQ400</f>
        <v>0</v>
      </c>
      <c r="AR400" s="698"/>
      <c r="AS400" s="697">
        <f>[52]ACCOUNTALLOC!AS400</f>
        <v>0</v>
      </c>
      <c r="AT400" s="697">
        <f>[52]ACCOUNTALLOC!AT400</f>
        <v>0</v>
      </c>
      <c r="AU400" s="697">
        <f>[52]ACCOUNTALLOC!AU400</f>
        <v>0</v>
      </c>
      <c r="AV400" s="697">
        <f>[52]ACCOUNTALLOC!AV400</f>
        <v>0</v>
      </c>
      <c r="AW400" s="697">
        <f>[52]ACCOUNTALLOC!AW400</f>
        <v>0</v>
      </c>
      <c r="AX400" s="697">
        <f>[52]ACCOUNTALLOC!AX400</f>
        <v>0</v>
      </c>
      <c r="AY400" s="697">
        <f>[52]ACCOUNTALLOC!AY400</f>
        <v>0</v>
      </c>
      <c r="AZ400" s="698"/>
      <c r="BA400" s="697">
        <f>[52]ACCOUNTALLOC!BA400</f>
        <v>0</v>
      </c>
      <c r="BB400" s="697">
        <f>[52]ACCOUNTALLOC!BB400</f>
        <v>0</v>
      </c>
      <c r="BC400" s="697">
        <f>[52]ACCOUNTALLOC!BC400</f>
        <v>0</v>
      </c>
      <c r="BD400" s="697">
        <f>[52]ACCOUNTALLOC!BD400</f>
        <v>0</v>
      </c>
      <c r="BE400" s="697">
        <f>[52]ACCOUNTALLOC!BE400</f>
        <v>0</v>
      </c>
      <c r="BF400" s="697">
        <f>[52]ACCOUNTALLOC!BF400</f>
        <v>0</v>
      </c>
      <c r="BG400" s="697">
        <f>[52]ACCOUNTALLOC!BG400</f>
        <v>0</v>
      </c>
      <c r="BH400" s="698"/>
      <c r="BI400" s="697">
        <f>[52]ACCOUNTALLOC!BI400</f>
        <v>0</v>
      </c>
      <c r="BJ400" s="697">
        <f>[52]ACCOUNTALLOC!BJ400</f>
        <v>0</v>
      </c>
      <c r="BK400" s="697">
        <f>[52]ACCOUNTALLOC!BK400</f>
        <v>0</v>
      </c>
      <c r="BL400" s="697">
        <f>[52]ACCOUNTALLOC!BL400</f>
        <v>0</v>
      </c>
      <c r="BM400" s="697">
        <f>[52]ACCOUNTALLOC!BM400</f>
        <v>0</v>
      </c>
      <c r="BN400" s="697">
        <f>[52]ACCOUNTALLOC!BN400</f>
        <v>0</v>
      </c>
      <c r="BO400" s="697">
        <f>[52]ACCOUNTALLOC!BO400</f>
        <v>0</v>
      </c>
      <c r="BP400" s="698"/>
      <c r="BQ400" s="697">
        <f>[52]ACCOUNTALLOC!BQ400</f>
        <v>0</v>
      </c>
      <c r="BR400" s="697">
        <f>[52]ACCOUNTALLOC!BR400</f>
        <v>0</v>
      </c>
      <c r="BS400" s="697">
        <f>[52]ACCOUNTALLOC!BS400</f>
        <v>0</v>
      </c>
      <c r="BT400" s="697">
        <f>[52]ACCOUNTALLOC!BT400</f>
        <v>0</v>
      </c>
      <c r="BU400" s="697">
        <f>[52]ACCOUNTALLOC!BU400</f>
        <v>0</v>
      </c>
      <c r="BV400" s="697">
        <f>[52]ACCOUNTALLOC!BV400</f>
        <v>0</v>
      </c>
      <c r="BW400" s="697">
        <f>[52]ACCOUNTALLOC!BW400</f>
        <v>0</v>
      </c>
      <c r="BX400" s="698"/>
      <c r="BY400" s="697">
        <f>[52]ACCOUNTALLOC!BY400</f>
        <v>0</v>
      </c>
      <c r="BZ400" s="697">
        <f>[52]ACCOUNTALLOC!BZ400</f>
        <v>0</v>
      </c>
      <c r="CA400" s="697">
        <f>[52]ACCOUNTALLOC!CA400</f>
        <v>0</v>
      </c>
      <c r="CB400" s="697">
        <f>[52]ACCOUNTALLOC!CB400</f>
        <v>0</v>
      </c>
      <c r="CC400" s="697">
        <f>[52]ACCOUNTALLOC!CC400</f>
        <v>0</v>
      </c>
      <c r="CD400" s="697">
        <f>[52]ACCOUNTALLOC!CD400</f>
        <v>0</v>
      </c>
      <c r="CE400" s="697">
        <f>[52]ACCOUNTALLOC!CE400</f>
        <v>0</v>
      </c>
      <c r="CF400" s="698"/>
      <c r="CG400" s="697">
        <f>[52]ACCOUNTALLOC!CG400</f>
        <v>0</v>
      </c>
      <c r="CH400" s="697">
        <f>[52]ACCOUNTALLOC!CH400</f>
        <v>0</v>
      </c>
      <c r="CI400" s="697">
        <f>[52]ACCOUNTALLOC!CI400</f>
        <v>0</v>
      </c>
      <c r="CJ400" s="697">
        <f>[52]ACCOUNTALLOC!CJ400</f>
        <v>0</v>
      </c>
      <c r="CK400" s="697">
        <f>[52]ACCOUNTALLOC!CK400</f>
        <v>0</v>
      </c>
      <c r="CL400" s="697">
        <f>[52]ACCOUNTALLOC!CL400</f>
        <v>0</v>
      </c>
      <c r="CM400" s="697">
        <f>[52]ACCOUNTALLOC!CM400</f>
        <v>0</v>
      </c>
      <c r="CN400" s="698">
        <f>[52]ACCOUNTALLOC!CN400</f>
        <v>0</v>
      </c>
      <c r="CO400" s="697">
        <f>[52]ACCOUNTALLOC!CO400</f>
        <v>0</v>
      </c>
      <c r="CP400" s="697">
        <f>[52]ACCOUNTALLOC!CP400</f>
        <v>0</v>
      </c>
      <c r="CQ400" s="697">
        <f>[52]ACCOUNTALLOC!CQ400</f>
        <v>0</v>
      </c>
      <c r="CR400" s="697">
        <f>[52]ACCOUNTALLOC!CR400</f>
        <v>0</v>
      </c>
      <c r="CS400" s="697">
        <f>[52]ACCOUNTALLOC!CS400</f>
        <v>0</v>
      </c>
      <c r="CT400" s="697">
        <f>[52]ACCOUNTALLOC!CT400</f>
        <v>0</v>
      </c>
      <c r="CU400" s="697">
        <f>[52]ACCOUNTALLOC!CU400</f>
        <v>0</v>
      </c>
      <c r="CW400" s="65">
        <f>[52]ACCOUNTALLOC!CW400</f>
        <v>0</v>
      </c>
      <c r="CX400" s="65">
        <f>[52]ACCOUNTALLOC!CX400</f>
        <v>0</v>
      </c>
      <c r="CY400" s="65">
        <f>[52]ACCOUNTALLOC!CY400</f>
        <v>0</v>
      </c>
      <c r="CZ400" s="65">
        <f>[52]ACCOUNTALLOC!CZ400</f>
        <v>0</v>
      </c>
      <c r="DA400" s="65">
        <f>[52]ACCOUNTALLOC!DA400</f>
        <v>0</v>
      </c>
      <c r="DB400" s="65">
        <f>[52]ACCOUNTALLOC!DB400</f>
        <v>0</v>
      </c>
      <c r="DC400" s="65">
        <f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>[52]ACCOUNTALLOC!E401</f>
        <v>0</v>
      </c>
      <c r="F401" s="697">
        <f>[52]ACCOUNTALLOC!F401</f>
        <v>0</v>
      </c>
      <c r="G401" s="697">
        <f>[52]ACCOUNTALLOC!G401</f>
        <v>0</v>
      </c>
      <c r="H401" s="697">
        <f>[52]ACCOUNTALLOC!H401</f>
        <v>0</v>
      </c>
      <c r="I401" s="697">
        <f>[52]ACCOUNTALLOC!I401</f>
        <v>0</v>
      </c>
      <c r="J401" s="697">
        <f>[52]ACCOUNTALLOC!J401</f>
        <v>0</v>
      </c>
      <c r="K401" s="697">
        <f>[52]ACCOUNTALLOC!K401</f>
        <v>0</v>
      </c>
      <c r="L401" s="698"/>
      <c r="M401" s="697">
        <f>[52]ACCOUNTALLOC!M401</f>
        <v>0</v>
      </c>
      <c r="N401" s="697">
        <f>[52]ACCOUNTALLOC!N401</f>
        <v>0</v>
      </c>
      <c r="O401" s="697">
        <f>[52]ACCOUNTALLOC!O401</f>
        <v>0</v>
      </c>
      <c r="P401" s="697">
        <f>[52]ACCOUNTALLOC!P401</f>
        <v>0</v>
      </c>
      <c r="Q401" s="697">
        <f>[52]ACCOUNTALLOC!Q401</f>
        <v>0</v>
      </c>
      <c r="R401" s="697">
        <f>[52]ACCOUNTALLOC!R401</f>
        <v>0</v>
      </c>
      <c r="S401" s="697">
        <f>[52]ACCOUNTALLOC!S401</f>
        <v>0</v>
      </c>
      <c r="T401" s="698"/>
      <c r="U401" s="697">
        <f>[52]ACCOUNTALLOC!U401</f>
        <v>0</v>
      </c>
      <c r="V401" s="697">
        <f>[52]ACCOUNTALLOC!V401</f>
        <v>0</v>
      </c>
      <c r="W401" s="697">
        <f>[52]ACCOUNTALLOC!W401</f>
        <v>0</v>
      </c>
      <c r="X401" s="697">
        <f>[52]ACCOUNTALLOC!X401</f>
        <v>0</v>
      </c>
      <c r="Y401" s="697">
        <f>[52]ACCOUNTALLOC!Y401</f>
        <v>0</v>
      </c>
      <c r="Z401" s="697">
        <f>[52]ACCOUNTALLOC!Z401</f>
        <v>0</v>
      </c>
      <c r="AA401" s="697">
        <f>[52]ACCOUNTALLOC!AA401</f>
        <v>0</v>
      </c>
      <c r="AB401" s="698"/>
      <c r="AC401" s="697">
        <f>[52]ACCOUNTALLOC!AC401</f>
        <v>0</v>
      </c>
      <c r="AD401" s="697">
        <f>[52]ACCOUNTALLOC!AD401</f>
        <v>0</v>
      </c>
      <c r="AE401" s="697">
        <f>[52]ACCOUNTALLOC!AE401</f>
        <v>0</v>
      </c>
      <c r="AF401" s="697">
        <f>[52]ACCOUNTALLOC!AF401</f>
        <v>0</v>
      </c>
      <c r="AG401" s="697">
        <f>[52]ACCOUNTALLOC!AG401</f>
        <v>0</v>
      </c>
      <c r="AH401" s="697">
        <f>[52]ACCOUNTALLOC!AH401</f>
        <v>0</v>
      </c>
      <c r="AI401" s="697">
        <f>[52]ACCOUNTALLOC!AI401</f>
        <v>0</v>
      </c>
      <c r="AJ401" s="698"/>
      <c r="AK401" s="697">
        <f>[52]ACCOUNTALLOC!AK401</f>
        <v>0</v>
      </c>
      <c r="AL401" s="697">
        <f>[52]ACCOUNTALLOC!AL401</f>
        <v>0</v>
      </c>
      <c r="AM401" s="697">
        <f>[52]ACCOUNTALLOC!AM401</f>
        <v>0</v>
      </c>
      <c r="AN401" s="697">
        <f>[52]ACCOUNTALLOC!AN401</f>
        <v>0</v>
      </c>
      <c r="AO401" s="697">
        <f>[52]ACCOUNTALLOC!AO401</f>
        <v>0</v>
      </c>
      <c r="AP401" s="697">
        <f>[52]ACCOUNTALLOC!AP401</f>
        <v>0</v>
      </c>
      <c r="AQ401" s="697">
        <f>[52]ACCOUNTALLOC!AQ401</f>
        <v>0</v>
      </c>
      <c r="AR401" s="698"/>
      <c r="AS401" s="697">
        <f>[52]ACCOUNTALLOC!AS401</f>
        <v>0</v>
      </c>
      <c r="AT401" s="697">
        <f>[52]ACCOUNTALLOC!AT401</f>
        <v>0</v>
      </c>
      <c r="AU401" s="697">
        <f>[52]ACCOUNTALLOC!AU401</f>
        <v>0</v>
      </c>
      <c r="AV401" s="697">
        <f>[52]ACCOUNTALLOC!AV401</f>
        <v>0</v>
      </c>
      <c r="AW401" s="697">
        <f>[52]ACCOUNTALLOC!AW401</f>
        <v>0</v>
      </c>
      <c r="AX401" s="697">
        <f>[52]ACCOUNTALLOC!AX401</f>
        <v>0</v>
      </c>
      <c r="AY401" s="697">
        <f>[52]ACCOUNTALLOC!AY401</f>
        <v>0</v>
      </c>
      <c r="AZ401" s="698"/>
      <c r="BA401" s="697">
        <f>[52]ACCOUNTALLOC!BA401</f>
        <v>0</v>
      </c>
      <c r="BB401" s="697">
        <f>[52]ACCOUNTALLOC!BB401</f>
        <v>0</v>
      </c>
      <c r="BC401" s="697">
        <f>[52]ACCOUNTALLOC!BC401</f>
        <v>0</v>
      </c>
      <c r="BD401" s="697">
        <f>[52]ACCOUNTALLOC!BD401</f>
        <v>0</v>
      </c>
      <c r="BE401" s="697">
        <f>[52]ACCOUNTALLOC!BE401</f>
        <v>0</v>
      </c>
      <c r="BF401" s="697">
        <f>[52]ACCOUNTALLOC!BF401</f>
        <v>0</v>
      </c>
      <c r="BG401" s="697">
        <f>[52]ACCOUNTALLOC!BG401</f>
        <v>0</v>
      </c>
      <c r="BH401" s="698"/>
      <c r="BI401" s="697">
        <f>[52]ACCOUNTALLOC!BI401</f>
        <v>0</v>
      </c>
      <c r="BJ401" s="697">
        <f>[52]ACCOUNTALLOC!BJ401</f>
        <v>0</v>
      </c>
      <c r="BK401" s="697">
        <f>[52]ACCOUNTALLOC!BK401</f>
        <v>0</v>
      </c>
      <c r="BL401" s="697">
        <f>[52]ACCOUNTALLOC!BL401</f>
        <v>0</v>
      </c>
      <c r="BM401" s="697">
        <f>[52]ACCOUNTALLOC!BM401</f>
        <v>0</v>
      </c>
      <c r="BN401" s="697">
        <f>[52]ACCOUNTALLOC!BN401</f>
        <v>0</v>
      </c>
      <c r="BO401" s="697">
        <f>[52]ACCOUNTALLOC!BO401</f>
        <v>0</v>
      </c>
      <c r="BP401" s="698"/>
      <c r="BQ401" s="697">
        <f>[52]ACCOUNTALLOC!BQ401</f>
        <v>0</v>
      </c>
      <c r="BR401" s="697">
        <f>[52]ACCOUNTALLOC!BR401</f>
        <v>0</v>
      </c>
      <c r="BS401" s="697">
        <f>[52]ACCOUNTALLOC!BS401</f>
        <v>0</v>
      </c>
      <c r="BT401" s="697">
        <f>[52]ACCOUNTALLOC!BT401</f>
        <v>0</v>
      </c>
      <c r="BU401" s="697">
        <f>[52]ACCOUNTALLOC!BU401</f>
        <v>0</v>
      </c>
      <c r="BV401" s="697">
        <f>[52]ACCOUNTALLOC!BV401</f>
        <v>0</v>
      </c>
      <c r="BW401" s="697">
        <f>[52]ACCOUNTALLOC!BW401</f>
        <v>0</v>
      </c>
      <c r="BX401" s="698"/>
      <c r="BY401" s="697">
        <f>[52]ACCOUNTALLOC!BY401</f>
        <v>0</v>
      </c>
      <c r="BZ401" s="697">
        <f>[52]ACCOUNTALLOC!BZ401</f>
        <v>0</v>
      </c>
      <c r="CA401" s="697">
        <f>[52]ACCOUNTALLOC!CA401</f>
        <v>0</v>
      </c>
      <c r="CB401" s="697">
        <f>[52]ACCOUNTALLOC!CB401</f>
        <v>0</v>
      </c>
      <c r="CC401" s="697">
        <f>[52]ACCOUNTALLOC!CC401</f>
        <v>0</v>
      </c>
      <c r="CD401" s="697">
        <f>[52]ACCOUNTALLOC!CD401</f>
        <v>0</v>
      </c>
      <c r="CE401" s="697">
        <f>[52]ACCOUNTALLOC!CE401</f>
        <v>0</v>
      </c>
      <c r="CF401" s="698"/>
      <c r="CG401" s="697">
        <f>[52]ACCOUNTALLOC!CG401</f>
        <v>0</v>
      </c>
      <c r="CH401" s="697">
        <f>[52]ACCOUNTALLOC!CH401</f>
        <v>0</v>
      </c>
      <c r="CI401" s="697">
        <f>[52]ACCOUNTALLOC!CI401</f>
        <v>0</v>
      </c>
      <c r="CJ401" s="697">
        <f>[52]ACCOUNTALLOC!CJ401</f>
        <v>0</v>
      </c>
      <c r="CK401" s="697">
        <f>[52]ACCOUNTALLOC!CK401</f>
        <v>0</v>
      </c>
      <c r="CL401" s="697">
        <f>[52]ACCOUNTALLOC!CL401</f>
        <v>0</v>
      </c>
      <c r="CM401" s="697">
        <f>[52]ACCOUNTALLOC!CM401</f>
        <v>0</v>
      </c>
      <c r="CN401" s="698">
        <f>[52]ACCOUNTALLOC!CN401</f>
        <v>0</v>
      </c>
      <c r="CO401" s="697">
        <f>[52]ACCOUNTALLOC!CO401</f>
        <v>0</v>
      </c>
      <c r="CP401" s="697">
        <f>[52]ACCOUNTALLOC!CP401</f>
        <v>0</v>
      </c>
      <c r="CQ401" s="697">
        <f>[52]ACCOUNTALLOC!CQ401</f>
        <v>0</v>
      </c>
      <c r="CR401" s="697">
        <f>[52]ACCOUNTALLOC!CR401</f>
        <v>0</v>
      </c>
      <c r="CS401" s="697">
        <f>[52]ACCOUNTALLOC!CS401</f>
        <v>0</v>
      </c>
      <c r="CT401" s="697">
        <f>[52]ACCOUNTALLOC!CT401</f>
        <v>0</v>
      </c>
      <c r="CU401" s="697">
        <f>[52]ACCOUNTALLOC!CU401</f>
        <v>0</v>
      </c>
      <c r="CW401" s="65">
        <f>[52]ACCOUNTALLOC!CW401</f>
        <v>0</v>
      </c>
      <c r="CX401" s="65">
        <f>[52]ACCOUNTALLOC!CX401</f>
        <v>0</v>
      </c>
      <c r="CY401" s="65">
        <f>[52]ACCOUNTALLOC!CY401</f>
        <v>0</v>
      </c>
      <c r="CZ401" s="65">
        <f>[52]ACCOUNTALLOC!CZ401</f>
        <v>0</v>
      </c>
      <c r="DA401" s="65">
        <f>[52]ACCOUNTALLOC!DA401</f>
        <v>0</v>
      </c>
      <c r="DB401" s="65">
        <f>[52]ACCOUNTALLOC!DB401</f>
        <v>0</v>
      </c>
      <c r="DC401" s="65">
        <f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>[52]ACCOUNTALLOC!E402</f>
        <v>0</v>
      </c>
      <c r="F402" s="697">
        <f>[52]ACCOUNTALLOC!F402</f>
        <v>0</v>
      </c>
      <c r="G402" s="697">
        <f>[52]ACCOUNTALLOC!G402</f>
        <v>0</v>
      </c>
      <c r="H402" s="697">
        <f>[52]ACCOUNTALLOC!H402</f>
        <v>0</v>
      </c>
      <c r="I402" s="697">
        <f>[52]ACCOUNTALLOC!I402</f>
        <v>0</v>
      </c>
      <c r="J402" s="697">
        <f>[52]ACCOUNTALLOC!J402</f>
        <v>0</v>
      </c>
      <c r="K402" s="697">
        <f>[52]ACCOUNTALLOC!K402</f>
        <v>0</v>
      </c>
      <c r="L402" s="698"/>
      <c r="M402" s="697">
        <f>[52]ACCOUNTALLOC!M402</f>
        <v>0</v>
      </c>
      <c r="N402" s="697">
        <f>[52]ACCOUNTALLOC!N402</f>
        <v>0</v>
      </c>
      <c r="O402" s="697">
        <f>[52]ACCOUNTALLOC!O402</f>
        <v>0</v>
      </c>
      <c r="P402" s="697">
        <f>[52]ACCOUNTALLOC!P402</f>
        <v>0</v>
      </c>
      <c r="Q402" s="697">
        <f>[52]ACCOUNTALLOC!Q402</f>
        <v>0</v>
      </c>
      <c r="R402" s="697">
        <f>[52]ACCOUNTALLOC!R402</f>
        <v>0</v>
      </c>
      <c r="S402" s="697">
        <f>[52]ACCOUNTALLOC!S402</f>
        <v>0</v>
      </c>
      <c r="T402" s="698"/>
      <c r="U402" s="697">
        <f>[52]ACCOUNTALLOC!U402</f>
        <v>0</v>
      </c>
      <c r="V402" s="697">
        <f>[52]ACCOUNTALLOC!V402</f>
        <v>0</v>
      </c>
      <c r="W402" s="697">
        <f>[52]ACCOUNTALLOC!W402</f>
        <v>0</v>
      </c>
      <c r="X402" s="697">
        <f>[52]ACCOUNTALLOC!X402</f>
        <v>0</v>
      </c>
      <c r="Y402" s="697">
        <f>[52]ACCOUNTALLOC!Y402</f>
        <v>0</v>
      </c>
      <c r="Z402" s="697">
        <f>[52]ACCOUNTALLOC!Z402</f>
        <v>0</v>
      </c>
      <c r="AA402" s="697">
        <f>[52]ACCOUNTALLOC!AA402</f>
        <v>0</v>
      </c>
      <c r="AB402" s="698"/>
      <c r="AC402" s="697">
        <f>[52]ACCOUNTALLOC!AC402</f>
        <v>0</v>
      </c>
      <c r="AD402" s="697">
        <f>[52]ACCOUNTALLOC!AD402</f>
        <v>0</v>
      </c>
      <c r="AE402" s="697">
        <f>[52]ACCOUNTALLOC!AE402</f>
        <v>0</v>
      </c>
      <c r="AF402" s="697">
        <f>[52]ACCOUNTALLOC!AF402</f>
        <v>0</v>
      </c>
      <c r="AG402" s="697">
        <f>[52]ACCOUNTALLOC!AG402</f>
        <v>0</v>
      </c>
      <c r="AH402" s="697">
        <f>[52]ACCOUNTALLOC!AH402</f>
        <v>0</v>
      </c>
      <c r="AI402" s="697">
        <f>[52]ACCOUNTALLOC!AI402</f>
        <v>0</v>
      </c>
      <c r="AJ402" s="698"/>
      <c r="AK402" s="697">
        <f>[52]ACCOUNTALLOC!AK402</f>
        <v>0</v>
      </c>
      <c r="AL402" s="697">
        <f>[52]ACCOUNTALLOC!AL402</f>
        <v>0</v>
      </c>
      <c r="AM402" s="697">
        <f>[52]ACCOUNTALLOC!AM402</f>
        <v>0</v>
      </c>
      <c r="AN402" s="697">
        <f>[52]ACCOUNTALLOC!AN402</f>
        <v>0</v>
      </c>
      <c r="AO402" s="697">
        <f>[52]ACCOUNTALLOC!AO402</f>
        <v>0</v>
      </c>
      <c r="AP402" s="697">
        <f>[52]ACCOUNTALLOC!AP402</f>
        <v>0</v>
      </c>
      <c r="AQ402" s="697">
        <f>[52]ACCOUNTALLOC!AQ402</f>
        <v>0</v>
      </c>
      <c r="AR402" s="698"/>
      <c r="AS402" s="697">
        <f>[52]ACCOUNTALLOC!AS402</f>
        <v>0</v>
      </c>
      <c r="AT402" s="697">
        <f>[52]ACCOUNTALLOC!AT402</f>
        <v>0</v>
      </c>
      <c r="AU402" s="697">
        <f>[52]ACCOUNTALLOC!AU402</f>
        <v>0</v>
      </c>
      <c r="AV402" s="697">
        <f>[52]ACCOUNTALLOC!AV402</f>
        <v>0</v>
      </c>
      <c r="AW402" s="697">
        <f>[52]ACCOUNTALLOC!AW402</f>
        <v>0</v>
      </c>
      <c r="AX402" s="697">
        <f>[52]ACCOUNTALLOC!AX402</f>
        <v>0</v>
      </c>
      <c r="AY402" s="697">
        <f>[52]ACCOUNTALLOC!AY402</f>
        <v>0</v>
      </c>
      <c r="AZ402" s="698"/>
      <c r="BA402" s="697">
        <f>[52]ACCOUNTALLOC!BA402</f>
        <v>0</v>
      </c>
      <c r="BB402" s="697">
        <f>[52]ACCOUNTALLOC!BB402</f>
        <v>0</v>
      </c>
      <c r="BC402" s="697">
        <f>[52]ACCOUNTALLOC!BC402</f>
        <v>0</v>
      </c>
      <c r="BD402" s="697">
        <f>[52]ACCOUNTALLOC!BD402</f>
        <v>0</v>
      </c>
      <c r="BE402" s="697">
        <f>[52]ACCOUNTALLOC!BE402</f>
        <v>0</v>
      </c>
      <c r="BF402" s="697">
        <f>[52]ACCOUNTALLOC!BF402</f>
        <v>0</v>
      </c>
      <c r="BG402" s="697">
        <f>[52]ACCOUNTALLOC!BG402</f>
        <v>0</v>
      </c>
      <c r="BH402" s="698"/>
      <c r="BI402" s="697">
        <f>[52]ACCOUNTALLOC!BI402</f>
        <v>0</v>
      </c>
      <c r="BJ402" s="697">
        <f>[52]ACCOUNTALLOC!BJ402</f>
        <v>0</v>
      </c>
      <c r="BK402" s="697">
        <f>[52]ACCOUNTALLOC!BK402</f>
        <v>0</v>
      </c>
      <c r="BL402" s="697">
        <f>[52]ACCOUNTALLOC!BL402</f>
        <v>0</v>
      </c>
      <c r="BM402" s="697">
        <f>[52]ACCOUNTALLOC!BM402</f>
        <v>0</v>
      </c>
      <c r="BN402" s="697">
        <f>[52]ACCOUNTALLOC!BN402</f>
        <v>0</v>
      </c>
      <c r="BO402" s="697">
        <f>[52]ACCOUNTALLOC!BO402</f>
        <v>0</v>
      </c>
      <c r="BP402" s="698"/>
      <c r="BQ402" s="697">
        <f>[52]ACCOUNTALLOC!BQ402</f>
        <v>0</v>
      </c>
      <c r="BR402" s="697">
        <f>[52]ACCOUNTALLOC!BR402</f>
        <v>0</v>
      </c>
      <c r="BS402" s="697">
        <f>[52]ACCOUNTALLOC!BS402</f>
        <v>0</v>
      </c>
      <c r="BT402" s="697">
        <f>[52]ACCOUNTALLOC!BT402</f>
        <v>0</v>
      </c>
      <c r="BU402" s="697">
        <f>[52]ACCOUNTALLOC!BU402</f>
        <v>0</v>
      </c>
      <c r="BV402" s="697">
        <f>[52]ACCOUNTALLOC!BV402</f>
        <v>0</v>
      </c>
      <c r="BW402" s="697">
        <f>[52]ACCOUNTALLOC!BW402</f>
        <v>0</v>
      </c>
      <c r="BX402" s="698"/>
      <c r="BY402" s="697">
        <f>[52]ACCOUNTALLOC!BY402</f>
        <v>0</v>
      </c>
      <c r="BZ402" s="697">
        <f>[52]ACCOUNTALLOC!BZ402</f>
        <v>0</v>
      </c>
      <c r="CA402" s="697">
        <f>[52]ACCOUNTALLOC!CA402</f>
        <v>0</v>
      </c>
      <c r="CB402" s="697">
        <f>[52]ACCOUNTALLOC!CB402</f>
        <v>0</v>
      </c>
      <c r="CC402" s="697">
        <f>[52]ACCOUNTALLOC!CC402</f>
        <v>0</v>
      </c>
      <c r="CD402" s="697">
        <f>[52]ACCOUNTALLOC!CD402</f>
        <v>0</v>
      </c>
      <c r="CE402" s="697">
        <f>[52]ACCOUNTALLOC!CE402</f>
        <v>0</v>
      </c>
      <c r="CF402" s="698"/>
      <c r="CG402" s="697">
        <f>[52]ACCOUNTALLOC!CG402</f>
        <v>0</v>
      </c>
      <c r="CH402" s="697">
        <f>[52]ACCOUNTALLOC!CH402</f>
        <v>0</v>
      </c>
      <c r="CI402" s="697">
        <f>[52]ACCOUNTALLOC!CI402</f>
        <v>0</v>
      </c>
      <c r="CJ402" s="697">
        <f>[52]ACCOUNTALLOC!CJ402</f>
        <v>0</v>
      </c>
      <c r="CK402" s="697">
        <f>[52]ACCOUNTALLOC!CK402</f>
        <v>0</v>
      </c>
      <c r="CL402" s="697">
        <f>[52]ACCOUNTALLOC!CL402</f>
        <v>0</v>
      </c>
      <c r="CM402" s="697">
        <f>[52]ACCOUNTALLOC!CM402</f>
        <v>0</v>
      </c>
      <c r="CN402" s="698">
        <f>[52]ACCOUNTALLOC!CN402</f>
        <v>0</v>
      </c>
      <c r="CO402" s="697">
        <f>[52]ACCOUNTALLOC!CO402</f>
        <v>0</v>
      </c>
      <c r="CP402" s="697">
        <f>[52]ACCOUNTALLOC!CP402</f>
        <v>0</v>
      </c>
      <c r="CQ402" s="697">
        <f>[52]ACCOUNTALLOC!CQ402</f>
        <v>0</v>
      </c>
      <c r="CR402" s="697">
        <f>[52]ACCOUNTALLOC!CR402</f>
        <v>0</v>
      </c>
      <c r="CS402" s="697">
        <f>[52]ACCOUNTALLOC!CS402</f>
        <v>0</v>
      </c>
      <c r="CT402" s="697">
        <f>[52]ACCOUNTALLOC!CT402</f>
        <v>0</v>
      </c>
      <c r="CU402" s="697">
        <f>[52]ACCOUNTALLOC!CU402</f>
        <v>0</v>
      </c>
      <c r="CW402" s="65">
        <f>[52]ACCOUNTALLOC!CW402</f>
        <v>0</v>
      </c>
      <c r="CX402" s="65">
        <f>[52]ACCOUNTALLOC!CX402</f>
        <v>0</v>
      </c>
      <c r="CY402" s="65">
        <f>[52]ACCOUNTALLOC!CY402</f>
        <v>0</v>
      </c>
      <c r="CZ402" s="65">
        <f>[52]ACCOUNTALLOC!CZ402</f>
        <v>0</v>
      </c>
      <c r="DA402" s="65">
        <f>[52]ACCOUNTALLOC!DA402</f>
        <v>0</v>
      </c>
      <c r="DB402" s="65">
        <f>[52]ACCOUNTALLOC!DB402</f>
        <v>0</v>
      </c>
      <c r="DC402" s="65">
        <f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>[52]ACCOUNTALLOC!E403</f>
        <v>0</v>
      </c>
      <c r="F403" s="697">
        <f>[52]ACCOUNTALLOC!F403</f>
        <v>0</v>
      </c>
      <c r="G403" s="697">
        <f>[52]ACCOUNTALLOC!G403</f>
        <v>0</v>
      </c>
      <c r="H403" s="697">
        <f>[52]ACCOUNTALLOC!H403</f>
        <v>0</v>
      </c>
      <c r="I403" s="697">
        <f>[52]ACCOUNTALLOC!I403</f>
        <v>0</v>
      </c>
      <c r="J403" s="697">
        <f>[52]ACCOUNTALLOC!J403</f>
        <v>0</v>
      </c>
      <c r="K403" s="697">
        <f>[52]ACCOUNTALLOC!K403</f>
        <v>0</v>
      </c>
      <c r="L403" s="698"/>
      <c r="M403" s="697">
        <f>[52]ACCOUNTALLOC!M403</f>
        <v>0</v>
      </c>
      <c r="N403" s="697">
        <f>[52]ACCOUNTALLOC!N403</f>
        <v>0</v>
      </c>
      <c r="O403" s="697">
        <f>[52]ACCOUNTALLOC!O403</f>
        <v>0</v>
      </c>
      <c r="P403" s="697">
        <f>[52]ACCOUNTALLOC!P403</f>
        <v>0</v>
      </c>
      <c r="Q403" s="697">
        <f>[52]ACCOUNTALLOC!Q403</f>
        <v>0</v>
      </c>
      <c r="R403" s="697">
        <f>[52]ACCOUNTALLOC!R403</f>
        <v>0</v>
      </c>
      <c r="S403" s="697">
        <f>[52]ACCOUNTALLOC!S403</f>
        <v>0</v>
      </c>
      <c r="T403" s="698"/>
      <c r="U403" s="697">
        <f>[52]ACCOUNTALLOC!U403</f>
        <v>0</v>
      </c>
      <c r="V403" s="697">
        <f>[52]ACCOUNTALLOC!V403</f>
        <v>0</v>
      </c>
      <c r="W403" s="697">
        <f>[52]ACCOUNTALLOC!W403</f>
        <v>0</v>
      </c>
      <c r="X403" s="697">
        <f>[52]ACCOUNTALLOC!X403</f>
        <v>0</v>
      </c>
      <c r="Y403" s="697">
        <f>[52]ACCOUNTALLOC!Y403</f>
        <v>0</v>
      </c>
      <c r="Z403" s="697">
        <f>[52]ACCOUNTALLOC!Z403</f>
        <v>0</v>
      </c>
      <c r="AA403" s="697">
        <f>[52]ACCOUNTALLOC!AA403</f>
        <v>0</v>
      </c>
      <c r="AB403" s="698"/>
      <c r="AC403" s="697">
        <f>[52]ACCOUNTALLOC!AC403</f>
        <v>0</v>
      </c>
      <c r="AD403" s="697">
        <f>[52]ACCOUNTALLOC!AD403</f>
        <v>0</v>
      </c>
      <c r="AE403" s="697">
        <f>[52]ACCOUNTALLOC!AE403</f>
        <v>0</v>
      </c>
      <c r="AF403" s="697">
        <f>[52]ACCOUNTALLOC!AF403</f>
        <v>0</v>
      </c>
      <c r="AG403" s="697">
        <f>[52]ACCOUNTALLOC!AG403</f>
        <v>0</v>
      </c>
      <c r="AH403" s="697">
        <f>[52]ACCOUNTALLOC!AH403</f>
        <v>0</v>
      </c>
      <c r="AI403" s="697">
        <f>[52]ACCOUNTALLOC!AI403</f>
        <v>0</v>
      </c>
      <c r="AJ403" s="698"/>
      <c r="AK403" s="697">
        <f>[52]ACCOUNTALLOC!AK403</f>
        <v>0</v>
      </c>
      <c r="AL403" s="697">
        <f>[52]ACCOUNTALLOC!AL403</f>
        <v>0</v>
      </c>
      <c r="AM403" s="697">
        <f>[52]ACCOUNTALLOC!AM403</f>
        <v>0</v>
      </c>
      <c r="AN403" s="697">
        <f>[52]ACCOUNTALLOC!AN403</f>
        <v>0</v>
      </c>
      <c r="AO403" s="697">
        <f>[52]ACCOUNTALLOC!AO403</f>
        <v>0</v>
      </c>
      <c r="AP403" s="697">
        <f>[52]ACCOUNTALLOC!AP403</f>
        <v>0</v>
      </c>
      <c r="AQ403" s="697">
        <f>[52]ACCOUNTALLOC!AQ403</f>
        <v>0</v>
      </c>
      <c r="AR403" s="698"/>
      <c r="AS403" s="697">
        <f>[52]ACCOUNTALLOC!AS403</f>
        <v>0</v>
      </c>
      <c r="AT403" s="697">
        <f>[52]ACCOUNTALLOC!AT403</f>
        <v>0</v>
      </c>
      <c r="AU403" s="697">
        <f>[52]ACCOUNTALLOC!AU403</f>
        <v>0</v>
      </c>
      <c r="AV403" s="697">
        <f>[52]ACCOUNTALLOC!AV403</f>
        <v>0</v>
      </c>
      <c r="AW403" s="697">
        <f>[52]ACCOUNTALLOC!AW403</f>
        <v>0</v>
      </c>
      <c r="AX403" s="697">
        <f>[52]ACCOUNTALLOC!AX403</f>
        <v>0</v>
      </c>
      <c r="AY403" s="697">
        <f>[52]ACCOUNTALLOC!AY403</f>
        <v>0</v>
      </c>
      <c r="AZ403" s="698"/>
      <c r="BA403" s="697">
        <f>[52]ACCOUNTALLOC!BA403</f>
        <v>0</v>
      </c>
      <c r="BB403" s="697">
        <f>[52]ACCOUNTALLOC!BB403</f>
        <v>0</v>
      </c>
      <c r="BC403" s="697">
        <f>[52]ACCOUNTALLOC!BC403</f>
        <v>0</v>
      </c>
      <c r="BD403" s="697">
        <f>[52]ACCOUNTALLOC!BD403</f>
        <v>0</v>
      </c>
      <c r="BE403" s="697">
        <f>[52]ACCOUNTALLOC!BE403</f>
        <v>0</v>
      </c>
      <c r="BF403" s="697">
        <f>[52]ACCOUNTALLOC!BF403</f>
        <v>0</v>
      </c>
      <c r="BG403" s="697">
        <f>[52]ACCOUNTALLOC!BG403</f>
        <v>0</v>
      </c>
      <c r="BH403" s="698"/>
      <c r="BI403" s="697">
        <f>[52]ACCOUNTALLOC!BI403</f>
        <v>0</v>
      </c>
      <c r="BJ403" s="697">
        <f>[52]ACCOUNTALLOC!BJ403</f>
        <v>0</v>
      </c>
      <c r="BK403" s="697">
        <f>[52]ACCOUNTALLOC!BK403</f>
        <v>0</v>
      </c>
      <c r="BL403" s="697">
        <f>[52]ACCOUNTALLOC!BL403</f>
        <v>0</v>
      </c>
      <c r="BM403" s="697">
        <f>[52]ACCOUNTALLOC!BM403</f>
        <v>0</v>
      </c>
      <c r="BN403" s="697">
        <f>[52]ACCOUNTALLOC!BN403</f>
        <v>0</v>
      </c>
      <c r="BO403" s="697">
        <f>[52]ACCOUNTALLOC!BO403</f>
        <v>0</v>
      </c>
      <c r="BP403" s="698"/>
      <c r="BQ403" s="697">
        <f>[52]ACCOUNTALLOC!BQ403</f>
        <v>0</v>
      </c>
      <c r="BR403" s="697">
        <f>[52]ACCOUNTALLOC!BR403</f>
        <v>0</v>
      </c>
      <c r="BS403" s="697">
        <f>[52]ACCOUNTALLOC!BS403</f>
        <v>0</v>
      </c>
      <c r="BT403" s="697">
        <f>[52]ACCOUNTALLOC!BT403</f>
        <v>0</v>
      </c>
      <c r="BU403" s="697">
        <f>[52]ACCOUNTALLOC!BU403</f>
        <v>0</v>
      </c>
      <c r="BV403" s="697">
        <f>[52]ACCOUNTALLOC!BV403</f>
        <v>0</v>
      </c>
      <c r="BW403" s="697">
        <f>[52]ACCOUNTALLOC!BW403</f>
        <v>0</v>
      </c>
      <c r="BX403" s="698"/>
      <c r="BY403" s="697">
        <f>[52]ACCOUNTALLOC!BY403</f>
        <v>0</v>
      </c>
      <c r="BZ403" s="697">
        <f>[52]ACCOUNTALLOC!BZ403</f>
        <v>0</v>
      </c>
      <c r="CA403" s="697">
        <f>[52]ACCOUNTALLOC!CA403</f>
        <v>0</v>
      </c>
      <c r="CB403" s="697">
        <f>[52]ACCOUNTALLOC!CB403</f>
        <v>0</v>
      </c>
      <c r="CC403" s="697">
        <f>[52]ACCOUNTALLOC!CC403</f>
        <v>0</v>
      </c>
      <c r="CD403" s="697">
        <f>[52]ACCOUNTALLOC!CD403</f>
        <v>0</v>
      </c>
      <c r="CE403" s="697">
        <f>[52]ACCOUNTALLOC!CE403</f>
        <v>0</v>
      </c>
      <c r="CF403" s="698"/>
      <c r="CG403" s="697">
        <f>[52]ACCOUNTALLOC!CG403</f>
        <v>0</v>
      </c>
      <c r="CH403" s="697">
        <f>[52]ACCOUNTALLOC!CH403</f>
        <v>0</v>
      </c>
      <c r="CI403" s="697">
        <f>[52]ACCOUNTALLOC!CI403</f>
        <v>0</v>
      </c>
      <c r="CJ403" s="697">
        <f>[52]ACCOUNTALLOC!CJ403</f>
        <v>0</v>
      </c>
      <c r="CK403" s="697">
        <f>[52]ACCOUNTALLOC!CK403</f>
        <v>0</v>
      </c>
      <c r="CL403" s="697">
        <f>[52]ACCOUNTALLOC!CL403</f>
        <v>0</v>
      </c>
      <c r="CM403" s="697">
        <f>[52]ACCOUNTALLOC!CM403</f>
        <v>0</v>
      </c>
      <c r="CN403" s="698">
        <f>[52]ACCOUNTALLOC!CN403</f>
        <v>0</v>
      </c>
      <c r="CO403" s="697">
        <f>[52]ACCOUNTALLOC!CO403</f>
        <v>0</v>
      </c>
      <c r="CP403" s="697">
        <f>[52]ACCOUNTALLOC!CP403</f>
        <v>0</v>
      </c>
      <c r="CQ403" s="697">
        <f>[52]ACCOUNTALLOC!CQ403</f>
        <v>0</v>
      </c>
      <c r="CR403" s="697">
        <f>[52]ACCOUNTALLOC!CR403</f>
        <v>0</v>
      </c>
      <c r="CS403" s="697">
        <f>[52]ACCOUNTALLOC!CS403</f>
        <v>0</v>
      </c>
      <c r="CT403" s="697">
        <f>[52]ACCOUNTALLOC!CT403</f>
        <v>0</v>
      </c>
      <c r="CU403" s="697">
        <f>[52]ACCOUNTALLOC!CU403</f>
        <v>0</v>
      </c>
      <c r="CW403" s="65">
        <f>[52]ACCOUNTALLOC!CW403</f>
        <v>0</v>
      </c>
      <c r="CX403" s="65">
        <f>[52]ACCOUNTALLOC!CX403</f>
        <v>0</v>
      </c>
      <c r="CY403" s="65">
        <f>[52]ACCOUNTALLOC!CY403</f>
        <v>0</v>
      </c>
      <c r="CZ403" s="65">
        <f>[52]ACCOUNTALLOC!CZ403</f>
        <v>0</v>
      </c>
      <c r="DA403" s="65">
        <f>[52]ACCOUNTALLOC!DA403</f>
        <v>0</v>
      </c>
      <c r="DB403" s="65">
        <f>[52]ACCOUNTALLOC!DB403</f>
        <v>0</v>
      </c>
      <c r="DC403" s="65">
        <f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>[52]ACCOUNTALLOC!E404</f>
        <v>4233158.8534982158</v>
      </c>
      <c r="F404" s="696">
        <f>[52]ACCOUNTALLOC!F404</f>
        <v>3878240.9365099696</v>
      </c>
      <c r="G404" s="696">
        <f>[52]ACCOUNTALLOC!G404</f>
        <v>2068153.2077151276</v>
      </c>
      <c r="H404" s="696">
        <f>[52]ACCOUNTALLOC!H404</f>
        <v>0</v>
      </c>
      <c r="I404" s="696">
        <f>[52]ACCOUNTALLOC!I404</f>
        <v>0</v>
      </c>
      <c r="J404" s="696">
        <f>[52]ACCOUNTALLOC!J404</f>
        <v>0</v>
      </c>
      <c r="K404" s="696">
        <f>[52]ACCOUNTALLOC!K404</f>
        <v>10179552.997723313</v>
      </c>
      <c r="L404" s="696"/>
      <c r="M404" s="696">
        <f>[52]ACCOUNTALLOC!M404</f>
        <v>803524.11376603413</v>
      </c>
      <c r="N404" s="696">
        <f>[52]ACCOUNTALLOC!N404</f>
        <v>985415.51522095676</v>
      </c>
      <c r="O404" s="696">
        <f>[52]ACCOUNTALLOC!O404</f>
        <v>234354.97894511919</v>
      </c>
      <c r="P404" s="696">
        <f>[52]ACCOUNTALLOC!P404</f>
        <v>0</v>
      </c>
      <c r="Q404" s="696">
        <f>[52]ACCOUNTALLOC!Q404</f>
        <v>0</v>
      </c>
      <c r="R404" s="696">
        <f>[52]ACCOUNTALLOC!R404</f>
        <v>0</v>
      </c>
      <c r="S404" s="696">
        <f>[52]ACCOUNTALLOC!S404</f>
        <v>2023294.6079321103</v>
      </c>
      <c r="T404" s="696"/>
      <c r="U404" s="696">
        <f>[52]ACCOUNTALLOC!U404</f>
        <v>707040.29092203407</v>
      </c>
      <c r="V404" s="696">
        <f>[52]ACCOUNTALLOC!V404</f>
        <v>1095857.5158803673</v>
      </c>
      <c r="W404" s="696">
        <f>[52]ACCOUNTALLOC!W404</f>
        <v>33619.355459305953</v>
      </c>
      <c r="X404" s="696">
        <f>[52]ACCOUNTALLOC!X404</f>
        <v>0</v>
      </c>
      <c r="Y404" s="696">
        <f>[52]ACCOUNTALLOC!Y404</f>
        <v>0</v>
      </c>
      <c r="Z404" s="696">
        <f>[52]ACCOUNTALLOC!Z404</f>
        <v>0</v>
      </c>
      <c r="AA404" s="696">
        <f>[52]ACCOUNTALLOC!AA404</f>
        <v>1836517.1622617072</v>
      </c>
      <c r="AB404" s="696"/>
      <c r="AC404" s="696">
        <f>[52]ACCOUNTALLOC!AC404</f>
        <v>319674.66029981372</v>
      </c>
      <c r="AD404" s="696">
        <f>[52]ACCOUNTALLOC!AD404</f>
        <v>707228.98221352929</v>
      </c>
      <c r="AE404" s="696">
        <f>[52]ACCOUNTALLOC!AE404</f>
        <v>17758.423642281723</v>
      </c>
      <c r="AF404" s="696">
        <f>[52]ACCOUNTALLOC!AF404</f>
        <v>0</v>
      </c>
      <c r="AG404" s="696">
        <f>[52]ACCOUNTALLOC!AG404</f>
        <v>0</v>
      </c>
      <c r="AH404" s="696">
        <f>[52]ACCOUNTALLOC!AH404</f>
        <v>0</v>
      </c>
      <c r="AI404" s="696">
        <f>[52]ACCOUNTALLOC!AI404</f>
        <v>1044662.0661556247</v>
      </c>
      <c r="AJ404" s="696"/>
      <c r="AK404" s="696">
        <f>[52]ACCOUNTALLOC!AK404</f>
        <v>248299.56032305481</v>
      </c>
      <c r="AL404" s="696">
        <f>[52]ACCOUNTALLOC!AL404</f>
        <v>492049.46463299356</v>
      </c>
      <c r="AM404" s="696">
        <f>[52]ACCOUNTALLOC!AM404</f>
        <v>40042.455432916875</v>
      </c>
      <c r="AN404" s="696">
        <f>[52]ACCOUNTALLOC!AN404</f>
        <v>0</v>
      </c>
      <c r="AO404" s="696">
        <f>[52]ACCOUNTALLOC!AO404</f>
        <v>0</v>
      </c>
      <c r="AP404" s="696">
        <f>[52]ACCOUNTALLOC!AP404</f>
        <v>0</v>
      </c>
      <c r="AQ404" s="696">
        <f>[52]ACCOUNTALLOC!AQ404</f>
        <v>780391.48038896522</v>
      </c>
      <c r="AR404" s="696"/>
      <c r="AS404" s="696">
        <f>[52]ACCOUNTALLOC!AS404</f>
        <v>2463.7163359285178</v>
      </c>
      <c r="AT404" s="696">
        <f>[52]ACCOUNTALLOC!AT404</f>
        <v>1553.6995046667196</v>
      </c>
      <c r="AU404" s="696">
        <f>[52]ACCOUNTALLOC!AU404</f>
        <v>76.373565429766742</v>
      </c>
      <c r="AV404" s="696">
        <f>[52]ACCOUNTALLOC!AV404</f>
        <v>0</v>
      </c>
      <c r="AW404" s="696">
        <f>[52]ACCOUNTALLOC!AW404</f>
        <v>0</v>
      </c>
      <c r="AX404" s="696">
        <f>[52]ACCOUNTALLOC!AX404</f>
        <v>0</v>
      </c>
      <c r="AY404" s="696">
        <f>[52]ACCOUNTALLOC!AY404</f>
        <v>4093.7894060250042</v>
      </c>
      <c r="AZ404" s="696"/>
      <c r="BA404" s="696">
        <f>[52]ACCOUNTALLOC!BA404</f>
        <v>47591.940297248046</v>
      </c>
      <c r="BB404" s="696">
        <f>[52]ACCOUNTALLOC!BB404</f>
        <v>42881.3524227546</v>
      </c>
      <c r="BC404" s="696">
        <f>[52]ACCOUNTALLOC!BC404</f>
        <v>7936.6579378875967</v>
      </c>
      <c r="BD404" s="696">
        <f>[52]ACCOUNTALLOC!BD404</f>
        <v>0</v>
      </c>
      <c r="BE404" s="696">
        <f>[52]ACCOUNTALLOC!BE404</f>
        <v>0</v>
      </c>
      <c r="BF404" s="696">
        <f>[52]ACCOUNTALLOC!BF404</f>
        <v>0</v>
      </c>
      <c r="BG404" s="696">
        <f>[52]ACCOUNTALLOC!BG404</f>
        <v>98409.950657890236</v>
      </c>
      <c r="BH404" s="696"/>
      <c r="BI404" s="696">
        <f>[52]ACCOUNTALLOC!BI404</f>
        <v>76609.795957400187</v>
      </c>
      <c r="BJ404" s="696">
        <f>[52]ACCOUNTALLOC!BJ404</f>
        <v>21814.678546517553</v>
      </c>
      <c r="BK404" s="696">
        <f>[52]ACCOUNTALLOC!BK404</f>
        <v>3445.1638366142238</v>
      </c>
      <c r="BL404" s="696">
        <f>[52]ACCOUNTALLOC!BL404</f>
        <v>0</v>
      </c>
      <c r="BM404" s="696">
        <f>[52]ACCOUNTALLOC!BM404</f>
        <v>0</v>
      </c>
      <c r="BN404" s="696">
        <f>[52]ACCOUNTALLOC!BN404</f>
        <v>0</v>
      </c>
      <c r="BO404" s="696">
        <f>[52]ACCOUNTALLOC!BO404</f>
        <v>101869.63834053196</v>
      </c>
      <c r="BP404" s="696"/>
      <c r="BQ404" s="696">
        <f>[52]ACCOUNTALLOC!BQ404</f>
        <v>44525.939006350323</v>
      </c>
      <c r="BR404" s="696">
        <f>[52]ACCOUNTALLOC!BR404</f>
        <v>212979.0143448771</v>
      </c>
      <c r="BS404" s="696">
        <f>[52]ACCOUNTALLOC!BS404</f>
        <v>4008.9877690155481</v>
      </c>
      <c r="BT404" s="696">
        <f>[52]ACCOUNTALLOC!BT404</f>
        <v>0</v>
      </c>
      <c r="BU404" s="696">
        <f>[52]ACCOUNTALLOC!BU404</f>
        <v>0</v>
      </c>
      <c r="BV404" s="696">
        <f>[52]ACCOUNTALLOC!BV404</f>
        <v>0</v>
      </c>
      <c r="BW404" s="696">
        <f>[52]ACCOUNTALLOC!BW404</f>
        <v>261513.94112024296</v>
      </c>
      <c r="BX404" s="696"/>
      <c r="BY404" s="696">
        <f>[52]ACCOUNTALLOC!BY404</f>
        <v>20368.149514512792</v>
      </c>
      <c r="BZ404" s="696">
        <f>[52]ACCOUNTALLOC!BZ404</f>
        <v>128748.43279096815</v>
      </c>
      <c r="CA404" s="696">
        <f>[52]ACCOUNTALLOC!CA404</f>
        <v>6989.3157254309472</v>
      </c>
      <c r="CB404" s="696">
        <f>[52]ACCOUNTALLOC!CB404</f>
        <v>0</v>
      </c>
      <c r="CC404" s="696">
        <f>[52]ACCOUNTALLOC!CC404</f>
        <v>0</v>
      </c>
      <c r="CD404" s="696">
        <f>[52]ACCOUNTALLOC!CD404</f>
        <v>0</v>
      </c>
      <c r="CE404" s="696">
        <f>[52]ACCOUNTALLOC!CE404</f>
        <v>156105.89803091186</v>
      </c>
      <c r="CF404" s="696"/>
      <c r="CG404" s="762">
        <f>[52]ACCOUNTALLOC!CG404</f>
        <v>35977.869378362506</v>
      </c>
      <c r="CH404" s="762">
        <f>[52]ACCOUNTALLOC!CH404</f>
        <v>25645.313695167195</v>
      </c>
      <c r="CI404" s="762">
        <f>[52]ACCOUNTALLOC!CI404</f>
        <v>167722.58005340368</v>
      </c>
      <c r="CJ404" s="696">
        <f>[52]ACCOUNTALLOC!CJ404</f>
        <v>0</v>
      </c>
      <c r="CK404" s="696">
        <f>[52]ACCOUNTALLOC!CK404</f>
        <v>0</v>
      </c>
      <c r="CL404" s="696">
        <f>[52]ACCOUNTALLOC!CL404</f>
        <v>0</v>
      </c>
      <c r="CM404" s="696">
        <f>[52]ACCOUNTALLOC!CM404</f>
        <v>229345.76312693337</v>
      </c>
      <c r="CN404" s="696">
        <f>[52]ACCOUNTALLOC!CN404</f>
        <v>0</v>
      </c>
      <c r="CO404" s="696">
        <f>[52]ACCOUNTALLOC!CO404</f>
        <v>2256.8224197107802</v>
      </c>
      <c r="CP404" s="696">
        <f>[52]ACCOUNTALLOC!CP404</f>
        <v>2509.8749979271779</v>
      </c>
      <c r="CQ404" s="696">
        <f>[52]ACCOUNTALLOC!CQ404</f>
        <v>21.199521870417989</v>
      </c>
      <c r="CR404" s="696">
        <f>[52]ACCOUNTALLOC!CR404</f>
        <v>0</v>
      </c>
      <c r="CS404" s="696">
        <f>[52]ACCOUNTALLOC!CS404</f>
        <v>0</v>
      </c>
      <c r="CT404" s="696">
        <f>[52]ACCOUNTALLOC!CT404</f>
        <v>0</v>
      </c>
      <c r="CU404" s="696">
        <f>[52]ACCOUNTALLOC!CU404</f>
        <v>4787.8969395083759</v>
      </c>
      <c r="CV404" s="66"/>
      <c r="CW404" s="66">
        <f>[52]ACCOUNTALLOC!CW404</f>
        <v>0</v>
      </c>
      <c r="CX404" s="66">
        <f>[52]ACCOUNTALLOC!CX404</f>
        <v>0</v>
      </c>
      <c r="CY404" s="66">
        <f>[52]ACCOUNTALLOC!CY404</f>
        <v>0</v>
      </c>
      <c r="CZ404" s="66">
        <f>[52]ACCOUNTALLOC!CZ404</f>
        <v>0</v>
      </c>
      <c r="DA404" s="66">
        <f>[52]ACCOUNTALLOC!DA404</f>
        <v>0</v>
      </c>
      <c r="DB404" s="66">
        <f>[52]ACCOUNTALLOC!DB404</f>
        <v>0</v>
      </c>
      <c r="DC404" s="66">
        <f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>[52]ACCOUNTALLOC!E406</f>
        <v>38343830.484261595</v>
      </c>
      <c r="F406" s="696">
        <f>[52]ACCOUNTALLOC!F406</f>
        <v>3878240.9365099696</v>
      </c>
      <c r="G406" s="696">
        <f>[52]ACCOUNTALLOC!G406</f>
        <v>2417735.3856762098</v>
      </c>
      <c r="H406" s="696">
        <f>[52]ACCOUNTALLOC!H406</f>
        <v>0</v>
      </c>
      <c r="I406" s="696">
        <f>[52]ACCOUNTALLOC!I406</f>
        <v>0</v>
      </c>
      <c r="J406" s="696">
        <f>[52]ACCOUNTALLOC!J406</f>
        <v>0</v>
      </c>
      <c r="K406" s="696">
        <f>[52]ACCOUNTALLOC!K406</f>
        <v>44639806.806447774</v>
      </c>
      <c r="L406" s="696"/>
      <c r="M406" s="696">
        <f>[52]ACCOUNTALLOC!M406</f>
        <v>7042344.8045609863</v>
      </c>
      <c r="N406" s="696">
        <f>[52]ACCOUNTALLOC!N406</f>
        <v>985415.51522095676</v>
      </c>
      <c r="O406" s="696">
        <f>[52]ACCOUNTALLOC!O406</f>
        <v>332477.60759342357</v>
      </c>
      <c r="P406" s="696">
        <f>[52]ACCOUNTALLOC!P406</f>
        <v>0</v>
      </c>
      <c r="Q406" s="696">
        <f>[52]ACCOUNTALLOC!Q406</f>
        <v>0</v>
      </c>
      <c r="R406" s="696">
        <f>[52]ACCOUNTALLOC!R406</f>
        <v>0</v>
      </c>
      <c r="S406" s="696">
        <f>[52]ACCOUNTALLOC!S406</f>
        <v>8360237.9273753669</v>
      </c>
      <c r="T406" s="696"/>
      <c r="U406" s="696">
        <f>[52]ACCOUNTALLOC!U406</f>
        <v>5839101.4348712163</v>
      </c>
      <c r="V406" s="696">
        <f>[52]ACCOUNTALLOC!V406</f>
        <v>1095857.5158803673</v>
      </c>
      <c r="W406" s="696">
        <f>[52]ACCOUNTALLOC!W406</f>
        <v>62618.134256313133</v>
      </c>
      <c r="X406" s="696">
        <f>[52]ACCOUNTALLOC!X406</f>
        <v>0</v>
      </c>
      <c r="Y406" s="696">
        <f>[52]ACCOUNTALLOC!Y406</f>
        <v>0</v>
      </c>
      <c r="Z406" s="696">
        <f>[52]ACCOUNTALLOC!Z406</f>
        <v>0</v>
      </c>
      <c r="AA406" s="696">
        <f>[52]ACCOUNTALLOC!AA406</f>
        <v>6997577.0850078976</v>
      </c>
      <c r="AB406" s="696"/>
      <c r="AC406" s="696">
        <f>[52]ACCOUNTALLOC!AC406</f>
        <v>2430392.6952122343</v>
      </c>
      <c r="AD406" s="696">
        <f>[52]ACCOUNTALLOC!AD406</f>
        <v>707228.98221352929</v>
      </c>
      <c r="AE406" s="696">
        <f>[52]ACCOUNTALLOC!AE406</f>
        <v>21017.63764065197</v>
      </c>
      <c r="AF406" s="696">
        <f>[52]ACCOUNTALLOC!AF406</f>
        <v>0</v>
      </c>
      <c r="AG406" s="696">
        <f>[52]ACCOUNTALLOC!AG406</f>
        <v>0</v>
      </c>
      <c r="AH406" s="696">
        <f>[52]ACCOUNTALLOC!AH406</f>
        <v>0</v>
      </c>
      <c r="AI406" s="696">
        <f>[52]ACCOUNTALLOC!AI406</f>
        <v>3158639.3150664154</v>
      </c>
      <c r="AJ406" s="696"/>
      <c r="AK406" s="696">
        <f>[52]ACCOUNTALLOC!AK406</f>
        <v>2087519.381322705</v>
      </c>
      <c r="AL406" s="696">
        <f>[52]ACCOUNTALLOC!AL406</f>
        <v>492049.46463299356</v>
      </c>
      <c r="AM406" s="696">
        <f>[52]ACCOUNTALLOC!AM406</f>
        <v>79080.672417566253</v>
      </c>
      <c r="AN406" s="696">
        <f>[52]ACCOUNTALLOC!AN406</f>
        <v>0</v>
      </c>
      <c r="AO406" s="696">
        <f>[52]ACCOUNTALLOC!AO406</f>
        <v>0</v>
      </c>
      <c r="AP406" s="696">
        <f>[52]ACCOUNTALLOC!AP406</f>
        <v>0</v>
      </c>
      <c r="AQ406" s="696">
        <f>[52]ACCOUNTALLOC!AQ406</f>
        <v>2658649.5183732649</v>
      </c>
      <c r="AR406" s="696"/>
      <c r="AS406" s="696">
        <f>[52]ACCOUNTALLOC!AS406</f>
        <v>40722.275718955992</v>
      </c>
      <c r="AT406" s="696">
        <f>[52]ACCOUNTALLOC!AT406</f>
        <v>1553.6995046667196</v>
      </c>
      <c r="AU406" s="696">
        <f>[52]ACCOUNTALLOC!AU406</f>
        <v>202.9477651129815</v>
      </c>
      <c r="AV406" s="696">
        <f>[52]ACCOUNTALLOC!AV406</f>
        <v>0</v>
      </c>
      <c r="AW406" s="696">
        <f>[52]ACCOUNTALLOC!AW406</f>
        <v>0</v>
      </c>
      <c r="AX406" s="696">
        <f>[52]ACCOUNTALLOC!AX406</f>
        <v>0</v>
      </c>
      <c r="AY406" s="696">
        <f>[52]ACCOUNTALLOC!AY406</f>
        <v>42478.922988735692</v>
      </c>
      <c r="AZ406" s="696"/>
      <c r="BA406" s="696">
        <f>[52]ACCOUNTALLOC!BA406</f>
        <v>544782.22308018582</v>
      </c>
      <c r="BB406" s="696">
        <f>[52]ACCOUNTALLOC!BB406</f>
        <v>42881.3524227546</v>
      </c>
      <c r="BC406" s="696">
        <f>[52]ACCOUNTALLOC!BC406</f>
        <v>20553.094791262745</v>
      </c>
      <c r="BD406" s="696">
        <f>[52]ACCOUNTALLOC!BD406</f>
        <v>0</v>
      </c>
      <c r="BE406" s="696">
        <f>[52]ACCOUNTALLOC!BE406</f>
        <v>0</v>
      </c>
      <c r="BF406" s="696">
        <f>[52]ACCOUNTALLOC!BF406</f>
        <v>0</v>
      </c>
      <c r="BG406" s="696">
        <f>[52]ACCOUNTALLOC!BG406</f>
        <v>608216.67029420321</v>
      </c>
      <c r="BH406" s="696"/>
      <c r="BI406" s="696">
        <f>[52]ACCOUNTALLOC!BI406</f>
        <v>296840.94847318286</v>
      </c>
      <c r="BJ406" s="696">
        <f>[52]ACCOUNTALLOC!BJ406</f>
        <v>21814.678546517553</v>
      </c>
      <c r="BK406" s="696">
        <f>[52]ACCOUNTALLOC!BK406</f>
        <v>5996.8565269711517</v>
      </c>
      <c r="BL406" s="696">
        <f>[52]ACCOUNTALLOC!BL406</f>
        <v>0</v>
      </c>
      <c r="BM406" s="696">
        <f>[52]ACCOUNTALLOC!BM406</f>
        <v>0</v>
      </c>
      <c r="BN406" s="696">
        <f>[52]ACCOUNTALLOC!BN406</f>
        <v>0</v>
      </c>
      <c r="BO406" s="696">
        <f>[52]ACCOUNTALLOC!BO406</f>
        <v>324652.48354667157</v>
      </c>
      <c r="BP406" s="696"/>
      <c r="BQ406" s="696">
        <f>[52]ACCOUNTALLOC!BQ406</f>
        <v>124917.75812309346</v>
      </c>
      <c r="BR406" s="696">
        <f>[52]ACCOUNTALLOC!BR406</f>
        <v>212979.0143448771</v>
      </c>
      <c r="BS406" s="696">
        <f>[52]ACCOUNTALLOC!BS406</f>
        <v>5593.5828511713635</v>
      </c>
      <c r="BT406" s="696">
        <f>[52]ACCOUNTALLOC!BT406</f>
        <v>0</v>
      </c>
      <c r="BU406" s="696">
        <f>[52]ACCOUNTALLOC!BU406</f>
        <v>0</v>
      </c>
      <c r="BV406" s="696">
        <f>[52]ACCOUNTALLOC!BV406</f>
        <v>0</v>
      </c>
      <c r="BW406" s="696">
        <f>[52]ACCOUNTALLOC!BW406</f>
        <v>343490.35531914193</v>
      </c>
      <c r="BX406" s="696"/>
      <c r="BY406" s="696">
        <f>[52]ACCOUNTALLOC!BY406</f>
        <v>37872.986870401248</v>
      </c>
      <c r="BZ406" s="696">
        <f>[52]ACCOUNTALLOC!BZ406</f>
        <v>128748.43279096815</v>
      </c>
      <c r="CA406" s="696">
        <f>[52]ACCOUNTALLOC!CA406</f>
        <v>9540.5001497121521</v>
      </c>
      <c r="CB406" s="696">
        <f>[52]ACCOUNTALLOC!CB406</f>
        <v>0</v>
      </c>
      <c r="CC406" s="696">
        <f>[52]ACCOUNTALLOC!CC406</f>
        <v>0</v>
      </c>
      <c r="CD406" s="696">
        <f>[52]ACCOUNTALLOC!CD406</f>
        <v>0</v>
      </c>
      <c r="CE406" s="696">
        <f>[52]ACCOUNTALLOC!CE406</f>
        <v>176161.91981108155</v>
      </c>
      <c r="CF406" s="696"/>
      <c r="CG406" s="696">
        <f>[52]ACCOUNTALLOC!CG406</f>
        <v>71874.532701917706</v>
      </c>
      <c r="CH406" s="696">
        <f>[52]ACCOUNTALLOC!CH406</f>
        <v>25645.313695167195</v>
      </c>
      <c r="CI406" s="696">
        <f>[52]ACCOUNTALLOC!CI406</f>
        <v>2189257.3125074101</v>
      </c>
      <c r="CJ406" s="696">
        <f>[52]ACCOUNTALLOC!CJ406</f>
        <v>0</v>
      </c>
      <c r="CK406" s="696">
        <f>[52]ACCOUNTALLOC!CK406</f>
        <v>0</v>
      </c>
      <c r="CL406" s="696">
        <f>[52]ACCOUNTALLOC!CL406</f>
        <v>0</v>
      </c>
      <c r="CM406" s="696">
        <f>[52]ACCOUNTALLOC!CM406</f>
        <v>2286777.1589044952</v>
      </c>
      <c r="CN406" s="696">
        <f>[52]ACCOUNTALLOC!CN406</f>
        <v>0</v>
      </c>
      <c r="CO406" s="696">
        <f>[52]ACCOUNTALLOC!CO406</f>
        <v>30985.815728476879</v>
      </c>
      <c r="CP406" s="696">
        <f>[52]ACCOUNTALLOC!CP406</f>
        <v>2509.8749979271779</v>
      </c>
      <c r="CQ406" s="696">
        <f>[52]ACCOUNTALLOC!CQ406</f>
        <v>49.644927884569555</v>
      </c>
      <c r="CR406" s="696">
        <f>[52]ACCOUNTALLOC!CR406</f>
        <v>0</v>
      </c>
      <c r="CS406" s="696">
        <f>[52]ACCOUNTALLOC!CS406</f>
        <v>0</v>
      </c>
      <c r="CT406" s="696">
        <f>[52]ACCOUNTALLOC!CT406</f>
        <v>0</v>
      </c>
      <c r="CU406" s="696">
        <f>[52]ACCOUNTALLOC!CU406</f>
        <v>33545.335654288625</v>
      </c>
      <c r="CV406" s="66"/>
      <c r="CW406" s="66">
        <f>[52]ACCOUNTALLOC!CW406</f>
        <v>0</v>
      </c>
      <c r="CX406" s="66">
        <f>[52]ACCOUNTALLOC!CX406</f>
        <v>0</v>
      </c>
      <c r="CY406" s="66">
        <f>[52]ACCOUNTALLOC!CY406</f>
        <v>0</v>
      </c>
      <c r="CZ406" s="66">
        <f>[52]ACCOUNTALLOC!CZ406</f>
        <v>0</v>
      </c>
      <c r="DA406" s="66">
        <f>[52]ACCOUNTALLOC!DA406</f>
        <v>0</v>
      </c>
      <c r="DB406" s="66">
        <f>[52]ACCOUNTALLOC!DB406</f>
        <v>0</v>
      </c>
      <c r="DC406" s="66">
        <f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>[52]ACCOUNTALLOC!E409</f>
        <v>131110263.68092209</v>
      </c>
      <c r="F409" s="696">
        <f>[52]ACCOUNTALLOC!F409</f>
        <v>434809340.19551748</v>
      </c>
      <c r="G409" s="696">
        <f>[52]ACCOUNTALLOC!G409</f>
        <v>76277008.548153847</v>
      </c>
      <c r="H409" s="696">
        <f>[52]ACCOUNTALLOC!H409</f>
        <v>0</v>
      </c>
      <c r="I409" s="696">
        <f>[52]ACCOUNTALLOC!I409</f>
        <v>0</v>
      </c>
      <c r="J409" s="696">
        <f>[52]ACCOUNTALLOC!J409</f>
        <v>0</v>
      </c>
      <c r="K409" s="696">
        <f>[52]ACCOUNTALLOC!K409</f>
        <v>642196612.42459345</v>
      </c>
      <c r="L409" s="696"/>
      <c r="M409" s="696">
        <f>[52]ACCOUNTALLOC!M409</f>
        <v>26941790.714197639</v>
      </c>
      <c r="N409" s="696">
        <f>[52]ACCOUNTALLOC!N409</f>
        <v>110479951.3506318</v>
      </c>
      <c r="O409" s="696">
        <f>[52]ACCOUNTALLOC!O409</f>
        <v>9783722.4140421581</v>
      </c>
      <c r="P409" s="696">
        <f>[52]ACCOUNTALLOC!P409</f>
        <v>0</v>
      </c>
      <c r="Q409" s="696">
        <f>[52]ACCOUNTALLOC!Q409</f>
        <v>0</v>
      </c>
      <c r="R409" s="696">
        <f>[52]ACCOUNTALLOC!R409</f>
        <v>0</v>
      </c>
      <c r="S409" s="696">
        <f>[52]ACCOUNTALLOC!S409</f>
        <v>147205464.47887158</v>
      </c>
      <c r="T409" s="696"/>
      <c r="U409" s="696">
        <f>[52]ACCOUNTALLOC!U409</f>
        <v>25920763.833809711</v>
      </c>
      <c r="V409" s="696">
        <f>[52]ACCOUNTALLOC!V409</f>
        <v>122862166.43802281</v>
      </c>
      <c r="W409" s="696">
        <f>[52]ACCOUNTALLOC!W409</f>
        <v>1529521.8862323379</v>
      </c>
      <c r="X409" s="696">
        <f>[52]ACCOUNTALLOC!X409</f>
        <v>0</v>
      </c>
      <c r="Y409" s="696">
        <f>[52]ACCOUNTALLOC!Y409</f>
        <v>0</v>
      </c>
      <c r="Z409" s="696">
        <f>[52]ACCOUNTALLOC!Z409</f>
        <v>0</v>
      </c>
      <c r="AA409" s="696">
        <f>[52]ACCOUNTALLOC!AA409</f>
        <v>150312452.15806487</v>
      </c>
      <c r="AB409" s="696"/>
      <c r="AC409" s="696">
        <f>[52]ACCOUNTALLOC!AC409</f>
        <v>12493317.132721284</v>
      </c>
      <c r="AD409" s="696">
        <f>[52]ACCOUNTALLOC!AD409</f>
        <v>79291042.551920518</v>
      </c>
      <c r="AE409" s="696">
        <f>[52]ACCOUNTALLOC!AE409</f>
        <v>770064.4691673721</v>
      </c>
      <c r="AF409" s="696">
        <f>[52]ACCOUNTALLOC!AF409</f>
        <v>0</v>
      </c>
      <c r="AG409" s="696">
        <f>[52]ACCOUNTALLOC!AG409</f>
        <v>0</v>
      </c>
      <c r="AH409" s="696">
        <f>[52]ACCOUNTALLOC!AH409</f>
        <v>0</v>
      </c>
      <c r="AI409" s="696">
        <f>[52]ACCOUNTALLOC!AI409</f>
        <v>92554424.153809175</v>
      </c>
      <c r="AJ409" s="696"/>
      <c r="AK409" s="696">
        <f>[52]ACCOUNTALLOC!AK409</f>
        <v>9476837.6353419311</v>
      </c>
      <c r="AL409" s="696">
        <f>[52]ACCOUNTALLOC!AL409</f>
        <v>55166171.097446352</v>
      </c>
      <c r="AM409" s="696">
        <f>[52]ACCOUNTALLOC!AM409</f>
        <v>1881953.3460700298</v>
      </c>
      <c r="AN409" s="696">
        <f>[52]ACCOUNTALLOC!AN409</f>
        <v>0</v>
      </c>
      <c r="AO409" s="696">
        <f>[52]ACCOUNTALLOC!AO409</f>
        <v>0</v>
      </c>
      <c r="AP409" s="696">
        <f>[52]ACCOUNTALLOC!AP409</f>
        <v>0</v>
      </c>
      <c r="AQ409" s="696">
        <f>[52]ACCOUNTALLOC!AQ409</f>
        <v>66524962.078858308</v>
      </c>
      <c r="AR409" s="696"/>
      <c r="AS409" s="696">
        <f>[52]ACCOUNTALLOC!AS409</f>
        <v>69092.742709297017</v>
      </c>
      <c r="AT409" s="696">
        <f>[52]ACCOUNTALLOC!AT409</f>
        <v>174193.1632267742</v>
      </c>
      <c r="AU409" s="696">
        <f>[52]ACCOUNTALLOC!AU409</f>
        <v>3818.5676997670325</v>
      </c>
      <c r="AV409" s="696">
        <f>[52]ACCOUNTALLOC!AV409</f>
        <v>0</v>
      </c>
      <c r="AW409" s="696">
        <f>[52]ACCOUNTALLOC!AW409</f>
        <v>0</v>
      </c>
      <c r="AX409" s="696">
        <f>[52]ACCOUNTALLOC!AX409</f>
        <v>0</v>
      </c>
      <c r="AY409" s="696">
        <f>[52]ACCOUNTALLOC!AY409</f>
        <v>247104.47363583825</v>
      </c>
      <c r="AZ409" s="696"/>
      <c r="BA409" s="696">
        <f>[52]ACCOUNTALLOC!BA409</f>
        <v>1029831.8233209631</v>
      </c>
      <c r="BB409" s="696">
        <f>[52]ACCOUNTALLOC!BB409</f>
        <v>4807646.7808130085</v>
      </c>
      <c r="BC409" s="696">
        <f>[52]ACCOUNTALLOC!BC409</f>
        <v>394575.78606426792</v>
      </c>
      <c r="BD409" s="696">
        <f>[52]ACCOUNTALLOC!BD409</f>
        <v>0</v>
      </c>
      <c r="BE409" s="696">
        <f>[52]ACCOUNTALLOC!BE409</f>
        <v>0</v>
      </c>
      <c r="BF409" s="696">
        <f>[52]ACCOUNTALLOC!BF409</f>
        <v>0</v>
      </c>
      <c r="BG409" s="696">
        <f>[52]ACCOUNTALLOC!BG409</f>
        <v>6232054.3901982401</v>
      </c>
      <c r="BH409" s="696"/>
      <c r="BI409" s="696">
        <f>[52]ACCOUNTALLOC!BI409</f>
        <v>919122.39180780482</v>
      </c>
      <c r="BJ409" s="696">
        <f>[52]ACCOUNTALLOC!BJ409</f>
        <v>378008.89858363406</v>
      </c>
      <c r="BK409" s="696">
        <f>[52]ACCOUNTALLOC!BK409</f>
        <v>158185.19843606677</v>
      </c>
      <c r="BL409" s="696">
        <f>[52]ACCOUNTALLOC!BL409</f>
        <v>0</v>
      </c>
      <c r="BM409" s="696">
        <f>[52]ACCOUNTALLOC!BM409</f>
        <v>0</v>
      </c>
      <c r="BN409" s="696">
        <f>[52]ACCOUNTALLOC!BN409</f>
        <v>0</v>
      </c>
      <c r="BO409" s="696">
        <f>[52]ACCOUNTALLOC!BO409</f>
        <v>1455316.4888275056</v>
      </c>
      <c r="BP409" s="696"/>
      <c r="BQ409" s="696">
        <f>[52]ACCOUNTALLOC!BQ409</f>
        <v>2225919.0256591602</v>
      </c>
      <c r="BR409" s="696">
        <f>[52]ACCOUNTALLOC!BR409</f>
        <v>23878161.831307773</v>
      </c>
      <c r="BS409" s="696">
        <f>[52]ACCOUNTALLOC!BS409</f>
        <v>178137.06350893815</v>
      </c>
      <c r="BT409" s="696">
        <f>[52]ACCOUNTALLOC!BT409</f>
        <v>0</v>
      </c>
      <c r="BU409" s="696">
        <f>[52]ACCOUNTALLOC!BU409</f>
        <v>0</v>
      </c>
      <c r="BV409" s="696">
        <f>[52]ACCOUNTALLOC!BV409</f>
        <v>0</v>
      </c>
      <c r="BW409" s="696">
        <f>[52]ACCOUNTALLOC!BW409</f>
        <v>26282217.92047587</v>
      </c>
      <c r="BX409" s="696"/>
      <c r="BY409" s="696">
        <f>[52]ACCOUNTALLOC!BY409</f>
        <v>315325.70593671175</v>
      </c>
      <c r="BZ409" s="696">
        <f>[52]ACCOUNTALLOC!BZ409</f>
        <v>2230977.3288615416</v>
      </c>
      <c r="CA409" s="696">
        <f>[52]ACCOUNTALLOC!CA409</f>
        <v>309700.80657888821</v>
      </c>
      <c r="CB409" s="696">
        <f>[52]ACCOUNTALLOC!CB409</f>
        <v>0</v>
      </c>
      <c r="CC409" s="696">
        <f>[52]ACCOUNTALLOC!CC409</f>
        <v>0</v>
      </c>
      <c r="CD409" s="696">
        <f>[52]ACCOUNTALLOC!CD409</f>
        <v>0</v>
      </c>
      <c r="CE409" s="696">
        <f>[52]ACCOUNTALLOC!CE409</f>
        <v>2856003.8413771414</v>
      </c>
      <c r="CF409" s="696"/>
      <c r="CG409" s="696">
        <f>[52]ACCOUNTALLOC!CG409</f>
        <v>398938.48466513416</v>
      </c>
      <c r="CH409" s="696">
        <f>[52]ACCOUNTALLOC!CH409</f>
        <v>2875226.7095961669</v>
      </c>
      <c r="CI409" s="696">
        <f>[52]ACCOUNTALLOC!CI409</f>
        <v>3687239.1851576129</v>
      </c>
      <c r="CJ409" s="696">
        <f>[52]ACCOUNTALLOC!CJ409</f>
        <v>0</v>
      </c>
      <c r="CK409" s="696">
        <f>[52]ACCOUNTALLOC!CK409</f>
        <v>0</v>
      </c>
      <c r="CL409" s="696">
        <f>[52]ACCOUNTALLOC!CL409</f>
        <v>0</v>
      </c>
      <c r="CM409" s="696">
        <f>[52]ACCOUNTALLOC!CM409</f>
        <v>6961404.3794189133</v>
      </c>
      <c r="CN409" s="696">
        <f>[52]ACCOUNTALLOC!CN409</f>
        <v>0</v>
      </c>
      <c r="CO409" s="696">
        <f>[52]ACCOUNTALLOC!CO409</f>
        <v>90003.832917827589</v>
      </c>
      <c r="CP409" s="696">
        <f>[52]ACCOUNTALLOC!CP409</f>
        <v>281394.86681918701</v>
      </c>
      <c r="CQ409" s="696">
        <f>[52]ACCOUNTALLOC!CQ409</f>
        <v>1009.686547328388</v>
      </c>
      <c r="CR409" s="696">
        <f>[52]ACCOUNTALLOC!CR409</f>
        <v>0</v>
      </c>
      <c r="CS409" s="696">
        <f>[52]ACCOUNTALLOC!CS409</f>
        <v>0</v>
      </c>
      <c r="CT409" s="696">
        <f>[52]ACCOUNTALLOC!CT409</f>
        <v>0</v>
      </c>
      <c r="CU409" s="696">
        <f>[52]ACCOUNTALLOC!CU409</f>
        <v>372408.38628434297</v>
      </c>
      <c r="CV409" s="66"/>
      <c r="CW409" s="66">
        <f>[52]ACCOUNTALLOC!CW409</f>
        <v>0</v>
      </c>
      <c r="CX409" s="66">
        <f>[52]ACCOUNTALLOC!CX409</f>
        <v>0</v>
      </c>
      <c r="CY409" s="66">
        <f>[52]ACCOUNTALLOC!CY409</f>
        <v>0</v>
      </c>
      <c r="CZ409" s="66">
        <f>[52]ACCOUNTALLOC!CZ409</f>
        <v>0</v>
      </c>
      <c r="DA409" s="66">
        <f>[52]ACCOUNTALLOC!DA409</f>
        <v>0</v>
      </c>
      <c r="DB409" s="66">
        <f>[52]ACCOUNTALLOC!DB409</f>
        <v>0</v>
      </c>
      <c r="DC409" s="66">
        <f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>[52]ACCOUNTALLOC!E414</f>
        <v>1801005.9159530671</v>
      </c>
      <c r="F414" s="697">
        <f>[52]ACCOUNTALLOC!F414</f>
        <v>13162878.494103339</v>
      </c>
      <c r="G414" s="697">
        <f>[52]ACCOUNTALLOC!G414</f>
        <v>0</v>
      </c>
      <c r="H414" s="697">
        <f>[52]ACCOUNTALLOC!H414</f>
        <v>0</v>
      </c>
      <c r="I414" s="697">
        <f>[52]ACCOUNTALLOC!I414</f>
        <v>0</v>
      </c>
      <c r="J414" s="697">
        <f>[52]ACCOUNTALLOC!J414</f>
        <v>0</v>
      </c>
      <c r="K414" s="697">
        <f>[52]ACCOUNTALLOC!K414</f>
        <v>14963884.410056405</v>
      </c>
      <c r="L414" s="698"/>
      <c r="M414" s="697">
        <f>[52]ACCOUNTALLOC!M414</f>
        <v>415227.30338589509</v>
      </c>
      <c r="N414" s="697">
        <f>[52]ACCOUNTALLOC!N414</f>
        <v>3344532.9739441653</v>
      </c>
      <c r="O414" s="697">
        <f>[52]ACCOUNTALLOC!O414</f>
        <v>0</v>
      </c>
      <c r="P414" s="697">
        <f>[52]ACCOUNTALLOC!P414</f>
        <v>0</v>
      </c>
      <c r="Q414" s="697">
        <f>[52]ACCOUNTALLOC!Q414</f>
        <v>0</v>
      </c>
      <c r="R414" s="697">
        <f>[52]ACCOUNTALLOC!R414</f>
        <v>0</v>
      </c>
      <c r="S414" s="697">
        <f>[52]ACCOUNTALLOC!S414</f>
        <v>3759760.2773300605</v>
      </c>
      <c r="T414" s="698"/>
      <c r="U414" s="697">
        <f>[52]ACCOUNTALLOC!U414</f>
        <v>444433.56486228085</v>
      </c>
      <c r="V414" s="697">
        <f>[52]ACCOUNTALLOC!V414</f>
        <v>3719376.79079937</v>
      </c>
      <c r="W414" s="697">
        <f>[52]ACCOUNTALLOC!W414</f>
        <v>0</v>
      </c>
      <c r="X414" s="697">
        <f>[52]ACCOUNTALLOC!X414</f>
        <v>0</v>
      </c>
      <c r="Y414" s="697">
        <f>[52]ACCOUNTALLOC!Y414</f>
        <v>0</v>
      </c>
      <c r="Z414" s="697">
        <f>[52]ACCOUNTALLOC!Z414</f>
        <v>0</v>
      </c>
      <c r="AA414" s="697">
        <f>[52]ACCOUNTALLOC!AA414</f>
        <v>4163810.3556616511</v>
      </c>
      <c r="AB414" s="698"/>
      <c r="AC414" s="697">
        <f>[52]ACCOUNTALLOC!AC414</f>
        <v>233513.32926230071</v>
      </c>
      <c r="AD414" s="697">
        <f>[52]ACCOUNTALLOC!AD414</f>
        <v>2400358.6452682805</v>
      </c>
      <c r="AE414" s="697">
        <f>[52]ACCOUNTALLOC!AE414</f>
        <v>0</v>
      </c>
      <c r="AF414" s="697">
        <f>[52]ACCOUNTALLOC!AF414</f>
        <v>0</v>
      </c>
      <c r="AG414" s="697">
        <f>[52]ACCOUNTALLOC!AG414</f>
        <v>0</v>
      </c>
      <c r="AH414" s="697">
        <f>[52]ACCOUNTALLOC!AH414</f>
        <v>0</v>
      </c>
      <c r="AI414" s="697">
        <f>[52]ACCOUNTALLOC!AI414</f>
        <v>2633871.9745305814</v>
      </c>
      <c r="AJ414" s="698"/>
      <c r="AK414" s="697">
        <f>[52]ACCOUNTALLOC!AK414</f>
        <v>164959.0991872419</v>
      </c>
      <c r="AL414" s="697">
        <f>[52]ACCOUNTALLOC!AL414</f>
        <v>1670032.2187515136</v>
      </c>
      <c r="AM414" s="697">
        <f>[52]ACCOUNTALLOC!AM414</f>
        <v>0</v>
      </c>
      <c r="AN414" s="697">
        <f>[52]ACCOUNTALLOC!AN414</f>
        <v>0</v>
      </c>
      <c r="AO414" s="697">
        <f>[52]ACCOUNTALLOC!AO414</f>
        <v>0</v>
      </c>
      <c r="AP414" s="697">
        <f>[52]ACCOUNTALLOC!AP414</f>
        <v>0</v>
      </c>
      <c r="AQ414" s="697">
        <f>[52]ACCOUNTALLOC!AQ414</f>
        <v>1834991.3179387555</v>
      </c>
      <c r="AR414" s="698"/>
      <c r="AS414" s="697">
        <f>[52]ACCOUNTALLOC!AS414</f>
        <v>5.6373625159463625</v>
      </c>
      <c r="AT414" s="697">
        <f>[52]ACCOUNTALLOC!AT414</f>
        <v>5273.3077008569189</v>
      </c>
      <c r="AU414" s="697">
        <f>[52]ACCOUNTALLOC!AU414</f>
        <v>0</v>
      </c>
      <c r="AV414" s="697">
        <f>[52]ACCOUNTALLOC!AV414</f>
        <v>0</v>
      </c>
      <c r="AW414" s="697">
        <f>[52]ACCOUNTALLOC!AW414</f>
        <v>0</v>
      </c>
      <c r="AX414" s="697">
        <f>[52]ACCOUNTALLOC!AX414</f>
        <v>0</v>
      </c>
      <c r="AY414" s="697">
        <f>[52]ACCOUNTALLOC!AY414</f>
        <v>5278.9450633728657</v>
      </c>
      <c r="AZ414" s="698"/>
      <c r="BA414" s="697">
        <f>[52]ACCOUNTALLOC!BA414</f>
        <v>0</v>
      </c>
      <c r="BB414" s="697">
        <f>[52]ACCOUNTALLOC!BB414</f>
        <v>145540.73376149862</v>
      </c>
      <c r="BC414" s="697">
        <f>[52]ACCOUNTALLOC!BC414</f>
        <v>0</v>
      </c>
      <c r="BD414" s="697">
        <f>[52]ACCOUNTALLOC!BD414</f>
        <v>0</v>
      </c>
      <c r="BE414" s="697">
        <f>[52]ACCOUNTALLOC!BE414</f>
        <v>0</v>
      </c>
      <c r="BF414" s="697">
        <f>[52]ACCOUNTALLOC!BF414</f>
        <v>0</v>
      </c>
      <c r="BG414" s="697">
        <f>[52]ACCOUNTALLOC!BG414</f>
        <v>145540.73376149862</v>
      </c>
      <c r="BH414" s="698"/>
      <c r="BI414" s="697">
        <f>[52]ACCOUNTALLOC!BI414</f>
        <v>0</v>
      </c>
      <c r="BJ414" s="697">
        <f>[52]ACCOUNTALLOC!BJ414</f>
        <v>0</v>
      </c>
      <c r="BK414" s="697">
        <f>[52]ACCOUNTALLOC!BK414</f>
        <v>0</v>
      </c>
      <c r="BL414" s="697">
        <f>[52]ACCOUNTALLOC!BL414</f>
        <v>0</v>
      </c>
      <c r="BM414" s="697">
        <f>[52]ACCOUNTALLOC!BM414</f>
        <v>0</v>
      </c>
      <c r="BN414" s="697">
        <f>[52]ACCOUNTALLOC!BN414</f>
        <v>0</v>
      </c>
      <c r="BO414" s="697">
        <f>[52]ACCOUNTALLOC!BO414</f>
        <v>0</v>
      </c>
      <c r="BP414" s="698"/>
      <c r="BQ414" s="697">
        <f>[52]ACCOUNTALLOC!BQ414</f>
        <v>56029.630057005066</v>
      </c>
      <c r="BR414" s="697">
        <f>[52]ACCOUNTALLOC!BR414</f>
        <v>722857.84547937475</v>
      </c>
      <c r="BS414" s="697">
        <f>[52]ACCOUNTALLOC!BS414</f>
        <v>0</v>
      </c>
      <c r="BT414" s="697">
        <f>[52]ACCOUNTALLOC!BT414</f>
        <v>0</v>
      </c>
      <c r="BU414" s="697">
        <f>[52]ACCOUNTALLOC!BU414</f>
        <v>0</v>
      </c>
      <c r="BV414" s="697">
        <f>[52]ACCOUNTALLOC!BV414</f>
        <v>0</v>
      </c>
      <c r="BW414" s="697">
        <f>[52]ACCOUNTALLOC!BW414</f>
        <v>778887.47553637985</v>
      </c>
      <c r="BX414" s="698"/>
      <c r="BY414" s="697">
        <f>[52]ACCOUNTALLOC!BY414</f>
        <v>0</v>
      </c>
      <c r="BZ414" s="697">
        <f>[52]ACCOUNTALLOC!BZ414</f>
        <v>0</v>
      </c>
      <c r="CA414" s="697">
        <f>[52]ACCOUNTALLOC!CA414</f>
        <v>0</v>
      </c>
      <c r="CB414" s="697">
        <f>[52]ACCOUNTALLOC!CB414</f>
        <v>0</v>
      </c>
      <c r="CC414" s="697">
        <f>[52]ACCOUNTALLOC!CC414</f>
        <v>0</v>
      </c>
      <c r="CD414" s="697">
        <f>[52]ACCOUNTALLOC!CD414</f>
        <v>0</v>
      </c>
      <c r="CE414" s="697">
        <f>[52]ACCOUNTALLOC!CE414</f>
        <v>0</v>
      </c>
      <c r="CF414" s="698"/>
      <c r="CG414" s="697">
        <f>[52]ACCOUNTALLOC!CG414</f>
        <v>6490.0352683347173</v>
      </c>
      <c r="CH414" s="697">
        <f>[52]ACCOUNTALLOC!CH414</f>
        <v>87041.046092516888</v>
      </c>
      <c r="CI414" s="697">
        <f>[52]ACCOUNTALLOC!CI414</f>
        <v>0</v>
      </c>
      <c r="CJ414" s="697">
        <f>[52]ACCOUNTALLOC!CJ414</f>
        <v>0</v>
      </c>
      <c r="CK414" s="697">
        <f>[52]ACCOUNTALLOC!CK414</f>
        <v>0</v>
      </c>
      <c r="CL414" s="697">
        <f>[52]ACCOUNTALLOC!CL414</f>
        <v>0</v>
      </c>
      <c r="CM414" s="697">
        <f>[52]ACCOUNTALLOC!CM414</f>
        <v>93531.081360851604</v>
      </c>
      <c r="CN414" s="698">
        <f>[52]ACCOUNTALLOC!CN414</f>
        <v>0</v>
      </c>
      <c r="CO414" s="697">
        <f>[52]ACCOUNTALLOC!CO414</f>
        <v>1150.2847138828238</v>
      </c>
      <c r="CP414" s="697">
        <f>[52]ACCOUNTALLOC!CP414</f>
        <v>8518.5990695135824</v>
      </c>
      <c r="CQ414" s="697">
        <f>[52]ACCOUNTALLOC!CQ414</f>
        <v>0</v>
      </c>
      <c r="CR414" s="697">
        <f>[52]ACCOUNTALLOC!CR414</f>
        <v>0</v>
      </c>
      <c r="CS414" s="697">
        <f>[52]ACCOUNTALLOC!CS414</f>
        <v>0</v>
      </c>
      <c r="CT414" s="697">
        <f>[52]ACCOUNTALLOC!CT414</f>
        <v>0</v>
      </c>
      <c r="CU414" s="697">
        <f>[52]ACCOUNTALLOC!CU414</f>
        <v>9668.8837833964062</v>
      </c>
      <c r="CW414" s="65">
        <f>[52]ACCOUNTALLOC!CW414</f>
        <v>0</v>
      </c>
      <c r="CX414" s="65">
        <f>[52]ACCOUNTALLOC!CX414</f>
        <v>0</v>
      </c>
      <c r="CY414" s="65">
        <f>[52]ACCOUNTALLOC!CY414</f>
        <v>0</v>
      </c>
      <c r="CZ414" s="65">
        <f>[52]ACCOUNTALLOC!CZ414</f>
        <v>0</v>
      </c>
      <c r="DA414" s="65">
        <f>[52]ACCOUNTALLOC!DA414</f>
        <v>0</v>
      </c>
      <c r="DB414" s="65">
        <f>[52]ACCOUNTALLOC!DB414</f>
        <v>0</v>
      </c>
      <c r="DC414" s="65">
        <f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>[52]ACCOUNTALLOC!E415</f>
        <v>0</v>
      </c>
      <c r="F415" s="697">
        <f>[52]ACCOUNTALLOC!F415</f>
        <v>0</v>
      </c>
      <c r="G415" s="697">
        <f>[52]ACCOUNTALLOC!G415</f>
        <v>0</v>
      </c>
      <c r="H415" s="697">
        <f>[52]ACCOUNTALLOC!H415</f>
        <v>0</v>
      </c>
      <c r="I415" s="697">
        <f>[52]ACCOUNTALLOC!I415</f>
        <v>0</v>
      </c>
      <c r="J415" s="697">
        <f>[52]ACCOUNTALLOC!J415</f>
        <v>0</v>
      </c>
      <c r="K415" s="697">
        <f>[52]ACCOUNTALLOC!K415</f>
        <v>0</v>
      </c>
      <c r="L415" s="698"/>
      <c r="M415" s="697">
        <f>[52]ACCOUNTALLOC!M415</f>
        <v>0</v>
      </c>
      <c r="N415" s="697">
        <f>[52]ACCOUNTALLOC!N415</f>
        <v>0</v>
      </c>
      <c r="O415" s="697">
        <f>[52]ACCOUNTALLOC!O415</f>
        <v>0</v>
      </c>
      <c r="P415" s="697">
        <f>[52]ACCOUNTALLOC!P415</f>
        <v>0</v>
      </c>
      <c r="Q415" s="697">
        <f>[52]ACCOUNTALLOC!Q415</f>
        <v>0</v>
      </c>
      <c r="R415" s="697">
        <f>[52]ACCOUNTALLOC!R415</f>
        <v>0</v>
      </c>
      <c r="S415" s="697">
        <f>[52]ACCOUNTALLOC!S415</f>
        <v>0</v>
      </c>
      <c r="T415" s="698"/>
      <c r="U415" s="697">
        <f>[52]ACCOUNTALLOC!U415</f>
        <v>0</v>
      </c>
      <c r="V415" s="697">
        <f>[52]ACCOUNTALLOC!V415</f>
        <v>0</v>
      </c>
      <c r="W415" s="697">
        <f>[52]ACCOUNTALLOC!W415</f>
        <v>0</v>
      </c>
      <c r="X415" s="697">
        <f>[52]ACCOUNTALLOC!X415</f>
        <v>0</v>
      </c>
      <c r="Y415" s="697">
        <f>[52]ACCOUNTALLOC!Y415</f>
        <v>0</v>
      </c>
      <c r="Z415" s="697">
        <f>[52]ACCOUNTALLOC!Z415</f>
        <v>0</v>
      </c>
      <c r="AA415" s="697">
        <f>[52]ACCOUNTALLOC!AA415</f>
        <v>0</v>
      </c>
      <c r="AB415" s="698"/>
      <c r="AC415" s="697">
        <f>[52]ACCOUNTALLOC!AC415</f>
        <v>0</v>
      </c>
      <c r="AD415" s="697">
        <f>[52]ACCOUNTALLOC!AD415</f>
        <v>0</v>
      </c>
      <c r="AE415" s="697">
        <f>[52]ACCOUNTALLOC!AE415</f>
        <v>0</v>
      </c>
      <c r="AF415" s="697">
        <f>[52]ACCOUNTALLOC!AF415</f>
        <v>0</v>
      </c>
      <c r="AG415" s="697">
        <f>[52]ACCOUNTALLOC!AG415</f>
        <v>0</v>
      </c>
      <c r="AH415" s="697">
        <f>[52]ACCOUNTALLOC!AH415</f>
        <v>0</v>
      </c>
      <c r="AI415" s="697">
        <f>[52]ACCOUNTALLOC!AI415</f>
        <v>0</v>
      </c>
      <c r="AJ415" s="698"/>
      <c r="AK415" s="697">
        <f>[52]ACCOUNTALLOC!AK415</f>
        <v>0</v>
      </c>
      <c r="AL415" s="697">
        <f>[52]ACCOUNTALLOC!AL415</f>
        <v>0</v>
      </c>
      <c r="AM415" s="697">
        <f>[52]ACCOUNTALLOC!AM415</f>
        <v>0</v>
      </c>
      <c r="AN415" s="697">
        <f>[52]ACCOUNTALLOC!AN415</f>
        <v>0</v>
      </c>
      <c r="AO415" s="697">
        <f>[52]ACCOUNTALLOC!AO415</f>
        <v>0</v>
      </c>
      <c r="AP415" s="697">
        <f>[52]ACCOUNTALLOC!AP415</f>
        <v>0</v>
      </c>
      <c r="AQ415" s="697">
        <f>[52]ACCOUNTALLOC!AQ415</f>
        <v>0</v>
      </c>
      <c r="AR415" s="698"/>
      <c r="AS415" s="697">
        <f>[52]ACCOUNTALLOC!AS415</f>
        <v>0</v>
      </c>
      <c r="AT415" s="697">
        <f>[52]ACCOUNTALLOC!AT415</f>
        <v>0</v>
      </c>
      <c r="AU415" s="697">
        <f>[52]ACCOUNTALLOC!AU415</f>
        <v>0</v>
      </c>
      <c r="AV415" s="697">
        <f>[52]ACCOUNTALLOC!AV415</f>
        <v>0</v>
      </c>
      <c r="AW415" s="697">
        <f>[52]ACCOUNTALLOC!AW415</f>
        <v>0</v>
      </c>
      <c r="AX415" s="697">
        <f>[52]ACCOUNTALLOC!AX415</f>
        <v>0</v>
      </c>
      <c r="AY415" s="697">
        <f>[52]ACCOUNTALLOC!AY415</f>
        <v>0</v>
      </c>
      <c r="AZ415" s="698"/>
      <c r="BA415" s="697">
        <f>[52]ACCOUNTALLOC!BA415</f>
        <v>0</v>
      </c>
      <c r="BB415" s="697">
        <f>[52]ACCOUNTALLOC!BB415</f>
        <v>0</v>
      </c>
      <c r="BC415" s="697">
        <f>[52]ACCOUNTALLOC!BC415</f>
        <v>0</v>
      </c>
      <c r="BD415" s="697">
        <f>[52]ACCOUNTALLOC!BD415</f>
        <v>0</v>
      </c>
      <c r="BE415" s="697">
        <f>[52]ACCOUNTALLOC!BE415</f>
        <v>0</v>
      </c>
      <c r="BF415" s="697">
        <f>[52]ACCOUNTALLOC!BF415</f>
        <v>0</v>
      </c>
      <c r="BG415" s="697">
        <f>[52]ACCOUNTALLOC!BG415</f>
        <v>0</v>
      </c>
      <c r="BH415" s="698"/>
      <c r="BI415" s="697">
        <f>[52]ACCOUNTALLOC!BI415</f>
        <v>0</v>
      </c>
      <c r="BJ415" s="697">
        <f>[52]ACCOUNTALLOC!BJ415</f>
        <v>0</v>
      </c>
      <c r="BK415" s="697">
        <f>[52]ACCOUNTALLOC!BK415</f>
        <v>0</v>
      </c>
      <c r="BL415" s="697">
        <f>[52]ACCOUNTALLOC!BL415</f>
        <v>0</v>
      </c>
      <c r="BM415" s="697">
        <f>[52]ACCOUNTALLOC!BM415</f>
        <v>0</v>
      </c>
      <c r="BN415" s="697">
        <f>[52]ACCOUNTALLOC!BN415</f>
        <v>0</v>
      </c>
      <c r="BO415" s="697">
        <f>[52]ACCOUNTALLOC!BO415</f>
        <v>0</v>
      </c>
      <c r="BP415" s="698"/>
      <c r="BQ415" s="697">
        <f>[52]ACCOUNTALLOC!BQ415</f>
        <v>0</v>
      </c>
      <c r="BR415" s="697">
        <f>[52]ACCOUNTALLOC!BR415</f>
        <v>0</v>
      </c>
      <c r="BS415" s="697">
        <f>[52]ACCOUNTALLOC!BS415</f>
        <v>0</v>
      </c>
      <c r="BT415" s="697">
        <f>[52]ACCOUNTALLOC!BT415</f>
        <v>0</v>
      </c>
      <c r="BU415" s="697">
        <f>[52]ACCOUNTALLOC!BU415</f>
        <v>0</v>
      </c>
      <c r="BV415" s="697">
        <f>[52]ACCOUNTALLOC!BV415</f>
        <v>0</v>
      </c>
      <c r="BW415" s="697">
        <f>[52]ACCOUNTALLOC!BW415</f>
        <v>0</v>
      </c>
      <c r="BX415" s="698"/>
      <c r="BY415" s="697">
        <f>[52]ACCOUNTALLOC!BY415</f>
        <v>0</v>
      </c>
      <c r="BZ415" s="697">
        <f>[52]ACCOUNTALLOC!BZ415</f>
        <v>0</v>
      </c>
      <c r="CA415" s="697">
        <f>[52]ACCOUNTALLOC!CA415</f>
        <v>0</v>
      </c>
      <c r="CB415" s="697">
        <f>[52]ACCOUNTALLOC!CB415</f>
        <v>0</v>
      </c>
      <c r="CC415" s="697">
        <f>[52]ACCOUNTALLOC!CC415</f>
        <v>0</v>
      </c>
      <c r="CD415" s="697">
        <f>[52]ACCOUNTALLOC!CD415</f>
        <v>0</v>
      </c>
      <c r="CE415" s="697">
        <f>[52]ACCOUNTALLOC!CE415</f>
        <v>0</v>
      </c>
      <c r="CF415" s="698"/>
      <c r="CG415" s="697">
        <f>[52]ACCOUNTALLOC!CG415</f>
        <v>0</v>
      </c>
      <c r="CH415" s="697">
        <f>[52]ACCOUNTALLOC!CH415</f>
        <v>0</v>
      </c>
      <c r="CI415" s="697">
        <f>[52]ACCOUNTALLOC!CI415</f>
        <v>0</v>
      </c>
      <c r="CJ415" s="697">
        <f>[52]ACCOUNTALLOC!CJ415</f>
        <v>0</v>
      </c>
      <c r="CK415" s="697">
        <f>[52]ACCOUNTALLOC!CK415</f>
        <v>0</v>
      </c>
      <c r="CL415" s="697">
        <f>[52]ACCOUNTALLOC!CL415</f>
        <v>0</v>
      </c>
      <c r="CM415" s="697">
        <f>[52]ACCOUNTALLOC!CM415</f>
        <v>0</v>
      </c>
      <c r="CN415" s="698">
        <f>[52]ACCOUNTALLOC!CN415</f>
        <v>0</v>
      </c>
      <c r="CO415" s="697">
        <f>[52]ACCOUNTALLOC!CO415</f>
        <v>0</v>
      </c>
      <c r="CP415" s="697">
        <f>[52]ACCOUNTALLOC!CP415</f>
        <v>0</v>
      </c>
      <c r="CQ415" s="697">
        <f>[52]ACCOUNTALLOC!CQ415</f>
        <v>0</v>
      </c>
      <c r="CR415" s="697">
        <f>[52]ACCOUNTALLOC!CR415</f>
        <v>0</v>
      </c>
      <c r="CS415" s="697">
        <f>[52]ACCOUNTALLOC!CS415</f>
        <v>0</v>
      </c>
      <c r="CT415" s="697">
        <f>[52]ACCOUNTALLOC!CT415</f>
        <v>0</v>
      </c>
      <c r="CU415" s="697">
        <f>[52]ACCOUNTALLOC!CU415</f>
        <v>0</v>
      </c>
      <c r="CW415" s="65">
        <f>[52]ACCOUNTALLOC!CW415</f>
        <v>0</v>
      </c>
      <c r="CX415" s="65">
        <f>[52]ACCOUNTALLOC!CX415</f>
        <v>0</v>
      </c>
      <c r="CY415" s="65">
        <f>[52]ACCOUNTALLOC!CY415</f>
        <v>0</v>
      </c>
      <c r="CZ415" s="65">
        <f>[52]ACCOUNTALLOC!CZ415</f>
        <v>0</v>
      </c>
      <c r="DA415" s="65">
        <f>[52]ACCOUNTALLOC!DA415</f>
        <v>0</v>
      </c>
      <c r="DB415" s="65">
        <f>[52]ACCOUNTALLOC!DB415</f>
        <v>0</v>
      </c>
      <c r="DC415" s="65">
        <f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>[52]ACCOUNTALLOC!E416</f>
        <v>0</v>
      </c>
      <c r="F416" s="697">
        <f>[52]ACCOUNTALLOC!F416</f>
        <v>0</v>
      </c>
      <c r="G416" s="697">
        <f>[52]ACCOUNTALLOC!G416</f>
        <v>0</v>
      </c>
      <c r="H416" s="697">
        <f>[52]ACCOUNTALLOC!H416</f>
        <v>0</v>
      </c>
      <c r="I416" s="697">
        <f>[52]ACCOUNTALLOC!I416</f>
        <v>0</v>
      </c>
      <c r="J416" s="697">
        <f>[52]ACCOUNTALLOC!J416</f>
        <v>0</v>
      </c>
      <c r="K416" s="697">
        <f>[52]ACCOUNTALLOC!K416</f>
        <v>0</v>
      </c>
      <c r="L416" s="698"/>
      <c r="M416" s="697">
        <f>[52]ACCOUNTALLOC!M416</f>
        <v>0</v>
      </c>
      <c r="N416" s="697">
        <f>[52]ACCOUNTALLOC!N416</f>
        <v>0</v>
      </c>
      <c r="O416" s="697">
        <f>[52]ACCOUNTALLOC!O416</f>
        <v>0</v>
      </c>
      <c r="P416" s="697">
        <f>[52]ACCOUNTALLOC!P416</f>
        <v>0</v>
      </c>
      <c r="Q416" s="697">
        <f>[52]ACCOUNTALLOC!Q416</f>
        <v>0</v>
      </c>
      <c r="R416" s="697">
        <f>[52]ACCOUNTALLOC!R416</f>
        <v>0</v>
      </c>
      <c r="S416" s="697">
        <f>[52]ACCOUNTALLOC!S416</f>
        <v>0</v>
      </c>
      <c r="T416" s="698"/>
      <c r="U416" s="697">
        <f>[52]ACCOUNTALLOC!U416</f>
        <v>0</v>
      </c>
      <c r="V416" s="697">
        <f>[52]ACCOUNTALLOC!V416</f>
        <v>0</v>
      </c>
      <c r="W416" s="697">
        <f>[52]ACCOUNTALLOC!W416</f>
        <v>0</v>
      </c>
      <c r="X416" s="697">
        <f>[52]ACCOUNTALLOC!X416</f>
        <v>0</v>
      </c>
      <c r="Y416" s="697">
        <f>[52]ACCOUNTALLOC!Y416</f>
        <v>0</v>
      </c>
      <c r="Z416" s="697">
        <f>[52]ACCOUNTALLOC!Z416</f>
        <v>0</v>
      </c>
      <c r="AA416" s="697">
        <f>[52]ACCOUNTALLOC!AA416</f>
        <v>0</v>
      </c>
      <c r="AB416" s="698"/>
      <c r="AC416" s="697">
        <f>[52]ACCOUNTALLOC!AC416</f>
        <v>0</v>
      </c>
      <c r="AD416" s="697">
        <f>[52]ACCOUNTALLOC!AD416</f>
        <v>0</v>
      </c>
      <c r="AE416" s="697">
        <f>[52]ACCOUNTALLOC!AE416</f>
        <v>0</v>
      </c>
      <c r="AF416" s="697">
        <f>[52]ACCOUNTALLOC!AF416</f>
        <v>0</v>
      </c>
      <c r="AG416" s="697">
        <f>[52]ACCOUNTALLOC!AG416</f>
        <v>0</v>
      </c>
      <c r="AH416" s="697">
        <f>[52]ACCOUNTALLOC!AH416</f>
        <v>0</v>
      </c>
      <c r="AI416" s="697">
        <f>[52]ACCOUNTALLOC!AI416</f>
        <v>0</v>
      </c>
      <c r="AJ416" s="698"/>
      <c r="AK416" s="697">
        <f>[52]ACCOUNTALLOC!AK416</f>
        <v>0</v>
      </c>
      <c r="AL416" s="697">
        <f>[52]ACCOUNTALLOC!AL416</f>
        <v>0</v>
      </c>
      <c r="AM416" s="697">
        <f>[52]ACCOUNTALLOC!AM416</f>
        <v>0</v>
      </c>
      <c r="AN416" s="697">
        <f>[52]ACCOUNTALLOC!AN416</f>
        <v>0</v>
      </c>
      <c r="AO416" s="697">
        <f>[52]ACCOUNTALLOC!AO416</f>
        <v>0</v>
      </c>
      <c r="AP416" s="697">
        <f>[52]ACCOUNTALLOC!AP416</f>
        <v>0</v>
      </c>
      <c r="AQ416" s="697">
        <f>[52]ACCOUNTALLOC!AQ416</f>
        <v>0</v>
      </c>
      <c r="AR416" s="698"/>
      <c r="AS416" s="697">
        <f>[52]ACCOUNTALLOC!AS416</f>
        <v>0</v>
      </c>
      <c r="AT416" s="697">
        <f>[52]ACCOUNTALLOC!AT416</f>
        <v>0</v>
      </c>
      <c r="AU416" s="697">
        <f>[52]ACCOUNTALLOC!AU416</f>
        <v>0</v>
      </c>
      <c r="AV416" s="697">
        <f>[52]ACCOUNTALLOC!AV416</f>
        <v>0</v>
      </c>
      <c r="AW416" s="697">
        <f>[52]ACCOUNTALLOC!AW416</f>
        <v>0</v>
      </c>
      <c r="AX416" s="697">
        <f>[52]ACCOUNTALLOC!AX416</f>
        <v>0</v>
      </c>
      <c r="AY416" s="697">
        <f>[52]ACCOUNTALLOC!AY416</f>
        <v>0</v>
      </c>
      <c r="AZ416" s="698"/>
      <c r="BA416" s="697">
        <f>[52]ACCOUNTALLOC!BA416</f>
        <v>0</v>
      </c>
      <c r="BB416" s="697">
        <f>[52]ACCOUNTALLOC!BB416</f>
        <v>0</v>
      </c>
      <c r="BC416" s="697">
        <f>[52]ACCOUNTALLOC!BC416</f>
        <v>0</v>
      </c>
      <c r="BD416" s="697">
        <f>[52]ACCOUNTALLOC!BD416</f>
        <v>0</v>
      </c>
      <c r="BE416" s="697">
        <f>[52]ACCOUNTALLOC!BE416</f>
        <v>0</v>
      </c>
      <c r="BF416" s="697">
        <f>[52]ACCOUNTALLOC!BF416</f>
        <v>0</v>
      </c>
      <c r="BG416" s="697">
        <f>[52]ACCOUNTALLOC!BG416</f>
        <v>0</v>
      </c>
      <c r="BH416" s="698"/>
      <c r="BI416" s="697">
        <f>[52]ACCOUNTALLOC!BI416</f>
        <v>0</v>
      </c>
      <c r="BJ416" s="697">
        <f>[52]ACCOUNTALLOC!BJ416</f>
        <v>0</v>
      </c>
      <c r="BK416" s="697">
        <f>[52]ACCOUNTALLOC!BK416</f>
        <v>0</v>
      </c>
      <c r="BL416" s="697">
        <f>[52]ACCOUNTALLOC!BL416</f>
        <v>0</v>
      </c>
      <c r="BM416" s="697">
        <f>[52]ACCOUNTALLOC!BM416</f>
        <v>0</v>
      </c>
      <c r="BN416" s="697">
        <f>[52]ACCOUNTALLOC!BN416</f>
        <v>0</v>
      </c>
      <c r="BO416" s="697">
        <f>[52]ACCOUNTALLOC!BO416</f>
        <v>0</v>
      </c>
      <c r="BP416" s="698"/>
      <c r="BQ416" s="697">
        <f>[52]ACCOUNTALLOC!BQ416</f>
        <v>0</v>
      </c>
      <c r="BR416" s="697">
        <f>[52]ACCOUNTALLOC!BR416</f>
        <v>0</v>
      </c>
      <c r="BS416" s="697">
        <f>[52]ACCOUNTALLOC!BS416</f>
        <v>0</v>
      </c>
      <c r="BT416" s="697">
        <f>[52]ACCOUNTALLOC!BT416</f>
        <v>0</v>
      </c>
      <c r="BU416" s="697">
        <f>[52]ACCOUNTALLOC!BU416</f>
        <v>0</v>
      </c>
      <c r="BV416" s="697">
        <f>[52]ACCOUNTALLOC!BV416</f>
        <v>0</v>
      </c>
      <c r="BW416" s="697">
        <f>[52]ACCOUNTALLOC!BW416</f>
        <v>0</v>
      </c>
      <c r="BX416" s="698"/>
      <c r="BY416" s="697">
        <f>[52]ACCOUNTALLOC!BY416</f>
        <v>0</v>
      </c>
      <c r="BZ416" s="697">
        <f>[52]ACCOUNTALLOC!BZ416</f>
        <v>0</v>
      </c>
      <c r="CA416" s="697">
        <f>[52]ACCOUNTALLOC!CA416</f>
        <v>0</v>
      </c>
      <c r="CB416" s="697">
        <f>[52]ACCOUNTALLOC!CB416</f>
        <v>0</v>
      </c>
      <c r="CC416" s="697">
        <f>[52]ACCOUNTALLOC!CC416</f>
        <v>0</v>
      </c>
      <c r="CD416" s="697">
        <f>[52]ACCOUNTALLOC!CD416</f>
        <v>0</v>
      </c>
      <c r="CE416" s="697">
        <f>[52]ACCOUNTALLOC!CE416</f>
        <v>0</v>
      </c>
      <c r="CF416" s="698"/>
      <c r="CG416" s="697">
        <f>[52]ACCOUNTALLOC!CG416</f>
        <v>0</v>
      </c>
      <c r="CH416" s="697">
        <f>[52]ACCOUNTALLOC!CH416</f>
        <v>0</v>
      </c>
      <c r="CI416" s="697">
        <f>[52]ACCOUNTALLOC!CI416</f>
        <v>0</v>
      </c>
      <c r="CJ416" s="697">
        <f>[52]ACCOUNTALLOC!CJ416</f>
        <v>0</v>
      </c>
      <c r="CK416" s="697">
        <f>[52]ACCOUNTALLOC!CK416</f>
        <v>0</v>
      </c>
      <c r="CL416" s="697">
        <f>[52]ACCOUNTALLOC!CL416</f>
        <v>0</v>
      </c>
      <c r="CM416" s="697">
        <f>[52]ACCOUNTALLOC!CM416</f>
        <v>0</v>
      </c>
      <c r="CN416" s="698">
        <f>[52]ACCOUNTALLOC!CN416</f>
        <v>0</v>
      </c>
      <c r="CO416" s="697">
        <f>[52]ACCOUNTALLOC!CO416</f>
        <v>0</v>
      </c>
      <c r="CP416" s="697">
        <f>[52]ACCOUNTALLOC!CP416</f>
        <v>0</v>
      </c>
      <c r="CQ416" s="697">
        <f>[52]ACCOUNTALLOC!CQ416</f>
        <v>0</v>
      </c>
      <c r="CR416" s="697">
        <f>[52]ACCOUNTALLOC!CR416</f>
        <v>0</v>
      </c>
      <c r="CS416" s="697">
        <f>[52]ACCOUNTALLOC!CS416</f>
        <v>0</v>
      </c>
      <c r="CT416" s="697">
        <f>[52]ACCOUNTALLOC!CT416</f>
        <v>0</v>
      </c>
      <c r="CU416" s="697">
        <f>[52]ACCOUNTALLOC!CU416</f>
        <v>0</v>
      </c>
      <c r="CW416" s="65">
        <f>[52]ACCOUNTALLOC!CW416</f>
        <v>0</v>
      </c>
      <c r="CX416" s="65">
        <f>[52]ACCOUNTALLOC!CX416</f>
        <v>0</v>
      </c>
      <c r="CY416" s="65">
        <f>[52]ACCOUNTALLOC!CY416</f>
        <v>0</v>
      </c>
      <c r="CZ416" s="65">
        <f>[52]ACCOUNTALLOC!CZ416</f>
        <v>0</v>
      </c>
      <c r="DA416" s="65">
        <f>[52]ACCOUNTALLOC!DA416</f>
        <v>0</v>
      </c>
      <c r="DB416" s="65">
        <f>[52]ACCOUNTALLOC!DB416</f>
        <v>0</v>
      </c>
      <c r="DC416" s="65">
        <f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>[52]ACCOUNTALLOC!E417</f>
        <v>0</v>
      </c>
      <c r="F417" s="697">
        <f>[52]ACCOUNTALLOC!F417</f>
        <v>0</v>
      </c>
      <c r="G417" s="697">
        <f>[52]ACCOUNTALLOC!G417</f>
        <v>0</v>
      </c>
      <c r="H417" s="697">
        <f>[52]ACCOUNTALLOC!H417</f>
        <v>0</v>
      </c>
      <c r="I417" s="697">
        <f>[52]ACCOUNTALLOC!I417</f>
        <v>0</v>
      </c>
      <c r="J417" s="697">
        <f>[52]ACCOUNTALLOC!J417</f>
        <v>0</v>
      </c>
      <c r="K417" s="697">
        <f>[52]ACCOUNTALLOC!K417</f>
        <v>0</v>
      </c>
      <c r="L417" s="698"/>
      <c r="M417" s="697">
        <f>[52]ACCOUNTALLOC!M417</f>
        <v>0</v>
      </c>
      <c r="N417" s="697">
        <f>[52]ACCOUNTALLOC!N417</f>
        <v>0</v>
      </c>
      <c r="O417" s="697">
        <f>[52]ACCOUNTALLOC!O417</f>
        <v>0</v>
      </c>
      <c r="P417" s="697">
        <f>[52]ACCOUNTALLOC!P417</f>
        <v>0</v>
      </c>
      <c r="Q417" s="697">
        <f>[52]ACCOUNTALLOC!Q417</f>
        <v>0</v>
      </c>
      <c r="R417" s="697">
        <f>[52]ACCOUNTALLOC!R417</f>
        <v>0</v>
      </c>
      <c r="S417" s="697">
        <f>[52]ACCOUNTALLOC!S417</f>
        <v>0</v>
      </c>
      <c r="T417" s="698"/>
      <c r="U417" s="697">
        <f>[52]ACCOUNTALLOC!U417</f>
        <v>0</v>
      </c>
      <c r="V417" s="697">
        <f>[52]ACCOUNTALLOC!V417</f>
        <v>0</v>
      </c>
      <c r="W417" s="697">
        <f>[52]ACCOUNTALLOC!W417</f>
        <v>0</v>
      </c>
      <c r="X417" s="697">
        <f>[52]ACCOUNTALLOC!X417</f>
        <v>0</v>
      </c>
      <c r="Y417" s="697">
        <f>[52]ACCOUNTALLOC!Y417</f>
        <v>0</v>
      </c>
      <c r="Z417" s="697">
        <f>[52]ACCOUNTALLOC!Z417</f>
        <v>0</v>
      </c>
      <c r="AA417" s="697">
        <f>[52]ACCOUNTALLOC!AA417</f>
        <v>0</v>
      </c>
      <c r="AB417" s="698"/>
      <c r="AC417" s="697">
        <f>[52]ACCOUNTALLOC!AC417</f>
        <v>0</v>
      </c>
      <c r="AD417" s="697">
        <f>[52]ACCOUNTALLOC!AD417</f>
        <v>0</v>
      </c>
      <c r="AE417" s="697">
        <f>[52]ACCOUNTALLOC!AE417</f>
        <v>0</v>
      </c>
      <c r="AF417" s="697">
        <f>[52]ACCOUNTALLOC!AF417</f>
        <v>0</v>
      </c>
      <c r="AG417" s="697">
        <f>[52]ACCOUNTALLOC!AG417</f>
        <v>0</v>
      </c>
      <c r="AH417" s="697">
        <f>[52]ACCOUNTALLOC!AH417</f>
        <v>0</v>
      </c>
      <c r="AI417" s="697">
        <f>[52]ACCOUNTALLOC!AI417</f>
        <v>0</v>
      </c>
      <c r="AJ417" s="698"/>
      <c r="AK417" s="697">
        <f>[52]ACCOUNTALLOC!AK417</f>
        <v>0</v>
      </c>
      <c r="AL417" s="697">
        <f>[52]ACCOUNTALLOC!AL417</f>
        <v>0</v>
      </c>
      <c r="AM417" s="697">
        <f>[52]ACCOUNTALLOC!AM417</f>
        <v>0</v>
      </c>
      <c r="AN417" s="697">
        <f>[52]ACCOUNTALLOC!AN417</f>
        <v>0</v>
      </c>
      <c r="AO417" s="697">
        <f>[52]ACCOUNTALLOC!AO417</f>
        <v>0</v>
      </c>
      <c r="AP417" s="697">
        <f>[52]ACCOUNTALLOC!AP417</f>
        <v>0</v>
      </c>
      <c r="AQ417" s="697">
        <f>[52]ACCOUNTALLOC!AQ417</f>
        <v>0</v>
      </c>
      <c r="AR417" s="698"/>
      <c r="AS417" s="697">
        <f>[52]ACCOUNTALLOC!AS417</f>
        <v>0</v>
      </c>
      <c r="AT417" s="697">
        <f>[52]ACCOUNTALLOC!AT417</f>
        <v>0</v>
      </c>
      <c r="AU417" s="697">
        <f>[52]ACCOUNTALLOC!AU417</f>
        <v>0</v>
      </c>
      <c r="AV417" s="697">
        <f>[52]ACCOUNTALLOC!AV417</f>
        <v>0</v>
      </c>
      <c r="AW417" s="697">
        <f>[52]ACCOUNTALLOC!AW417</f>
        <v>0</v>
      </c>
      <c r="AX417" s="697">
        <f>[52]ACCOUNTALLOC!AX417</f>
        <v>0</v>
      </c>
      <c r="AY417" s="697">
        <f>[52]ACCOUNTALLOC!AY417</f>
        <v>0</v>
      </c>
      <c r="AZ417" s="698"/>
      <c r="BA417" s="697">
        <f>[52]ACCOUNTALLOC!BA417</f>
        <v>0</v>
      </c>
      <c r="BB417" s="697">
        <f>[52]ACCOUNTALLOC!BB417</f>
        <v>0</v>
      </c>
      <c r="BC417" s="697">
        <f>[52]ACCOUNTALLOC!BC417</f>
        <v>0</v>
      </c>
      <c r="BD417" s="697">
        <f>[52]ACCOUNTALLOC!BD417</f>
        <v>0</v>
      </c>
      <c r="BE417" s="697">
        <f>[52]ACCOUNTALLOC!BE417</f>
        <v>0</v>
      </c>
      <c r="BF417" s="697">
        <f>[52]ACCOUNTALLOC!BF417</f>
        <v>0</v>
      </c>
      <c r="BG417" s="697">
        <f>[52]ACCOUNTALLOC!BG417</f>
        <v>0</v>
      </c>
      <c r="BH417" s="698"/>
      <c r="BI417" s="697">
        <f>[52]ACCOUNTALLOC!BI417</f>
        <v>0</v>
      </c>
      <c r="BJ417" s="697">
        <f>[52]ACCOUNTALLOC!BJ417</f>
        <v>0</v>
      </c>
      <c r="BK417" s="697">
        <f>[52]ACCOUNTALLOC!BK417</f>
        <v>0</v>
      </c>
      <c r="BL417" s="697">
        <f>[52]ACCOUNTALLOC!BL417</f>
        <v>0</v>
      </c>
      <c r="BM417" s="697">
        <f>[52]ACCOUNTALLOC!BM417</f>
        <v>0</v>
      </c>
      <c r="BN417" s="697">
        <f>[52]ACCOUNTALLOC!BN417</f>
        <v>0</v>
      </c>
      <c r="BO417" s="697">
        <f>[52]ACCOUNTALLOC!BO417</f>
        <v>0</v>
      </c>
      <c r="BP417" s="698"/>
      <c r="BQ417" s="697">
        <f>[52]ACCOUNTALLOC!BQ417</f>
        <v>0</v>
      </c>
      <c r="BR417" s="697">
        <f>[52]ACCOUNTALLOC!BR417</f>
        <v>0</v>
      </c>
      <c r="BS417" s="697">
        <f>[52]ACCOUNTALLOC!BS417</f>
        <v>0</v>
      </c>
      <c r="BT417" s="697">
        <f>[52]ACCOUNTALLOC!BT417</f>
        <v>0</v>
      </c>
      <c r="BU417" s="697">
        <f>[52]ACCOUNTALLOC!BU417</f>
        <v>0</v>
      </c>
      <c r="BV417" s="697">
        <f>[52]ACCOUNTALLOC!BV417</f>
        <v>0</v>
      </c>
      <c r="BW417" s="697">
        <f>[52]ACCOUNTALLOC!BW417</f>
        <v>0</v>
      </c>
      <c r="BX417" s="698"/>
      <c r="BY417" s="697">
        <f>[52]ACCOUNTALLOC!BY417</f>
        <v>0</v>
      </c>
      <c r="BZ417" s="697">
        <f>[52]ACCOUNTALLOC!BZ417</f>
        <v>0</v>
      </c>
      <c r="CA417" s="697">
        <f>[52]ACCOUNTALLOC!CA417</f>
        <v>0</v>
      </c>
      <c r="CB417" s="697">
        <f>[52]ACCOUNTALLOC!CB417</f>
        <v>0</v>
      </c>
      <c r="CC417" s="697">
        <f>[52]ACCOUNTALLOC!CC417</f>
        <v>0</v>
      </c>
      <c r="CD417" s="697">
        <f>[52]ACCOUNTALLOC!CD417</f>
        <v>0</v>
      </c>
      <c r="CE417" s="697">
        <f>[52]ACCOUNTALLOC!CE417</f>
        <v>0</v>
      </c>
      <c r="CF417" s="698"/>
      <c r="CG417" s="697">
        <f>[52]ACCOUNTALLOC!CG417</f>
        <v>0</v>
      </c>
      <c r="CH417" s="697">
        <f>[52]ACCOUNTALLOC!CH417</f>
        <v>0</v>
      </c>
      <c r="CI417" s="697">
        <f>[52]ACCOUNTALLOC!CI417</f>
        <v>0</v>
      </c>
      <c r="CJ417" s="697">
        <f>[52]ACCOUNTALLOC!CJ417</f>
        <v>0</v>
      </c>
      <c r="CK417" s="697">
        <f>[52]ACCOUNTALLOC!CK417</f>
        <v>0</v>
      </c>
      <c r="CL417" s="697">
        <f>[52]ACCOUNTALLOC!CL417</f>
        <v>0</v>
      </c>
      <c r="CM417" s="697">
        <f>[52]ACCOUNTALLOC!CM417</f>
        <v>0</v>
      </c>
      <c r="CN417" s="698">
        <f>[52]ACCOUNTALLOC!CN417</f>
        <v>0</v>
      </c>
      <c r="CO417" s="697">
        <f>[52]ACCOUNTALLOC!CO417</f>
        <v>0</v>
      </c>
      <c r="CP417" s="697">
        <f>[52]ACCOUNTALLOC!CP417</f>
        <v>0</v>
      </c>
      <c r="CQ417" s="697">
        <f>[52]ACCOUNTALLOC!CQ417</f>
        <v>0</v>
      </c>
      <c r="CR417" s="697">
        <f>[52]ACCOUNTALLOC!CR417</f>
        <v>0</v>
      </c>
      <c r="CS417" s="697">
        <f>[52]ACCOUNTALLOC!CS417</f>
        <v>0</v>
      </c>
      <c r="CT417" s="697">
        <f>[52]ACCOUNTALLOC!CT417</f>
        <v>0</v>
      </c>
      <c r="CU417" s="697">
        <f>[52]ACCOUNTALLOC!CU417</f>
        <v>0</v>
      </c>
      <c r="CW417" s="65">
        <f>[52]ACCOUNTALLOC!CW417</f>
        <v>0</v>
      </c>
      <c r="CX417" s="65">
        <f>[52]ACCOUNTALLOC!CX417</f>
        <v>0</v>
      </c>
      <c r="CY417" s="65">
        <f>[52]ACCOUNTALLOC!CY417</f>
        <v>0</v>
      </c>
      <c r="CZ417" s="65">
        <f>[52]ACCOUNTALLOC!CZ417</f>
        <v>0</v>
      </c>
      <c r="DA417" s="65">
        <f>[52]ACCOUNTALLOC!DA417</f>
        <v>0</v>
      </c>
      <c r="DB417" s="65">
        <f>[52]ACCOUNTALLOC!DB417</f>
        <v>0</v>
      </c>
      <c r="DC417" s="65">
        <f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>[52]ACCOUNTALLOC!E418</f>
        <v>0</v>
      </c>
      <c r="F418" s="697">
        <f>[52]ACCOUNTALLOC!F418</f>
        <v>0</v>
      </c>
      <c r="G418" s="697">
        <f>[52]ACCOUNTALLOC!G418</f>
        <v>0</v>
      </c>
      <c r="H418" s="697">
        <f>[52]ACCOUNTALLOC!H418</f>
        <v>0</v>
      </c>
      <c r="I418" s="697">
        <f>[52]ACCOUNTALLOC!I418</f>
        <v>0</v>
      </c>
      <c r="J418" s="697">
        <f>[52]ACCOUNTALLOC!J418</f>
        <v>0</v>
      </c>
      <c r="K418" s="697">
        <f>[52]ACCOUNTALLOC!K418</f>
        <v>0</v>
      </c>
      <c r="L418" s="698"/>
      <c r="M418" s="697">
        <f>[52]ACCOUNTALLOC!M418</f>
        <v>0</v>
      </c>
      <c r="N418" s="697">
        <f>[52]ACCOUNTALLOC!N418</f>
        <v>0</v>
      </c>
      <c r="O418" s="697">
        <f>[52]ACCOUNTALLOC!O418</f>
        <v>0</v>
      </c>
      <c r="P418" s="697">
        <f>[52]ACCOUNTALLOC!P418</f>
        <v>0</v>
      </c>
      <c r="Q418" s="697">
        <f>[52]ACCOUNTALLOC!Q418</f>
        <v>0</v>
      </c>
      <c r="R418" s="697">
        <f>[52]ACCOUNTALLOC!R418</f>
        <v>0</v>
      </c>
      <c r="S418" s="697">
        <f>[52]ACCOUNTALLOC!S418</f>
        <v>0</v>
      </c>
      <c r="T418" s="698"/>
      <c r="U418" s="697">
        <f>[52]ACCOUNTALLOC!U418</f>
        <v>0</v>
      </c>
      <c r="V418" s="697">
        <f>[52]ACCOUNTALLOC!V418</f>
        <v>0</v>
      </c>
      <c r="W418" s="697">
        <f>[52]ACCOUNTALLOC!W418</f>
        <v>0</v>
      </c>
      <c r="X418" s="697">
        <f>[52]ACCOUNTALLOC!X418</f>
        <v>0</v>
      </c>
      <c r="Y418" s="697">
        <f>[52]ACCOUNTALLOC!Y418</f>
        <v>0</v>
      </c>
      <c r="Z418" s="697">
        <f>[52]ACCOUNTALLOC!Z418</f>
        <v>0</v>
      </c>
      <c r="AA418" s="697">
        <f>[52]ACCOUNTALLOC!AA418</f>
        <v>0</v>
      </c>
      <c r="AB418" s="698"/>
      <c r="AC418" s="697">
        <f>[52]ACCOUNTALLOC!AC418</f>
        <v>0</v>
      </c>
      <c r="AD418" s="697">
        <f>[52]ACCOUNTALLOC!AD418</f>
        <v>0</v>
      </c>
      <c r="AE418" s="697">
        <f>[52]ACCOUNTALLOC!AE418</f>
        <v>0</v>
      </c>
      <c r="AF418" s="697">
        <f>[52]ACCOUNTALLOC!AF418</f>
        <v>0</v>
      </c>
      <c r="AG418" s="697">
        <f>[52]ACCOUNTALLOC!AG418</f>
        <v>0</v>
      </c>
      <c r="AH418" s="697">
        <f>[52]ACCOUNTALLOC!AH418</f>
        <v>0</v>
      </c>
      <c r="AI418" s="697">
        <f>[52]ACCOUNTALLOC!AI418</f>
        <v>0</v>
      </c>
      <c r="AJ418" s="698"/>
      <c r="AK418" s="697">
        <f>[52]ACCOUNTALLOC!AK418</f>
        <v>0</v>
      </c>
      <c r="AL418" s="697">
        <f>[52]ACCOUNTALLOC!AL418</f>
        <v>0</v>
      </c>
      <c r="AM418" s="697">
        <f>[52]ACCOUNTALLOC!AM418</f>
        <v>0</v>
      </c>
      <c r="AN418" s="697">
        <f>[52]ACCOUNTALLOC!AN418</f>
        <v>0</v>
      </c>
      <c r="AO418" s="697">
        <f>[52]ACCOUNTALLOC!AO418</f>
        <v>0</v>
      </c>
      <c r="AP418" s="697">
        <f>[52]ACCOUNTALLOC!AP418</f>
        <v>0</v>
      </c>
      <c r="AQ418" s="697">
        <f>[52]ACCOUNTALLOC!AQ418</f>
        <v>0</v>
      </c>
      <c r="AR418" s="698"/>
      <c r="AS418" s="697">
        <f>[52]ACCOUNTALLOC!AS418</f>
        <v>0</v>
      </c>
      <c r="AT418" s="697">
        <f>[52]ACCOUNTALLOC!AT418</f>
        <v>0</v>
      </c>
      <c r="AU418" s="697">
        <f>[52]ACCOUNTALLOC!AU418</f>
        <v>0</v>
      </c>
      <c r="AV418" s="697">
        <f>[52]ACCOUNTALLOC!AV418</f>
        <v>0</v>
      </c>
      <c r="AW418" s="697">
        <f>[52]ACCOUNTALLOC!AW418</f>
        <v>0</v>
      </c>
      <c r="AX418" s="697">
        <f>[52]ACCOUNTALLOC!AX418</f>
        <v>0</v>
      </c>
      <c r="AY418" s="697">
        <f>[52]ACCOUNTALLOC!AY418</f>
        <v>0</v>
      </c>
      <c r="AZ418" s="698"/>
      <c r="BA418" s="697">
        <f>[52]ACCOUNTALLOC!BA418</f>
        <v>0</v>
      </c>
      <c r="BB418" s="697">
        <f>[52]ACCOUNTALLOC!BB418</f>
        <v>0</v>
      </c>
      <c r="BC418" s="697">
        <f>[52]ACCOUNTALLOC!BC418</f>
        <v>0</v>
      </c>
      <c r="BD418" s="697">
        <f>[52]ACCOUNTALLOC!BD418</f>
        <v>0</v>
      </c>
      <c r="BE418" s="697">
        <f>[52]ACCOUNTALLOC!BE418</f>
        <v>0</v>
      </c>
      <c r="BF418" s="697">
        <f>[52]ACCOUNTALLOC!BF418</f>
        <v>0</v>
      </c>
      <c r="BG418" s="697">
        <f>[52]ACCOUNTALLOC!BG418</f>
        <v>0</v>
      </c>
      <c r="BH418" s="698"/>
      <c r="BI418" s="697">
        <f>[52]ACCOUNTALLOC!BI418</f>
        <v>0</v>
      </c>
      <c r="BJ418" s="697">
        <f>[52]ACCOUNTALLOC!BJ418</f>
        <v>0</v>
      </c>
      <c r="BK418" s="697">
        <f>[52]ACCOUNTALLOC!BK418</f>
        <v>0</v>
      </c>
      <c r="BL418" s="697">
        <f>[52]ACCOUNTALLOC!BL418</f>
        <v>0</v>
      </c>
      <c r="BM418" s="697">
        <f>[52]ACCOUNTALLOC!BM418</f>
        <v>0</v>
      </c>
      <c r="BN418" s="697">
        <f>[52]ACCOUNTALLOC!BN418</f>
        <v>0</v>
      </c>
      <c r="BO418" s="697">
        <f>[52]ACCOUNTALLOC!BO418</f>
        <v>0</v>
      </c>
      <c r="BP418" s="698"/>
      <c r="BQ418" s="697">
        <f>[52]ACCOUNTALLOC!BQ418</f>
        <v>0</v>
      </c>
      <c r="BR418" s="697">
        <f>[52]ACCOUNTALLOC!BR418</f>
        <v>0</v>
      </c>
      <c r="BS418" s="697">
        <f>[52]ACCOUNTALLOC!BS418</f>
        <v>0</v>
      </c>
      <c r="BT418" s="697">
        <f>[52]ACCOUNTALLOC!BT418</f>
        <v>0</v>
      </c>
      <c r="BU418" s="697">
        <f>[52]ACCOUNTALLOC!BU418</f>
        <v>0</v>
      </c>
      <c r="BV418" s="697">
        <f>[52]ACCOUNTALLOC!BV418</f>
        <v>0</v>
      </c>
      <c r="BW418" s="697">
        <f>[52]ACCOUNTALLOC!BW418</f>
        <v>0</v>
      </c>
      <c r="BX418" s="698"/>
      <c r="BY418" s="697">
        <f>[52]ACCOUNTALLOC!BY418</f>
        <v>0</v>
      </c>
      <c r="BZ418" s="697">
        <f>[52]ACCOUNTALLOC!BZ418</f>
        <v>0</v>
      </c>
      <c r="CA418" s="697">
        <f>[52]ACCOUNTALLOC!CA418</f>
        <v>0</v>
      </c>
      <c r="CB418" s="697">
        <f>[52]ACCOUNTALLOC!CB418</f>
        <v>0</v>
      </c>
      <c r="CC418" s="697">
        <f>[52]ACCOUNTALLOC!CC418</f>
        <v>0</v>
      </c>
      <c r="CD418" s="697">
        <f>[52]ACCOUNTALLOC!CD418</f>
        <v>0</v>
      </c>
      <c r="CE418" s="697">
        <f>[52]ACCOUNTALLOC!CE418</f>
        <v>0</v>
      </c>
      <c r="CF418" s="698"/>
      <c r="CG418" s="697">
        <f>[52]ACCOUNTALLOC!CG418</f>
        <v>0</v>
      </c>
      <c r="CH418" s="697">
        <f>[52]ACCOUNTALLOC!CH418</f>
        <v>0</v>
      </c>
      <c r="CI418" s="697">
        <f>[52]ACCOUNTALLOC!CI418</f>
        <v>0</v>
      </c>
      <c r="CJ418" s="697">
        <f>[52]ACCOUNTALLOC!CJ418</f>
        <v>0</v>
      </c>
      <c r="CK418" s="697">
        <f>[52]ACCOUNTALLOC!CK418</f>
        <v>0</v>
      </c>
      <c r="CL418" s="697">
        <f>[52]ACCOUNTALLOC!CL418</f>
        <v>0</v>
      </c>
      <c r="CM418" s="697">
        <f>[52]ACCOUNTALLOC!CM418</f>
        <v>0</v>
      </c>
      <c r="CN418" s="698">
        <f>[52]ACCOUNTALLOC!CN418</f>
        <v>0</v>
      </c>
      <c r="CO418" s="697">
        <f>[52]ACCOUNTALLOC!CO418</f>
        <v>0</v>
      </c>
      <c r="CP418" s="697">
        <f>[52]ACCOUNTALLOC!CP418</f>
        <v>0</v>
      </c>
      <c r="CQ418" s="697">
        <f>[52]ACCOUNTALLOC!CQ418</f>
        <v>0</v>
      </c>
      <c r="CR418" s="697">
        <f>[52]ACCOUNTALLOC!CR418</f>
        <v>0</v>
      </c>
      <c r="CS418" s="697">
        <f>[52]ACCOUNTALLOC!CS418</f>
        <v>0</v>
      </c>
      <c r="CT418" s="697">
        <f>[52]ACCOUNTALLOC!CT418</f>
        <v>0</v>
      </c>
      <c r="CU418" s="697">
        <f>[52]ACCOUNTALLOC!CU418</f>
        <v>0</v>
      </c>
      <c r="CW418" s="65">
        <f>[52]ACCOUNTALLOC!CW418</f>
        <v>0</v>
      </c>
      <c r="CX418" s="65">
        <f>[52]ACCOUNTALLOC!CX418</f>
        <v>0</v>
      </c>
      <c r="CY418" s="65">
        <f>[52]ACCOUNTALLOC!CY418</f>
        <v>0</v>
      </c>
      <c r="CZ418" s="65">
        <f>[52]ACCOUNTALLOC!CZ418</f>
        <v>0</v>
      </c>
      <c r="DA418" s="65">
        <f>[52]ACCOUNTALLOC!DA418</f>
        <v>0</v>
      </c>
      <c r="DB418" s="65">
        <f>[52]ACCOUNTALLOC!DB418</f>
        <v>0</v>
      </c>
      <c r="DC418" s="65">
        <f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>[52]ACCOUNTALLOC!E419</f>
        <v>0</v>
      </c>
      <c r="F419" s="697">
        <f>[52]ACCOUNTALLOC!F419</f>
        <v>0</v>
      </c>
      <c r="G419" s="697">
        <f>[52]ACCOUNTALLOC!G419</f>
        <v>0</v>
      </c>
      <c r="H419" s="697">
        <f>[52]ACCOUNTALLOC!H419</f>
        <v>0</v>
      </c>
      <c r="I419" s="697">
        <f>[52]ACCOUNTALLOC!I419</f>
        <v>0</v>
      </c>
      <c r="J419" s="697">
        <f>[52]ACCOUNTALLOC!J419</f>
        <v>0</v>
      </c>
      <c r="K419" s="697">
        <f>[52]ACCOUNTALLOC!K419</f>
        <v>0</v>
      </c>
      <c r="L419" s="698"/>
      <c r="M419" s="697">
        <f>[52]ACCOUNTALLOC!M419</f>
        <v>0</v>
      </c>
      <c r="N419" s="697">
        <f>[52]ACCOUNTALLOC!N419</f>
        <v>0</v>
      </c>
      <c r="O419" s="697">
        <f>[52]ACCOUNTALLOC!O419</f>
        <v>0</v>
      </c>
      <c r="P419" s="697">
        <f>[52]ACCOUNTALLOC!P419</f>
        <v>0</v>
      </c>
      <c r="Q419" s="697">
        <f>[52]ACCOUNTALLOC!Q419</f>
        <v>0</v>
      </c>
      <c r="R419" s="697">
        <f>[52]ACCOUNTALLOC!R419</f>
        <v>0</v>
      </c>
      <c r="S419" s="697">
        <f>[52]ACCOUNTALLOC!S419</f>
        <v>0</v>
      </c>
      <c r="T419" s="698"/>
      <c r="U419" s="697">
        <f>[52]ACCOUNTALLOC!U419</f>
        <v>0</v>
      </c>
      <c r="V419" s="697">
        <f>[52]ACCOUNTALLOC!V419</f>
        <v>0</v>
      </c>
      <c r="W419" s="697">
        <f>[52]ACCOUNTALLOC!W419</f>
        <v>0</v>
      </c>
      <c r="X419" s="697">
        <f>[52]ACCOUNTALLOC!X419</f>
        <v>0</v>
      </c>
      <c r="Y419" s="697">
        <f>[52]ACCOUNTALLOC!Y419</f>
        <v>0</v>
      </c>
      <c r="Z419" s="697">
        <f>[52]ACCOUNTALLOC!Z419</f>
        <v>0</v>
      </c>
      <c r="AA419" s="697">
        <f>[52]ACCOUNTALLOC!AA419</f>
        <v>0</v>
      </c>
      <c r="AB419" s="698"/>
      <c r="AC419" s="697">
        <f>[52]ACCOUNTALLOC!AC419</f>
        <v>0</v>
      </c>
      <c r="AD419" s="697">
        <f>[52]ACCOUNTALLOC!AD419</f>
        <v>0</v>
      </c>
      <c r="AE419" s="697">
        <f>[52]ACCOUNTALLOC!AE419</f>
        <v>0</v>
      </c>
      <c r="AF419" s="697">
        <f>[52]ACCOUNTALLOC!AF419</f>
        <v>0</v>
      </c>
      <c r="AG419" s="697">
        <f>[52]ACCOUNTALLOC!AG419</f>
        <v>0</v>
      </c>
      <c r="AH419" s="697">
        <f>[52]ACCOUNTALLOC!AH419</f>
        <v>0</v>
      </c>
      <c r="AI419" s="697">
        <f>[52]ACCOUNTALLOC!AI419</f>
        <v>0</v>
      </c>
      <c r="AJ419" s="698"/>
      <c r="AK419" s="697">
        <f>[52]ACCOUNTALLOC!AK419</f>
        <v>0</v>
      </c>
      <c r="AL419" s="697">
        <f>[52]ACCOUNTALLOC!AL419</f>
        <v>0</v>
      </c>
      <c r="AM419" s="697">
        <f>[52]ACCOUNTALLOC!AM419</f>
        <v>0</v>
      </c>
      <c r="AN419" s="697">
        <f>[52]ACCOUNTALLOC!AN419</f>
        <v>0</v>
      </c>
      <c r="AO419" s="697">
        <f>[52]ACCOUNTALLOC!AO419</f>
        <v>0</v>
      </c>
      <c r="AP419" s="697">
        <f>[52]ACCOUNTALLOC!AP419</f>
        <v>0</v>
      </c>
      <c r="AQ419" s="697">
        <f>[52]ACCOUNTALLOC!AQ419</f>
        <v>0</v>
      </c>
      <c r="AR419" s="698"/>
      <c r="AS419" s="697">
        <f>[52]ACCOUNTALLOC!AS419</f>
        <v>0</v>
      </c>
      <c r="AT419" s="697">
        <f>[52]ACCOUNTALLOC!AT419</f>
        <v>0</v>
      </c>
      <c r="AU419" s="697">
        <f>[52]ACCOUNTALLOC!AU419</f>
        <v>0</v>
      </c>
      <c r="AV419" s="697">
        <f>[52]ACCOUNTALLOC!AV419</f>
        <v>0</v>
      </c>
      <c r="AW419" s="697">
        <f>[52]ACCOUNTALLOC!AW419</f>
        <v>0</v>
      </c>
      <c r="AX419" s="697">
        <f>[52]ACCOUNTALLOC!AX419</f>
        <v>0</v>
      </c>
      <c r="AY419" s="697">
        <f>[52]ACCOUNTALLOC!AY419</f>
        <v>0</v>
      </c>
      <c r="AZ419" s="698"/>
      <c r="BA419" s="697">
        <f>[52]ACCOUNTALLOC!BA419</f>
        <v>0</v>
      </c>
      <c r="BB419" s="697">
        <f>[52]ACCOUNTALLOC!BB419</f>
        <v>0</v>
      </c>
      <c r="BC419" s="697">
        <f>[52]ACCOUNTALLOC!BC419</f>
        <v>0</v>
      </c>
      <c r="BD419" s="697">
        <f>[52]ACCOUNTALLOC!BD419</f>
        <v>0</v>
      </c>
      <c r="BE419" s="697">
        <f>[52]ACCOUNTALLOC!BE419</f>
        <v>0</v>
      </c>
      <c r="BF419" s="697">
        <f>[52]ACCOUNTALLOC!BF419</f>
        <v>0</v>
      </c>
      <c r="BG419" s="697">
        <f>[52]ACCOUNTALLOC!BG419</f>
        <v>0</v>
      </c>
      <c r="BH419" s="698"/>
      <c r="BI419" s="697">
        <f>[52]ACCOUNTALLOC!BI419</f>
        <v>0</v>
      </c>
      <c r="BJ419" s="697">
        <f>[52]ACCOUNTALLOC!BJ419</f>
        <v>0</v>
      </c>
      <c r="BK419" s="697">
        <f>[52]ACCOUNTALLOC!BK419</f>
        <v>0</v>
      </c>
      <c r="BL419" s="697">
        <f>[52]ACCOUNTALLOC!BL419</f>
        <v>0</v>
      </c>
      <c r="BM419" s="697">
        <f>[52]ACCOUNTALLOC!BM419</f>
        <v>0</v>
      </c>
      <c r="BN419" s="697">
        <f>[52]ACCOUNTALLOC!BN419</f>
        <v>0</v>
      </c>
      <c r="BO419" s="697">
        <f>[52]ACCOUNTALLOC!BO419</f>
        <v>0</v>
      </c>
      <c r="BP419" s="698"/>
      <c r="BQ419" s="697">
        <f>[52]ACCOUNTALLOC!BQ419</f>
        <v>0</v>
      </c>
      <c r="BR419" s="697">
        <f>[52]ACCOUNTALLOC!BR419</f>
        <v>0</v>
      </c>
      <c r="BS419" s="697">
        <f>[52]ACCOUNTALLOC!BS419</f>
        <v>0</v>
      </c>
      <c r="BT419" s="697">
        <f>[52]ACCOUNTALLOC!BT419</f>
        <v>0</v>
      </c>
      <c r="BU419" s="697">
        <f>[52]ACCOUNTALLOC!BU419</f>
        <v>0</v>
      </c>
      <c r="BV419" s="697">
        <f>[52]ACCOUNTALLOC!BV419</f>
        <v>0</v>
      </c>
      <c r="BW419" s="697">
        <f>[52]ACCOUNTALLOC!BW419</f>
        <v>0</v>
      </c>
      <c r="BX419" s="698"/>
      <c r="BY419" s="697">
        <f>[52]ACCOUNTALLOC!BY419</f>
        <v>0</v>
      </c>
      <c r="BZ419" s="697">
        <f>[52]ACCOUNTALLOC!BZ419</f>
        <v>0</v>
      </c>
      <c r="CA419" s="697">
        <f>[52]ACCOUNTALLOC!CA419</f>
        <v>0</v>
      </c>
      <c r="CB419" s="697">
        <f>[52]ACCOUNTALLOC!CB419</f>
        <v>0</v>
      </c>
      <c r="CC419" s="697">
        <f>[52]ACCOUNTALLOC!CC419</f>
        <v>0</v>
      </c>
      <c r="CD419" s="697">
        <f>[52]ACCOUNTALLOC!CD419</f>
        <v>0</v>
      </c>
      <c r="CE419" s="697">
        <f>[52]ACCOUNTALLOC!CE419</f>
        <v>0</v>
      </c>
      <c r="CF419" s="698"/>
      <c r="CG419" s="697">
        <f>[52]ACCOUNTALLOC!CG419</f>
        <v>0</v>
      </c>
      <c r="CH419" s="697">
        <f>[52]ACCOUNTALLOC!CH419</f>
        <v>0</v>
      </c>
      <c r="CI419" s="697">
        <f>[52]ACCOUNTALLOC!CI419</f>
        <v>0</v>
      </c>
      <c r="CJ419" s="697">
        <f>[52]ACCOUNTALLOC!CJ419</f>
        <v>0</v>
      </c>
      <c r="CK419" s="697">
        <f>[52]ACCOUNTALLOC!CK419</f>
        <v>0</v>
      </c>
      <c r="CL419" s="697">
        <f>[52]ACCOUNTALLOC!CL419</f>
        <v>0</v>
      </c>
      <c r="CM419" s="697">
        <f>[52]ACCOUNTALLOC!CM419</f>
        <v>0</v>
      </c>
      <c r="CN419" s="698">
        <f>[52]ACCOUNTALLOC!CN419</f>
        <v>0</v>
      </c>
      <c r="CO419" s="697">
        <f>[52]ACCOUNTALLOC!CO419</f>
        <v>0</v>
      </c>
      <c r="CP419" s="697">
        <f>[52]ACCOUNTALLOC!CP419</f>
        <v>0</v>
      </c>
      <c r="CQ419" s="697">
        <f>[52]ACCOUNTALLOC!CQ419</f>
        <v>0</v>
      </c>
      <c r="CR419" s="697">
        <f>[52]ACCOUNTALLOC!CR419</f>
        <v>0</v>
      </c>
      <c r="CS419" s="697">
        <f>[52]ACCOUNTALLOC!CS419</f>
        <v>0</v>
      </c>
      <c r="CT419" s="697">
        <f>[52]ACCOUNTALLOC!CT419</f>
        <v>0</v>
      </c>
      <c r="CU419" s="697">
        <f>[52]ACCOUNTALLOC!CU419</f>
        <v>0</v>
      </c>
      <c r="CW419" s="65">
        <f>[52]ACCOUNTALLOC!CW419</f>
        <v>0</v>
      </c>
      <c r="CX419" s="65">
        <f>[52]ACCOUNTALLOC!CX419</f>
        <v>0</v>
      </c>
      <c r="CY419" s="65">
        <f>[52]ACCOUNTALLOC!CY419</f>
        <v>0</v>
      </c>
      <c r="CZ419" s="65">
        <f>[52]ACCOUNTALLOC!CZ419</f>
        <v>0</v>
      </c>
      <c r="DA419" s="65">
        <f>[52]ACCOUNTALLOC!DA419</f>
        <v>0</v>
      </c>
      <c r="DB419" s="65">
        <f>[52]ACCOUNTALLOC!DB419</f>
        <v>0</v>
      </c>
      <c r="DC419" s="65">
        <f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>[52]ACCOUNTALLOC!E420</f>
        <v>0</v>
      </c>
      <c r="F420" s="697">
        <f>[52]ACCOUNTALLOC!F420</f>
        <v>0</v>
      </c>
      <c r="G420" s="697">
        <f>[52]ACCOUNTALLOC!G420</f>
        <v>0</v>
      </c>
      <c r="H420" s="697">
        <f>[52]ACCOUNTALLOC!H420</f>
        <v>0</v>
      </c>
      <c r="I420" s="697">
        <f>[52]ACCOUNTALLOC!I420</f>
        <v>0</v>
      </c>
      <c r="J420" s="697">
        <f>[52]ACCOUNTALLOC!J420</f>
        <v>0</v>
      </c>
      <c r="K420" s="697">
        <f>[52]ACCOUNTALLOC!K420</f>
        <v>0</v>
      </c>
      <c r="L420" s="698"/>
      <c r="M420" s="697">
        <f>[52]ACCOUNTALLOC!M420</f>
        <v>0</v>
      </c>
      <c r="N420" s="697">
        <f>[52]ACCOUNTALLOC!N420</f>
        <v>0</v>
      </c>
      <c r="O420" s="697">
        <f>[52]ACCOUNTALLOC!O420</f>
        <v>0</v>
      </c>
      <c r="P420" s="697">
        <f>[52]ACCOUNTALLOC!P420</f>
        <v>0</v>
      </c>
      <c r="Q420" s="697">
        <f>[52]ACCOUNTALLOC!Q420</f>
        <v>0</v>
      </c>
      <c r="R420" s="697">
        <f>[52]ACCOUNTALLOC!R420</f>
        <v>0</v>
      </c>
      <c r="S420" s="697">
        <f>[52]ACCOUNTALLOC!S420</f>
        <v>0</v>
      </c>
      <c r="T420" s="698"/>
      <c r="U420" s="697">
        <f>[52]ACCOUNTALLOC!U420</f>
        <v>0</v>
      </c>
      <c r="V420" s="697">
        <f>[52]ACCOUNTALLOC!V420</f>
        <v>0</v>
      </c>
      <c r="W420" s="697">
        <f>[52]ACCOUNTALLOC!W420</f>
        <v>0</v>
      </c>
      <c r="X420" s="697">
        <f>[52]ACCOUNTALLOC!X420</f>
        <v>0</v>
      </c>
      <c r="Y420" s="697">
        <f>[52]ACCOUNTALLOC!Y420</f>
        <v>0</v>
      </c>
      <c r="Z420" s="697">
        <f>[52]ACCOUNTALLOC!Z420</f>
        <v>0</v>
      </c>
      <c r="AA420" s="697">
        <f>[52]ACCOUNTALLOC!AA420</f>
        <v>0</v>
      </c>
      <c r="AB420" s="698"/>
      <c r="AC420" s="697">
        <f>[52]ACCOUNTALLOC!AC420</f>
        <v>0</v>
      </c>
      <c r="AD420" s="697">
        <f>[52]ACCOUNTALLOC!AD420</f>
        <v>0</v>
      </c>
      <c r="AE420" s="697">
        <f>[52]ACCOUNTALLOC!AE420</f>
        <v>0</v>
      </c>
      <c r="AF420" s="697">
        <f>[52]ACCOUNTALLOC!AF420</f>
        <v>0</v>
      </c>
      <c r="AG420" s="697">
        <f>[52]ACCOUNTALLOC!AG420</f>
        <v>0</v>
      </c>
      <c r="AH420" s="697">
        <f>[52]ACCOUNTALLOC!AH420</f>
        <v>0</v>
      </c>
      <c r="AI420" s="697">
        <f>[52]ACCOUNTALLOC!AI420</f>
        <v>0</v>
      </c>
      <c r="AJ420" s="698"/>
      <c r="AK420" s="697">
        <f>[52]ACCOUNTALLOC!AK420</f>
        <v>0</v>
      </c>
      <c r="AL420" s="697">
        <f>[52]ACCOUNTALLOC!AL420</f>
        <v>0</v>
      </c>
      <c r="AM420" s="697">
        <f>[52]ACCOUNTALLOC!AM420</f>
        <v>0</v>
      </c>
      <c r="AN420" s="697">
        <f>[52]ACCOUNTALLOC!AN420</f>
        <v>0</v>
      </c>
      <c r="AO420" s="697">
        <f>[52]ACCOUNTALLOC!AO420</f>
        <v>0</v>
      </c>
      <c r="AP420" s="697">
        <f>[52]ACCOUNTALLOC!AP420</f>
        <v>0</v>
      </c>
      <c r="AQ420" s="697">
        <f>[52]ACCOUNTALLOC!AQ420</f>
        <v>0</v>
      </c>
      <c r="AR420" s="698"/>
      <c r="AS420" s="697">
        <f>[52]ACCOUNTALLOC!AS420</f>
        <v>0</v>
      </c>
      <c r="AT420" s="697">
        <f>[52]ACCOUNTALLOC!AT420</f>
        <v>0</v>
      </c>
      <c r="AU420" s="697">
        <f>[52]ACCOUNTALLOC!AU420</f>
        <v>0</v>
      </c>
      <c r="AV420" s="697">
        <f>[52]ACCOUNTALLOC!AV420</f>
        <v>0</v>
      </c>
      <c r="AW420" s="697">
        <f>[52]ACCOUNTALLOC!AW420</f>
        <v>0</v>
      </c>
      <c r="AX420" s="697">
        <f>[52]ACCOUNTALLOC!AX420</f>
        <v>0</v>
      </c>
      <c r="AY420" s="697">
        <f>[52]ACCOUNTALLOC!AY420</f>
        <v>0</v>
      </c>
      <c r="AZ420" s="698"/>
      <c r="BA420" s="697">
        <f>[52]ACCOUNTALLOC!BA420</f>
        <v>0</v>
      </c>
      <c r="BB420" s="697">
        <f>[52]ACCOUNTALLOC!BB420</f>
        <v>0</v>
      </c>
      <c r="BC420" s="697">
        <f>[52]ACCOUNTALLOC!BC420</f>
        <v>0</v>
      </c>
      <c r="BD420" s="697">
        <f>[52]ACCOUNTALLOC!BD420</f>
        <v>0</v>
      </c>
      <c r="BE420" s="697">
        <f>[52]ACCOUNTALLOC!BE420</f>
        <v>0</v>
      </c>
      <c r="BF420" s="697">
        <f>[52]ACCOUNTALLOC!BF420</f>
        <v>0</v>
      </c>
      <c r="BG420" s="697">
        <f>[52]ACCOUNTALLOC!BG420</f>
        <v>0</v>
      </c>
      <c r="BH420" s="698"/>
      <c r="BI420" s="697">
        <f>[52]ACCOUNTALLOC!BI420</f>
        <v>0</v>
      </c>
      <c r="BJ420" s="697">
        <f>[52]ACCOUNTALLOC!BJ420</f>
        <v>0</v>
      </c>
      <c r="BK420" s="697">
        <f>[52]ACCOUNTALLOC!BK420</f>
        <v>0</v>
      </c>
      <c r="BL420" s="697">
        <f>[52]ACCOUNTALLOC!BL420</f>
        <v>0</v>
      </c>
      <c r="BM420" s="697">
        <f>[52]ACCOUNTALLOC!BM420</f>
        <v>0</v>
      </c>
      <c r="BN420" s="697">
        <f>[52]ACCOUNTALLOC!BN420</f>
        <v>0</v>
      </c>
      <c r="BO420" s="697">
        <f>[52]ACCOUNTALLOC!BO420</f>
        <v>0</v>
      </c>
      <c r="BP420" s="698"/>
      <c r="BQ420" s="697">
        <f>[52]ACCOUNTALLOC!BQ420</f>
        <v>0</v>
      </c>
      <c r="BR420" s="697">
        <f>[52]ACCOUNTALLOC!BR420</f>
        <v>0</v>
      </c>
      <c r="BS420" s="697">
        <f>[52]ACCOUNTALLOC!BS420</f>
        <v>0</v>
      </c>
      <c r="BT420" s="697">
        <f>[52]ACCOUNTALLOC!BT420</f>
        <v>0</v>
      </c>
      <c r="BU420" s="697">
        <f>[52]ACCOUNTALLOC!BU420</f>
        <v>0</v>
      </c>
      <c r="BV420" s="697">
        <f>[52]ACCOUNTALLOC!BV420</f>
        <v>0</v>
      </c>
      <c r="BW420" s="697">
        <f>[52]ACCOUNTALLOC!BW420</f>
        <v>0</v>
      </c>
      <c r="BX420" s="698"/>
      <c r="BY420" s="697">
        <f>[52]ACCOUNTALLOC!BY420</f>
        <v>0</v>
      </c>
      <c r="BZ420" s="697">
        <f>[52]ACCOUNTALLOC!BZ420</f>
        <v>0</v>
      </c>
      <c r="CA420" s="697">
        <f>[52]ACCOUNTALLOC!CA420</f>
        <v>0</v>
      </c>
      <c r="CB420" s="697">
        <f>[52]ACCOUNTALLOC!CB420</f>
        <v>0</v>
      </c>
      <c r="CC420" s="697">
        <f>[52]ACCOUNTALLOC!CC420</f>
        <v>0</v>
      </c>
      <c r="CD420" s="697">
        <f>[52]ACCOUNTALLOC!CD420</f>
        <v>0</v>
      </c>
      <c r="CE420" s="697">
        <f>[52]ACCOUNTALLOC!CE420</f>
        <v>0</v>
      </c>
      <c r="CF420" s="698"/>
      <c r="CG420" s="697">
        <f>[52]ACCOUNTALLOC!CG420</f>
        <v>0</v>
      </c>
      <c r="CH420" s="697">
        <f>[52]ACCOUNTALLOC!CH420</f>
        <v>0</v>
      </c>
      <c r="CI420" s="697">
        <f>[52]ACCOUNTALLOC!CI420</f>
        <v>0</v>
      </c>
      <c r="CJ420" s="697">
        <f>[52]ACCOUNTALLOC!CJ420</f>
        <v>0</v>
      </c>
      <c r="CK420" s="697">
        <f>[52]ACCOUNTALLOC!CK420</f>
        <v>0</v>
      </c>
      <c r="CL420" s="697">
        <f>[52]ACCOUNTALLOC!CL420</f>
        <v>0</v>
      </c>
      <c r="CM420" s="697">
        <f>[52]ACCOUNTALLOC!CM420</f>
        <v>0</v>
      </c>
      <c r="CN420" s="698">
        <f>[52]ACCOUNTALLOC!CN420</f>
        <v>0</v>
      </c>
      <c r="CO420" s="697">
        <f>[52]ACCOUNTALLOC!CO420</f>
        <v>0</v>
      </c>
      <c r="CP420" s="697">
        <f>[52]ACCOUNTALLOC!CP420</f>
        <v>0</v>
      </c>
      <c r="CQ420" s="697">
        <f>[52]ACCOUNTALLOC!CQ420</f>
        <v>0</v>
      </c>
      <c r="CR420" s="697">
        <f>[52]ACCOUNTALLOC!CR420</f>
        <v>0</v>
      </c>
      <c r="CS420" s="697">
        <f>[52]ACCOUNTALLOC!CS420</f>
        <v>0</v>
      </c>
      <c r="CT420" s="697">
        <f>[52]ACCOUNTALLOC!CT420</f>
        <v>0</v>
      </c>
      <c r="CU420" s="697">
        <f>[52]ACCOUNTALLOC!CU420</f>
        <v>0</v>
      </c>
      <c r="CW420" s="65">
        <f>[52]ACCOUNTALLOC!CW420</f>
        <v>0</v>
      </c>
      <c r="CX420" s="65">
        <f>[52]ACCOUNTALLOC!CX420</f>
        <v>0</v>
      </c>
      <c r="CY420" s="65">
        <f>[52]ACCOUNTALLOC!CY420</f>
        <v>0</v>
      </c>
      <c r="CZ420" s="65">
        <f>[52]ACCOUNTALLOC!CZ420</f>
        <v>0</v>
      </c>
      <c r="DA420" s="65">
        <f>[52]ACCOUNTALLOC!DA420</f>
        <v>0</v>
      </c>
      <c r="DB420" s="65">
        <f>[52]ACCOUNTALLOC!DB420</f>
        <v>0</v>
      </c>
      <c r="DC420" s="65">
        <f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>[52]ACCOUNTALLOC!E421</f>
        <v>0</v>
      </c>
      <c r="F421" s="697">
        <f>[52]ACCOUNTALLOC!F421</f>
        <v>0</v>
      </c>
      <c r="G421" s="697">
        <f>[52]ACCOUNTALLOC!G421</f>
        <v>0</v>
      </c>
      <c r="H421" s="697">
        <f>[52]ACCOUNTALLOC!H421</f>
        <v>0</v>
      </c>
      <c r="I421" s="697">
        <f>[52]ACCOUNTALLOC!I421</f>
        <v>0</v>
      </c>
      <c r="J421" s="697">
        <f>[52]ACCOUNTALLOC!J421</f>
        <v>0</v>
      </c>
      <c r="K421" s="697">
        <f>[52]ACCOUNTALLOC!K421</f>
        <v>0</v>
      </c>
      <c r="L421" s="698"/>
      <c r="M421" s="697">
        <f>[52]ACCOUNTALLOC!M421</f>
        <v>0</v>
      </c>
      <c r="N421" s="697">
        <f>[52]ACCOUNTALLOC!N421</f>
        <v>0</v>
      </c>
      <c r="O421" s="697">
        <f>[52]ACCOUNTALLOC!O421</f>
        <v>0</v>
      </c>
      <c r="P421" s="697">
        <f>[52]ACCOUNTALLOC!P421</f>
        <v>0</v>
      </c>
      <c r="Q421" s="697">
        <f>[52]ACCOUNTALLOC!Q421</f>
        <v>0</v>
      </c>
      <c r="R421" s="697">
        <f>[52]ACCOUNTALLOC!R421</f>
        <v>0</v>
      </c>
      <c r="S421" s="697">
        <f>[52]ACCOUNTALLOC!S421</f>
        <v>0</v>
      </c>
      <c r="T421" s="698"/>
      <c r="U421" s="697">
        <f>[52]ACCOUNTALLOC!U421</f>
        <v>0</v>
      </c>
      <c r="V421" s="697">
        <f>[52]ACCOUNTALLOC!V421</f>
        <v>0</v>
      </c>
      <c r="W421" s="697">
        <f>[52]ACCOUNTALLOC!W421</f>
        <v>0</v>
      </c>
      <c r="X421" s="697">
        <f>[52]ACCOUNTALLOC!X421</f>
        <v>0</v>
      </c>
      <c r="Y421" s="697">
        <f>[52]ACCOUNTALLOC!Y421</f>
        <v>0</v>
      </c>
      <c r="Z421" s="697">
        <f>[52]ACCOUNTALLOC!Z421</f>
        <v>0</v>
      </c>
      <c r="AA421" s="697">
        <f>[52]ACCOUNTALLOC!AA421</f>
        <v>0</v>
      </c>
      <c r="AB421" s="698"/>
      <c r="AC421" s="697">
        <f>[52]ACCOUNTALLOC!AC421</f>
        <v>0</v>
      </c>
      <c r="AD421" s="697">
        <f>[52]ACCOUNTALLOC!AD421</f>
        <v>0</v>
      </c>
      <c r="AE421" s="697">
        <f>[52]ACCOUNTALLOC!AE421</f>
        <v>0</v>
      </c>
      <c r="AF421" s="697">
        <f>[52]ACCOUNTALLOC!AF421</f>
        <v>0</v>
      </c>
      <c r="AG421" s="697">
        <f>[52]ACCOUNTALLOC!AG421</f>
        <v>0</v>
      </c>
      <c r="AH421" s="697">
        <f>[52]ACCOUNTALLOC!AH421</f>
        <v>0</v>
      </c>
      <c r="AI421" s="697">
        <f>[52]ACCOUNTALLOC!AI421</f>
        <v>0</v>
      </c>
      <c r="AJ421" s="698"/>
      <c r="AK421" s="697">
        <f>[52]ACCOUNTALLOC!AK421</f>
        <v>0</v>
      </c>
      <c r="AL421" s="697">
        <f>[52]ACCOUNTALLOC!AL421</f>
        <v>0</v>
      </c>
      <c r="AM421" s="697">
        <f>[52]ACCOUNTALLOC!AM421</f>
        <v>0</v>
      </c>
      <c r="AN421" s="697">
        <f>[52]ACCOUNTALLOC!AN421</f>
        <v>0</v>
      </c>
      <c r="AO421" s="697">
        <f>[52]ACCOUNTALLOC!AO421</f>
        <v>0</v>
      </c>
      <c r="AP421" s="697">
        <f>[52]ACCOUNTALLOC!AP421</f>
        <v>0</v>
      </c>
      <c r="AQ421" s="697">
        <f>[52]ACCOUNTALLOC!AQ421</f>
        <v>0</v>
      </c>
      <c r="AR421" s="698"/>
      <c r="AS421" s="697">
        <f>[52]ACCOUNTALLOC!AS421</f>
        <v>0</v>
      </c>
      <c r="AT421" s="697">
        <f>[52]ACCOUNTALLOC!AT421</f>
        <v>0</v>
      </c>
      <c r="AU421" s="697">
        <f>[52]ACCOUNTALLOC!AU421</f>
        <v>0</v>
      </c>
      <c r="AV421" s="697">
        <f>[52]ACCOUNTALLOC!AV421</f>
        <v>0</v>
      </c>
      <c r="AW421" s="697">
        <f>[52]ACCOUNTALLOC!AW421</f>
        <v>0</v>
      </c>
      <c r="AX421" s="697">
        <f>[52]ACCOUNTALLOC!AX421</f>
        <v>0</v>
      </c>
      <c r="AY421" s="697">
        <f>[52]ACCOUNTALLOC!AY421</f>
        <v>0</v>
      </c>
      <c r="AZ421" s="698"/>
      <c r="BA421" s="697">
        <f>[52]ACCOUNTALLOC!BA421</f>
        <v>0</v>
      </c>
      <c r="BB421" s="697">
        <f>[52]ACCOUNTALLOC!BB421</f>
        <v>0</v>
      </c>
      <c r="BC421" s="697">
        <f>[52]ACCOUNTALLOC!BC421</f>
        <v>0</v>
      </c>
      <c r="BD421" s="697">
        <f>[52]ACCOUNTALLOC!BD421</f>
        <v>0</v>
      </c>
      <c r="BE421" s="697">
        <f>[52]ACCOUNTALLOC!BE421</f>
        <v>0</v>
      </c>
      <c r="BF421" s="697">
        <f>[52]ACCOUNTALLOC!BF421</f>
        <v>0</v>
      </c>
      <c r="BG421" s="697">
        <f>[52]ACCOUNTALLOC!BG421</f>
        <v>0</v>
      </c>
      <c r="BH421" s="698"/>
      <c r="BI421" s="697">
        <f>[52]ACCOUNTALLOC!BI421</f>
        <v>0</v>
      </c>
      <c r="BJ421" s="697">
        <f>[52]ACCOUNTALLOC!BJ421</f>
        <v>0</v>
      </c>
      <c r="BK421" s="697">
        <f>[52]ACCOUNTALLOC!BK421</f>
        <v>0</v>
      </c>
      <c r="BL421" s="697">
        <f>[52]ACCOUNTALLOC!BL421</f>
        <v>0</v>
      </c>
      <c r="BM421" s="697">
        <f>[52]ACCOUNTALLOC!BM421</f>
        <v>0</v>
      </c>
      <c r="BN421" s="697">
        <f>[52]ACCOUNTALLOC!BN421</f>
        <v>0</v>
      </c>
      <c r="BO421" s="697">
        <f>[52]ACCOUNTALLOC!BO421</f>
        <v>0</v>
      </c>
      <c r="BP421" s="698"/>
      <c r="BQ421" s="697">
        <f>[52]ACCOUNTALLOC!BQ421</f>
        <v>0</v>
      </c>
      <c r="BR421" s="697">
        <f>[52]ACCOUNTALLOC!BR421</f>
        <v>0</v>
      </c>
      <c r="BS421" s="697">
        <f>[52]ACCOUNTALLOC!BS421</f>
        <v>0</v>
      </c>
      <c r="BT421" s="697">
        <f>[52]ACCOUNTALLOC!BT421</f>
        <v>0</v>
      </c>
      <c r="BU421" s="697">
        <f>[52]ACCOUNTALLOC!BU421</f>
        <v>0</v>
      </c>
      <c r="BV421" s="697">
        <f>[52]ACCOUNTALLOC!BV421</f>
        <v>0</v>
      </c>
      <c r="BW421" s="697">
        <f>[52]ACCOUNTALLOC!BW421</f>
        <v>0</v>
      </c>
      <c r="BX421" s="698"/>
      <c r="BY421" s="697">
        <f>[52]ACCOUNTALLOC!BY421</f>
        <v>0</v>
      </c>
      <c r="BZ421" s="697">
        <f>[52]ACCOUNTALLOC!BZ421</f>
        <v>0</v>
      </c>
      <c r="CA421" s="697">
        <f>[52]ACCOUNTALLOC!CA421</f>
        <v>0</v>
      </c>
      <c r="CB421" s="697">
        <f>[52]ACCOUNTALLOC!CB421</f>
        <v>0</v>
      </c>
      <c r="CC421" s="697">
        <f>[52]ACCOUNTALLOC!CC421</f>
        <v>0</v>
      </c>
      <c r="CD421" s="697">
        <f>[52]ACCOUNTALLOC!CD421</f>
        <v>0</v>
      </c>
      <c r="CE421" s="697">
        <f>[52]ACCOUNTALLOC!CE421</f>
        <v>0</v>
      </c>
      <c r="CF421" s="698"/>
      <c r="CG421" s="697">
        <f>[52]ACCOUNTALLOC!CG421</f>
        <v>0</v>
      </c>
      <c r="CH421" s="697">
        <f>[52]ACCOUNTALLOC!CH421</f>
        <v>0</v>
      </c>
      <c r="CI421" s="697">
        <f>[52]ACCOUNTALLOC!CI421</f>
        <v>0</v>
      </c>
      <c r="CJ421" s="697">
        <f>[52]ACCOUNTALLOC!CJ421</f>
        <v>0</v>
      </c>
      <c r="CK421" s="697">
        <f>[52]ACCOUNTALLOC!CK421</f>
        <v>0</v>
      </c>
      <c r="CL421" s="697">
        <f>[52]ACCOUNTALLOC!CL421</f>
        <v>0</v>
      </c>
      <c r="CM421" s="697">
        <f>[52]ACCOUNTALLOC!CM421</f>
        <v>0</v>
      </c>
      <c r="CN421" s="698">
        <f>[52]ACCOUNTALLOC!CN421</f>
        <v>0</v>
      </c>
      <c r="CO421" s="697">
        <f>[52]ACCOUNTALLOC!CO421</f>
        <v>0</v>
      </c>
      <c r="CP421" s="697">
        <f>[52]ACCOUNTALLOC!CP421</f>
        <v>0</v>
      </c>
      <c r="CQ421" s="697">
        <f>[52]ACCOUNTALLOC!CQ421</f>
        <v>0</v>
      </c>
      <c r="CR421" s="697">
        <f>[52]ACCOUNTALLOC!CR421</f>
        <v>0</v>
      </c>
      <c r="CS421" s="697">
        <f>[52]ACCOUNTALLOC!CS421</f>
        <v>0</v>
      </c>
      <c r="CT421" s="697">
        <f>[52]ACCOUNTALLOC!CT421</f>
        <v>0</v>
      </c>
      <c r="CU421" s="697">
        <f>[52]ACCOUNTALLOC!CU421</f>
        <v>0</v>
      </c>
      <c r="CW421" s="65">
        <f>[52]ACCOUNTALLOC!CW421</f>
        <v>0</v>
      </c>
      <c r="CX421" s="65">
        <f>[52]ACCOUNTALLOC!CX421</f>
        <v>0</v>
      </c>
      <c r="CY421" s="65">
        <f>[52]ACCOUNTALLOC!CY421</f>
        <v>0</v>
      </c>
      <c r="CZ421" s="65">
        <f>[52]ACCOUNTALLOC!CZ421</f>
        <v>0</v>
      </c>
      <c r="DA421" s="65">
        <f>[52]ACCOUNTALLOC!DA421</f>
        <v>0</v>
      </c>
      <c r="DB421" s="65">
        <f>[52]ACCOUNTALLOC!DB421</f>
        <v>0</v>
      </c>
      <c r="DC421" s="65">
        <f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>[52]ACCOUNTALLOC!E422</f>
        <v>0</v>
      </c>
      <c r="F422" s="697">
        <f>[52]ACCOUNTALLOC!F422</f>
        <v>0</v>
      </c>
      <c r="G422" s="697">
        <f>[52]ACCOUNTALLOC!G422</f>
        <v>0</v>
      </c>
      <c r="H422" s="697">
        <f>[52]ACCOUNTALLOC!H422</f>
        <v>0</v>
      </c>
      <c r="I422" s="697">
        <f>[52]ACCOUNTALLOC!I422</f>
        <v>0</v>
      </c>
      <c r="J422" s="697">
        <f>[52]ACCOUNTALLOC!J422</f>
        <v>0</v>
      </c>
      <c r="K422" s="697">
        <f>[52]ACCOUNTALLOC!K422</f>
        <v>0</v>
      </c>
      <c r="L422" s="698"/>
      <c r="M422" s="697">
        <f>[52]ACCOUNTALLOC!M422</f>
        <v>0</v>
      </c>
      <c r="N422" s="697">
        <f>[52]ACCOUNTALLOC!N422</f>
        <v>0</v>
      </c>
      <c r="O422" s="697">
        <f>[52]ACCOUNTALLOC!O422</f>
        <v>0</v>
      </c>
      <c r="P422" s="697">
        <f>[52]ACCOUNTALLOC!P422</f>
        <v>0</v>
      </c>
      <c r="Q422" s="697">
        <f>[52]ACCOUNTALLOC!Q422</f>
        <v>0</v>
      </c>
      <c r="R422" s="697">
        <f>[52]ACCOUNTALLOC!R422</f>
        <v>0</v>
      </c>
      <c r="S422" s="697">
        <f>[52]ACCOUNTALLOC!S422</f>
        <v>0</v>
      </c>
      <c r="T422" s="698"/>
      <c r="U422" s="697">
        <f>[52]ACCOUNTALLOC!U422</f>
        <v>0</v>
      </c>
      <c r="V422" s="697">
        <f>[52]ACCOUNTALLOC!V422</f>
        <v>0</v>
      </c>
      <c r="W422" s="697">
        <f>[52]ACCOUNTALLOC!W422</f>
        <v>0</v>
      </c>
      <c r="X422" s="697">
        <f>[52]ACCOUNTALLOC!X422</f>
        <v>0</v>
      </c>
      <c r="Y422" s="697">
        <f>[52]ACCOUNTALLOC!Y422</f>
        <v>0</v>
      </c>
      <c r="Z422" s="697">
        <f>[52]ACCOUNTALLOC!Z422</f>
        <v>0</v>
      </c>
      <c r="AA422" s="697">
        <f>[52]ACCOUNTALLOC!AA422</f>
        <v>0</v>
      </c>
      <c r="AB422" s="698"/>
      <c r="AC422" s="697">
        <f>[52]ACCOUNTALLOC!AC422</f>
        <v>0</v>
      </c>
      <c r="AD422" s="697">
        <f>[52]ACCOUNTALLOC!AD422</f>
        <v>0</v>
      </c>
      <c r="AE422" s="697">
        <f>[52]ACCOUNTALLOC!AE422</f>
        <v>0</v>
      </c>
      <c r="AF422" s="697">
        <f>[52]ACCOUNTALLOC!AF422</f>
        <v>0</v>
      </c>
      <c r="AG422" s="697">
        <f>[52]ACCOUNTALLOC!AG422</f>
        <v>0</v>
      </c>
      <c r="AH422" s="697">
        <f>[52]ACCOUNTALLOC!AH422</f>
        <v>0</v>
      </c>
      <c r="AI422" s="697">
        <f>[52]ACCOUNTALLOC!AI422</f>
        <v>0</v>
      </c>
      <c r="AJ422" s="698"/>
      <c r="AK422" s="697">
        <f>[52]ACCOUNTALLOC!AK422</f>
        <v>0</v>
      </c>
      <c r="AL422" s="697">
        <f>[52]ACCOUNTALLOC!AL422</f>
        <v>0</v>
      </c>
      <c r="AM422" s="697">
        <f>[52]ACCOUNTALLOC!AM422</f>
        <v>0</v>
      </c>
      <c r="AN422" s="697">
        <f>[52]ACCOUNTALLOC!AN422</f>
        <v>0</v>
      </c>
      <c r="AO422" s="697">
        <f>[52]ACCOUNTALLOC!AO422</f>
        <v>0</v>
      </c>
      <c r="AP422" s="697">
        <f>[52]ACCOUNTALLOC!AP422</f>
        <v>0</v>
      </c>
      <c r="AQ422" s="697">
        <f>[52]ACCOUNTALLOC!AQ422</f>
        <v>0</v>
      </c>
      <c r="AR422" s="698"/>
      <c r="AS422" s="697">
        <f>[52]ACCOUNTALLOC!AS422</f>
        <v>0</v>
      </c>
      <c r="AT422" s="697">
        <f>[52]ACCOUNTALLOC!AT422</f>
        <v>0</v>
      </c>
      <c r="AU422" s="697">
        <f>[52]ACCOUNTALLOC!AU422</f>
        <v>0</v>
      </c>
      <c r="AV422" s="697">
        <f>[52]ACCOUNTALLOC!AV422</f>
        <v>0</v>
      </c>
      <c r="AW422" s="697">
        <f>[52]ACCOUNTALLOC!AW422</f>
        <v>0</v>
      </c>
      <c r="AX422" s="697">
        <f>[52]ACCOUNTALLOC!AX422</f>
        <v>0</v>
      </c>
      <c r="AY422" s="697">
        <f>[52]ACCOUNTALLOC!AY422</f>
        <v>0</v>
      </c>
      <c r="AZ422" s="698"/>
      <c r="BA422" s="697">
        <f>[52]ACCOUNTALLOC!BA422</f>
        <v>0</v>
      </c>
      <c r="BB422" s="697">
        <f>[52]ACCOUNTALLOC!BB422</f>
        <v>0</v>
      </c>
      <c r="BC422" s="697">
        <f>[52]ACCOUNTALLOC!BC422</f>
        <v>0</v>
      </c>
      <c r="BD422" s="697">
        <f>[52]ACCOUNTALLOC!BD422</f>
        <v>0</v>
      </c>
      <c r="BE422" s="697">
        <f>[52]ACCOUNTALLOC!BE422</f>
        <v>0</v>
      </c>
      <c r="BF422" s="697">
        <f>[52]ACCOUNTALLOC!BF422</f>
        <v>0</v>
      </c>
      <c r="BG422" s="697">
        <f>[52]ACCOUNTALLOC!BG422</f>
        <v>0</v>
      </c>
      <c r="BH422" s="698"/>
      <c r="BI422" s="697">
        <f>[52]ACCOUNTALLOC!BI422</f>
        <v>0</v>
      </c>
      <c r="BJ422" s="697">
        <f>[52]ACCOUNTALLOC!BJ422</f>
        <v>0</v>
      </c>
      <c r="BK422" s="697">
        <f>[52]ACCOUNTALLOC!BK422</f>
        <v>0</v>
      </c>
      <c r="BL422" s="697">
        <f>[52]ACCOUNTALLOC!BL422</f>
        <v>0</v>
      </c>
      <c r="BM422" s="697">
        <f>[52]ACCOUNTALLOC!BM422</f>
        <v>0</v>
      </c>
      <c r="BN422" s="697">
        <f>[52]ACCOUNTALLOC!BN422</f>
        <v>0</v>
      </c>
      <c r="BO422" s="697">
        <f>[52]ACCOUNTALLOC!BO422</f>
        <v>0</v>
      </c>
      <c r="BP422" s="698"/>
      <c r="BQ422" s="697">
        <f>[52]ACCOUNTALLOC!BQ422</f>
        <v>0</v>
      </c>
      <c r="BR422" s="697">
        <f>[52]ACCOUNTALLOC!BR422</f>
        <v>0</v>
      </c>
      <c r="BS422" s="697">
        <f>[52]ACCOUNTALLOC!BS422</f>
        <v>0</v>
      </c>
      <c r="BT422" s="697">
        <f>[52]ACCOUNTALLOC!BT422</f>
        <v>0</v>
      </c>
      <c r="BU422" s="697">
        <f>[52]ACCOUNTALLOC!BU422</f>
        <v>0</v>
      </c>
      <c r="BV422" s="697">
        <f>[52]ACCOUNTALLOC!BV422</f>
        <v>0</v>
      </c>
      <c r="BW422" s="697">
        <f>[52]ACCOUNTALLOC!BW422</f>
        <v>0</v>
      </c>
      <c r="BX422" s="698"/>
      <c r="BY422" s="697">
        <f>[52]ACCOUNTALLOC!BY422</f>
        <v>0</v>
      </c>
      <c r="BZ422" s="697">
        <f>[52]ACCOUNTALLOC!BZ422</f>
        <v>0</v>
      </c>
      <c r="CA422" s="697">
        <f>[52]ACCOUNTALLOC!CA422</f>
        <v>0</v>
      </c>
      <c r="CB422" s="697">
        <f>[52]ACCOUNTALLOC!CB422</f>
        <v>0</v>
      </c>
      <c r="CC422" s="697">
        <f>[52]ACCOUNTALLOC!CC422</f>
        <v>0</v>
      </c>
      <c r="CD422" s="697">
        <f>[52]ACCOUNTALLOC!CD422</f>
        <v>0</v>
      </c>
      <c r="CE422" s="697">
        <f>[52]ACCOUNTALLOC!CE422</f>
        <v>0</v>
      </c>
      <c r="CF422" s="698"/>
      <c r="CG422" s="697">
        <f>[52]ACCOUNTALLOC!CG422</f>
        <v>0</v>
      </c>
      <c r="CH422" s="697">
        <f>[52]ACCOUNTALLOC!CH422</f>
        <v>0</v>
      </c>
      <c r="CI422" s="697">
        <f>[52]ACCOUNTALLOC!CI422</f>
        <v>0</v>
      </c>
      <c r="CJ422" s="697">
        <f>[52]ACCOUNTALLOC!CJ422</f>
        <v>0</v>
      </c>
      <c r="CK422" s="697">
        <f>[52]ACCOUNTALLOC!CK422</f>
        <v>0</v>
      </c>
      <c r="CL422" s="697">
        <f>[52]ACCOUNTALLOC!CL422</f>
        <v>0</v>
      </c>
      <c r="CM422" s="697">
        <f>[52]ACCOUNTALLOC!CM422</f>
        <v>0</v>
      </c>
      <c r="CN422" s="698">
        <f>[52]ACCOUNTALLOC!CN422</f>
        <v>0</v>
      </c>
      <c r="CO422" s="697">
        <f>[52]ACCOUNTALLOC!CO422</f>
        <v>0</v>
      </c>
      <c r="CP422" s="697">
        <f>[52]ACCOUNTALLOC!CP422</f>
        <v>0</v>
      </c>
      <c r="CQ422" s="697">
        <f>[52]ACCOUNTALLOC!CQ422</f>
        <v>0</v>
      </c>
      <c r="CR422" s="697">
        <f>[52]ACCOUNTALLOC!CR422</f>
        <v>0</v>
      </c>
      <c r="CS422" s="697">
        <f>[52]ACCOUNTALLOC!CS422</f>
        <v>0</v>
      </c>
      <c r="CT422" s="697">
        <f>[52]ACCOUNTALLOC!CT422</f>
        <v>0</v>
      </c>
      <c r="CU422" s="697">
        <f>[52]ACCOUNTALLOC!CU422</f>
        <v>0</v>
      </c>
      <c r="CW422" s="65">
        <f>[52]ACCOUNTALLOC!CW422</f>
        <v>0</v>
      </c>
      <c r="CX422" s="65">
        <f>[52]ACCOUNTALLOC!CX422</f>
        <v>0</v>
      </c>
      <c r="CY422" s="65">
        <f>[52]ACCOUNTALLOC!CY422</f>
        <v>0</v>
      </c>
      <c r="CZ422" s="65">
        <f>[52]ACCOUNTALLOC!CZ422</f>
        <v>0</v>
      </c>
      <c r="DA422" s="65">
        <f>[52]ACCOUNTALLOC!DA422</f>
        <v>0</v>
      </c>
      <c r="DB422" s="65">
        <f>[52]ACCOUNTALLOC!DB422</f>
        <v>0</v>
      </c>
      <c r="DC422" s="65">
        <f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>[52]ACCOUNTALLOC!E423</f>
        <v>1801005.9159530671</v>
      </c>
      <c r="F423" s="696">
        <f>[52]ACCOUNTALLOC!F423</f>
        <v>13162878.494103339</v>
      </c>
      <c r="G423" s="696">
        <f>[52]ACCOUNTALLOC!G423</f>
        <v>0</v>
      </c>
      <c r="H423" s="696">
        <f>[52]ACCOUNTALLOC!H423</f>
        <v>0</v>
      </c>
      <c r="I423" s="696">
        <f>[52]ACCOUNTALLOC!I423</f>
        <v>0</v>
      </c>
      <c r="J423" s="696">
        <f>[52]ACCOUNTALLOC!J423</f>
        <v>0</v>
      </c>
      <c r="K423" s="696">
        <f>[52]ACCOUNTALLOC!K423</f>
        <v>14963884.410056405</v>
      </c>
      <c r="L423" s="696"/>
      <c r="M423" s="696">
        <f>[52]ACCOUNTALLOC!M423</f>
        <v>415227.30338589509</v>
      </c>
      <c r="N423" s="696">
        <f>[52]ACCOUNTALLOC!N423</f>
        <v>3344532.9739441653</v>
      </c>
      <c r="O423" s="696">
        <f>[52]ACCOUNTALLOC!O423</f>
        <v>0</v>
      </c>
      <c r="P423" s="696">
        <f>[52]ACCOUNTALLOC!P423</f>
        <v>0</v>
      </c>
      <c r="Q423" s="696">
        <f>[52]ACCOUNTALLOC!Q423</f>
        <v>0</v>
      </c>
      <c r="R423" s="696">
        <f>[52]ACCOUNTALLOC!R423</f>
        <v>0</v>
      </c>
      <c r="S423" s="696">
        <f>[52]ACCOUNTALLOC!S423</f>
        <v>3759760.2773300605</v>
      </c>
      <c r="T423" s="696"/>
      <c r="U423" s="696">
        <f>[52]ACCOUNTALLOC!U423</f>
        <v>444433.56486228085</v>
      </c>
      <c r="V423" s="696">
        <f>[52]ACCOUNTALLOC!V423</f>
        <v>3719376.79079937</v>
      </c>
      <c r="W423" s="696">
        <f>[52]ACCOUNTALLOC!W423</f>
        <v>0</v>
      </c>
      <c r="X423" s="696">
        <f>[52]ACCOUNTALLOC!X423</f>
        <v>0</v>
      </c>
      <c r="Y423" s="696">
        <f>[52]ACCOUNTALLOC!Y423</f>
        <v>0</v>
      </c>
      <c r="Z423" s="696">
        <f>[52]ACCOUNTALLOC!Z423</f>
        <v>0</v>
      </c>
      <c r="AA423" s="696">
        <f>[52]ACCOUNTALLOC!AA423</f>
        <v>4163810.3556616511</v>
      </c>
      <c r="AB423" s="696"/>
      <c r="AC423" s="696">
        <f>[52]ACCOUNTALLOC!AC423</f>
        <v>233513.32926230071</v>
      </c>
      <c r="AD423" s="696">
        <f>[52]ACCOUNTALLOC!AD423</f>
        <v>2400358.6452682805</v>
      </c>
      <c r="AE423" s="696">
        <f>[52]ACCOUNTALLOC!AE423</f>
        <v>0</v>
      </c>
      <c r="AF423" s="696">
        <f>[52]ACCOUNTALLOC!AF423</f>
        <v>0</v>
      </c>
      <c r="AG423" s="696">
        <f>[52]ACCOUNTALLOC!AG423</f>
        <v>0</v>
      </c>
      <c r="AH423" s="696">
        <f>[52]ACCOUNTALLOC!AH423</f>
        <v>0</v>
      </c>
      <c r="AI423" s="696">
        <f>[52]ACCOUNTALLOC!AI423</f>
        <v>2633871.9745305814</v>
      </c>
      <c r="AJ423" s="696"/>
      <c r="AK423" s="696">
        <f>[52]ACCOUNTALLOC!AK423</f>
        <v>164959.0991872419</v>
      </c>
      <c r="AL423" s="696">
        <f>[52]ACCOUNTALLOC!AL423</f>
        <v>1670032.2187515136</v>
      </c>
      <c r="AM423" s="696">
        <f>[52]ACCOUNTALLOC!AM423</f>
        <v>0</v>
      </c>
      <c r="AN423" s="696">
        <f>[52]ACCOUNTALLOC!AN423</f>
        <v>0</v>
      </c>
      <c r="AO423" s="696">
        <f>[52]ACCOUNTALLOC!AO423</f>
        <v>0</v>
      </c>
      <c r="AP423" s="696">
        <f>[52]ACCOUNTALLOC!AP423</f>
        <v>0</v>
      </c>
      <c r="AQ423" s="696">
        <f>[52]ACCOUNTALLOC!AQ423</f>
        <v>1834991.3179387555</v>
      </c>
      <c r="AR423" s="696"/>
      <c r="AS423" s="696">
        <f>[52]ACCOUNTALLOC!AS423</f>
        <v>5.6373625159463625</v>
      </c>
      <c r="AT423" s="696">
        <f>[52]ACCOUNTALLOC!AT423</f>
        <v>5273.3077008569189</v>
      </c>
      <c r="AU423" s="696">
        <f>[52]ACCOUNTALLOC!AU423</f>
        <v>0</v>
      </c>
      <c r="AV423" s="696">
        <f>[52]ACCOUNTALLOC!AV423</f>
        <v>0</v>
      </c>
      <c r="AW423" s="696">
        <f>[52]ACCOUNTALLOC!AW423</f>
        <v>0</v>
      </c>
      <c r="AX423" s="696">
        <f>[52]ACCOUNTALLOC!AX423</f>
        <v>0</v>
      </c>
      <c r="AY423" s="696">
        <f>[52]ACCOUNTALLOC!AY423</f>
        <v>5278.9450633728657</v>
      </c>
      <c r="AZ423" s="696"/>
      <c r="BA423" s="696">
        <f>[52]ACCOUNTALLOC!BA423</f>
        <v>0</v>
      </c>
      <c r="BB423" s="696">
        <f>[52]ACCOUNTALLOC!BB423</f>
        <v>145540.73376149862</v>
      </c>
      <c r="BC423" s="696">
        <f>[52]ACCOUNTALLOC!BC423</f>
        <v>0</v>
      </c>
      <c r="BD423" s="696">
        <f>[52]ACCOUNTALLOC!BD423</f>
        <v>0</v>
      </c>
      <c r="BE423" s="696">
        <f>[52]ACCOUNTALLOC!BE423</f>
        <v>0</v>
      </c>
      <c r="BF423" s="696">
        <f>[52]ACCOUNTALLOC!BF423</f>
        <v>0</v>
      </c>
      <c r="BG423" s="696">
        <f>[52]ACCOUNTALLOC!BG423</f>
        <v>145540.73376149862</v>
      </c>
      <c r="BH423" s="696"/>
      <c r="BI423" s="696">
        <f>[52]ACCOUNTALLOC!BI423</f>
        <v>0</v>
      </c>
      <c r="BJ423" s="696">
        <f>[52]ACCOUNTALLOC!BJ423</f>
        <v>0</v>
      </c>
      <c r="BK423" s="696">
        <f>[52]ACCOUNTALLOC!BK423</f>
        <v>0</v>
      </c>
      <c r="BL423" s="696">
        <f>[52]ACCOUNTALLOC!BL423</f>
        <v>0</v>
      </c>
      <c r="BM423" s="696">
        <f>[52]ACCOUNTALLOC!BM423</f>
        <v>0</v>
      </c>
      <c r="BN423" s="696">
        <f>[52]ACCOUNTALLOC!BN423</f>
        <v>0</v>
      </c>
      <c r="BO423" s="696">
        <f>[52]ACCOUNTALLOC!BO423</f>
        <v>0</v>
      </c>
      <c r="BP423" s="696"/>
      <c r="BQ423" s="696">
        <f>[52]ACCOUNTALLOC!BQ423</f>
        <v>56029.630057005066</v>
      </c>
      <c r="BR423" s="696">
        <f>[52]ACCOUNTALLOC!BR423</f>
        <v>722857.84547937475</v>
      </c>
      <c r="BS423" s="696">
        <f>[52]ACCOUNTALLOC!BS423</f>
        <v>0</v>
      </c>
      <c r="BT423" s="696">
        <f>[52]ACCOUNTALLOC!BT423</f>
        <v>0</v>
      </c>
      <c r="BU423" s="696">
        <f>[52]ACCOUNTALLOC!BU423</f>
        <v>0</v>
      </c>
      <c r="BV423" s="696">
        <f>[52]ACCOUNTALLOC!BV423</f>
        <v>0</v>
      </c>
      <c r="BW423" s="696">
        <f>[52]ACCOUNTALLOC!BW423</f>
        <v>778887.47553637985</v>
      </c>
      <c r="BX423" s="696"/>
      <c r="BY423" s="696">
        <f>[52]ACCOUNTALLOC!BY423</f>
        <v>0</v>
      </c>
      <c r="BZ423" s="696">
        <f>[52]ACCOUNTALLOC!BZ423</f>
        <v>0</v>
      </c>
      <c r="CA423" s="696">
        <f>[52]ACCOUNTALLOC!CA423</f>
        <v>0</v>
      </c>
      <c r="CB423" s="696">
        <f>[52]ACCOUNTALLOC!CB423</f>
        <v>0</v>
      </c>
      <c r="CC423" s="696">
        <f>[52]ACCOUNTALLOC!CC423</f>
        <v>0</v>
      </c>
      <c r="CD423" s="696">
        <f>[52]ACCOUNTALLOC!CD423</f>
        <v>0</v>
      </c>
      <c r="CE423" s="696">
        <f>[52]ACCOUNTALLOC!CE423</f>
        <v>0</v>
      </c>
      <c r="CF423" s="696"/>
      <c r="CG423" s="696">
        <f>[52]ACCOUNTALLOC!CG423</f>
        <v>6490.0352683347173</v>
      </c>
      <c r="CH423" s="696">
        <f>[52]ACCOUNTALLOC!CH423</f>
        <v>87041.046092516888</v>
      </c>
      <c r="CI423" s="696">
        <f>[52]ACCOUNTALLOC!CI423</f>
        <v>0</v>
      </c>
      <c r="CJ423" s="696">
        <f>[52]ACCOUNTALLOC!CJ423</f>
        <v>0</v>
      </c>
      <c r="CK423" s="696">
        <f>[52]ACCOUNTALLOC!CK423</f>
        <v>0</v>
      </c>
      <c r="CL423" s="696">
        <f>[52]ACCOUNTALLOC!CL423</f>
        <v>0</v>
      </c>
      <c r="CM423" s="696">
        <f>[52]ACCOUNTALLOC!CM423</f>
        <v>93531.081360851604</v>
      </c>
      <c r="CN423" s="696">
        <f>[52]ACCOUNTALLOC!CN423</f>
        <v>0</v>
      </c>
      <c r="CO423" s="696">
        <f>[52]ACCOUNTALLOC!CO423</f>
        <v>1150.2847138828238</v>
      </c>
      <c r="CP423" s="696">
        <f>[52]ACCOUNTALLOC!CP423</f>
        <v>8518.5990695135824</v>
      </c>
      <c r="CQ423" s="696">
        <f>[52]ACCOUNTALLOC!CQ423</f>
        <v>0</v>
      </c>
      <c r="CR423" s="696">
        <f>[52]ACCOUNTALLOC!CR423</f>
        <v>0</v>
      </c>
      <c r="CS423" s="696">
        <f>[52]ACCOUNTALLOC!CS423</f>
        <v>0</v>
      </c>
      <c r="CT423" s="696">
        <f>[52]ACCOUNTALLOC!CT423</f>
        <v>0</v>
      </c>
      <c r="CU423" s="696">
        <f>[52]ACCOUNTALLOC!CU423</f>
        <v>9668.8837833964062</v>
      </c>
      <c r="CV423" s="66"/>
      <c r="CW423" s="66">
        <f>[52]ACCOUNTALLOC!CW423</f>
        <v>0</v>
      </c>
      <c r="CX423" s="66">
        <f>[52]ACCOUNTALLOC!CX423</f>
        <v>0</v>
      </c>
      <c r="CY423" s="66">
        <f>[52]ACCOUNTALLOC!CY423</f>
        <v>0</v>
      </c>
      <c r="CZ423" s="66">
        <f>[52]ACCOUNTALLOC!CZ423</f>
        <v>0</v>
      </c>
      <c r="DA423" s="66">
        <f>[52]ACCOUNTALLOC!DA423</f>
        <v>0</v>
      </c>
      <c r="DB423" s="66">
        <f>[52]ACCOUNTALLOC!DB423</f>
        <v>0</v>
      </c>
      <c r="DC423" s="66">
        <f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>[52]ACCOUNTALLOC!E426</f>
        <v>0</v>
      </c>
      <c r="F426" s="697">
        <f>[52]ACCOUNTALLOC!F426</f>
        <v>0</v>
      </c>
      <c r="G426" s="697">
        <f>[52]ACCOUNTALLOC!G426</f>
        <v>0</v>
      </c>
      <c r="H426" s="697">
        <f>[52]ACCOUNTALLOC!H426</f>
        <v>0</v>
      </c>
      <c r="I426" s="697">
        <f>[52]ACCOUNTALLOC!I426</f>
        <v>0</v>
      </c>
      <c r="J426" s="697">
        <f>[52]ACCOUNTALLOC!J426</f>
        <v>0</v>
      </c>
      <c r="K426" s="697">
        <f>[52]ACCOUNTALLOC!K426</f>
        <v>0</v>
      </c>
      <c r="L426" s="698"/>
      <c r="M426" s="697">
        <f>[52]ACCOUNTALLOC!M426</f>
        <v>0</v>
      </c>
      <c r="N426" s="697">
        <f>[52]ACCOUNTALLOC!N426</f>
        <v>0</v>
      </c>
      <c r="O426" s="697">
        <f>[52]ACCOUNTALLOC!O426</f>
        <v>0</v>
      </c>
      <c r="P426" s="697">
        <f>[52]ACCOUNTALLOC!P426</f>
        <v>0</v>
      </c>
      <c r="Q426" s="697">
        <f>[52]ACCOUNTALLOC!Q426</f>
        <v>0</v>
      </c>
      <c r="R426" s="697">
        <f>[52]ACCOUNTALLOC!R426</f>
        <v>0</v>
      </c>
      <c r="S426" s="697">
        <f>[52]ACCOUNTALLOC!S426</f>
        <v>0</v>
      </c>
      <c r="T426" s="698"/>
      <c r="U426" s="697">
        <f>[52]ACCOUNTALLOC!U426</f>
        <v>0</v>
      </c>
      <c r="V426" s="697">
        <f>[52]ACCOUNTALLOC!V426</f>
        <v>0</v>
      </c>
      <c r="W426" s="697">
        <f>[52]ACCOUNTALLOC!W426</f>
        <v>0</v>
      </c>
      <c r="X426" s="697">
        <f>[52]ACCOUNTALLOC!X426</f>
        <v>0</v>
      </c>
      <c r="Y426" s="697">
        <f>[52]ACCOUNTALLOC!Y426</f>
        <v>0</v>
      </c>
      <c r="Z426" s="697">
        <f>[52]ACCOUNTALLOC!Z426</f>
        <v>0</v>
      </c>
      <c r="AA426" s="697">
        <f>[52]ACCOUNTALLOC!AA426</f>
        <v>0</v>
      </c>
      <c r="AB426" s="698"/>
      <c r="AC426" s="697">
        <f>[52]ACCOUNTALLOC!AC426</f>
        <v>0</v>
      </c>
      <c r="AD426" s="697">
        <f>[52]ACCOUNTALLOC!AD426</f>
        <v>0</v>
      </c>
      <c r="AE426" s="697">
        <f>[52]ACCOUNTALLOC!AE426</f>
        <v>0</v>
      </c>
      <c r="AF426" s="697">
        <f>[52]ACCOUNTALLOC!AF426</f>
        <v>0</v>
      </c>
      <c r="AG426" s="697">
        <f>[52]ACCOUNTALLOC!AG426</f>
        <v>0</v>
      </c>
      <c r="AH426" s="697">
        <f>[52]ACCOUNTALLOC!AH426</f>
        <v>0</v>
      </c>
      <c r="AI426" s="697">
        <f>[52]ACCOUNTALLOC!AI426</f>
        <v>0</v>
      </c>
      <c r="AJ426" s="698"/>
      <c r="AK426" s="697">
        <f>[52]ACCOUNTALLOC!AK426</f>
        <v>0</v>
      </c>
      <c r="AL426" s="697">
        <f>[52]ACCOUNTALLOC!AL426</f>
        <v>0</v>
      </c>
      <c r="AM426" s="697">
        <f>[52]ACCOUNTALLOC!AM426</f>
        <v>0</v>
      </c>
      <c r="AN426" s="697">
        <f>[52]ACCOUNTALLOC!AN426</f>
        <v>0</v>
      </c>
      <c r="AO426" s="697">
        <f>[52]ACCOUNTALLOC!AO426</f>
        <v>0</v>
      </c>
      <c r="AP426" s="697">
        <f>[52]ACCOUNTALLOC!AP426</f>
        <v>0</v>
      </c>
      <c r="AQ426" s="697">
        <f>[52]ACCOUNTALLOC!AQ426</f>
        <v>0</v>
      </c>
      <c r="AR426" s="698"/>
      <c r="AS426" s="697">
        <f>[52]ACCOUNTALLOC!AS426</f>
        <v>0</v>
      </c>
      <c r="AT426" s="697">
        <f>[52]ACCOUNTALLOC!AT426</f>
        <v>0</v>
      </c>
      <c r="AU426" s="697">
        <f>[52]ACCOUNTALLOC!AU426</f>
        <v>0</v>
      </c>
      <c r="AV426" s="697">
        <f>[52]ACCOUNTALLOC!AV426</f>
        <v>0</v>
      </c>
      <c r="AW426" s="697">
        <f>[52]ACCOUNTALLOC!AW426</f>
        <v>0</v>
      </c>
      <c r="AX426" s="697">
        <f>[52]ACCOUNTALLOC!AX426</f>
        <v>0</v>
      </c>
      <c r="AY426" s="697">
        <f>[52]ACCOUNTALLOC!AY426</f>
        <v>0</v>
      </c>
      <c r="AZ426" s="698"/>
      <c r="BA426" s="697">
        <f>[52]ACCOUNTALLOC!BA426</f>
        <v>0</v>
      </c>
      <c r="BB426" s="697">
        <f>[52]ACCOUNTALLOC!BB426</f>
        <v>0</v>
      </c>
      <c r="BC426" s="697">
        <f>[52]ACCOUNTALLOC!BC426</f>
        <v>0</v>
      </c>
      <c r="BD426" s="697">
        <f>[52]ACCOUNTALLOC!BD426</f>
        <v>0</v>
      </c>
      <c r="BE426" s="697">
        <f>[52]ACCOUNTALLOC!BE426</f>
        <v>0</v>
      </c>
      <c r="BF426" s="697">
        <f>[52]ACCOUNTALLOC!BF426</f>
        <v>0</v>
      </c>
      <c r="BG426" s="697">
        <f>[52]ACCOUNTALLOC!BG426</f>
        <v>0</v>
      </c>
      <c r="BH426" s="698"/>
      <c r="BI426" s="697">
        <f>[52]ACCOUNTALLOC!BI426</f>
        <v>0</v>
      </c>
      <c r="BJ426" s="697">
        <f>[52]ACCOUNTALLOC!BJ426</f>
        <v>0</v>
      </c>
      <c r="BK426" s="697">
        <f>[52]ACCOUNTALLOC!BK426</f>
        <v>0</v>
      </c>
      <c r="BL426" s="697">
        <f>[52]ACCOUNTALLOC!BL426</f>
        <v>0</v>
      </c>
      <c r="BM426" s="697">
        <f>[52]ACCOUNTALLOC!BM426</f>
        <v>0</v>
      </c>
      <c r="BN426" s="697">
        <f>[52]ACCOUNTALLOC!BN426</f>
        <v>0</v>
      </c>
      <c r="BO426" s="697">
        <f>[52]ACCOUNTALLOC!BO426</f>
        <v>0</v>
      </c>
      <c r="BP426" s="698"/>
      <c r="BQ426" s="697">
        <f>[52]ACCOUNTALLOC!BQ426</f>
        <v>0</v>
      </c>
      <c r="BR426" s="697">
        <f>[52]ACCOUNTALLOC!BR426</f>
        <v>0</v>
      </c>
      <c r="BS426" s="697">
        <f>[52]ACCOUNTALLOC!BS426</f>
        <v>0</v>
      </c>
      <c r="BT426" s="697">
        <f>[52]ACCOUNTALLOC!BT426</f>
        <v>0</v>
      </c>
      <c r="BU426" s="697">
        <f>[52]ACCOUNTALLOC!BU426</f>
        <v>0</v>
      </c>
      <c r="BV426" s="697">
        <f>[52]ACCOUNTALLOC!BV426</f>
        <v>0</v>
      </c>
      <c r="BW426" s="697">
        <f>[52]ACCOUNTALLOC!BW426</f>
        <v>0</v>
      </c>
      <c r="BX426" s="698"/>
      <c r="BY426" s="697">
        <f>[52]ACCOUNTALLOC!BY426</f>
        <v>0</v>
      </c>
      <c r="BZ426" s="697">
        <f>[52]ACCOUNTALLOC!BZ426</f>
        <v>0</v>
      </c>
      <c r="CA426" s="697">
        <f>[52]ACCOUNTALLOC!CA426</f>
        <v>0</v>
      </c>
      <c r="CB426" s="697">
        <f>[52]ACCOUNTALLOC!CB426</f>
        <v>0</v>
      </c>
      <c r="CC426" s="697">
        <f>[52]ACCOUNTALLOC!CC426</f>
        <v>0</v>
      </c>
      <c r="CD426" s="697">
        <f>[52]ACCOUNTALLOC!CD426</f>
        <v>0</v>
      </c>
      <c r="CE426" s="697">
        <f>[52]ACCOUNTALLOC!CE426</f>
        <v>0</v>
      </c>
      <c r="CF426" s="698"/>
      <c r="CG426" s="697">
        <f>[52]ACCOUNTALLOC!CG426</f>
        <v>0</v>
      </c>
      <c r="CH426" s="697">
        <f>[52]ACCOUNTALLOC!CH426</f>
        <v>0</v>
      </c>
      <c r="CI426" s="697">
        <f>[52]ACCOUNTALLOC!CI426</f>
        <v>0</v>
      </c>
      <c r="CJ426" s="697">
        <f>[52]ACCOUNTALLOC!CJ426</f>
        <v>0</v>
      </c>
      <c r="CK426" s="697">
        <f>[52]ACCOUNTALLOC!CK426</f>
        <v>0</v>
      </c>
      <c r="CL426" s="697">
        <f>[52]ACCOUNTALLOC!CL426</f>
        <v>0</v>
      </c>
      <c r="CM426" s="697">
        <f>[52]ACCOUNTALLOC!CM426</f>
        <v>0</v>
      </c>
      <c r="CN426" s="698">
        <f>[52]ACCOUNTALLOC!CN426</f>
        <v>0</v>
      </c>
      <c r="CO426" s="697">
        <f>[52]ACCOUNTALLOC!CO426</f>
        <v>0</v>
      </c>
      <c r="CP426" s="697">
        <f>[52]ACCOUNTALLOC!CP426</f>
        <v>0</v>
      </c>
      <c r="CQ426" s="697">
        <f>[52]ACCOUNTALLOC!CQ426</f>
        <v>0</v>
      </c>
      <c r="CR426" s="697">
        <f>[52]ACCOUNTALLOC!CR426</f>
        <v>0</v>
      </c>
      <c r="CS426" s="697">
        <f>[52]ACCOUNTALLOC!CS426</f>
        <v>0</v>
      </c>
      <c r="CT426" s="697">
        <f>[52]ACCOUNTALLOC!CT426</f>
        <v>0</v>
      </c>
      <c r="CU426" s="697">
        <f>[52]ACCOUNTALLOC!CU426</f>
        <v>0</v>
      </c>
      <c r="CW426" s="65">
        <f>[52]ACCOUNTALLOC!CW426</f>
        <v>0</v>
      </c>
      <c r="CX426" s="65">
        <f>[52]ACCOUNTALLOC!CX426</f>
        <v>0</v>
      </c>
      <c r="CY426" s="65">
        <f>[52]ACCOUNTALLOC!CY426</f>
        <v>0</v>
      </c>
      <c r="CZ426" s="65">
        <f>[52]ACCOUNTALLOC!CZ426</f>
        <v>0</v>
      </c>
      <c r="DA426" s="65">
        <f>[52]ACCOUNTALLOC!DA426</f>
        <v>0</v>
      </c>
      <c r="DB426" s="65">
        <f>[52]ACCOUNTALLOC!DB426</f>
        <v>0</v>
      </c>
      <c r="DC426" s="65">
        <f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>[52]ACCOUNTALLOC!E427</f>
        <v>0</v>
      </c>
      <c r="F427" s="697">
        <f>[52]ACCOUNTALLOC!F427</f>
        <v>0</v>
      </c>
      <c r="G427" s="697">
        <f>[52]ACCOUNTALLOC!G427</f>
        <v>0</v>
      </c>
      <c r="H427" s="697">
        <f>[52]ACCOUNTALLOC!H427</f>
        <v>0</v>
      </c>
      <c r="I427" s="697">
        <f>[52]ACCOUNTALLOC!I427</f>
        <v>0</v>
      </c>
      <c r="J427" s="697">
        <f>[52]ACCOUNTALLOC!J427</f>
        <v>0</v>
      </c>
      <c r="K427" s="697">
        <f>[52]ACCOUNTALLOC!K427</f>
        <v>0</v>
      </c>
      <c r="L427" s="698"/>
      <c r="M427" s="697">
        <f>[52]ACCOUNTALLOC!M427</f>
        <v>0</v>
      </c>
      <c r="N427" s="697">
        <f>[52]ACCOUNTALLOC!N427</f>
        <v>0</v>
      </c>
      <c r="O427" s="697">
        <f>[52]ACCOUNTALLOC!O427</f>
        <v>0</v>
      </c>
      <c r="P427" s="697">
        <f>[52]ACCOUNTALLOC!P427</f>
        <v>0</v>
      </c>
      <c r="Q427" s="697">
        <f>[52]ACCOUNTALLOC!Q427</f>
        <v>0</v>
      </c>
      <c r="R427" s="697">
        <f>[52]ACCOUNTALLOC!R427</f>
        <v>0</v>
      </c>
      <c r="S427" s="697">
        <f>[52]ACCOUNTALLOC!S427</f>
        <v>0</v>
      </c>
      <c r="T427" s="698"/>
      <c r="U427" s="697">
        <f>[52]ACCOUNTALLOC!U427</f>
        <v>0</v>
      </c>
      <c r="V427" s="697">
        <f>[52]ACCOUNTALLOC!V427</f>
        <v>0</v>
      </c>
      <c r="W427" s="697">
        <f>[52]ACCOUNTALLOC!W427</f>
        <v>0</v>
      </c>
      <c r="X427" s="697">
        <f>[52]ACCOUNTALLOC!X427</f>
        <v>0</v>
      </c>
      <c r="Y427" s="697">
        <f>[52]ACCOUNTALLOC!Y427</f>
        <v>0</v>
      </c>
      <c r="Z427" s="697">
        <f>[52]ACCOUNTALLOC!Z427</f>
        <v>0</v>
      </c>
      <c r="AA427" s="697">
        <f>[52]ACCOUNTALLOC!AA427</f>
        <v>0</v>
      </c>
      <c r="AB427" s="698"/>
      <c r="AC427" s="697">
        <f>[52]ACCOUNTALLOC!AC427</f>
        <v>0</v>
      </c>
      <c r="AD427" s="697">
        <f>[52]ACCOUNTALLOC!AD427</f>
        <v>0</v>
      </c>
      <c r="AE427" s="697">
        <f>[52]ACCOUNTALLOC!AE427</f>
        <v>0</v>
      </c>
      <c r="AF427" s="697">
        <f>[52]ACCOUNTALLOC!AF427</f>
        <v>0</v>
      </c>
      <c r="AG427" s="697">
        <f>[52]ACCOUNTALLOC!AG427</f>
        <v>0</v>
      </c>
      <c r="AH427" s="697">
        <f>[52]ACCOUNTALLOC!AH427</f>
        <v>0</v>
      </c>
      <c r="AI427" s="697">
        <f>[52]ACCOUNTALLOC!AI427</f>
        <v>0</v>
      </c>
      <c r="AJ427" s="698"/>
      <c r="AK427" s="697">
        <f>[52]ACCOUNTALLOC!AK427</f>
        <v>0</v>
      </c>
      <c r="AL427" s="697">
        <f>[52]ACCOUNTALLOC!AL427</f>
        <v>0</v>
      </c>
      <c r="AM427" s="697">
        <f>[52]ACCOUNTALLOC!AM427</f>
        <v>0</v>
      </c>
      <c r="AN427" s="697">
        <f>[52]ACCOUNTALLOC!AN427</f>
        <v>0</v>
      </c>
      <c r="AO427" s="697">
        <f>[52]ACCOUNTALLOC!AO427</f>
        <v>0</v>
      </c>
      <c r="AP427" s="697">
        <f>[52]ACCOUNTALLOC!AP427</f>
        <v>0</v>
      </c>
      <c r="AQ427" s="697">
        <f>[52]ACCOUNTALLOC!AQ427</f>
        <v>0</v>
      </c>
      <c r="AR427" s="698"/>
      <c r="AS427" s="697">
        <f>[52]ACCOUNTALLOC!AS427</f>
        <v>0</v>
      </c>
      <c r="AT427" s="697">
        <f>[52]ACCOUNTALLOC!AT427</f>
        <v>0</v>
      </c>
      <c r="AU427" s="697">
        <f>[52]ACCOUNTALLOC!AU427</f>
        <v>0</v>
      </c>
      <c r="AV427" s="697">
        <f>[52]ACCOUNTALLOC!AV427</f>
        <v>0</v>
      </c>
      <c r="AW427" s="697">
        <f>[52]ACCOUNTALLOC!AW427</f>
        <v>0</v>
      </c>
      <c r="AX427" s="697">
        <f>[52]ACCOUNTALLOC!AX427</f>
        <v>0</v>
      </c>
      <c r="AY427" s="697">
        <f>[52]ACCOUNTALLOC!AY427</f>
        <v>0</v>
      </c>
      <c r="AZ427" s="698"/>
      <c r="BA427" s="697">
        <f>[52]ACCOUNTALLOC!BA427</f>
        <v>0</v>
      </c>
      <c r="BB427" s="697">
        <f>[52]ACCOUNTALLOC!BB427</f>
        <v>0</v>
      </c>
      <c r="BC427" s="697">
        <f>[52]ACCOUNTALLOC!BC427</f>
        <v>0</v>
      </c>
      <c r="BD427" s="697">
        <f>[52]ACCOUNTALLOC!BD427</f>
        <v>0</v>
      </c>
      <c r="BE427" s="697">
        <f>[52]ACCOUNTALLOC!BE427</f>
        <v>0</v>
      </c>
      <c r="BF427" s="697">
        <f>[52]ACCOUNTALLOC!BF427</f>
        <v>0</v>
      </c>
      <c r="BG427" s="697">
        <f>[52]ACCOUNTALLOC!BG427</f>
        <v>0</v>
      </c>
      <c r="BH427" s="698"/>
      <c r="BI427" s="697">
        <f>[52]ACCOUNTALLOC!BI427</f>
        <v>0</v>
      </c>
      <c r="BJ427" s="697">
        <f>[52]ACCOUNTALLOC!BJ427</f>
        <v>0</v>
      </c>
      <c r="BK427" s="697">
        <f>[52]ACCOUNTALLOC!BK427</f>
        <v>0</v>
      </c>
      <c r="BL427" s="697">
        <f>[52]ACCOUNTALLOC!BL427</f>
        <v>0</v>
      </c>
      <c r="BM427" s="697">
        <f>[52]ACCOUNTALLOC!BM427</f>
        <v>0</v>
      </c>
      <c r="BN427" s="697">
        <f>[52]ACCOUNTALLOC!BN427</f>
        <v>0</v>
      </c>
      <c r="BO427" s="697">
        <f>[52]ACCOUNTALLOC!BO427</f>
        <v>0</v>
      </c>
      <c r="BP427" s="698"/>
      <c r="BQ427" s="697">
        <f>[52]ACCOUNTALLOC!BQ427</f>
        <v>0</v>
      </c>
      <c r="BR427" s="697">
        <f>[52]ACCOUNTALLOC!BR427</f>
        <v>0</v>
      </c>
      <c r="BS427" s="697">
        <f>[52]ACCOUNTALLOC!BS427</f>
        <v>0</v>
      </c>
      <c r="BT427" s="697">
        <f>[52]ACCOUNTALLOC!BT427</f>
        <v>0</v>
      </c>
      <c r="BU427" s="697">
        <f>[52]ACCOUNTALLOC!BU427</f>
        <v>0</v>
      </c>
      <c r="BV427" s="697">
        <f>[52]ACCOUNTALLOC!BV427</f>
        <v>0</v>
      </c>
      <c r="BW427" s="697">
        <f>[52]ACCOUNTALLOC!BW427</f>
        <v>0</v>
      </c>
      <c r="BX427" s="698"/>
      <c r="BY427" s="697">
        <f>[52]ACCOUNTALLOC!BY427</f>
        <v>0</v>
      </c>
      <c r="BZ427" s="697">
        <f>[52]ACCOUNTALLOC!BZ427</f>
        <v>0</v>
      </c>
      <c r="CA427" s="697">
        <f>[52]ACCOUNTALLOC!CA427</f>
        <v>0</v>
      </c>
      <c r="CB427" s="697">
        <f>[52]ACCOUNTALLOC!CB427</f>
        <v>0</v>
      </c>
      <c r="CC427" s="697">
        <f>[52]ACCOUNTALLOC!CC427</f>
        <v>0</v>
      </c>
      <c r="CD427" s="697">
        <f>[52]ACCOUNTALLOC!CD427</f>
        <v>0</v>
      </c>
      <c r="CE427" s="697">
        <f>[52]ACCOUNTALLOC!CE427</f>
        <v>0</v>
      </c>
      <c r="CF427" s="698"/>
      <c r="CG427" s="697">
        <f>[52]ACCOUNTALLOC!CG427</f>
        <v>0</v>
      </c>
      <c r="CH427" s="697">
        <f>[52]ACCOUNTALLOC!CH427</f>
        <v>0</v>
      </c>
      <c r="CI427" s="697">
        <f>[52]ACCOUNTALLOC!CI427</f>
        <v>0</v>
      </c>
      <c r="CJ427" s="697">
        <f>[52]ACCOUNTALLOC!CJ427</f>
        <v>0</v>
      </c>
      <c r="CK427" s="697">
        <f>[52]ACCOUNTALLOC!CK427</f>
        <v>0</v>
      </c>
      <c r="CL427" s="697">
        <f>[52]ACCOUNTALLOC!CL427</f>
        <v>0</v>
      </c>
      <c r="CM427" s="697">
        <f>[52]ACCOUNTALLOC!CM427</f>
        <v>0</v>
      </c>
      <c r="CN427" s="698">
        <f>[52]ACCOUNTALLOC!CN427</f>
        <v>0</v>
      </c>
      <c r="CO427" s="697">
        <f>[52]ACCOUNTALLOC!CO427</f>
        <v>0</v>
      </c>
      <c r="CP427" s="697">
        <f>[52]ACCOUNTALLOC!CP427</f>
        <v>0</v>
      </c>
      <c r="CQ427" s="697">
        <f>[52]ACCOUNTALLOC!CQ427</f>
        <v>0</v>
      </c>
      <c r="CR427" s="697">
        <f>[52]ACCOUNTALLOC!CR427</f>
        <v>0</v>
      </c>
      <c r="CS427" s="697">
        <f>[52]ACCOUNTALLOC!CS427</f>
        <v>0</v>
      </c>
      <c r="CT427" s="697">
        <f>[52]ACCOUNTALLOC!CT427</f>
        <v>0</v>
      </c>
      <c r="CU427" s="697">
        <f>[52]ACCOUNTALLOC!CU427</f>
        <v>0</v>
      </c>
      <c r="CW427" s="65">
        <f>[52]ACCOUNTALLOC!CW427</f>
        <v>0</v>
      </c>
      <c r="CX427" s="65">
        <f>[52]ACCOUNTALLOC!CX427</f>
        <v>0</v>
      </c>
      <c r="CY427" s="65">
        <f>[52]ACCOUNTALLOC!CY427</f>
        <v>0</v>
      </c>
      <c r="CZ427" s="65">
        <f>[52]ACCOUNTALLOC!CZ427</f>
        <v>0</v>
      </c>
      <c r="DA427" s="65">
        <f>[52]ACCOUNTALLOC!DA427</f>
        <v>0</v>
      </c>
      <c r="DB427" s="65">
        <f>[52]ACCOUNTALLOC!DB427</f>
        <v>0</v>
      </c>
      <c r="DC427" s="65">
        <f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>[52]ACCOUNTALLOC!E428</f>
        <v>0</v>
      </c>
      <c r="F428" s="697">
        <f>[52]ACCOUNTALLOC!F428</f>
        <v>0</v>
      </c>
      <c r="G428" s="697">
        <f>[52]ACCOUNTALLOC!G428</f>
        <v>0</v>
      </c>
      <c r="H428" s="697">
        <f>[52]ACCOUNTALLOC!H428</f>
        <v>0</v>
      </c>
      <c r="I428" s="697">
        <f>[52]ACCOUNTALLOC!I428</f>
        <v>0</v>
      </c>
      <c r="J428" s="697">
        <f>[52]ACCOUNTALLOC!J428</f>
        <v>0</v>
      </c>
      <c r="K428" s="697">
        <f>[52]ACCOUNTALLOC!K428</f>
        <v>0</v>
      </c>
      <c r="L428" s="698"/>
      <c r="M428" s="697">
        <f>[52]ACCOUNTALLOC!M428</f>
        <v>0</v>
      </c>
      <c r="N428" s="697">
        <f>[52]ACCOUNTALLOC!N428</f>
        <v>0</v>
      </c>
      <c r="O428" s="697">
        <f>[52]ACCOUNTALLOC!O428</f>
        <v>0</v>
      </c>
      <c r="P428" s="697">
        <f>[52]ACCOUNTALLOC!P428</f>
        <v>0</v>
      </c>
      <c r="Q428" s="697">
        <f>[52]ACCOUNTALLOC!Q428</f>
        <v>0</v>
      </c>
      <c r="R428" s="697">
        <f>[52]ACCOUNTALLOC!R428</f>
        <v>0</v>
      </c>
      <c r="S428" s="697">
        <f>[52]ACCOUNTALLOC!S428</f>
        <v>0</v>
      </c>
      <c r="T428" s="698"/>
      <c r="U428" s="697">
        <f>[52]ACCOUNTALLOC!U428</f>
        <v>0</v>
      </c>
      <c r="V428" s="697">
        <f>[52]ACCOUNTALLOC!V428</f>
        <v>0</v>
      </c>
      <c r="W428" s="697">
        <f>[52]ACCOUNTALLOC!W428</f>
        <v>0</v>
      </c>
      <c r="X428" s="697">
        <f>[52]ACCOUNTALLOC!X428</f>
        <v>0</v>
      </c>
      <c r="Y428" s="697">
        <f>[52]ACCOUNTALLOC!Y428</f>
        <v>0</v>
      </c>
      <c r="Z428" s="697">
        <f>[52]ACCOUNTALLOC!Z428</f>
        <v>0</v>
      </c>
      <c r="AA428" s="697">
        <f>[52]ACCOUNTALLOC!AA428</f>
        <v>0</v>
      </c>
      <c r="AB428" s="698"/>
      <c r="AC428" s="697">
        <f>[52]ACCOUNTALLOC!AC428</f>
        <v>0</v>
      </c>
      <c r="AD428" s="697">
        <f>[52]ACCOUNTALLOC!AD428</f>
        <v>0</v>
      </c>
      <c r="AE428" s="697">
        <f>[52]ACCOUNTALLOC!AE428</f>
        <v>0</v>
      </c>
      <c r="AF428" s="697">
        <f>[52]ACCOUNTALLOC!AF428</f>
        <v>0</v>
      </c>
      <c r="AG428" s="697">
        <f>[52]ACCOUNTALLOC!AG428</f>
        <v>0</v>
      </c>
      <c r="AH428" s="697">
        <f>[52]ACCOUNTALLOC!AH428</f>
        <v>0</v>
      </c>
      <c r="AI428" s="697">
        <f>[52]ACCOUNTALLOC!AI428</f>
        <v>0</v>
      </c>
      <c r="AJ428" s="698"/>
      <c r="AK428" s="697">
        <f>[52]ACCOUNTALLOC!AK428</f>
        <v>0</v>
      </c>
      <c r="AL428" s="697">
        <f>[52]ACCOUNTALLOC!AL428</f>
        <v>0</v>
      </c>
      <c r="AM428" s="697">
        <f>[52]ACCOUNTALLOC!AM428</f>
        <v>0</v>
      </c>
      <c r="AN428" s="697">
        <f>[52]ACCOUNTALLOC!AN428</f>
        <v>0</v>
      </c>
      <c r="AO428" s="697">
        <f>[52]ACCOUNTALLOC!AO428</f>
        <v>0</v>
      </c>
      <c r="AP428" s="697">
        <f>[52]ACCOUNTALLOC!AP428</f>
        <v>0</v>
      </c>
      <c r="AQ428" s="697">
        <f>[52]ACCOUNTALLOC!AQ428</f>
        <v>0</v>
      </c>
      <c r="AR428" s="698"/>
      <c r="AS428" s="697">
        <f>[52]ACCOUNTALLOC!AS428</f>
        <v>0</v>
      </c>
      <c r="AT428" s="697">
        <f>[52]ACCOUNTALLOC!AT428</f>
        <v>0</v>
      </c>
      <c r="AU428" s="697">
        <f>[52]ACCOUNTALLOC!AU428</f>
        <v>0</v>
      </c>
      <c r="AV428" s="697">
        <f>[52]ACCOUNTALLOC!AV428</f>
        <v>0</v>
      </c>
      <c r="AW428" s="697">
        <f>[52]ACCOUNTALLOC!AW428</f>
        <v>0</v>
      </c>
      <c r="AX428" s="697">
        <f>[52]ACCOUNTALLOC!AX428</f>
        <v>0</v>
      </c>
      <c r="AY428" s="697">
        <f>[52]ACCOUNTALLOC!AY428</f>
        <v>0</v>
      </c>
      <c r="AZ428" s="698"/>
      <c r="BA428" s="697">
        <f>[52]ACCOUNTALLOC!BA428</f>
        <v>0</v>
      </c>
      <c r="BB428" s="697">
        <f>[52]ACCOUNTALLOC!BB428</f>
        <v>0</v>
      </c>
      <c r="BC428" s="697">
        <f>[52]ACCOUNTALLOC!BC428</f>
        <v>0</v>
      </c>
      <c r="BD428" s="697">
        <f>[52]ACCOUNTALLOC!BD428</f>
        <v>0</v>
      </c>
      <c r="BE428" s="697">
        <f>[52]ACCOUNTALLOC!BE428</f>
        <v>0</v>
      </c>
      <c r="BF428" s="697">
        <f>[52]ACCOUNTALLOC!BF428</f>
        <v>0</v>
      </c>
      <c r="BG428" s="697">
        <f>[52]ACCOUNTALLOC!BG428</f>
        <v>0</v>
      </c>
      <c r="BH428" s="698"/>
      <c r="BI428" s="697">
        <f>[52]ACCOUNTALLOC!BI428</f>
        <v>0</v>
      </c>
      <c r="BJ428" s="697">
        <f>[52]ACCOUNTALLOC!BJ428</f>
        <v>0</v>
      </c>
      <c r="BK428" s="697">
        <f>[52]ACCOUNTALLOC!BK428</f>
        <v>0</v>
      </c>
      <c r="BL428" s="697">
        <f>[52]ACCOUNTALLOC!BL428</f>
        <v>0</v>
      </c>
      <c r="BM428" s="697">
        <f>[52]ACCOUNTALLOC!BM428</f>
        <v>0</v>
      </c>
      <c r="BN428" s="697">
        <f>[52]ACCOUNTALLOC!BN428</f>
        <v>0</v>
      </c>
      <c r="BO428" s="697">
        <f>[52]ACCOUNTALLOC!BO428</f>
        <v>0</v>
      </c>
      <c r="BP428" s="698"/>
      <c r="BQ428" s="697">
        <f>[52]ACCOUNTALLOC!BQ428</f>
        <v>0</v>
      </c>
      <c r="BR428" s="697">
        <f>[52]ACCOUNTALLOC!BR428</f>
        <v>0</v>
      </c>
      <c r="BS428" s="697">
        <f>[52]ACCOUNTALLOC!BS428</f>
        <v>0</v>
      </c>
      <c r="BT428" s="697">
        <f>[52]ACCOUNTALLOC!BT428</f>
        <v>0</v>
      </c>
      <c r="BU428" s="697">
        <f>[52]ACCOUNTALLOC!BU428</f>
        <v>0</v>
      </c>
      <c r="BV428" s="697">
        <f>[52]ACCOUNTALLOC!BV428</f>
        <v>0</v>
      </c>
      <c r="BW428" s="697">
        <f>[52]ACCOUNTALLOC!BW428</f>
        <v>0</v>
      </c>
      <c r="BX428" s="698"/>
      <c r="BY428" s="697">
        <f>[52]ACCOUNTALLOC!BY428</f>
        <v>0</v>
      </c>
      <c r="BZ428" s="697">
        <f>[52]ACCOUNTALLOC!BZ428</f>
        <v>0</v>
      </c>
      <c r="CA428" s="697">
        <f>[52]ACCOUNTALLOC!CA428</f>
        <v>0</v>
      </c>
      <c r="CB428" s="697">
        <f>[52]ACCOUNTALLOC!CB428</f>
        <v>0</v>
      </c>
      <c r="CC428" s="697">
        <f>[52]ACCOUNTALLOC!CC428</f>
        <v>0</v>
      </c>
      <c r="CD428" s="697">
        <f>[52]ACCOUNTALLOC!CD428</f>
        <v>0</v>
      </c>
      <c r="CE428" s="697">
        <f>[52]ACCOUNTALLOC!CE428</f>
        <v>0</v>
      </c>
      <c r="CF428" s="698"/>
      <c r="CG428" s="697">
        <f>[52]ACCOUNTALLOC!CG428</f>
        <v>0</v>
      </c>
      <c r="CH428" s="697">
        <f>[52]ACCOUNTALLOC!CH428</f>
        <v>0</v>
      </c>
      <c r="CI428" s="697">
        <f>[52]ACCOUNTALLOC!CI428</f>
        <v>0</v>
      </c>
      <c r="CJ428" s="697">
        <f>[52]ACCOUNTALLOC!CJ428</f>
        <v>0</v>
      </c>
      <c r="CK428" s="697">
        <f>[52]ACCOUNTALLOC!CK428</f>
        <v>0</v>
      </c>
      <c r="CL428" s="697">
        <f>[52]ACCOUNTALLOC!CL428</f>
        <v>0</v>
      </c>
      <c r="CM428" s="697">
        <f>[52]ACCOUNTALLOC!CM428</f>
        <v>0</v>
      </c>
      <c r="CN428" s="698">
        <f>[52]ACCOUNTALLOC!CN428</f>
        <v>0</v>
      </c>
      <c r="CO428" s="697">
        <f>[52]ACCOUNTALLOC!CO428</f>
        <v>0</v>
      </c>
      <c r="CP428" s="697">
        <f>[52]ACCOUNTALLOC!CP428</f>
        <v>0</v>
      </c>
      <c r="CQ428" s="697">
        <f>[52]ACCOUNTALLOC!CQ428</f>
        <v>0</v>
      </c>
      <c r="CR428" s="697">
        <f>[52]ACCOUNTALLOC!CR428</f>
        <v>0</v>
      </c>
      <c r="CS428" s="697">
        <f>[52]ACCOUNTALLOC!CS428</f>
        <v>0</v>
      </c>
      <c r="CT428" s="697">
        <f>[52]ACCOUNTALLOC!CT428</f>
        <v>0</v>
      </c>
      <c r="CU428" s="697">
        <f>[52]ACCOUNTALLOC!CU428</f>
        <v>0</v>
      </c>
      <c r="CW428" s="65">
        <f>[52]ACCOUNTALLOC!CW428</f>
        <v>0</v>
      </c>
      <c r="CX428" s="65">
        <f>[52]ACCOUNTALLOC!CX428</f>
        <v>0</v>
      </c>
      <c r="CY428" s="65">
        <f>[52]ACCOUNTALLOC!CY428</f>
        <v>0</v>
      </c>
      <c r="CZ428" s="65">
        <f>[52]ACCOUNTALLOC!CZ428</f>
        <v>0</v>
      </c>
      <c r="DA428" s="65">
        <f>[52]ACCOUNTALLOC!DA428</f>
        <v>0</v>
      </c>
      <c r="DB428" s="65">
        <f>[52]ACCOUNTALLOC!DB428</f>
        <v>0</v>
      </c>
      <c r="DC428" s="65">
        <f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>[52]ACCOUNTALLOC!E429</f>
        <v>0</v>
      </c>
      <c r="F429" s="697">
        <f>[52]ACCOUNTALLOC!F429</f>
        <v>0</v>
      </c>
      <c r="G429" s="697">
        <f>[52]ACCOUNTALLOC!G429</f>
        <v>0</v>
      </c>
      <c r="H429" s="697">
        <f>[52]ACCOUNTALLOC!H429</f>
        <v>0</v>
      </c>
      <c r="I429" s="697">
        <f>[52]ACCOUNTALLOC!I429</f>
        <v>0</v>
      </c>
      <c r="J429" s="697">
        <f>[52]ACCOUNTALLOC!J429</f>
        <v>0</v>
      </c>
      <c r="K429" s="697">
        <f>[52]ACCOUNTALLOC!K429</f>
        <v>0</v>
      </c>
      <c r="L429" s="698"/>
      <c r="M429" s="697">
        <f>[52]ACCOUNTALLOC!M429</f>
        <v>0</v>
      </c>
      <c r="N429" s="697">
        <f>[52]ACCOUNTALLOC!N429</f>
        <v>0</v>
      </c>
      <c r="O429" s="697">
        <f>[52]ACCOUNTALLOC!O429</f>
        <v>0</v>
      </c>
      <c r="P429" s="697">
        <f>[52]ACCOUNTALLOC!P429</f>
        <v>0</v>
      </c>
      <c r="Q429" s="697">
        <f>[52]ACCOUNTALLOC!Q429</f>
        <v>0</v>
      </c>
      <c r="R429" s="697">
        <f>[52]ACCOUNTALLOC!R429</f>
        <v>0</v>
      </c>
      <c r="S429" s="697">
        <f>[52]ACCOUNTALLOC!S429</f>
        <v>0</v>
      </c>
      <c r="T429" s="698"/>
      <c r="U429" s="697">
        <f>[52]ACCOUNTALLOC!U429</f>
        <v>0</v>
      </c>
      <c r="V429" s="697">
        <f>[52]ACCOUNTALLOC!V429</f>
        <v>0</v>
      </c>
      <c r="W429" s="697">
        <f>[52]ACCOUNTALLOC!W429</f>
        <v>0</v>
      </c>
      <c r="X429" s="697">
        <f>[52]ACCOUNTALLOC!X429</f>
        <v>0</v>
      </c>
      <c r="Y429" s="697">
        <f>[52]ACCOUNTALLOC!Y429</f>
        <v>0</v>
      </c>
      <c r="Z429" s="697">
        <f>[52]ACCOUNTALLOC!Z429</f>
        <v>0</v>
      </c>
      <c r="AA429" s="697">
        <f>[52]ACCOUNTALLOC!AA429</f>
        <v>0</v>
      </c>
      <c r="AB429" s="698"/>
      <c r="AC429" s="697">
        <f>[52]ACCOUNTALLOC!AC429</f>
        <v>0</v>
      </c>
      <c r="AD429" s="697">
        <f>[52]ACCOUNTALLOC!AD429</f>
        <v>0</v>
      </c>
      <c r="AE429" s="697">
        <f>[52]ACCOUNTALLOC!AE429</f>
        <v>0</v>
      </c>
      <c r="AF429" s="697">
        <f>[52]ACCOUNTALLOC!AF429</f>
        <v>0</v>
      </c>
      <c r="AG429" s="697">
        <f>[52]ACCOUNTALLOC!AG429</f>
        <v>0</v>
      </c>
      <c r="AH429" s="697">
        <f>[52]ACCOUNTALLOC!AH429</f>
        <v>0</v>
      </c>
      <c r="AI429" s="697">
        <f>[52]ACCOUNTALLOC!AI429</f>
        <v>0</v>
      </c>
      <c r="AJ429" s="698"/>
      <c r="AK429" s="697">
        <f>[52]ACCOUNTALLOC!AK429</f>
        <v>0</v>
      </c>
      <c r="AL429" s="697">
        <f>[52]ACCOUNTALLOC!AL429</f>
        <v>0</v>
      </c>
      <c r="AM429" s="697">
        <f>[52]ACCOUNTALLOC!AM429</f>
        <v>0</v>
      </c>
      <c r="AN429" s="697">
        <f>[52]ACCOUNTALLOC!AN429</f>
        <v>0</v>
      </c>
      <c r="AO429" s="697">
        <f>[52]ACCOUNTALLOC!AO429</f>
        <v>0</v>
      </c>
      <c r="AP429" s="697">
        <f>[52]ACCOUNTALLOC!AP429</f>
        <v>0</v>
      </c>
      <c r="AQ429" s="697">
        <f>[52]ACCOUNTALLOC!AQ429</f>
        <v>0</v>
      </c>
      <c r="AR429" s="698"/>
      <c r="AS429" s="697">
        <f>[52]ACCOUNTALLOC!AS429</f>
        <v>0</v>
      </c>
      <c r="AT429" s="697">
        <f>[52]ACCOUNTALLOC!AT429</f>
        <v>0</v>
      </c>
      <c r="AU429" s="697">
        <f>[52]ACCOUNTALLOC!AU429</f>
        <v>0</v>
      </c>
      <c r="AV429" s="697">
        <f>[52]ACCOUNTALLOC!AV429</f>
        <v>0</v>
      </c>
      <c r="AW429" s="697">
        <f>[52]ACCOUNTALLOC!AW429</f>
        <v>0</v>
      </c>
      <c r="AX429" s="697">
        <f>[52]ACCOUNTALLOC!AX429</f>
        <v>0</v>
      </c>
      <c r="AY429" s="697">
        <f>[52]ACCOUNTALLOC!AY429</f>
        <v>0</v>
      </c>
      <c r="AZ429" s="698"/>
      <c r="BA429" s="697">
        <f>[52]ACCOUNTALLOC!BA429</f>
        <v>0</v>
      </c>
      <c r="BB429" s="697">
        <f>[52]ACCOUNTALLOC!BB429</f>
        <v>0</v>
      </c>
      <c r="BC429" s="697">
        <f>[52]ACCOUNTALLOC!BC429</f>
        <v>0</v>
      </c>
      <c r="BD429" s="697">
        <f>[52]ACCOUNTALLOC!BD429</f>
        <v>0</v>
      </c>
      <c r="BE429" s="697">
        <f>[52]ACCOUNTALLOC!BE429</f>
        <v>0</v>
      </c>
      <c r="BF429" s="697">
        <f>[52]ACCOUNTALLOC!BF429</f>
        <v>0</v>
      </c>
      <c r="BG429" s="697">
        <f>[52]ACCOUNTALLOC!BG429</f>
        <v>0</v>
      </c>
      <c r="BH429" s="698"/>
      <c r="BI429" s="697">
        <f>[52]ACCOUNTALLOC!BI429</f>
        <v>0</v>
      </c>
      <c r="BJ429" s="697">
        <f>[52]ACCOUNTALLOC!BJ429</f>
        <v>0</v>
      </c>
      <c r="BK429" s="697">
        <f>[52]ACCOUNTALLOC!BK429</f>
        <v>0</v>
      </c>
      <c r="BL429" s="697">
        <f>[52]ACCOUNTALLOC!BL429</f>
        <v>0</v>
      </c>
      <c r="BM429" s="697">
        <f>[52]ACCOUNTALLOC!BM429</f>
        <v>0</v>
      </c>
      <c r="BN429" s="697">
        <f>[52]ACCOUNTALLOC!BN429</f>
        <v>0</v>
      </c>
      <c r="BO429" s="697">
        <f>[52]ACCOUNTALLOC!BO429</f>
        <v>0</v>
      </c>
      <c r="BP429" s="698"/>
      <c r="BQ429" s="697">
        <f>[52]ACCOUNTALLOC!BQ429</f>
        <v>0</v>
      </c>
      <c r="BR429" s="697">
        <f>[52]ACCOUNTALLOC!BR429</f>
        <v>0</v>
      </c>
      <c r="BS429" s="697">
        <f>[52]ACCOUNTALLOC!BS429</f>
        <v>0</v>
      </c>
      <c r="BT429" s="697">
        <f>[52]ACCOUNTALLOC!BT429</f>
        <v>0</v>
      </c>
      <c r="BU429" s="697">
        <f>[52]ACCOUNTALLOC!BU429</f>
        <v>0</v>
      </c>
      <c r="BV429" s="697">
        <f>[52]ACCOUNTALLOC!BV429</f>
        <v>0</v>
      </c>
      <c r="BW429" s="697">
        <f>[52]ACCOUNTALLOC!BW429</f>
        <v>0</v>
      </c>
      <c r="BX429" s="698"/>
      <c r="BY429" s="697">
        <f>[52]ACCOUNTALLOC!BY429</f>
        <v>0</v>
      </c>
      <c r="BZ429" s="697">
        <f>[52]ACCOUNTALLOC!BZ429</f>
        <v>0</v>
      </c>
      <c r="CA429" s="697">
        <f>[52]ACCOUNTALLOC!CA429</f>
        <v>0</v>
      </c>
      <c r="CB429" s="697">
        <f>[52]ACCOUNTALLOC!CB429</f>
        <v>0</v>
      </c>
      <c r="CC429" s="697">
        <f>[52]ACCOUNTALLOC!CC429</f>
        <v>0</v>
      </c>
      <c r="CD429" s="697">
        <f>[52]ACCOUNTALLOC!CD429</f>
        <v>0</v>
      </c>
      <c r="CE429" s="697">
        <f>[52]ACCOUNTALLOC!CE429</f>
        <v>0</v>
      </c>
      <c r="CF429" s="698"/>
      <c r="CG429" s="697">
        <f>[52]ACCOUNTALLOC!CG429</f>
        <v>0</v>
      </c>
      <c r="CH429" s="697">
        <f>[52]ACCOUNTALLOC!CH429</f>
        <v>0</v>
      </c>
      <c r="CI429" s="697">
        <f>[52]ACCOUNTALLOC!CI429</f>
        <v>0</v>
      </c>
      <c r="CJ429" s="697">
        <f>[52]ACCOUNTALLOC!CJ429</f>
        <v>0</v>
      </c>
      <c r="CK429" s="697">
        <f>[52]ACCOUNTALLOC!CK429</f>
        <v>0</v>
      </c>
      <c r="CL429" s="697">
        <f>[52]ACCOUNTALLOC!CL429</f>
        <v>0</v>
      </c>
      <c r="CM429" s="697">
        <f>[52]ACCOUNTALLOC!CM429</f>
        <v>0</v>
      </c>
      <c r="CN429" s="698">
        <f>[52]ACCOUNTALLOC!CN429</f>
        <v>0</v>
      </c>
      <c r="CO429" s="697">
        <f>[52]ACCOUNTALLOC!CO429</f>
        <v>0</v>
      </c>
      <c r="CP429" s="697">
        <f>[52]ACCOUNTALLOC!CP429</f>
        <v>0</v>
      </c>
      <c r="CQ429" s="697">
        <f>[52]ACCOUNTALLOC!CQ429</f>
        <v>0</v>
      </c>
      <c r="CR429" s="697">
        <f>[52]ACCOUNTALLOC!CR429</f>
        <v>0</v>
      </c>
      <c r="CS429" s="697">
        <f>[52]ACCOUNTALLOC!CS429</f>
        <v>0</v>
      </c>
      <c r="CT429" s="697">
        <f>[52]ACCOUNTALLOC!CT429</f>
        <v>0</v>
      </c>
      <c r="CU429" s="697">
        <f>[52]ACCOUNTALLOC!CU429</f>
        <v>0</v>
      </c>
      <c r="CW429" s="65">
        <f>[52]ACCOUNTALLOC!CW429</f>
        <v>0</v>
      </c>
      <c r="CX429" s="65">
        <f>[52]ACCOUNTALLOC!CX429</f>
        <v>0</v>
      </c>
      <c r="CY429" s="65">
        <f>[52]ACCOUNTALLOC!CY429</f>
        <v>0</v>
      </c>
      <c r="CZ429" s="65">
        <f>[52]ACCOUNTALLOC!CZ429</f>
        <v>0</v>
      </c>
      <c r="DA429" s="65">
        <f>[52]ACCOUNTALLOC!DA429</f>
        <v>0</v>
      </c>
      <c r="DB429" s="65">
        <f>[52]ACCOUNTALLOC!DB429</f>
        <v>0</v>
      </c>
      <c r="DC429" s="65">
        <f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>[52]ACCOUNTALLOC!E430</f>
        <v>0</v>
      </c>
      <c r="F430" s="696">
        <f>[52]ACCOUNTALLOC!F430</f>
        <v>0</v>
      </c>
      <c r="G430" s="696">
        <f>[52]ACCOUNTALLOC!G430</f>
        <v>0</v>
      </c>
      <c r="H430" s="696">
        <f>[52]ACCOUNTALLOC!H430</f>
        <v>0</v>
      </c>
      <c r="I430" s="696">
        <f>[52]ACCOUNTALLOC!I430</f>
        <v>0</v>
      </c>
      <c r="J430" s="696">
        <f>[52]ACCOUNTALLOC!J430</f>
        <v>0</v>
      </c>
      <c r="K430" s="696">
        <f>[52]ACCOUNTALLOC!K430</f>
        <v>0</v>
      </c>
      <c r="L430" s="696"/>
      <c r="M430" s="696">
        <f>[52]ACCOUNTALLOC!M430</f>
        <v>0</v>
      </c>
      <c r="N430" s="696">
        <f>[52]ACCOUNTALLOC!N430</f>
        <v>0</v>
      </c>
      <c r="O430" s="696">
        <f>[52]ACCOUNTALLOC!O430</f>
        <v>0</v>
      </c>
      <c r="P430" s="696">
        <f>[52]ACCOUNTALLOC!P430</f>
        <v>0</v>
      </c>
      <c r="Q430" s="696">
        <f>[52]ACCOUNTALLOC!Q430</f>
        <v>0</v>
      </c>
      <c r="R430" s="696">
        <f>[52]ACCOUNTALLOC!R430</f>
        <v>0</v>
      </c>
      <c r="S430" s="696">
        <f>[52]ACCOUNTALLOC!S430</f>
        <v>0</v>
      </c>
      <c r="T430" s="696"/>
      <c r="U430" s="696">
        <f>[52]ACCOUNTALLOC!U430</f>
        <v>0</v>
      </c>
      <c r="V430" s="696">
        <f>[52]ACCOUNTALLOC!V430</f>
        <v>0</v>
      </c>
      <c r="W430" s="696">
        <f>[52]ACCOUNTALLOC!W430</f>
        <v>0</v>
      </c>
      <c r="X430" s="696">
        <f>[52]ACCOUNTALLOC!X430</f>
        <v>0</v>
      </c>
      <c r="Y430" s="696">
        <f>[52]ACCOUNTALLOC!Y430</f>
        <v>0</v>
      </c>
      <c r="Z430" s="696">
        <f>[52]ACCOUNTALLOC!Z430</f>
        <v>0</v>
      </c>
      <c r="AA430" s="696">
        <f>[52]ACCOUNTALLOC!AA430</f>
        <v>0</v>
      </c>
      <c r="AB430" s="696"/>
      <c r="AC430" s="696">
        <f>[52]ACCOUNTALLOC!AC430</f>
        <v>0</v>
      </c>
      <c r="AD430" s="696">
        <f>[52]ACCOUNTALLOC!AD430</f>
        <v>0</v>
      </c>
      <c r="AE430" s="696">
        <f>[52]ACCOUNTALLOC!AE430</f>
        <v>0</v>
      </c>
      <c r="AF430" s="696">
        <f>[52]ACCOUNTALLOC!AF430</f>
        <v>0</v>
      </c>
      <c r="AG430" s="696">
        <f>[52]ACCOUNTALLOC!AG430</f>
        <v>0</v>
      </c>
      <c r="AH430" s="696">
        <f>[52]ACCOUNTALLOC!AH430</f>
        <v>0</v>
      </c>
      <c r="AI430" s="696">
        <f>[52]ACCOUNTALLOC!AI430</f>
        <v>0</v>
      </c>
      <c r="AJ430" s="696"/>
      <c r="AK430" s="696">
        <f>[52]ACCOUNTALLOC!AK430</f>
        <v>0</v>
      </c>
      <c r="AL430" s="696">
        <f>[52]ACCOUNTALLOC!AL430</f>
        <v>0</v>
      </c>
      <c r="AM430" s="696">
        <f>[52]ACCOUNTALLOC!AM430</f>
        <v>0</v>
      </c>
      <c r="AN430" s="696">
        <f>[52]ACCOUNTALLOC!AN430</f>
        <v>0</v>
      </c>
      <c r="AO430" s="696">
        <f>[52]ACCOUNTALLOC!AO430</f>
        <v>0</v>
      </c>
      <c r="AP430" s="696">
        <f>[52]ACCOUNTALLOC!AP430</f>
        <v>0</v>
      </c>
      <c r="AQ430" s="696">
        <f>[52]ACCOUNTALLOC!AQ430</f>
        <v>0</v>
      </c>
      <c r="AR430" s="696"/>
      <c r="AS430" s="696">
        <f>[52]ACCOUNTALLOC!AS430</f>
        <v>0</v>
      </c>
      <c r="AT430" s="696">
        <f>[52]ACCOUNTALLOC!AT430</f>
        <v>0</v>
      </c>
      <c r="AU430" s="696">
        <f>[52]ACCOUNTALLOC!AU430</f>
        <v>0</v>
      </c>
      <c r="AV430" s="696">
        <f>[52]ACCOUNTALLOC!AV430</f>
        <v>0</v>
      </c>
      <c r="AW430" s="696">
        <f>[52]ACCOUNTALLOC!AW430</f>
        <v>0</v>
      </c>
      <c r="AX430" s="696">
        <f>[52]ACCOUNTALLOC!AX430</f>
        <v>0</v>
      </c>
      <c r="AY430" s="696">
        <f>[52]ACCOUNTALLOC!AY430</f>
        <v>0</v>
      </c>
      <c r="AZ430" s="696"/>
      <c r="BA430" s="696">
        <f>[52]ACCOUNTALLOC!BA430</f>
        <v>0</v>
      </c>
      <c r="BB430" s="696">
        <f>[52]ACCOUNTALLOC!BB430</f>
        <v>0</v>
      </c>
      <c r="BC430" s="696">
        <f>[52]ACCOUNTALLOC!BC430</f>
        <v>0</v>
      </c>
      <c r="BD430" s="696">
        <f>[52]ACCOUNTALLOC!BD430</f>
        <v>0</v>
      </c>
      <c r="BE430" s="696">
        <f>[52]ACCOUNTALLOC!BE430</f>
        <v>0</v>
      </c>
      <c r="BF430" s="696">
        <f>[52]ACCOUNTALLOC!BF430</f>
        <v>0</v>
      </c>
      <c r="BG430" s="696">
        <f>[52]ACCOUNTALLOC!BG430</f>
        <v>0</v>
      </c>
      <c r="BH430" s="696"/>
      <c r="BI430" s="696">
        <f>[52]ACCOUNTALLOC!BI430</f>
        <v>0</v>
      </c>
      <c r="BJ430" s="696">
        <f>[52]ACCOUNTALLOC!BJ430</f>
        <v>0</v>
      </c>
      <c r="BK430" s="696">
        <f>[52]ACCOUNTALLOC!BK430</f>
        <v>0</v>
      </c>
      <c r="BL430" s="696">
        <f>[52]ACCOUNTALLOC!BL430</f>
        <v>0</v>
      </c>
      <c r="BM430" s="696">
        <f>[52]ACCOUNTALLOC!BM430</f>
        <v>0</v>
      </c>
      <c r="BN430" s="696">
        <f>[52]ACCOUNTALLOC!BN430</f>
        <v>0</v>
      </c>
      <c r="BO430" s="696">
        <f>[52]ACCOUNTALLOC!BO430</f>
        <v>0</v>
      </c>
      <c r="BP430" s="696"/>
      <c r="BQ430" s="696">
        <f>[52]ACCOUNTALLOC!BQ430</f>
        <v>0</v>
      </c>
      <c r="BR430" s="696">
        <f>[52]ACCOUNTALLOC!BR430</f>
        <v>0</v>
      </c>
      <c r="BS430" s="696">
        <f>[52]ACCOUNTALLOC!BS430</f>
        <v>0</v>
      </c>
      <c r="BT430" s="696">
        <f>[52]ACCOUNTALLOC!BT430</f>
        <v>0</v>
      </c>
      <c r="BU430" s="696">
        <f>[52]ACCOUNTALLOC!BU430</f>
        <v>0</v>
      </c>
      <c r="BV430" s="696">
        <f>[52]ACCOUNTALLOC!BV430</f>
        <v>0</v>
      </c>
      <c r="BW430" s="696">
        <f>[52]ACCOUNTALLOC!BW430</f>
        <v>0</v>
      </c>
      <c r="BX430" s="696"/>
      <c r="BY430" s="696">
        <f>[52]ACCOUNTALLOC!BY430</f>
        <v>0</v>
      </c>
      <c r="BZ430" s="696">
        <f>[52]ACCOUNTALLOC!BZ430</f>
        <v>0</v>
      </c>
      <c r="CA430" s="696">
        <f>[52]ACCOUNTALLOC!CA430</f>
        <v>0</v>
      </c>
      <c r="CB430" s="696">
        <f>[52]ACCOUNTALLOC!CB430</f>
        <v>0</v>
      </c>
      <c r="CC430" s="696">
        <f>[52]ACCOUNTALLOC!CC430</f>
        <v>0</v>
      </c>
      <c r="CD430" s="696">
        <f>[52]ACCOUNTALLOC!CD430</f>
        <v>0</v>
      </c>
      <c r="CE430" s="696">
        <f>[52]ACCOUNTALLOC!CE430</f>
        <v>0</v>
      </c>
      <c r="CF430" s="696"/>
      <c r="CG430" s="696">
        <f>[52]ACCOUNTALLOC!CG430</f>
        <v>0</v>
      </c>
      <c r="CH430" s="696">
        <f>[52]ACCOUNTALLOC!CH430</f>
        <v>0</v>
      </c>
      <c r="CI430" s="696">
        <f>[52]ACCOUNTALLOC!CI430</f>
        <v>0</v>
      </c>
      <c r="CJ430" s="696">
        <f>[52]ACCOUNTALLOC!CJ430</f>
        <v>0</v>
      </c>
      <c r="CK430" s="696">
        <f>[52]ACCOUNTALLOC!CK430</f>
        <v>0</v>
      </c>
      <c r="CL430" s="696">
        <f>[52]ACCOUNTALLOC!CL430</f>
        <v>0</v>
      </c>
      <c r="CM430" s="696">
        <f>[52]ACCOUNTALLOC!CM430</f>
        <v>0</v>
      </c>
      <c r="CN430" s="696">
        <f>[52]ACCOUNTALLOC!CN430</f>
        <v>0</v>
      </c>
      <c r="CO430" s="696">
        <f>[52]ACCOUNTALLOC!CO430</f>
        <v>0</v>
      </c>
      <c r="CP430" s="696">
        <f>[52]ACCOUNTALLOC!CP430</f>
        <v>0</v>
      </c>
      <c r="CQ430" s="696">
        <f>[52]ACCOUNTALLOC!CQ430</f>
        <v>0</v>
      </c>
      <c r="CR430" s="696">
        <f>[52]ACCOUNTALLOC!CR430</f>
        <v>0</v>
      </c>
      <c r="CS430" s="696">
        <f>[52]ACCOUNTALLOC!CS430</f>
        <v>0</v>
      </c>
      <c r="CT430" s="696">
        <f>[52]ACCOUNTALLOC!CT430</f>
        <v>0</v>
      </c>
      <c r="CU430" s="696">
        <f>[52]ACCOUNTALLOC!CU430</f>
        <v>0</v>
      </c>
      <c r="CV430" s="66"/>
      <c r="CW430" s="66">
        <f>[52]ACCOUNTALLOC!CW430</f>
        <v>0</v>
      </c>
      <c r="CX430" s="66">
        <f>[52]ACCOUNTALLOC!CX430</f>
        <v>0</v>
      </c>
      <c r="CY430" s="66">
        <f>[52]ACCOUNTALLOC!CY430</f>
        <v>0</v>
      </c>
      <c r="CZ430" s="66">
        <f>[52]ACCOUNTALLOC!CZ430</f>
        <v>0</v>
      </c>
      <c r="DA430" s="66">
        <f>[52]ACCOUNTALLOC!DA430</f>
        <v>0</v>
      </c>
      <c r="DB430" s="66">
        <f>[52]ACCOUNTALLOC!DB430</f>
        <v>0</v>
      </c>
      <c r="DC430" s="66">
        <f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>[52]ACCOUNTALLOC!E433</f>
        <v>0</v>
      </c>
      <c r="F433" s="697">
        <f>[52]ACCOUNTALLOC!F433</f>
        <v>0</v>
      </c>
      <c r="G433" s="697">
        <f>[52]ACCOUNTALLOC!G433</f>
        <v>0</v>
      </c>
      <c r="H433" s="697">
        <f>[52]ACCOUNTALLOC!H433</f>
        <v>0</v>
      </c>
      <c r="I433" s="697">
        <f>[52]ACCOUNTALLOC!I433</f>
        <v>0</v>
      </c>
      <c r="J433" s="697">
        <f>[52]ACCOUNTALLOC!J433</f>
        <v>0</v>
      </c>
      <c r="K433" s="697">
        <f>[52]ACCOUNTALLOC!K433</f>
        <v>0</v>
      </c>
      <c r="L433" s="698"/>
      <c r="M433" s="697">
        <f>[52]ACCOUNTALLOC!M433</f>
        <v>0</v>
      </c>
      <c r="N433" s="697">
        <f>[52]ACCOUNTALLOC!N433</f>
        <v>0</v>
      </c>
      <c r="O433" s="697">
        <f>[52]ACCOUNTALLOC!O433</f>
        <v>0</v>
      </c>
      <c r="P433" s="697">
        <f>[52]ACCOUNTALLOC!P433</f>
        <v>0</v>
      </c>
      <c r="Q433" s="697">
        <f>[52]ACCOUNTALLOC!Q433</f>
        <v>0</v>
      </c>
      <c r="R433" s="697">
        <f>[52]ACCOUNTALLOC!R433</f>
        <v>0</v>
      </c>
      <c r="S433" s="697">
        <f>[52]ACCOUNTALLOC!S433</f>
        <v>0</v>
      </c>
      <c r="T433" s="698"/>
      <c r="U433" s="697">
        <f>[52]ACCOUNTALLOC!U433</f>
        <v>0</v>
      </c>
      <c r="V433" s="697">
        <f>[52]ACCOUNTALLOC!V433</f>
        <v>0</v>
      </c>
      <c r="W433" s="697">
        <f>[52]ACCOUNTALLOC!W433</f>
        <v>0</v>
      </c>
      <c r="X433" s="697">
        <f>[52]ACCOUNTALLOC!X433</f>
        <v>0</v>
      </c>
      <c r="Y433" s="697">
        <f>[52]ACCOUNTALLOC!Y433</f>
        <v>0</v>
      </c>
      <c r="Z433" s="697">
        <f>[52]ACCOUNTALLOC!Z433</f>
        <v>0</v>
      </c>
      <c r="AA433" s="697">
        <f>[52]ACCOUNTALLOC!AA433</f>
        <v>0</v>
      </c>
      <c r="AB433" s="698"/>
      <c r="AC433" s="697">
        <f>[52]ACCOUNTALLOC!AC433</f>
        <v>0</v>
      </c>
      <c r="AD433" s="697">
        <f>[52]ACCOUNTALLOC!AD433</f>
        <v>0</v>
      </c>
      <c r="AE433" s="697">
        <f>[52]ACCOUNTALLOC!AE433</f>
        <v>0</v>
      </c>
      <c r="AF433" s="697">
        <f>[52]ACCOUNTALLOC!AF433</f>
        <v>0</v>
      </c>
      <c r="AG433" s="697">
        <f>[52]ACCOUNTALLOC!AG433</f>
        <v>0</v>
      </c>
      <c r="AH433" s="697">
        <f>[52]ACCOUNTALLOC!AH433</f>
        <v>0</v>
      </c>
      <c r="AI433" s="697">
        <f>[52]ACCOUNTALLOC!AI433</f>
        <v>0</v>
      </c>
      <c r="AJ433" s="698"/>
      <c r="AK433" s="697">
        <f>[52]ACCOUNTALLOC!AK433</f>
        <v>0</v>
      </c>
      <c r="AL433" s="697">
        <f>[52]ACCOUNTALLOC!AL433</f>
        <v>0</v>
      </c>
      <c r="AM433" s="697">
        <f>[52]ACCOUNTALLOC!AM433</f>
        <v>0</v>
      </c>
      <c r="AN433" s="697">
        <f>[52]ACCOUNTALLOC!AN433</f>
        <v>0</v>
      </c>
      <c r="AO433" s="697">
        <f>[52]ACCOUNTALLOC!AO433</f>
        <v>0</v>
      </c>
      <c r="AP433" s="697">
        <f>[52]ACCOUNTALLOC!AP433</f>
        <v>0</v>
      </c>
      <c r="AQ433" s="697">
        <f>[52]ACCOUNTALLOC!AQ433</f>
        <v>0</v>
      </c>
      <c r="AR433" s="698"/>
      <c r="AS433" s="697">
        <f>[52]ACCOUNTALLOC!AS433</f>
        <v>0</v>
      </c>
      <c r="AT433" s="697">
        <f>[52]ACCOUNTALLOC!AT433</f>
        <v>0</v>
      </c>
      <c r="AU433" s="697">
        <f>[52]ACCOUNTALLOC!AU433</f>
        <v>0</v>
      </c>
      <c r="AV433" s="697">
        <f>[52]ACCOUNTALLOC!AV433</f>
        <v>0</v>
      </c>
      <c r="AW433" s="697">
        <f>[52]ACCOUNTALLOC!AW433</f>
        <v>0</v>
      </c>
      <c r="AX433" s="697">
        <f>[52]ACCOUNTALLOC!AX433</f>
        <v>0</v>
      </c>
      <c r="AY433" s="697">
        <f>[52]ACCOUNTALLOC!AY433</f>
        <v>0</v>
      </c>
      <c r="AZ433" s="698"/>
      <c r="BA433" s="697">
        <f>[52]ACCOUNTALLOC!BA433</f>
        <v>0</v>
      </c>
      <c r="BB433" s="697">
        <f>[52]ACCOUNTALLOC!BB433</f>
        <v>0</v>
      </c>
      <c r="BC433" s="697">
        <f>[52]ACCOUNTALLOC!BC433</f>
        <v>0</v>
      </c>
      <c r="BD433" s="697">
        <f>[52]ACCOUNTALLOC!BD433</f>
        <v>0</v>
      </c>
      <c r="BE433" s="697">
        <f>[52]ACCOUNTALLOC!BE433</f>
        <v>0</v>
      </c>
      <c r="BF433" s="697">
        <f>[52]ACCOUNTALLOC!BF433</f>
        <v>0</v>
      </c>
      <c r="BG433" s="697">
        <f>[52]ACCOUNTALLOC!BG433</f>
        <v>0</v>
      </c>
      <c r="BH433" s="698"/>
      <c r="BI433" s="697">
        <f>[52]ACCOUNTALLOC!BI433</f>
        <v>0</v>
      </c>
      <c r="BJ433" s="697">
        <f>[52]ACCOUNTALLOC!BJ433</f>
        <v>0</v>
      </c>
      <c r="BK433" s="697">
        <f>[52]ACCOUNTALLOC!BK433</f>
        <v>0</v>
      </c>
      <c r="BL433" s="697">
        <f>[52]ACCOUNTALLOC!BL433</f>
        <v>0</v>
      </c>
      <c r="BM433" s="697">
        <f>[52]ACCOUNTALLOC!BM433</f>
        <v>0</v>
      </c>
      <c r="BN433" s="697">
        <f>[52]ACCOUNTALLOC!BN433</f>
        <v>0</v>
      </c>
      <c r="BO433" s="697">
        <f>[52]ACCOUNTALLOC!BO433</f>
        <v>0</v>
      </c>
      <c r="BP433" s="698"/>
      <c r="BQ433" s="697">
        <f>[52]ACCOUNTALLOC!BQ433</f>
        <v>0</v>
      </c>
      <c r="BR433" s="697">
        <f>[52]ACCOUNTALLOC!BR433</f>
        <v>0</v>
      </c>
      <c r="BS433" s="697">
        <f>[52]ACCOUNTALLOC!BS433</f>
        <v>0</v>
      </c>
      <c r="BT433" s="697">
        <f>[52]ACCOUNTALLOC!BT433</f>
        <v>0</v>
      </c>
      <c r="BU433" s="697">
        <f>[52]ACCOUNTALLOC!BU433</f>
        <v>0</v>
      </c>
      <c r="BV433" s="697">
        <f>[52]ACCOUNTALLOC!BV433</f>
        <v>0</v>
      </c>
      <c r="BW433" s="697">
        <f>[52]ACCOUNTALLOC!BW433</f>
        <v>0</v>
      </c>
      <c r="BX433" s="698"/>
      <c r="BY433" s="697">
        <f>[52]ACCOUNTALLOC!BY433</f>
        <v>0</v>
      </c>
      <c r="BZ433" s="697">
        <f>[52]ACCOUNTALLOC!BZ433</f>
        <v>0</v>
      </c>
      <c r="CA433" s="697">
        <f>[52]ACCOUNTALLOC!CA433</f>
        <v>0</v>
      </c>
      <c r="CB433" s="697">
        <f>[52]ACCOUNTALLOC!CB433</f>
        <v>0</v>
      </c>
      <c r="CC433" s="697">
        <f>[52]ACCOUNTALLOC!CC433</f>
        <v>0</v>
      </c>
      <c r="CD433" s="697">
        <f>[52]ACCOUNTALLOC!CD433</f>
        <v>0</v>
      </c>
      <c r="CE433" s="697">
        <f>[52]ACCOUNTALLOC!CE433</f>
        <v>0</v>
      </c>
      <c r="CF433" s="698"/>
      <c r="CG433" s="697">
        <f>[52]ACCOUNTALLOC!CG433</f>
        <v>0</v>
      </c>
      <c r="CH433" s="697">
        <f>[52]ACCOUNTALLOC!CH433</f>
        <v>0</v>
      </c>
      <c r="CI433" s="697">
        <f>[52]ACCOUNTALLOC!CI433</f>
        <v>0</v>
      </c>
      <c r="CJ433" s="697">
        <f>[52]ACCOUNTALLOC!CJ433</f>
        <v>0</v>
      </c>
      <c r="CK433" s="697">
        <f>[52]ACCOUNTALLOC!CK433</f>
        <v>0</v>
      </c>
      <c r="CL433" s="697">
        <f>[52]ACCOUNTALLOC!CL433</f>
        <v>0</v>
      </c>
      <c r="CM433" s="697">
        <f>[52]ACCOUNTALLOC!CM433</f>
        <v>0</v>
      </c>
      <c r="CN433" s="698">
        <f>[52]ACCOUNTALLOC!CN433</f>
        <v>0</v>
      </c>
      <c r="CO433" s="697">
        <f>[52]ACCOUNTALLOC!CO433</f>
        <v>0</v>
      </c>
      <c r="CP433" s="697">
        <f>[52]ACCOUNTALLOC!CP433</f>
        <v>0</v>
      </c>
      <c r="CQ433" s="697">
        <f>[52]ACCOUNTALLOC!CQ433</f>
        <v>0</v>
      </c>
      <c r="CR433" s="697">
        <f>[52]ACCOUNTALLOC!CR433</f>
        <v>0</v>
      </c>
      <c r="CS433" s="697">
        <f>[52]ACCOUNTALLOC!CS433</f>
        <v>0</v>
      </c>
      <c r="CT433" s="697">
        <f>[52]ACCOUNTALLOC!CT433</f>
        <v>0</v>
      </c>
      <c r="CU433" s="697">
        <f>[52]ACCOUNTALLOC!CU433</f>
        <v>0</v>
      </c>
      <c r="CW433" s="65">
        <f>[52]ACCOUNTALLOC!CW433</f>
        <v>0</v>
      </c>
      <c r="CX433" s="65">
        <f>[52]ACCOUNTALLOC!CX433</f>
        <v>0</v>
      </c>
      <c r="CY433" s="65">
        <f>[52]ACCOUNTALLOC!CY433</f>
        <v>0</v>
      </c>
      <c r="CZ433" s="65">
        <f>[52]ACCOUNTALLOC!CZ433</f>
        <v>0</v>
      </c>
      <c r="DA433" s="65">
        <f>[52]ACCOUNTALLOC!DA433</f>
        <v>0</v>
      </c>
      <c r="DB433" s="65">
        <f>[52]ACCOUNTALLOC!DB433</f>
        <v>0</v>
      </c>
      <c r="DC433" s="65">
        <f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>[52]ACCOUNTALLOC!E434</f>
        <v>0</v>
      </c>
      <c r="F434" s="697">
        <f>[52]ACCOUNTALLOC!F434</f>
        <v>0</v>
      </c>
      <c r="G434" s="697">
        <f>[52]ACCOUNTALLOC!G434</f>
        <v>0</v>
      </c>
      <c r="H434" s="697">
        <f>[52]ACCOUNTALLOC!H434</f>
        <v>0</v>
      </c>
      <c r="I434" s="697">
        <f>[52]ACCOUNTALLOC!I434</f>
        <v>0</v>
      </c>
      <c r="J434" s="697">
        <f>[52]ACCOUNTALLOC!J434</f>
        <v>0</v>
      </c>
      <c r="K434" s="697">
        <f>[52]ACCOUNTALLOC!K434</f>
        <v>0</v>
      </c>
      <c r="L434" s="698"/>
      <c r="M434" s="697">
        <f>[52]ACCOUNTALLOC!M434</f>
        <v>0</v>
      </c>
      <c r="N434" s="697">
        <f>[52]ACCOUNTALLOC!N434</f>
        <v>0</v>
      </c>
      <c r="O434" s="697">
        <f>[52]ACCOUNTALLOC!O434</f>
        <v>0</v>
      </c>
      <c r="P434" s="697">
        <f>[52]ACCOUNTALLOC!P434</f>
        <v>0</v>
      </c>
      <c r="Q434" s="697">
        <f>[52]ACCOUNTALLOC!Q434</f>
        <v>0</v>
      </c>
      <c r="R434" s="697">
        <f>[52]ACCOUNTALLOC!R434</f>
        <v>0</v>
      </c>
      <c r="S434" s="697">
        <f>[52]ACCOUNTALLOC!S434</f>
        <v>0</v>
      </c>
      <c r="T434" s="698"/>
      <c r="U434" s="697">
        <f>[52]ACCOUNTALLOC!U434</f>
        <v>0</v>
      </c>
      <c r="V434" s="697">
        <f>[52]ACCOUNTALLOC!V434</f>
        <v>0</v>
      </c>
      <c r="W434" s="697">
        <f>[52]ACCOUNTALLOC!W434</f>
        <v>0</v>
      </c>
      <c r="X434" s="697">
        <f>[52]ACCOUNTALLOC!X434</f>
        <v>0</v>
      </c>
      <c r="Y434" s="697">
        <f>[52]ACCOUNTALLOC!Y434</f>
        <v>0</v>
      </c>
      <c r="Z434" s="697">
        <f>[52]ACCOUNTALLOC!Z434</f>
        <v>0</v>
      </c>
      <c r="AA434" s="697">
        <f>[52]ACCOUNTALLOC!AA434</f>
        <v>0</v>
      </c>
      <c r="AB434" s="698"/>
      <c r="AC434" s="697">
        <f>[52]ACCOUNTALLOC!AC434</f>
        <v>0</v>
      </c>
      <c r="AD434" s="697">
        <f>[52]ACCOUNTALLOC!AD434</f>
        <v>0</v>
      </c>
      <c r="AE434" s="697">
        <f>[52]ACCOUNTALLOC!AE434</f>
        <v>0</v>
      </c>
      <c r="AF434" s="697">
        <f>[52]ACCOUNTALLOC!AF434</f>
        <v>0</v>
      </c>
      <c r="AG434" s="697">
        <f>[52]ACCOUNTALLOC!AG434</f>
        <v>0</v>
      </c>
      <c r="AH434" s="697">
        <f>[52]ACCOUNTALLOC!AH434</f>
        <v>0</v>
      </c>
      <c r="AI434" s="697">
        <f>[52]ACCOUNTALLOC!AI434</f>
        <v>0</v>
      </c>
      <c r="AJ434" s="698"/>
      <c r="AK434" s="697">
        <f>[52]ACCOUNTALLOC!AK434</f>
        <v>0</v>
      </c>
      <c r="AL434" s="697">
        <f>[52]ACCOUNTALLOC!AL434</f>
        <v>0</v>
      </c>
      <c r="AM434" s="697">
        <f>[52]ACCOUNTALLOC!AM434</f>
        <v>0</v>
      </c>
      <c r="AN434" s="697">
        <f>[52]ACCOUNTALLOC!AN434</f>
        <v>0</v>
      </c>
      <c r="AO434" s="697">
        <f>[52]ACCOUNTALLOC!AO434</f>
        <v>0</v>
      </c>
      <c r="AP434" s="697">
        <f>[52]ACCOUNTALLOC!AP434</f>
        <v>0</v>
      </c>
      <c r="AQ434" s="697">
        <f>[52]ACCOUNTALLOC!AQ434</f>
        <v>0</v>
      </c>
      <c r="AR434" s="698"/>
      <c r="AS434" s="697">
        <f>[52]ACCOUNTALLOC!AS434</f>
        <v>0</v>
      </c>
      <c r="AT434" s="697">
        <f>[52]ACCOUNTALLOC!AT434</f>
        <v>0</v>
      </c>
      <c r="AU434" s="697">
        <f>[52]ACCOUNTALLOC!AU434</f>
        <v>0</v>
      </c>
      <c r="AV434" s="697">
        <f>[52]ACCOUNTALLOC!AV434</f>
        <v>0</v>
      </c>
      <c r="AW434" s="697">
        <f>[52]ACCOUNTALLOC!AW434</f>
        <v>0</v>
      </c>
      <c r="AX434" s="697">
        <f>[52]ACCOUNTALLOC!AX434</f>
        <v>0</v>
      </c>
      <c r="AY434" s="697">
        <f>[52]ACCOUNTALLOC!AY434</f>
        <v>0</v>
      </c>
      <c r="AZ434" s="698"/>
      <c r="BA434" s="697">
        <f>[52]ACCOUNTALLOC!BA434</f>
        <v>0</v>
      </c>
      <c r="BB434" s="697">
        <f>[52]ACCOUNTALLOC!BB434</f>
        <v>0</v>
      </c>
      <c r="BC434" s="697">
        <f>[52]ACCOUNTALLOC!BC434</f>
        <v>0</v>
      </c>
      <c r="BD434" s="697">
        <f>[52]ACCOUNTALLOC!BD434</f>
        <v>0</v>
      </c>
      <c r="BE434" s="697">
        <f>[52]ACCOUNTALLOC!BE434</f>
        <v>0</v>
      </c>
      <c r="BF434" s="697">
        <f>[52]ACCOUNTALLOC!BF434</f>
        <v>0</v>
      </c>
      <c r="BG434" s="697">
        <f>[52]ACCOUNTALLOC!BG434</f>
        <v>0</v>
      </c>
      <c r="BH434" s="698"/>
      <c r="BI434" s="697">
        <f>[52]ACCOUNTALLOC!BI434</f>
        <v>0</v>
      </c>
      <c r="BJ434" s="697">
        <f>[52]ACCOUNTALLOC!BJ434</f>
        <v>0</v>
      </c>
      <c r="BK434" s="697">
        <f>[52]ACCOUNTALLOC!BK434</f>
        <v>0</v>
      </c>
      <c r="BL434" s="697">
        <f>[52]ACCOUNTALLOC!BL434</f>
        <v>0</v>
      </c>
      <c r="BM434" s="697">
        <f>[52]ACCOUNTALLOC!BM434</f>
        <v>0</v>
      </c>
      <c r="BN434" s="697">
        <f>[52]ACCOUNTALLOC!BN434</f>
        <v>0</v>
      </c>
      <c r="BO434" s="697">
        <f>[52]ACCOUNTALLOC!BO434</f>
        <v>0</v>
      </c>
      <c r="BP434" s="698"/>
      <c r="BQ434" s="697">
        <f>[52]ACCOUNTALLOC!BQ434</f>
        <v>0</v>
      </c>
      <c r="BR434" s="697">
        <f>[52]ACCOUNTALLOC!BR434</f>
        <v>0</v>
      </c>
      <c r="BS434" s="697">
        <f>[52]ACCOUNTALLOC!BS434</f>
        <v>0</v>
      </c>
      <c r="BT434" s="697">
        <f>[52]ACCOUNTALLOC!BT434</f>
        <v>0</v>
      </c>
      <c r="BU434" s="697">
        <f>[52]ACCOUNTALLOC!BU434</f>
        <v>0</v>
      </c>
      <c r="BV434" s="697">
        <f>[52]ACCOUNTALLOC!BV434</f>
        <v>0</v>
      </c>
      <c r="BW434" s="697">
        <f>[52]ACCOUNTALLOC!BW434</f>
        <v>0</v>
      </c>
      <c r="BX434" s="698"/>
      <c r="BY434" s="697">
        <f>[52]ACCOUNTALLOC!BY434</f>
        <v>0</v>
      </c>
      <c r="BZ434" s="697">
        <f>[52]ACCOUNTALLOC!BZ434</f>
        <v>0</v>
      </c>
      <c r="CA434" s="697">
        <f>[52]ACCOUNTALLOC!CA434</f>
        <v>0</v>
      </c>
      <c r="CB434" s="697">
        <f>[52]ACCOUNTALLOC!CB434</f>
        <v>0</v>
      </c>
      <c r="CC434" s="697">
        <f>[52]ACCOUNTALLOC!CC434</f>
        <v>0</v>
      </c>
      <c r="CD434" s="697">
        <f>[52]ACCOUNTALLOC!CD434</f>
        <v>0</v>
      </c>
      <c r="CE434" s="697">
        <f>[52]ACCOUNTALLOC!CE434</f>
        <v>0</v>
      </c>
      <c r="CF434" s="698"/>
      <c r="CG434" s="697">
        <f>[52]ACCOUNTALLOC!CG434</f>
        <v>0</v>
      </c>
      <c r="CH434" s="697">
        <f>[52]ACCOUNTALLOC!CH434</f>
        <v>0</v>
      </c>
      <c r="CI434" s="697">
        <f>[52]ACCOUNTALLOC!CI434</f>
        <v>0</v>
      </c>
      <c r="CJ434" s="697">
        <f>[52]ACCOUNTALLOC!CJ434</f>
        <v>0</v>
      </c>
      <c r="CK434" s="697">
        <f>[52]ACCOUNTALLOC!CK434</f>
        <v>0</v>
      </c>
      <c r="CL434" s="697">
        <f>[52]ACCOUNTALLOC!CL434</f>
        <v>0</v>
      </c>
      <c r="CM434" s="697">
        <f>[52]ACCOUNTALLOC!CM434</f>
        <v>0</v>
      </c>
      <c r="CN434" s="698">
        <f>[52]ACCOUNTALLOC!CN434</f>
        <v>0</v>
      </c>
      <c r="CO434" s="697">
        <f>[52]ACCOUNTALLOC!CO434</f>
        <v>0</v>
      </c>
      <c r="CP434" s="697">
        <f>[52]ACCOUNTALLOC!CP434</f>
        <v>0</v>
      </c>
      <c r="CQ434" s="697">
        <f>[52]ACCOUNTALLOC!CQ434</f>
        <v>0</v>
      </c>
      <c r="CR434" s="697">
        <f>[52]ACCOUNTALLOC!CR434</f>
        <v>0</v>
      </c>
      <c r="CS434" s="697">
        <f>[52]ACCOUNTALLOC!CS434</f>
        <v>0</v>
      </c>
      <c r="CT434" s="697">
        <f>[52]ACCOUNTALLOC!CT434</f>
        <v>0</v>
      </c>
      <c r="CU434" s="697">
        <f>[52]ACCOUNTALLOC!CU434</f>
        <v>0</v>
      </c>
      <c r="CW434" s="65">
        <f>[52]ACCOUNTALLOC!CW434</f>
        <v>0</v>
      </c>
      <c r="CX434" s="65">
        <f>[52]ACCOUNTALLOC!CX434</f>
        <v>0</v>
      </c>
      <c r="CY434" s="65">
        <f>[52]ACCOUNTALLOC!CY434</f>
        <v>0</v>
      </c>
      <c r="CZ434" s="65">
        <f>[52]ACCOUNTALLOC!CZ434</f>
        <v>0</v>
      </c>
      <c r="DA434" s="65">
        <f>[52]ACCOUNTALLOC!DA434</f>
        <v>0</v>
      </c>
      <c r="DB434" s="65">
        <f>[52]ACCOUNTALLOC!DB434</f>
        <v>0</v>
      </c>
      <c r="DC434" s="65">
        <f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>[52]ACCOUNTALLOC!E435</f>
        <v>0</v>
      </c>
      <c r="F435" s="697">
        <f>[52]ACCOUNTALLOC!F435</f>
        <v>0</v>
      </c>
      <c r="G435" s="697">
        <f>[52]ACCOUNTALLOC!G435</f>
        <v>0</v>
      </c>
      <c r="H435" s="697">
        <f>[52]ACCOUNTALLOC!H435</f>
        <v>0</v>
      </c>
      <c r="I435" s="697">
        <f>[52]ACCOUNTALLOC!I435</f>
        <v>0</v>
      </c>
      <c r="J435" s="697">
        <f>[52]ACCOUNTALLOC!J435</f>
        <v>0</v>
      </c>
      <c r="K435" s="697">
        <f>[52]ACCOUNTALLOC!K435</f>
        <v>0</v>
      </c>
      <c r="L435" s="698"/>
      <c r="M435" s="697">
        <f>[52]ACCOUNTALLOC!M435</f>
        <v>0</v>
      </c>
      <c r="N435" s="697">
        <f>[52]ACCOUNTALLOC!N435</f>
        <v>0</v>
      </c>
      <c r="O435" s="697">
        <f>[52]ACCOUNTALLOC!O435</f>
        <v>0</v>
      </c>
      <c r="P435" s="697">
        <f>[52]ACCOUNTALLOC!P435</f>
        <v>0</v>
      </c>
      <c r="Q435" s="697">
        <f>[52]ACCOUNTALLOC!Q435</f>
        <v>0</v>
      </c>
      <c r="R435" s="697">
        <f>[52]ACCOUNTALLOC!R435</f>
        <v>0</v>
      </c>
      <c r="S435" s="697">
        <f>[52]ACCOUNTALLOC!S435</f>
        <v>0</v>
      </c>
      <c r="T435" s="698"/>
      <c r="U435" s="697">
        <f>[52]ACCOUNTALLOC!U435</f>
        <v>0</v>
      </c>
      <c r="V435" s="697">
        <f>[52]ACCOUNTALLOC!V435</f>
        <v>0</v>
      </c>
      <c r="W435" s="697">
        <f>[52]ACCOUNTALLOC!W435</f>
        <v>0</v>
      </c>
      <c r="X435" s="697">
        <f>[52]ACCOUNTALLOC!X435</f>
        <v>0</v>
      </c>
      <c r="Y435" s="697">
        <f>[52]ACCOUNTALLOC!Y435</f>
        <v>0</v>
      </c>
      <c r="Z435" s="697">
        <f>[52]ACCOUNTALLOC!Z435</f>
        <v>0</v>
      </c>
      <c r="AA435" s="697">
        <f>[52]ACCOUNTALLOC!AA435</f>
        <v>0</v>
      </c>
      <c r="AB435" s="698"/>
      <c r="AC435" s="697">
        <f>[52]ACCOUNTALLOC!AC435</f>
        <v>0</v>
      </c>
      <c r="AD435" s="697">
        <f>[52]ACCOUNTALLOC!AD435</f>
        <v>0</v>
      </c>
      <c r="AE435" s="697">
        <f>[52]ACCOUNTALLOC!AE435</f>
        <v>0</v>
      </c>
      <c r="AF435" s="697">
        <f>[52]ACCOUNTALLOC!AF435</f>
        <v>0</v>
      </c>
      <c r="AG435" s="697">
        <f>[52]ACCOUNTALLOC!AG435</f>
        <v>0</v>
      </c>
      <c r="AH435" s="697">
        <f>[52]ACCOUNTALLOC!AH435</f>
        <v>0</v>
      </c>
      <c r="AI435" s="697">
        <f>[52]ACCOUNTALLOC!AI435</f>
        <v>0</v>
      </c>
      <c r="AJ435" s="698"/>
      <c r="AK435" s="697">
        <f>[52]ACCOUNTALLOC!AK435</f>
        <v>0</v>
      </c>
      <c r="AL435" s="697">
        <f>[52]ACCOUNTALLOC!AL435</f>
        <v>0</v>
      </c>
      <c r="AM435" s="697">
        <f>[52]ACCOUNTALLOC!AM435</f>
        <v>0</v>
      </c>
      <c r="AN435" s="697">
        <f>[52]ACCOUNTALLOC!AN435</f>
        <v>0</v>
      </c>
      <c r="AO435" s="697">
        <f>[52]ACCOUNTALLOC!AO435</f>
        <v>0</v>
      </c>
      <c r="AP435" s="697">
        <f>[52]ACCOUNTALLOC!AP435</f>
        <v>0</v>
      </c>
      <c r="AQ435" s="697">
        <f>[52]ACCOUNTALLOC!AQ435</f>
        <v>0</v>
      </c>
      <c r="AR435" s="698"/>
      <c r="AS435" s="697">
        <f>[52]ACCOUNTALLOC!AS435</f>
        <v>0</v>
      </c>
      <c r="AT435" s="697">
        <f>[52]ACCOUNTALLOC!AT435</f>
        <v>0</v>
      </c>
      <c r="AU435" s="697">
        <f>[52]ACCOUNTALLOC!AU435</f>
        <v>0</v>
      </c>
      <c r="AV435" s="697">
        <f>[52]ACCOUNTALLOC!AV435</f>
        <v>0</v>
      </c>
      <c r="AW435" s="697">
        <f>[52]ACCOUNTALLOC!AW435</f>
        <v>0</v>
      </c>
      <c r="AX435" s="697">
        <f>[52]ACCOUNTALLOC!AX435</f>
        <v>0</v>
      </c>
      <c r="AY435" s="697">
        <f>[52]ACCOUNTALLOC!AY435</f>
        <v>0</v>
      </c>
      <c r="AZ435" s="698"/>
      <c r="BA435" s="697">
        <f>[52]ACCOUNTALLOC!BA435</f>
        <v>0</v>
      </c>
      <c r="BB435" s="697">
        <f>[52]ACCOUNTALLOC!BB435</f>
        <v>0</v>
      </c>
      <c r="BC435" s="697">
        <f>[52]ACCOUNTALLOC!BC435</f>
        <v>0</v>
      </c>
      <c r="BD435" s="697">
        <f>[52]ACCOUNTALLOC!BD435</f>
        <v>0</v>
      </c>
      <c r="BE435" s="697">
        <f>[52]ACCOUNTALLOC!BE435</f>
        <v>0</v>
      </c>
      <c r="BF435" s="697">
        <f>[52]ACCOUNTALLOC!BF435</f>
        <v>0</v>
      </c>
      <c r="BG435" s="697">
        <f>[52]ACCOUNTALLOC!BG435</f>
        <v>0</v>
      </c>
      <c r="BH435" s="698"/>
      <c r="BI435" s="697">
        <f>[52]ACCOUNTALLOC!BI435</f>
        <v>0</v>
      </c>
      <c r="BJ435" s="697">
        <f>[52]ACCOUNTALLOC!BJ435</f>
        <v>0</v>
      </c>
      <c r="BK435" s="697">
        <f>[52]ACCOUNTALLOC!BK435</f>
        <v>0</v>
      </c>
      <c r="BL435" s="697">
        <f>[52]ACCOUNTALLOC!BL435</f>
        <v>0</v>
      </c>
      <c r="BM435" s="697">
        <f>[52]ACCOUNTALLOC!BM435</f>
        <v>0</v>
      </c>
      <c r="BN435" s="697">
        <f>[52]ACCOUNTALLOC!BN435</f>
        <v>0</v>
      </c>
      <c r="BO435" s="697">
        <f>[52]ACCOUNTALLOC!BO435</f>
        <v>0</v>
      </c>
      <c r="BP435" s="698"/>
      <c r="BQ435" s="697">
        <f>[52]ACCOUNTALLOC!BQ435</f>
        <v>0</v>
      </c>
      <c r="BR435" s="697">
        <f>[52]ACCOUNTALLOC!BR435</f>
        <v>0</v>
      </c>
      <c r="BS435" s="697">
        <f>[52]ACCOUNTALLOC!BS435</f>
        <v>0</v>
      </c>
      <c r="BT435" s="697">
        <f>[52]ACCOUNTALLOC!BT435</f>
        <v>0</v>
      </c>
      <c r="BU435" s="697">
        <f>[52]ACCOUNTALLOC!BU435</f>
        <v>0</v>
      </c>
      <c r="BV435" s="697">
        <f>[52]ACCOUNTALLOC!BV435</f>
        <v>0</v>
      </c>
      <c r="BW435" s="697">
        <f>[52]ACCOUNTALLOC!BW435</f>
        <v>0</v>
      </c>
      <c r="BX435" s="698"/>
      <c r="BY435" s="697">
        <f>[52]ACCOUNTALLOC!BY435</f>
        <v>0</v>
      </c>
      <c r="BZ435" s="697">
        <f>[52]ACCOUNTALLOC!BZ435</f>
        <v>0</v>
      </c>
      <c r="CA435" s="697">
        <f>[52]ACCOUNTALLOC!CA435</f>
        <v>0</v>
      </c>
      <c r="CB435" s="697">
        <f>[52]ACCOUNTALLOC!CB435</f>
        <v>0</v>
      </c>
      <c r="CC435" s="697">
        <f>[52]ACCOUNTALLOC!CC435</f>
        <v>0</v>
      </c>
      <c r="CD435" s="697">
        <f>[52]ACCOUNTALLOC!CD435</f>
        <v>0</v>
      </c>
      <c r="CE435" s="697">
        <f>[52]ACCOUNTALLOC!CE435</f>
        <v>0</v>
      </c>
      <c r="CF435" s="698"/>
      <c r="CG435" s="697">
        <f>[52]ACCOUNTALLOC!CG435</f>
        <v>0</v>
      </c>
      <c r="CH435" s="697">
        <f>[52]ACCOUNTALLOC!CH435</f>
        <v>0</v>
      </c>
      <c r="CI435" s="697">
        <f>[52]ACCOUNTALLOC!CI435</f>
        <v>0</v>
      </c>
      <c r="CJ435" s="697">
        <f>[52]ACCOUNTALLOC!CJ435</f>
        <v>0</v>
      </c>
      <c r="CK435" s="697">
        <f>[52]ACCOUNTALLOC!CK435</f>
        <v>0</v>
      </c>
      <c r="CL435" s="697">
        <f>[52]ACCOUNTALLOC!CL435</f>
        <v>0</v>
      </c>
      <c r="CM435" s="697">
        <f>[52]ACCOUNTALLOC!CM435</f>
        <v>0</v>
      </c>
      <c r="CN435" s="698">
        <f>[52]ACCOUNTALLOC!CN435</f>
        <v>0</v>
      </c>
      <c r="CO435" s="697">
        <f>[52]ACCOUNTALLOC!CO435</f>
        <v>0</v>
      </c>
      <c r="CP435" s="697">
        <f>[52]ACCOUNTALLOC!CP435</f>
        <v>0</v>
      </c>
      <c r="CQ435" s="697">
        <f>[52]ACCOUNTALLOC!CQ435</f>
        <v>0</v>
      </c>
      <c r="CR435" s="697">
        <f>[52]ACCOUNTALLOC!CR435</f>
        <v>0</v>
      </c>
      <c r="CS435" s="697">
        <f>[52]ACCOUNTALLOC!CS435</f>
        <v>0</v>
      </c>
      <c r="CT435" s="697">
        <f>[52]ACCOUNTALLOC!CT435</f>
        <v>0</v>
      </c>
      <c r="CU435" s="697">
        <f>[52]ACCOUNTALLOC!CU435</f>
        <v>0</v>
      </c>
      <c r="CW435" s="65">
        <f>[52]ACCOUNTALLOC!CW435</f>
        <v>0</v>
      </c>
      <c r="CX435" s="65">
        <f>[52]ACCOUNTALLOC!CX435</f>
        <v>0</v>
      </c>
      <c r="CY435" s="65">
        <f>[52]ACCOUNTALLOC!CY435</f>
        <v>0</v>
      </c>
      <c r="CZ435" s="65">
        <f>[52]ACCOUNTALLOC!CZ435</f>
        <v>0</v>
      </c>
      <c r="DA435" s="65">
        <f>[52]ACCOUNTALLOC!DA435</f>
        <v>0</v>
      </c>
      <c r="DB435" s="65">
        <f>[52]ACCOUNTALLOC!DB435</f>
        <v>0</v>
      </c>
      <c r="DC435" s="65">
        <f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>[52]ACCOUNTALLOC!E436</f>
        <v>0</v>
      </c>
      <c r="F436" s="696">
        <f>[52]ACCOUNTALLOC!F436</f>
        <v>0</v>
      </c>
      <c r="G436" s="696">
        <f>[52]ACCOUNTALLOC!G436</f>
        <v>0</v>
      </c>
      <c r="H436" s="696">
        <f>[52]ACCOUNTALLOC!H436</f>
        <v>0</v>
      </c>
      <c r="I436" s="696">
        <f>[52]ACCOUNTALLOC!I436</f>
        <v>0</v>
      </c>
      <c r="J436" s="696">
        <f>[52]ACCOUNTALLOC!J436</f>
        <v>0</v>
      </c>
      <c r="K436" s="696">
        <f>[52]ACCOUNTALLOC!K436</f>
        <v>0</v>
      </c>
      <c r="L436" s="696"/>
      <c r="M436" s="696">
        <f>[52]ACCOUNTALLOC!M436</f>
        <v>0</v>
      </c>
      <c r="N436" s="696">
        <f>[52]ACCOUNTALLOC!N436</f>
        <v>0</v>
      </c>
      <c r="O436" s="696">
        <f>[52]ACCOUNTALLOC!O436</f>
        <v>0</v>
      </c>
      <c r="P436" s="696">
        <f>[52]ACCOUNTALLOC!P436</f>
        <v>0</v>
      </c>
      <c r="Q436" s="696">
        <f>[52]ACCOUNTALLOC!Q436</f>
        <v>0</v>
      </c>
      <c r="R436" s="696">
        <f>[52]ACCOUNTALLOC!R436</f>
        <v>0</v>
      </c>
      <c r="S436" s="696">
        <f>[52]ACCOUNTALLOC!S436</f>
        <v>0</v>
      </c>
      <c r="T436" s="696"/>
      <c r="U436" s="696">
        <f>[52]ACCOUNTALLOC!U436</f>
        <v>0</v>
      </c>
      <c r="V436" s="696">
        <f>[52]ACCOUNTALLOC!V436</f>
        <v>0</v>
      </c>
      <c r="W436" s="696">
        <f>[52]ACCOUNTALLOC!W436</f>
        <v>0</v>
      </c>
      <c r="X436" s="696">
        <f>[52]ACCOUNTALLOC!X436</f>
        <v>0</v>
      </c>
      <c r="Y436" s="696">
        <f>[52]ACCOUNTALLOC!Y436</f>
        <v>0</v>
      </c>
      <c r="Z436" s="696">
        <f>[52]ACCOUNTALLOC!Z436</f>
        <v>0</v>
      </c>
      <c r="AA436" s="696">
        <f>[52]ACCOUNTALLOC!AA436</f>
        <v>0</v>
      </c>
      <c r="AB436" s="696"/>
      <c r="AC436" s="696">
        <f>[52]ACCOUNTALLOC!AC436</f>
        <v>0</v>
      </c>
      <c r="AD436" s="696">
        <f>[52]ACCOUNTALLOC!AD436</f>
        <v>0</v>
      </c>
      <c r="AE436" s="696">
        <f>[52]ACCOUNTALLOC!AE436</f>
        <v>0</v>
      </c>
      <c r="AF436" s="696">
        <f>[52]ACCOUNTALLOC!AF436</f>
        <v>0</v>
      </c>
      <c r="AG436" s="696">
        <f>[52]ACCOUNTALLOC!AG436</f>
        <v>0</v>
      </c>
      <c r="AH436" s="696">
        <f>[52]ACCOUNTALLOC!AH436</f>
        <v>0</v>
      </c>
      <c r="AI436" s="696">
        <f>[52]ACCOUNTALLOC!AI436</f>
        <v>0</v>
      </c>
      <c r="AJ436" s="696"/>
      <c r="AK436" s="696">
        <f>[52]ACCOUNTALLOC!AK436</f>
        <v>0</v>
      </c>
      <c r="AL436" s="696">
        <f>[52]ACCOUNTALLOC!AL436</f>
        <v>0</v>
      </c>
      <c r="AM436" s="696">
        <f>[52]ACCOUNTALLOC!AM436</f>
        <v>0</v>
      </c>
      <c r="AN436" s="696">
        <f>[52]ACCOUNTALLOC!AN436</f>
        <v>0</v>
      </c>
      <c r="AO436" s="696">
        <f>[52]ACCOUNTALLOC!AO436</f>
        <v>0</v>
      </c>
      <c r="AP436" s="696">
        <f>[52]ACCOUNTALLOC!AP436</f>
        <v>0</v>
      </c>
      <c r="AQ436" s="696">
        <f>[52]ACCOUNTALLOC!AQ436</f>
        <v>0</v>
      </c>
      <c r="AR436" s="696"/>
      <c r="AS436" s="696">
        <f>[52]ACCOUNTALLOC!AS436</f>
        <v>0</v>
      </c>
      <c r="AT436" s="696">
        <f>[52]ACCOUNTALLOC!AT436</f>
        <v>0</v>
      </c>
      <c r="AU436" s="696">
        <f>[52]ACCOUNTALLOC!AU436</f>
        <v>0</v>
      </c>
      <c r="AV436" s="696">
        <f>[52]ACCOUNTALLOC!AV436</f>
        <v>0</v>
      </c>
      <c r="AW436" s="696">
        <f>[52]ACCOUNTALLOC!AW436</f>
        <v>0</v>
      </c>
      <c r="AX436" s="696">
        <f>[52]ACCOUNTALLOC!AX436</f>
        <v>0</v>
      </c>
      <c r="AY436" s="696">
        <f>[52]ACCOUNTALLOC!AY436</f>
        <v>0</v>
      </c>
      <c r="AZ436" s="696"/>
      <c r="BA436" s="696">
        <f>[52]ACCOUNTALLOC!BA436</f>
        <v>0</v>
      </c>
      <c r="BB436" s="696">
        <f>[52]ACCOUNTALLOC!BB436</f>
        <v>0</v>
      </c>
      <c r="BC436" s="696">
        <f>[52]ACCOUNTALLOC!BC436</f>
        <v>0</v>
      </c>
      <c r="BD436" s="696">
        <f>[52]ACCOUNTALLOC!BD436</f>
        <v>0</v>
      </c>
      <c r="BE436" s="696">
        <f>[52]ACCOUNTALLOC!BE436</f>
        <v>0</v>
      </c>
      <c r="BF436" s="696">
        <f>[52]ACCOUNTALLOC!BF436</f>
        <v>0</v>
      </c>
      <c r="BG436" s="696">
        <f>[52]ACCOUNTALLOC!BG436</f>
        <v>0</v>
      </c>
      <c r="BH436" s="696"/>
      <c r="BI436" s="696">
        <f>[52]ACCOUNTALLOC!BI436</f>
        <v>0</v>
      </c>
      <c r="BJ436" s="696">
        <f>[52]ACCOUNTALLOC!BJ436</f>
        <v>0</v>
      </c>
      <c r="BK436" s="696">
        <f>[52]ACCOUNTALLOC!BK436</f>
        <v>0</v>
      </c>
      <c r="BL436" s="696">
        <f>[52]ACCOUNTALLOC!BL436</f>
        <v>0</v>
      </c>
      <c r="BM436" s="696">
        <f>[52]ACCOUNTALLOC!BM436</f>
        <v>0</v>
      </c>
      <c r="BN436" s="696">
        <f>[52]ACCOUNTALLOC!BN436</f>
        <v>0</v>
      </c>
      <c r="BO436" s="696">
        <f>[52]ACCOUNTALLOC!BO436</f>
        <v>0</v>
      </c>
      <c r="BP436" s="696"/>
      <c r="BQ436" s="696">
        <f>[52]ACCOUNTALLOC!BQ436</f>
        <v>0</v>
      </c>
      <c r="BR436" s="696">
        <f>[52]ACCOUNTALLOC!BR436</f>
        <v>0</v>
      </c>
      <c r="BS436" s="696">
        <f>[52]ACCOUNTALLOC!BS436</f>
        <v>0</v>
      </c>
      <c r="BT436" s="696">
        <f>[52]ACCOUNTALLOC!BT436</f>
        <v>0</v>
      </c>
      <c r="BU436" s="696">
        <f>[52]ACCOUNTALLOC!BU436</f>
        <v>0</v>
      </c>
      <c r="BV436" s="696">
        <f>[52]ACCOUNTALLOC!BV436</f>
        <v>0</v>
      </c>
      <c r="BW436" s="696">
        <f>[52]ACCOUNTALLOC!BW436</f>
        <v>0</v>
      </c>
      <c r="BX436" s="696"/>
      <c r="BY436" s="696">
        <f>[52]ACCOUNTALLOC!BY436</f>
        <v>0</v>
      </c>
      <c r="BZ436" s="696">
        <f>[52]ACCOUNTALLOC!BZ436</f>
        <v>0</v>
      </c>
      <c r="CA436" s="696">
        <f>[52]ACCOUNTALLOC!CA436</f>
        <v>0</v>
      </c>
      <c r="CB436" s="696">
        <f>[52]ACCOUNTALLOC!CB436</f>
        <v>0</v>
      </c>
      <c r="CC436" s="696">
        <f>[52]ACCOUNTALLOC!CC436</f>
        <v>0</v>
      </c>
      <c r="CD436" s="696">
        <f>[52]ACCOUNTALLOC!CD436</f>
        <v>0</v>
      </c>
      <c r="CE436" s="696">
        <f>[52]ACCOUNTALLOC!CE436</f>
        <v>0</v>
      </c>
      <c r="CF436" s="696"/>
      <c r="CG436" s="696">
        <f>[52]ACCOUNTALLOC!CG436</f>
        <v>0</v>
      </c>
      <c r="CH436" s="696">
        <f>[52]ACCOUNTALLOC!CH436</f>
        <v>0</v>
      </c>
      <c r="CI436" s="696">
        <f>[52]ACCOUNTALLOC!CI436</f>
        <v>0</v>
      </c>
      <c r="CJ436" s="696">
        <f>[52]ACCOUNTALLOC!CJ436</f>
        <v>0</v>
      </c>
      <c r="CK436" s="696">
        <f>[52]ACCOUNTALLOC!CK436</f>
        <v>0</v>
      </c>
      <c r="CL436" s="696">
        <f>[52]ACCOUNTALLOC!CL436</f>
        <v>0</v>
      </c>
      <c r="CM436" s="696">
        <f>[52]ACCOUNTALLOC!CM436</f>
        <v>0</v>
      </c>
      <c r="CN436" s="696">
        <f>[52]ACCOUNTALLOC!CN436</f>
        <v>0</v>
      </c>
      <c r="CO436" s="696">
        <f>[52]ACCOUNTALLOC!CO436</f>
        <v>0</v>
      </c>
      <c r="CP436" s="696">
        <f>[52]ACCOUNTALLOC!CP436</f>
        <v>0</v>
      </c>
      <c r="CQ436" s="696">
        <f>[52]ACCOUNTALLOC!CQ436</f>
        <v>0</v>
      </c>
      <c r="CR436" s="696">
        <f>[52]ACCOUNTALLOC!CR436</f>
        <v>0</v>
      </c>
      <c r="CS436" s="696">
        <f>[52]ACCOUNTALLOC!CS436</f>
        <v>0</v>
      </c>
      <c r="CT436" s="696">
        <f>[52]ACCOUNTALLOC!CT436</f>
        <v>0</v>
      </c>
      <c r="CU436" s="696">
        <f>[52]ACCOUNTALLOC!CU436</f>
        <v>0</v>
      </c>
      <c r="CV436" s="66"/>
      <c r="CW436" s="66">
        <f>[52]ACCOUNTALLOC!CW436</f>
        <v>0</v>
      </c>
      <c r="CX436" s="66">
        <f>[52]ACCOUNTALLOC!CX436</f>
        <v>0</v>
      </c>
      <c r="CY436" s="66">
        <f>[52]ACCOUNTALLOC!CY436</f>
        <v>0</v>
      </c>
      <c r="CZ436" s="66">
        <f>[52]ACCOUNTALLOC!CZ436</f>
        <v>0</v>
      </c>
      <c r="DA436" s="66">
        <f>[52]ACCOUNTALLOC!DA436</f>
        <v>0</v>
      </c>
      <c r="DB436" s="66">
        <f>[52]ACCOUNTALLOC!DB436</f>
        <v>0</v>
      </c>
      <c r="DC436" s="66">
        <f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>[52]ACCOUNTALLOC!E439</f>
        <v>0</v>
      </c>
      <c r="F439" s="697">
        <f>[52]ACCOUNTALLOC!F439</f>
        <v>0</v>
      </c>
      <c r="G439" s="697">
        <f>[52]ACCOUNTALLOC!G439</f>
        <v>0</v>
      </c>
      <c r="H439" s="697">
        <f>[52]ACCOUNTALLOC!H439</f>
        <v>0</v>
      </c>
      <c r="I439" s="697">
        <f>[52]ACCOUNTALLOC!I439</f>
        <v>0</v>
      </c>
      <c r="J439" s="697">
        <f>[52]ACCOUNTALLOC!J439</f>
        <v>0</v>
      </c>
      <c r="K439" s="697">
        <f>[52]ACCOUNTALLOC!K439</f>
        <v>0</v>
      </c>
      <c r="L439" s="698"/>
      <c r="M439" s="697">
        <f>[52]ACCOUNTALLOC!M439</f>
        <v>0</v>
      </c>
      <c r="N439" s="697">
        <f>[52]ACCOUNTALLOC!N439</f>
        <v>0</v>
      </c>
      <c r="O439" s="697">
        <f>[52]ACCOUNTALLOC!O439</f>
        <v>0</v>
      </c>
      <c r="P439" s="697">
        <f>[52]ACCOUNTALLOC!P439</f>
        <v>0</v>
      </c>
      <c r="Q439" s="697">
        <f>[52]ACCOUNTALLOC!Q439</f>
        <v>0</v>
      </c>
      <c r="R439" s="697">
        <f>[52]ACCOUNTALLOC!R439</f>
        <v>0</v>
      </c>
      <c r="S439" s="697">
        <f>[52]ACCOUNTALLOC!S439</f>
        <v>0</v>
      </c>
      <c r="T439" s="698"/>
      <c r="U439" s="697">
        <f>[52]ACCOUNTALLOC!U439</f>
        <v>0</v>
      </c>
      <c r="V439" s="697">
        <f>[52]ACCOUNTALLOC!V439</f>
        <v>0</v>
      </c>
      <c r="W439" s="697">
        <f>[52]ACCOUNTALLOC!W439</f>
        <v>0</v>
      </c>
      <c r="X439" s="697">
        <f>[52]ACCOUNTALLOC!X439</f>
        <v>0</v>
      </c>
      <c r="Y439" s="697">
        <f>[52]ACCOUNTALLOC!Y439</f>
        <v>0</v>
      </c>
      <c r="Z439" s="697">
        <f>[52]ACCOUNTALLOC!Z439</f>
        <v>0</v>
      </c>
      <c r="AA439" s="697">
        <f>[52]ACCOUNTALLOC!AA439</f>
        <v>0</v>
      </c>
      <c r="AB439" s="698"/>
      <c r="AC439" s="697">
        <f>[52]ACCOUNTALLOC!AC439</f>
        <v>0</v>
      </c>
      <c r="AD439" s="697">
        <f>[52]ACCOUNTALLOC!AD439</f>
        <v>0</v>
      </c>
      <c r="AE439" s="697">
        <f>[52]ACCOUNTALLOC!AE439</f>
        <v>0</v>
      </c>
      <c r="AF439" s="697">
        <f>[52]ACCOUNTALLOC!AF439</f>
        <v>0</v>
      </c>
      <c r="AG439" s="697">
        <f>[52]ACCOUNTALLOC!AG439</f>
        <v>0</v>
      </c>
      <c r="AH439" s="697">
        <f>[52]ACCOUNTALLOC!AH439</f>
        <v>0</v>
      </c>
      <c r="AI439" s="697">
        <f>[52]ACCOUNTALLOC!AI439</f>
        <v>0</v>
      </c>
      <c r="AJ439" s="698"/>
      <c r="AK439" s="697">
        <f>[52]ACCOUNTALLOC!AK439</f>
        <v>0</v>
      </c>
      <c r="AL439" s="697">
        <f>[52]ACCOUNTALLOC!AL439</f>
        <v>0</v>
      </c>
      <c r="AM439" s="697">
        <f>[52]ACCOUNTALLOC!AM439</f>
        <v>0</v>
      </c>
      <c r="AN439" s="697">
        <f>[52]ACCOUNTALLOC!AN439</f>
        <v>0</v>
      </c>
      <c r="AO439" s="697">
        <f>[52]ACCOUNTALLOC!AO439</f>
        <v>0</v>
      </c>
      <c r="AP439" s="697">
        <f>[52]ACCOUNTALLOC!AP439</f>
        <v>0</v>
      </c>
      <c r="AQ439" s="697">
        <f>[52]ACCOUNTALLOC!AQ439</f>
        <v>0</v>
      </c>
      <c r="AR439" s="698"/>
      <c r="AS439" s="697">
        <f>[52]ACCOUNTALLOC!AS439</f>
        <v>0</v>
      </c>
      <c r="AT439" s="697">
        <f>[52]ACCOUNTALLOC!AT439</f>
        <v>0</v>
      </c>
      <c r="AU439" s="697">
        <f>[52]ACCOUNTALLOC!AU439</f>
        <v>0</v>
      </c>
      <c r="AV439" s="697">
        <f>[52]ACCOUNTALLOC!AV439</f>
        <v>0</v>
      </c>
      <c r="AW439" s="697">
        <f>[52]ACCOUNTALLOC!AW439</f>
        <v>0</v>
      </c>
      <c r="AX439" s="697">
        <f>[52]ACCOUNTALLOC!AX439</f>
        <v>0</v>
      </c>
      <c r="AY439" s="697">
        <f>[52]ACCOUNTALLOC!AY439</f>
        <v>0</v>
      </c>
      <c r="AZ439" s="698"/>
      <c r="BA439" s="697">
        <f>[52]ACCOUNTALLOC!BA439</f>
        <v>0</v>
      </c>
      <c r="BB439" s="697">
        <f>[52]ACCOUNTALLOC!BB439</f>
        <v>0</v>
      </c>
      <c r="BC439" s="697">
        <f>[52]ACCOUNTALLOC!BC439</f>
        <v>0</v>
      </c>
      <c r="BD439" s="697">
        <f>[52]ACCOUNTALLOC!BD439</f>
        <v>0</v>
      </c>
      <c r="BE439" s="697">
        <f>[52]ACCOUNTALLOC!BE439</f>
        <v>0</v>
      </c>
      <c r="BF439" s="697">
        <f>[52]ACCOUNTALLOC!BF439</f>
        <v>0</v>
      </c>
      <c r="BG439" s="697">
        <f>[52]ACCOUNTALLOC!BG439</f>
        <v>0</v>
      </c>
      <c r="BH439" s="698"/>
      <c r="BI439" s="697">
        <f>[52]ACCOUNTALLOC!BI439</f>
        <v>0</v>
      </c>
      <c r="BJ439" s="697">
        <f>[52]ACCOUNTALLOC!BJ439</f>
        <v>0</v>
      </c>
      <c r="BK439" s="697">
        <f>[52]ACCOUNTALLOC!BK439</f>
        <v>0</v>
      </c>
      <c r="BL439" s="697">
        <f>[52]ACCOUNTALLOC!BL439</f>
        <v>0</v>
      </c>
      <c r="BM439" s="697">
        <f>[52]ACCOUNTALLOC!BM439</f>
        <v>0</v>
      </c>
      <c r="BN439" s="697">
        <f>[52]ACCOUNTALLOC!BN439</f>
        <v>0</v>
      </c>
      <c r="BO439" s="697">
        <f>[52]ACCOUNTALLOC!BO439</f>
        <v>0</v>
      </c>
      <c r="BP439" s="698"/>
      <c r="BQ439" s="697">
        <f>[52]ACCOUNTALLOC!BQ439</f>
        <v>0</v>
      </c>
      <c r="BR439" s="697">
        <f>[52]ACCOUNTALLOC!BR439</f>
        <v>0</v>
      </c>
      <c r="BS439" s="697">
        <f>[52]ACCOUNTALLOC!BS439</f>
        <v>0</v>
      </c>
      <c r="BT439" s="697">
        <f>[52]ACCOUNTALLOC!BT439</f>
        <v>0</v>
      </c>
      <c r="BU439" s="697">
        <f>[52]ACCOUNTALLOC!BU439</f>
        <v>0</v>
      </c>
      <c r="BV439" s="697">
        <f>[52]ACCOUNTALLOC!BV439</f>
        <v>0</v>
      </c>
      <c r="BW439" s="697">
        <f>[52]ACCOUNTALLOC!BW439</f>
        <v>0</v>
      </c>
      <c r="BX439" s="698"/>
      <c r="BY439" s="697">
        <f>[52]ACCOUNTALLOC!BY439</f>
        <v>0</v>
      </c>
      <c r="BZ439" s="697">
        <f>[52]ACCOUNTALLOC!BZ439</f>
        <v>0</v>
      </c>
      <c r="CA439" s="697">
        <f>[52]ACCOUNTALLOC!CA439</f>
        <v>0</v>
      </c>
      <c r="CB439" s="697">
        <f>[52]ACCOUNTALLOC!CB439</f>
        <v>0</v>
      </c>
      <c r="CC439" s="697">
        <f>[52]ACCOUNTALLOC!CC439</f>
        <v>0</v>
      </c>
      <c r="CD439" s="697">
        <f>[52]ACCOUNTALLOC!CD439</f>
        <v>0</v>
      </c>
      <c r="CE439" s="697">
        <f>[52]ACCOUNTALLOC!CE439</f>
        <v>0</v>
      </c>
      <c r="CF439" s="698"/>
      <c r="CG439" s="697">
        <f>[52]ACCOUNTALLOC!CG439</f>
        <v>0</v>
      </c>
      <c r="CH439" s="697">
        <f>[52]ACCOUNTALLOC!CH439</f>
        <v>0</v>
      </c>
      <c r="CI439" s="697">
        <f>[52]ACCOUNTALLOC!CI439</f>
        <v>0</v>
      </c>
      <c r="CJ439" s="697">
        <f>[52]ACCOUNTALLOC!CJ439</f>
        <v>0</v>
      </c>
      <c r="CK439" s="697">
        <f>[52]ACCOUNTALLOC!CK439</f>
        <v>0</v>
      </c>
      <c r="CL439" s="697">
        <f>[52]ACCOUNTALLOC!CL439</f>
        <v>0</v>
      </c>
      <c r="CM439" s="697">
        <f>[52]ACCOUNTALLOC!CM439</f>
        <v>0</v>
      </c>
      <c r="CN439" s="698">
        <f>[52]ACCOUNTALLOC!CN439</f>
        <v>0</v>
      </c>
      <c r="CO439" s="697">
        <f>[52]ACCOUNTALLOC!CO439</f>
        <v>0</v>
      </c>
      <c r="CP439" s="697">
        <f>[52]ACCOUNTALLOC!CP439</f>
        <v>0</v>
      </c>
      <c r="CQ439" s="697">
        <f>[52]ACCOUNTALLOC!CQ439</f>
        <v>0</v>
      </c>
      <c r="CR439" s="697">
        <f>[52]ACCOUNTALLOC!CR439</f>
        <v>0</v>
      </c>
      <c r="CS439" s="697">
        <f>[52]ACCOUNTALLOC!CS439</f>
        <v>0</v>
      </c>
      <c r="CT439" s="697">
        <f>[52]ACCOUNTALLOC!CT439</f>
        <v>0</v>
      </c>
      <c r="CU439" s="697">
        <f>[52]ACCOUNTALLOC!CU439</f>
        <v>0</v>
      </c>
      <c r="CW439" s="65">
        <f>[52]ACCOUNTALLOC!CW439</f>
        <v>0</v>
      </c>
      <c r="CX439" s="65">
        <f>[52]ACCOUNTALLOC!CX439</f>
        <v>0</v>
      </c>
      <c r="CY439" s="65">
        <f>[52]ACCOUNTALLOC!CY439</f>
        <v>0</v>
      </c>
      <c r="CZ439" s="65">
        <f>[52]ACCOUNTALLOC!CZ439</f>
        <v>0</v>
      </c>
      <c r="DA439" s="65">
        <f>[52]ACCOUNTALLOC!DA439</f>
        <v>0</v>
      </c>
      <c r="DB439" s="65">
        <f>[52]ACCOUNTALLOC!DB439</f>
        <v>0</v>
      </c>
      <c r="DC439" s="65">
        <f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>[52]ACCOUNTALLOC!E440</f>
        <v>0</v>
      </c>
      <c r="F440" s="697">
        <f>[52]ACCOUNTALLOC!F440</f>
        <v>0</v>
      </c>
      <c r="G440" s="697">
        <f>[52]ACCOUNTALLOC!G440</f>
        <v>0</v>
      </c>
      <c r="H440" s="697">
        <f>[52]ACCOUNTALLOC!H440</f>
        <v>0</v>
      </c>
      <c r="I440" s="697">
        <f>[52]ACCOUNTALLOC!I440</f>
        <v>0</v>
      </c>
      <c r="J440" s="697">
        <f>[52]ACCOUNTALLOC!J440</f>
        <v>0</v>
      </c>
      <c r="K440" s="697">
        <f>[52]ACCOUNTALLOC!K440</f>
        <v>0</v>
      </c>
      <c r="L440" s="698"/>
      <c r="M440" s="697">
        <f>[52]ACCOUNTALLOC!M440</f>
        <v>0</v>
      </c>
      <c r="N440" s="697">
        <f>[52]ACCOUNTALLOC!N440</f>
        <v>0</v>
      </c>
      <c r="O440" s="697">
        <f>[52]ACCOUNTALLOC!O440</f>
        <v>0</v>
      </c>
      <c r="P440" s="697">
        <f>[52]ACCOUNTALLOC!P440</f>
        <v>0</v>
      </c>
      <c r="Q440" s="697">
        <f>[52]ACCOUNTALLOC!Q440</f>
        <v>0</v>
      </c>
      <c r="R440" s="697">
        <f>[52]ACCOUNTALLOC!R440</f>
        <v>0</v>
      </c>
      <c r="S440" s="697">
        <f>[52]ACCOUNTALLOC!S440</f>
        <v>0</v>
      </c>
      <c r="T440" s="698"/>
      <c r="U440" s="697">
        <f>[52]ACCOUNTALLOC!U440</f>
        <v>0</v>
      </c>
      <c r="V440" s="697">
        <f>[52]ACCOUNTALLOC!V440</f>
        <v>0</v>
      </c>
      <c r="W440" s="697">
        <f>[52]ACCOUNTALLOC!W440</f>
        <v>0</v>
      </c>
      <c r="X440" s="697">
        <f>[52]ACCOUNTALLOC!X440</f>
        <v>0</v>
      </c>
      <c r="Y440" s="697">
        <f>[52]ACCOUNTALLOC!Y440</f>
        <v>0</v>
      </c>
      <c r="Z440" s="697">
        <f>[52]ACCOUNTALLOC!Z440</f>
        <v>0</v>
      </c>
      <c r="AA440" s="697">
        <f>[52]ACCOUNTALLOC!AA440</f>
        <v>0</v>
      </c>
      <c r="AB440" s="698"/>
      <c r="AC440" s="697">
        <f>[52]ACCOUNTALLOC!AC440</f>
        <v>0</v>
      </c>
      <c r="AD440" s="697">
        <f>[52]ACCOUNTALLOC!AD440</f>
        <v>0</v>
      </c>
      <c r="AE440" s="697">
        <f>[52]ACCOUNTALLOC!AE440</f>
        <v>0</v>
      </c>
      <c r="AF440" s="697">
        <f>[52]ACCOUNTALLOC!AF440</f>
        <v>0</v>
      </c>
      <c r="AG440" s="697">
        <f>[52]ACCOUNTALLOC!AG440</f>
        <v>0</v>
      </c>
      <c r="AH440" s="697">
        <f>[52]ACCOUNTALLOC!AH440</f>
        <v>0</v>
      </c>
      <c r="AI440" s="697">
        <f>[52]ACCOUNTALLOC!AI440</f>
        <v>0</v>
      </c>
      <c r="AJ440" s="698"/>
      <c r="AK440" s="697">
        <f>[52]ACCOUNTALLOC!AK440</f>
        <v>0</v>
      </c>
      <c r="AL440" s="697">
        <f>[52]ACCOUNTALLOC!AL440</f>
        <v>0</v>
      </c>
      <c r="AM440" s="697">
        <f>[52]ACCOUNTALLOC!AM440</f>
        <v>0</v>
      </c>
      <c r="AN440" s="697">
        <f>[52]ACCOUNTALLOC!AN440</f>
        <v>0</v>
      </c>
      <c r="AO440" s="697">
        <f>[52]ACCOUNTALLOC!AO440</f>
        <v>0</v>
      </c>
      <c r="AP440" s="697">
        <f>[52]ACCOUNTALLOC!AP440</f>
        <v>0</v>
      </c>
      <c r="AQ440" s="697">
        <f>[52]ACCOUNTALLOC!AQ440</f>
        <v>0</v>
      </c>
      <c r="AR440" s="698"/>
      <c r="AS440" s="697">
        <f>[52]ACCOUNTALLOC!AS440</f>
        <v>0</v>
      </c>
      <c r="AT440" s="697">
        <f>[52]ACCOUNTALLOC!AT440</f>
        <v>0</v>
      </c>
      <c r="AU440" s="697">
        <f>[52]ACCOUNTALLOC!AU440</f>
        <v>0</v>
      </c>
      <c r="AV440" s="697">
        <f>[52]ACCOUNTALLOC!AV440</f>
        <v>0</v>
      </c>
      <c r="AW440" s="697">
        <f>[52]ACCOUNTALLOC!AW440</f>
        <v>0</v>
      </c>
      <c r="AX440" s="697">
        <f>[52]ACCOUNTALLOC!AX440</f>
        <v>0</v>
      </c>
      <c r="AY440" s="697">
        <f>[52]ACCOUNTALLOC!AY440</f>
        <v>0</v>
      </c>
      <c r="AZ440" s="698"/>
      <c r="BA440" s="697">
        <f>[52]ACCOUNTALLOC!BA440</f>
        <v>0</v>
      </c>
      <c r="BB440" s="697">
        <f>[52]ACCOUNTALLOC!BB440</f>
        <v>0</v>
      </c>
      <c r="BC440" s="697">
        <f>[52]ACCOUNTALLOC!BC440</f>
        <v>0</v>
      </c>
      <c r="BD440" s="697">
        <f>[52]ACCOUNTALLOC!BD440</f>
        <v>0</v>
      </c>
      <c r="BE440" s="697">
        <f>[52]ACCOUNTALLOC!BE440</f>
        <v>0</v>
      </c>
      <c r="BF440" s="697">
        <f>[52]ACCOUNTALLOC!BF440</f>
        <v>0</v>
      </c>
      <c r="BG440" s="697">
        <f>[52]ACCOUNTALLOC!BG440</f>
        <v>0</v>
      </c>
      <c r="BH440" s="698"/>
      <c r="BI440" s="697">
        <f>[52]ACCOUNTALLOC!BI440</f>
        <v>0</v>
      </c>
      <c r="BJ440" s="697">
        <f>[52]ACCOUNTALLOC!BJ440</f>
        <v>0</v>
      </c>
      <c r="BK440" s="697">
        <f>[52]ACCOUNTALLOC!BK440</f>
        <v>0</v>
      </c>
      <c r="BL440" s="697">
        <f>[52]ACCOUNTALLOC!BL440</f>
        <v>0</v>
      </c>
      <c r="BM440" s="697">
        <f>[52]ACCOUNTALLOC!BM440</f>
        <v>0</v>
      </c>
      <c r="BN440" s="697">
        <f>[52]ACCOUNTALLOC!BN440</f>
        <v>0</v>
      </c>
      <c r="BO440" s="697">
        <f>[52]ACCOUNTALLOC!BO440</f>
        <v>0</v>
      </c>
      <c r="BP440" s="698"/>
      <c r="BQ440" s="697">
        <f>[52]ACCOUNTALLOC!BQ440</f>
        <v>0</v>
      </c>
      <c r="BR440" s="697">
        <f>[52]ACCOUNTALLOC!BR440</f>
        <v>0</v>
      </c>
      <c r="BS440" s="697">
        <f>[52]ACCOUNTALLOC!BS440</f>
        <v>0</v>
      </c>
      <c r="BT440" s="697">
        <f>[52]ACCOUNTALLOC!BT440</f>
        <v>0</v>
      </c>
      <c r="BU440" s="697">
        <f>[52]ACCOUNTALLOC!BU440</f>
        <v>0</v>
      </c>
      <c r="BV440" s="697">
        <f>[52]ACCOUNTALLOC!BV440</f>
        <v>0</v>
      </c>
      <c r="BW440" s="697">
        <f>[52]ACCOUNTALLOC!BW440</f>
        <v>0</v>
      </c>
      <c r="BX440" s="698"/>
      <c r="BY440" s="697">
        <f>[52]ACCOUNTALLOC!BY440</f>
        <v>0</v>
      </c>
      <c r="BZ440" s="697">
        <f>[52]ACCOUNTALLOC!BZ440</f>
        <v>0</v>
      </c>
      <c r="CA440" s="697">
        <f>[52]ACCOUNTALLOC!CA440</f>
        <v>0</v>
      </c>
      <c r="CB440" s="697">
        <f>[52]ACCOUNTALLOC!CB440</f>
        <v>0</v>
      </c>
      <c r="CC440" s="697">
        <f>[52]ACCOUNTALLOC!CC440</f>
        <v>0</v>
      </c>
      <c r="CD440" s="697">
        <f>[52]ACCOUNTALLOC!CD440</f>
        <v>0</v>
      </c>
      <c r="CE440" s="697">
        <f>[52]ACCOUNTALLOC!CE440</f>
        <v>0</v>
      </c>
      <c r="CF440" s="698"/>
      <c r="CG440" s="697">
        <f>[52]ACCOUNTALLOC!CG440</f>
        <v>0</v>
      </c>
      <c r="CH440" s="697">
        <f>[52]ACCOUNTALLOC!CH440</f>
        <v>0</v>
      </c>
      <c r="CI440" s="697">
        <f>[52]ACCOUNTALLOC!CI440</f>
        <v>0</v>
      </c>
      <c r="CJ440" s="697">
        <f>[52]ACCOUNTALLOC!CJ440</f>
        <v>0</v>
      </c>
      <c r="CK440" s="697">
        <f>[52]ACCOUNTALLOC!CK440</f>
        <v>0</v>
      </c>
      <c r="CL440" s="697">
        <f>[52]ACCOUNTALLOC!CL440</f>
        <v>0</v>
      </c>
      <c r="CM440" s="697">
        <f>[52]ACCOUNTALLOC!CM440</f>
        <v>0</v>
      </c>
      <c r="CN440" s="698">
        <f>[52]ACCOUNTALLOC!CN440</f>
        <v>0</v>
      </c>
      <c r="CO440" s="697">
        <f>[52]ACCOUNTALLOC!CO440</f>
        <v>0</v>
      </c>
      <c r="CP440" s="697">
        <f>[52]ACCOUNTALLOC!CP440</f>
        <v>0</v>
      </c>
      <c r="CQ440" s="697">
        <f>[52]ACCOUNTALLOC!CQ440</f>
        <v>0</v>
      </c>
      <c r="CR440" s="697">
        <f>[52]ACCOUNTALLOC!CR440</f>
        <v>0</v>
      </c>
      <c r="CS440" s="697">
        <f>[52]ACCOUNTALLOC!CS440</f>
        <v>0</v>
      </c>
      <c r="CT440" s="697">
        <f>[52]ACCOUNTALLOC!CT440</f>
        <v>0</v>
      </c>
      <c r="CU440" s="697">
        <f>[52]ACCOUNTALLOC!CU440</f>
        <v>0</v>
      </c>
      <c r="CW440" s="65">
        <f>[52]ACCOUNTALLOC!CW440</f>
        <v>0</v>
      </c>
      <c r="CX440" s="65">
        <f>[52]ACCOUNTALLOC!CX440</f>
        <v>0</v>
      </c>
      <c r="CY440" s="65">
        <f>[52]ACCOUNTALLOC!CY440</f>
        <v>0</v>
      </c>
      <c r="CZ440" s="65">
        <f>[52]ACCOUNTALLOC!CZ440</f>
        <v>0</v>
      </c>
      <c r="DA440" s="65">
        <f>[52]ACCOUNTALLOC!DA440</f>
        <v>0</v>
      </c>
      <c r="DB440" s="65">
        <f>[52]ACCOUNTALLOC!DB440</f>
        <v>0</v>
      </c>
      <c r="DC440" s="65">
        <f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>[52]ACCOUNTALLOC!E441</f>
        <v>0</v>
      </c>
      <c r="F441" s="697">
        <f>[52]ACCOUNTALLOC!F441</f>
        <v>0</v>
      </c>
      <c r="G441" s="697">
        <f>[52]ACCOUNTALLOC!G441</f>
        <v>0</v>
      </c>
      <c r="H441" s="697">
        <f>[52]ACCOUNTALLOC!H441</f>
        <v>0</v>
      </c>
      <c r="I441" s="697">
        <f>[52]ACCOUNTALLOC!I441</f>
        <v>0</v>
      </c>
      <c r="J441" s="697">
        <f>[52]ACCOUNTALLOC!J441</f>
        <v>0</v>
      </c>
      <c r="K441" s="697">
        <f>[52]ACCOUNTALLOC!K441</f>
        <v>0</v>
      </c>
      <c r="L441" s="698"/>
      <c r="M441" s="697">
        <f>[52]ACCOUNTALLOC!M441</f>
        <v>0</v>
      </c>
      <c r="N441" s="697">
        <f>[52]ACCOUNTALLOC!N441</f>
        <v>0</v>
      </c>
      <c r="O441" s="697">
        <f>[52]ACCOUNTALLOC!O441</f>
        <v>0</v>
      </c>
      <c r="P441" s="697">
        <f>[52]ACCOUNTALLOC!P441</f>
        <v>0</v>
      </c>
      <c r="Q441" s="697">
        <f>[52]ACCOUNTALLOC!Q441</f>
        <v>0</v>
      </c>
      <c r="R441" s="697">
        <f>[52]ACCOUNTALLOC!R441</f>
        <v>0</v>
      </c>
      <c r="S441" s="697">
        <f>[52]ACCOUNTALLOC!S441</f>
        <v>0</v>
      </c>
      <c r="T441" s="698"/>
      <c r="U441" s="697">
        <f>[52]ACCOUNTALLOC!U441</f>
        <v>0</v>
      </c>
      <c r="V441" s="697">
        <f>[52]ACCOUNTALLOC!V441</f>
        <v>0</v>
      </c>
      <c r="W441" s="697">
        <f>[52]ACCOUNTALLOC!W441</f>
        <v>0</v>
      </c>
      <c r="X441" s="697">
        <f>[52]ACCOUNTALLOC!X441</f>
        <v>0</v>
      </c>
      <c r="Y441" s="697">
        <f>[52]ACCOUNTALLOC!Y441</f>
        <v>0</v>
      </c>
      <c r="Z441" s="697">
        <f>[52]ACCOUNTALLOC!Z441</f>
        <v>0</v>
      </c>
      <c r="AA441" s="697">
        <f>[52]ACCOUNTALLOC!AA441</f>
        <v>0</v>
      </c>
      <c r="AB441" s="698"/>
      <c r="AC441" s="697">
        <f>[52]ACCOUNTALLOC!AC441</f>
        <v>0</v>
      </c>
      <c r="AD441" s="697">
        <f>[52]ACCOUNTALLOC!AD441</f>
        <v>0</v>
      </c>
      <c r="AE441" s="697">
        <f>[52]ACCOUNTALLOC!AE441</f>
        <v>0</v>
      </c>
      <c r="AF441" s="697">
        <f>[52]ACCOUNTALLOC!AF441</f>
        <v>0</v>
      </c>
      <c r="AG441" s="697">
        <f>[52]ACCOUNTALLOC!AG441</f>
        <v>0</v>
      </c>
      <c r="AH441" s="697">
        <f>[52]ACCOUNTALLOC!AH441</f>
        <v>0</v>
      </c>
      <c r="AI441" s="697">
        <f>[52]ACCOUNTALLOC!AI441</f>
        <v>0</v>
      </c>
      <c r="AJ441" s="698"/>
      <c r="AK441" s="697">
        <f>[52]ACCOUNTALLOC!AK441</f>
        <v>0</v>
      </c>
      <c r="AL441" s="697">
        <f>[52]ACCOUNTALLOC!AL441</f>
        <v>0</v>
      </c>
      <c r="AM441" s="697">
        <f>[52]ACCOUNTALLOC!AM441</f>
        <v>0</v>
      </c>
      <c r="AN441" s="697">
        <f>[52]ACCOUNTALLOC!AN441</f>
        <v>0</v>
      </c>
      <c r="AO441" s="697">
        <f>[52]ACCOUNTALLOC!AO441</f>
        <v>0</v>
      </c>
      <c r="AP441" s="697">
        <f>[52]ACCOUNTALLOC!AP441</f>
        <v>0</v>
      </c>
      <c r="AQ441" s="697">
        <f>[52]ACCOUNTALLOC!AQ441</f>
        <v>0</v>
      </c>
      <c r="AR441" s="698"/>
      <c r="AS441" s="697">
        <f>[52]ACCOUNTALLOC!AS441</f>
        <v>0</v>
      </c>
      <c r="AT441" s="697">
        <f>[52]ACCOUNTALLOC!AT441</f>
        <v>0</v>
      </c>
      <c r="AU441" s="697">
        <f>[52]ACCOUNTALLOC!AU441</f>
        <v>0</v>
      </c>
      <c r="AV441" s="697">
        <f>[52]ACCOUNTALLOC!AV441</f>
        <v>0</v>
      </c>
      <c r="AW441" s="697">
        <f>[52]ACCOUNTALLOC!AW441</f>
        <v>0</v>
      </c>
      <c r="AX441" s="697">
        <f>[52]ACCOUNTALLOC!AX441</f>
        <v>0</v>
      </c>
      <c r="AY441" s="697">
        <f>[52]ACCOUNTALLOC!AY441</f>
        <v>0</v>
      </c>
      <c r="AZ441" s="698"/>
      <c r="BA441" s="697">
        <f>[52]ACCOUNTALLOC!BA441</f>
        <v>0</v>
      </c>
      <c r="BB441" s="697">
        <f>[52]ACCOUNTALLOC!BB441</f>
        <v>0</v>
      </c>
      <c r="BC441" s="697">
        <f>[52]ACCOUNTALLOC!BC441</f>
        <v>0</v>
      </c>
      <c r="BD441" s="697">
        <f>[52]ACCOUNTALLOC!BD441</f>
        <v>0</v>
      </c>
      <c r="BE441" s="697">
        <f>[52]ACCOUNTALLOC!BE441</f>
        <v>0</v>
      </c>
      <c r="BF441" s="697">
        <f>[52]ACCOUNTALLOC!BF441</f>
        <v>0</v>
      </c>
      <c r="BG441" s="697">
        <f>[52]ACCOUNTALLOC!BG441</f>
        <v>0</v>
      </c>
      <c r="BH441" s="698"/>
      <c r="BI441" s="697">
        <f>[52]ACCOUNTALLOC!BI441</f>
        <v>0</v>
      </c>
      <c r="BJ441" s="697">
        <f>[52]ACCOUNTALLOC!BJ441</f>
        <v>0</v>
      </c>
      <c r="BK441" s="697">
        <f>[52]ACCOUNTALLOC!BK441</f>
        <v>0</v>
      </c>
      <c r="BL441" s="697">
        <f>[52]ACCOUNTALLOC!BL441</f>
        <v>0</v>
      </c>
      <c r="BM441" s="697">
        <f>[52]ACCOUNTALLOC!BM441</f>
        <v>0</v>
      </c>
      <c r="BN441" s="697">
        <f>[52]ACCOUNTALLOC!BN441</f>
        <v>0</v>
      </c>
      <c r="BO441" s="697">
        <f>[52]ACCOUNTALLOC!BO441</f>
        <v>0</v>
      </c>
      <c r="BP441" s="698"/>
      <c r="BQ441" s="697">
        <f>[52]ACCOUNTALLOC!BQ441</f>
        <v>0</v>
      </c>
      <c r="BR441" s="697">
        <f>[52]ACCOUNTALLOC!BR441</f>
        <v>0</v>
      </c>
      <c r="BS441" s="697">
        <f>[52]ACCOUNTALLOC!BS441</f>
        <v>0</v>
      </c>
      <c r="BT441" s="697">
        <f>[52]ACCOUNTALLOC!BT441</f>
        <v>0</v>
      </c>
      <c r="BU441" s="697">
        <f>[52]ACCOUNTALLOC!BU441</f>
        <v>0</v>
      </c>
      <c r="BV441" s="697">
        <f>[52]ACCOUNTALLOC!BV441</f>
        <v>0</v>
      </c>
      <c r="BW441" s="697">
        <f>[52]ACCOUNTALLOC!BW441</f>
        <v>0</v>
      </c>
      <c r="BX441" s="698"/>
      <c r="BY441" s="697">
        <f>[52]ACCOUNTALLOC!BY441</f>
        <v>0</v>
      </c>
      <c r="BZ441" s="697">
        <f>[52]ACCOUNTALLOC!BZ441</f>
        <v>0</v>
      </c>
      <c r="CA441" s="697">
        <f>[52]ACCOUNTALLOC!CA441</f>
        <v>0</v>
      </c>
      <c r="CB441" s="697">
        <f>[52]ACCOUNTALLOC!CB441</f>
        <v>0</v>
      </c>
      <c r="CC441" s="697">
        <f>[52]ACCOUNTALLOC!CC441</f>
        <v>0</v>
      </c>
      <c r="CD441" s="697">
        <f>[52]ACCOUNTALLOC!CD441</f>
        <v>0</v>
      </c>
      <c r="CE441" s="697">
        <f>[52]ACCOUNTALLOC!CE441</f>
        <v>0</v>
      </c>
      <c r="CF441" s="698"/>
      <c r="CG441" s="697">
        <f>[52]ACCOUNTALLOC!CG441</f>
        <v>0</v>
      </c>
      <c r="CH441" s="697">
        <f>[52]ACCOUNTALLOC!CH441</f>
        <v>0</v>
      </c>
      <c r="CI441" s="697">
        <f>[52]ACCOUNTALLOC!CI441</f>
        <v>0</v>
      </c>
      <c r="CJ441" s="697">
        <f>[52]ACCOUNTALLOC!CJ441</f>
        <v>0</v>
      </c>
      <c r="CK441" s="697">
        <f>[52]ACCOUNTALLOC!CK441</f>
        <v>0</v>
      </c>
      <c r="CL441" s="697">
        <f>[52]ACCOUNTALLOC!CL441</f>
        <v>0</v>
      </c>
      <c r="CM441" s="697">
        <f>[52]ACCOUNTALLOC!CM441</f>
        <v>0</v>
      </c>
      <c r="CN441" s="698">
        <f>[52]ACCOUNTALLOC!CN441</f>
        <v>0</v>
      </c>
      <c r="CO441" s="697">
        <f>[52]ACCOUNTALLOC!CO441</f>
        <v>0</v>
      </c>
      <c r="CP441" s="697">
        <f>[52]ACCOUNTALLOC!CP441</f>
        <v>0</v>
      </c>
      <c r="CQ441" s="697">
        <f>[52]ACCOUNTALLOC!CQ441</f>
        <v>0</v>
      </c>
      <c r="CR441" s="697">
        <f>[52]ACCOUNTALLOC!CR441</f>
        <v>0</v>
      </c>
      <c r="CS441" s="697">
        <f>[52]ACCOUNTALLOC!CS441</f>
        <v>0</v>
      </c>
      <c r="CT441" s="697">
        <f>[52]ACCOUNTALLOC!CT441</f>
        <v>0</v>
      </c>
      <c r="CU441" s="697">
        <f>[52]ACCOUNTALLOC!CU441</f>
        <v>0</v>
      </c>
      <c r="CW441" s="65">
        <f>[52]ACCOUNTALLOC!CW441</f>
        <v>0</v>
      </c>
      <c r="CX441" s="65">
        <f>[52]ACCOUNTALLOC!CX441</f>
        <v>0</v>
      </c>
      <c r="CY441" s="65">
        <f>[52]ACCOUNTALLOC!CY441</f>
        <v>0</v>
      </c>
      <c r="CZ441" s="65">
        <f>[52]ACCOUNTALLOC!CZ441</f>
        <v>0</v>
      </c>
      <c r="DA441" s="65">
        <f>[52]ACCOUNTALLOC!DA441</f>
        <v>0</v>
      </c>
      <c r="DB441" s="65">
        <f>[52]ACCOUNTALLOC!DB441</f>
        <v>0</v>
      </c>
      <c r="DC441" s="65">
        <f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>[52]ACCOUNTALLOC!E442</f>
        <v>0</v>
      </c>
      <c r="F442" s="696">
        <f>[52]ACCOUNTALLOC!F442</f>
        <v>0</v>
      </c>
      <c r="G442" s="696">
        <f>[52]ACCOUNTALLOC!G442</f>
        <v>0</v>
      </c>
      <c r="H442" s="696">
        <f>[52]ACCOUNTALLOC!H442</f>
        <v>0</v>
      </c>
      <c r="I442" s="696">
        <f>[52]ACCOUNTALLOC!I442</f>
        <v>0</v>
      </c>
      <c r="J442" s="696">
        <f>[52]ACCOUNTALLOC!J442</f>
        <v>0</v>
      </c>
      <c r="K442" s="696">
        <f>[52]ACCOUNTALLOC!K442</f>
        <v>0</v>
      </c>
      <c r="L442" s="696"/>
      <c r="M442" s="696">
        <f>[52]ACCOUNTALLOC!M442</f>
        <v>0</v>
      </c>
      <c r="N442" s="696">
        <f>[52]ACCOUNTALLOC!N442</f>
        <v>0</v>
      </c>
      <c r="O442" s="696">
        <f>[52]ACCOUNTALLOC!O442</f>
        <v>0</v>
      </c>
      <c r="P442" s="696">
        <f>[52]ACCOUNTALLOC!P442</f>
        <v>0</v>
      </c>
      <c r="Q442" s="696">
        <f>[52]ACCOUNTALLOC!Q442</f>
        <v>0</v>
      </c>
      <c r="R442" s="696">
        <f>[52]ACCOUNTALLOC!R442</f>
        <v>0</v>
      </c>
      <c r="S442" s="696">
        <f>[52]ACCOUNTALLOC!S442</f>
        <v>0</v>
      </c>
      <c r="T442" s="696"/>
      <c r="U442" s="696">
        <f>[52]ACCOUNTALLOC!U442</f>
        <v>0</v>
      </c>
      <c r="V442" s="696">
        <f>[52]ACCOUNTALLOC!V442</f>
        <v>0</v>
      </c>
      <c r="W442" s="696">
        <f>[52]ACCOUNTALLOC!W442</f>
        <v>0</v>
      </c>
      <c r="X442" s="696">
        <f>[52]ACCOUNTALLOC!X442</f>
        <v>0</v>
      </c>
      <c r="Y442" s="696">
        <f>[52]ACCOUNTALLOC!Y442</f>
        <v>0</v>
      </c>
      <c r="Z442" s="696">
        <f>[52]ACCOUNTALLOC!Z442</f>
        <v>0</v>
      </c>
      <c r="AA442" s="696">
        <f>[52]ACCOUNTALLOC!AA442</f>
        <v>0</v>
      </c>
      <c r="AB442" s="696"/>
      <c r="AC442" s="696">
        <f>[52]ACCOUNTALLOC!AC442</f>
        <v>0</v>
      </c>
      <c r="AD442" s="696">
        <f>[52]ACCOUNTALLOC!AD442</f>
        <v>0</v>
      </c>
      <c r="AE442" s="696">
        <f>[52]ACCOUNTALLOC!AE442</f>
        <v>0</v>
      </c>
      <c r="AF442" s="696">
        <f>[52]ACCOUNTALLOC!AF442</f>
        <v>0</v>
      </c>
      <c r="AG442" s="696">
        <f>[52]ACCOUNTALLOC!AG442</f>
        <v>0</v>
      </c>
      <c r="AH442" s="696">
        <f>[52]ACCOUNTALLOC!AH442</f>
        <v>0</v>
      </c>
      <c r="AI442" s="696">
        <f>[52]ACCOUNTALLOC!AI442</f>
        <v>0</v>
      </c>
      <c r="AJ442" s="696"/>
      <c r="AK442" s="696">
        <f>[52]ACCOUNTALLOC!AK442</f>
        <v>0</v>
      </c>
      <c r="AL442" s="696">
        <f>[52]ACCOUNTALLOC!AL442</f>
        <v>0</v>
      </c>
      <c r="AM442" s="696">
        <f>[52]ACCOUNTALLOC!AM442</f>
        <v>0</v>
      </c>
      <c r="AN442" s="696">
        <f>[52]ACCOUNTALLOC!AN442</f>
        <v>0</v>
      </c>
      <c r="AO442" s="696">
        <f>[52]ACCOUNTALLOC!AO442</f>
        <v>0</v>
      </c>
      <c r="AP442" s="696">
        <f>[52]ACCOUNTALLOC!AP442</f>
        <v>0</v>
      </c>
      <c r="AQ442" s="696">
        <f>[52]ACCOUNTALLOC!AQ442</f>
        <v>0</v>
      </c>
      <c r="AR442" s="696"/>
      <c r="AS442" s="696">
        <f>[52]ACCOUNTALLOC!AS442</f>
        <v>0</v>
      </c>
      <c r="AT442" s="696">
        <f>[52]ACCOUNTALLOC!AT442</f>
        <v>0</v>
      </c>
      <c r="AU442" s="696">
        <f>[52]ACCOUNTALLOC!AU442</f>
        <v>0</v>
      </c>
      <c r="AV442" s="696">
        <f>[52]ACCOUNTALLOC!AV442</f>
        <v>0</v>
      </c>
      <c r="AW442" s="696">
        <f>[52]ACCOUNTALLOC!AW442</f>
        <v>0</v>
      </c>
      <c r="AX442" s="696">
        <f>[52]ACCOUNTALLOC!AX442</f>
        <v>0</v>
      </c>
      <c r="AY442" s="696">
        <f>[52]ACCOUNTALLOC!AY442</f>
        <v>0</v>
      </c>
      <c r="AZ442" s="696"/>
      <c r="BA442" s="696">
        <f>[52]ACCOUNTALLOC!BA442</f>
        <v>0</v>
      </c>
      <c r="BB442" s="696">
        <f>[52]ACCOUNTALLOC!BB442</f>
        <v>0</v>
      </c>
      <c r="BC442" s="696">
        <f>[52]ACCOUNTALLOC!BC442</f>
        <v>0</v>
      </c>
      <c r="BD442" s="696">
        <f>[52]ACCOUNTALLOC!BD442</f>
        <v>0</v>
      </c>
      <c r="BE442" s="696">
        <f>[52]ACCOUNTALLOC!BE442</f>
        <v>0</v>
      </c>
      <c r="BF442" s="696">
        <f>[52]ACCOUNTALLOC!BF442</f>
        <v>0</v>
      </c>
      <c r="BG442" s="696">
        <f>[52]ACCOUNTALLOC!BG442</f>
        <v>0</v>
      </c>
      <c r="BH442" s="696"/>
      <c r="BI442" s="696">
        <f>[52]ACCOUNTALLOC!BI442</f>
        <v>0</v>
      </c>
      <c r="BJ442" s="696">
        <f>[52]ACCOUNTALLOC!BJ442</f>
        <v>0</v>
      </c>
      <c r="BK442" s="696">
        <f>[52]ACCOUNTALLOC!BK442</f>
        <v>0</v>
      </c>
      <c r="BL442" s="696">
        <f>[52]ACCOUNTALLOC!BL442</f>
        <v>0</v>
      </c>
      <c r="BM442" s="696">
        <f>[52]ACCOUNTALLOC!BM442</f>
        <v>0</v>
      </c>
      <c r="BN442" s="696">
        <f>[52]ACCOUNTALLOC!BN442</f>
        <v>0</v>
      </c>
      <c r="BO442" s="696">
        <f>[52]ACCOUNTALLOC!BO442</f>
        <v>0</v>
      </c>
      <c r="BP442" s="696"/>
      <c r="BQ442" s="696">
        <f>[52]ACCOUNTALLOC!BQ442</f>
        <v>0</v>
      </c>
      <c r="BR442" s="696">
        <f>[52]ACCOUNTALLOC!BR442</f>
        <v>0</v>
      </c>
      <c r="BS442" s="696">
        <f>[52]ACCOUNTALLOC!BS442</f>
        <v>0</v>
      </c>
      <c r="BT442" s="696">
        <f>[52]ACCOUNTALLOC!BT442</f>
        <v>0</v>
      </c>
      <c r="BU442" s="696">
        <f>[52]ACCOUNTALLOC!BU442</f>
        <v>0</v>
      </c>
      <c r="BV442" s="696">
        <f>[52]ACCOUNTALLOC!BV442</f>
        <v>0</v>
      </c>
      <c r="BW442" s="696">
        <f>[52]ACCOUNTALLOC!BW442</f>
        <v>0</v>
      </c>
      <c r="BX442" s="696"/>
      <c r="BY442" s="696">
        <f>[52]ACCOUNTALLOC!BY442</f>
        <v>0</v>
      </c>
      <c r="BZ442" s="696">
        <f>[52]ACCOUNTALLOC!BZ442</f>
        <v>0</v>
      </c>
      <c r="CA442" s="696">
        <f>[52]ACCOUNTALLOC!CA442</f>
        <v>0</v>
      </c>
      <c r="CB442" s="696">
        <f>[52]ACCOUNTALLOC!CB442</f>
        <v>0</v>
      </c>
      <c r="CC442" s="696">
        <f>[52]ACCOUNTALLOC!CC442</f>
        <v>0</v>
      </c>
      <c r="CD442" s="696">
        <f>[52]ACCOUNTALLOC!CD442</f>
        <v>0</v>
      </c>
      <c r="CE442" s="696">
        <f>[52]ACCOUNTALLOC!CE442</f>
        <v>0</v>
      </c>
      <c r="CF442" s="696"/>
      <c r="CG442" s="696">
        <f>[52]ACCOUNTALLOC!CG442</f>
        <v>0</v>
      </c>
      <c r="CH442" s="696">
        <f>[52]ACCOUNTALLOC!CH442</f>
        <v>0</v>
      </c>
      <c r="CI442" s="696">
        <f>[52]ACCOUNTALLOC!CI442</f>
        <v>0</v>
      </c>
      <c r="CJ442" s="696">
        <f>[52]ACCOUNTALLOC!CJ442</f>
        <v>0</v>
      </c>
      <c r="CK442" s="696">
        <f>[52]ACCOUNTALLOC!CK442</f>
        <v>0</v>
      </c>
      <c r="CL442" s="696">
        <f>[52]ACCOUNTALLOC!CL442</f>
        <v>0</v>
      </c>
      <c r="CM442" s="696">
        <f>[52]ACCOUNTALLOC!CM442</f>
        <v>0</v>
      </c>
      <c r="CN442" s="696">
        <f>[52]ACCOUNTALLOC!CN442</f>
        <v>0</v>
      </c>
      <c r="CO442" s="696">
        <f>[52]ACCOUNTALLOC!CO442</f>
        <v>0</v>
      </c>
      <c r="CP442" s="696">
        <f>[52]ACCOUNTALLOC!CP442</f>
        <v>0</v>
      </c>
      <c r="CQ442" s="696">
        <f>[52]ACCOUNTALLOC!CQ442</f>
        <v>0</v>
      </c>
      <c r="CR442" s="696">
        <f>[52]ACCOUNTALLOC!CR442</f>
        <v>0</v>
      </c>
      <c r="CS442" s="696">
        <f>[52]ACCOUNTALLOC!CS442</f>
        <v>0</v>
      </c>
      <c r="CT442" s="696">
        <f>[52]ACCOUNTALLOC!CT442</f>
        <v>0</v>
      </c>
      <c r="CU442" s="696">
        <f>[52]ACCOUNTALLOC!CU442</f>
        <v>0</v>
      </c>
      <c r="CV442" s="66"/>
      <c r="CW442" s="66">
        <f>[52]ACCOUNTALLOC!CW442</f>
        <v>0</v>
      </c>
      <c r="CX442" s="66">
        <f>[52]ACCOUNTALLOC!CX442</f>
        <v>0</v>
      </c>
      <c r="CY442" s="66">
        <f>[52]ACCOUNTALLOC!CY442</f>
        <v>0</v>
      </c>
      <c r="CZ442" s="66">
        <f>[52]ACCOUNTALLOC!CZ442</f>
        <v>0</v>
      </c>
      <c r="DA442" s="66">
        <f>[52]ACCOUNTALLOC!DA442</f>
        <v>0</v>
      </c>
      <c r="DB442" s="66">
        <f>[52]ACCOUNTALLOC!DB442</f>
        <v>0</v>
      </c>
      <c r="DC442" s="66">
        <f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>[52]ACCOUNTALLOC!E445</f>
        <v>570081.59237965604</v>
      </c>
      <c r="F445" s="697">
        <f>[52]ACCOUNTALLOC!F445</f>
        <v>4077809.4919022503</v>
      </c>
      <c r="G445" s="697">
        <f>[52]ACCOUNTALLOC!G445</f>
        <v>0</v>
      </c>
      <c r="H445" s="697">
        <f>[52]ACCOUNTALLOC!H445</f>
        <v>0</v>
      </c>
      <c r="I445" s="697">
        <f>[52]ACCOUNTALLOC!I445</f>
        <v>0</v>
      </c>
      <c r="J445" s="697">
        <f>[52]ACCOUNTALLOC!J445</f>
        <v>0</v>
      </c>
      <c r="K445" s="697">
        <f>[52]ACCOUNTALLOC!K445</f>
        <v>4647891.0842819065</v>
      </c>
      <c r="L445" s="698"/>
      <c r="M445" s="697">
        <f>[52]ACCOUNTALLOC!M445</f>
        <v>131434.01707732657</v>
      </c>
      <c r="N445" s="697">
        <f>[52]ACCOUNTALLOC!N445</f>
        <v>1036123.5434361299</v>
      </c>
      <c r="O445" s="697">
        <f>[52]ACCOUNTALLOC!O445</f>
        <v>0</v>
      </c>
      <c r="P445" s="697">
        <f>[52]ACCOUNTALLOC!P445</f>
        <v>0</v>
      </c>
      <c r="Q445" s="697">
        <f>[52]ACCOUNTALLOC!Q445</f>
        <v>0</v>
      </c>
      <c r="R445" s="697">
        <f>[52]ACCOUNTALLOC!R445</f>
        <v>0</v>
      </c>
      <c r="S445" s="697">
        <f>[52]ACCOUNTALLOC!S445</f>
        <v>1167557.5605134566</v>
      </c>
      <c r="T445" s="698"/>
      <c r="U445" s="697">
        <f>[52]ACCOUNTALLOC!U445</f>
        <v>140678.82405015855</v>
      </c>
      <c r="V445" s="697">
        <f>[52]ACCOUNTALLOC!V445</f>
        <v>1152248.7264679244</v>
      </c>
      <c r="W445" s="697">
        <f>[52]ACCOUNTALLOC!W445</f>
        <v>0</v>
      </c>
      <c r="X445" s="697">
        <f>[52]ACCOUNTALLOC!X445</f>
        <v>0</v>
      </c>
      <c r="Y445" s="697">
        <f>[52]ACCOUNTALLOC!Y445</f>
        <v>0</v>
      </c>
      <c r="Z445" s="697">
        <f>[52]ACCOUNTALLOC!Z445</f>
        <v>0</v>
      </c>
      <c r="AA445" s="697">
        <f>[52]ACCOUNTALLOC!AA445</f>
        <v>1292927.5505180829</v>
      </c>
      <c r="AB445" s="698"/>
      <c r="AC445" s="697">
        <f>[52]ACCOUNTALLOC!AC445</f>
        <v>73915.165635245139</v>
      </c>
      <c r="AD445" s="697">
        <f>[52]ACCOUNTALLOC!AD445</f>
        <v>743621.94196577207</v>
      </c>
      <c r="AE445" s="697">
        <f>[52]ACCOUNTALLOC!AE445</f>
        <v>0</v>
      </c>
      <c r="AF445" s="697">
        <f>[52]ACCOUNTALLOC!AF445</f>
        <v>0</v>
      </c>
      <c r="AG445" s="697">
        <f>[52]ACCOUNTALLOC!AG445</f>
        <v>0</v>
      </c>
      <c r="AH445" s="697">
        <f>[52]ACCOUNTALLOC!AH445</f>
        <v>0</v>
      </c>
      <c r="AI445" s="697">
        <f>[52]ACCOUNTALLOC!AI445</f>
        <v>817537.10760101723</v>
      </c>
      <c r="AJ445" s="698"/>
      <c r="AK445" s="697">
        <f>[52]ACCOUNTALLOC!AK445</f>
        <v>52215.345385143693</v>
      </c>
      <c r="AL445" s="697">
        <f>[52]ACCOUNTALLOC!AL445</f>
        <v>517369.60395541537</v>
      </c>
      <c r="AM445" s="697">
        <f>[52]ACCOUNTALLOC!AM445</f>
        <v>0</v>
      </c>
      <c r="AN445" s="697">
        <f>[52]ACCOUNTALLOC!AN445</f>
        <v>0</v>
      </c>
      <c r="AO445" s="697">
        <f>[52]ACCOUNTALLOC!AO445</f>
        <v>0</v>
      </c>
      <c r="AP445" s="697">
        <f>[52]ACCOUNTALLOC!AP445</f>
        <v>0</v>
      </c>
      <c r="AQ445" s="697">
        <f>[52]ACCOUNTALLOC!AQ445</f>
        <v>569584.94934055908</v>
      </c>
      <c r="AR445" s="698"/>
      <c r="AS445" s="697">
        <f>[52]ACCOUNTALLOC!AS445</f>
        <v>1.7844231223479412</v>
      </c>
      <c r="AT445" s="697">
        <f>[52]ACCOUNTALLOC!AT445</f>
        <v>1633.6505883503114</v>
      </c>
      <c r="AU445" s="697">
        <f>[52]ACCOUNTALLOC!AU445</f>
        <v>0</v>
      </c>
      <c r="AV445" s="697">
        <f>[52]ACCOUNTALLOC!AV445</f>
        <v>0</v>
      </c>
      <c r="AW445" s="697">
        <f>[52]ACCOUNTALLOC!AW445</f>
        <v>0</v>
      </c>
      <c r="AX445" s="697">
        <f>[52]ACCOUNTALLOC!AX445</f>
        <v>0</v>
      </c>
      <c r="AY445" s="697">
        <f>[52]ACCOUNTALLOC!AY445</f>
        <v>1635.4350114726594</v>
      </c>
      <c r="AZ445" s="698"/>
      <c r="BA445" s="697">
        <f>[52]ACCOUNTALLOC!BA445</f>
        <v>0</v>
      </c>
      <c r="BB445" s="697">
        <f>[52]ACCOUNTALLOC!BB445</f>
        <v>45087.963537529118</v>
      </c>
      <c r="BC445" s="697">
        <f>[52]ACCOUNTALLOC!BC445</f>
        <v>0</v>
      </c>
      <c r="BD445" s="697">
        <f>[52]ACCOUNTALLOC!BD445</f>
        <v>0</v>
      </c>
      <c r="BE445" s="697">
        <f>[52]ACCOUNTALLOC!BE445</f>
        <v>0</v>
      </c>
      <c r="BF445" s="697">
        <f>[52]ACCOUNTALLOC!BF445</f>
        <v>0</v>
      </c>
      <c r="BG445" s="697">
        <f>[52]ACCOUNTALLOC!BG445</f>
        <v>45087.963537529118</v>
      </c>
      <c r="BH445" s="698"/>
      <c r="BI445" s="697">
        <f>[52]ACCOUNTALLOC!BI445</f>
        <v>10213.806052130276</v>
      </c>
      <c r="BJ445" s="697">
        <f>[52]ACCOUNTALLOC!BJ445</f>
        <v>93756.369955934584</v>
      </c>
      <c r="BK445" s="697">
        <f>[52]ACCOUNTALLOC!BK445</f>
        <v>0</v>
      </c>
      <c r="BL445" s="697">
        <f>[52]ACCOUNTALLOC!BL445</f>
        <v>0</v>
      </c>
      <c r="BM445" s="697">
        <f>[52]ACCOUNTALLOC!BM445</f>
        <v>0</v>
      </c>
      <c r="BN445" s="697">
        <f>[52]ACCOUNTALLOC!BN445</f>
        <v>0</v>
      </c>
      <c r="BO445" s="697">
        <f>[52]ACCOUNTALLOC!BO445</f>
        <v>103970.17600806485</v>
      </c>
      <c r="BP445" s="698"/>
      <c r="BQ445" s="697">
        <f>[52]ACCOUNTALLOC!BQ445</f>
        <v>17735.344698430657</v>
      </c>
      <c r="BR445" s="697">
        <f>[52]ACCOUNTALLOC!BR445</f>
        <v>223938.60012551927</v>
      </c>
      <c r="BS445" s="697">
        <f>[52]ACCOUNTALLOC!BS445</f>
        <v>0</v>
      </c>
      <c r="BT445" s="697">
        <f>[52]ACCOUNTALLOC!BT445</f>
        <v>0</v>
      </c>
      <c r="BU445" s="697">
        <f>[52]ACCOUNTALLOC!BU445</f>
        <v>0</v>
      </c>
      <c r="BV445" s="697">
        <f>[52]ACCOUNTALLOC!BV445</f>
        <v>0</v>
      </c>
      <c r="BW445" s="697">
        <f>[52]ACCOUNTALLOC!BW445</f>
        <v>241673.94482394992</v>
      </c>
      <c r="BX445" s="698"/>
      <c r="BY445" s="697">
        <f>[52]ACCOUNTALLOC!BY445</f>
        <v>51140.569304868426</v>
      </c>
      <c r="BZ445" s="697">
        <f>[52]ACCOUNTALLOC!BZ445</f>
        <v>553342.35937773075</v>
      </c>
      <c r="CA445" s="697">
        <f>[52]ACCOUNTALLOC!CA445</f>
        <v>0</v>
      </c>
      <c r="CB445" s="697">
        <f>[52]ACCOUNTALLOC!CB445</f>
        <v>0</v>
      </c>
      <c r="CC445" s="697">
        <f>[52]ACCOUNTALLOC!CC445</f>
        <v>0</v>
      </c>
      <c r="CD445" s="697">
        <f>[52]ACCOUNTALLOC!CD445</f>
        <v>0</v>
      </c>
      <c r="CE445" s="697">
        <f>[52]ACCOUNTALLOC!CE445</f>
        <v>604482.92868259922</v>
      </c>
      <c r="CF445" s="698"/>
      <c r="CG445" s="697">
        <f>[52]ACCOUNTALLOC!CG445</f>
        <v>2054.3239795047953</v>
      </c>
      <c r="CH445" s="697">
        <f>[52]ACCOUNTALLOC!CH445</f>
        <v>26964.98369259961</v>
      </c>
      <c r="CI445" s="697">
        <f>[52]ACCOUNTALLOC!CI445</f>
        <v>0</v>
      </c>
      <c r="CJ445" s="697">
        <f>[52]ACCOUNTALLOC!CJ445</f>
        <v>0</v>
      </c>
      <c r="CK445" s="697">
        <f>[52]ACCOUNTALLOC!CK445</f>
        <v>0</v>
      </c>
      <c r="CL445" s="697">
        <f>[52]ACCOUNTALLOC!CL445</f>
        <v>0</v>
      </c>
      <c r="CM445" s="697">
        <f>[52]ACCOUNTALLOC!CM445</f>
        <v>29019.307672104405</v>
      </c>
      <c r="CN445" s="698">
        <f>[52]ACCOUNTALLOC!CN445</f>
        <v>0</v>
      </c>
      <c r="CO445" s="697">
        <f>[52]ACCOUNTALLOC!CO445</f>
        <v>364.1054899218808</v>
      </c>
      <c r="CP445" s="697">
        <f>[52]ACCOUNTALLOC!CP445</f>
        <v>2639.0294614459617</v>
      </c>
      <c r="CQ445" s="697">
        <f>[52]ACCOUNTALLOC!CQ445</f>
        <v>0</v>
      </c>
      <c r="CR445" s="697">
        <f>[52]ACCOUNTALLOC!CR445</f>
        <v>0</v>
      </c>
      <c r="CS445" s="697">
        <f>[52]ACCOUNTALLOC!CS445</f>
        <v>0</v>
      </c>
      <c r="CT445" s="697">
        <f>[52]ACCOUNTALLOC!CT445</f>
        <v>0</v>
      </c>
      <c r="CU445" s="697">
        <f>[52]ACCOUNTALLOC!CU445</f>
        <v>3003.1349513678424</v>
      </c>
      <c r="CW445" s="65">
        <f>[52]ACCOUNTALLOC!CW445</f>
        <v>0</v>
      </c>
      <c r="CX445" s="65">
        <f>[52]ACCOUNTALLOC!CX445</f>
        <v>0</v>
      </c>
      <c r="CY445" s="65">
        <f>[52]ACCOUNTALLOC!CY445</f>
        <v>0</v>
      </c>
      <c r="CZ445" s="65">
        <f>[52]ACCOUNTALLOC!CZ445</f>
        <v>0</v>
      </c>
      <c r="DA445" s="65">
        <f>[52]ACCOUNTALLOC!DA445</f>
        <v>0</v>
      </c>
      <c r="DB445" s="65">
        <f>[52]ACCOUNTALLOC!DB445</f>
        <v>0</v>
      </c>
      <c r="DC445" s="65">
        <f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>[52]ACCOUNTALLOC!E446</f>
        <v>0</v>
      </c>
      <c r="F446" s="697">
        <f>[52]ACCOUNTALLOC!F446</f>
        <v>0</v>
      </c>
      <c r="G446" s="697">
        <f>[52]ACCOUNTALLOC!G446</f>
        <v>0</v>
      </c>
      <c r="H446" s="697">
        <f>[52]ACCOUNTALLOC!H446</f>
        <v>0</v>
      </c>
      <c r="I446" s="697">
        <f>[52]ACCOUNTALLOC!I446</f>
        <v>0</v>
      </c>
      <c r="J446" s="697">
        <f>[52]ACCOUNTALLOC!J446</f>
        <v>0</v>
      </c>
      <c r="K446" s="697">
        <f>[52]ACCOUNTALLOC!K446</f>
        <v>0</v>
      </c>
      <c r="L446" s="698"/>
      <c r="M446" s="697">
        <f>[52]ACCOUNTALLOC!M446</f>
        <v>0</v>
      </c>
      <c r="N446" s="697">
        <f>[52]ACCOUNTALLOC!N446</f>
        <v>0</v>
      </c>
      <c r="O446" s="697">
        <f>[52]ACCOUNTALLOC!O446</f>
        <v>0</v>
      </c>
      <c r="P446" s="697">
        <f>[52]ACCOUNTALLOC!P446</f>
        <v>0</v>
      </c>
      <c r="Q446" s="697">
        <f>[52]ACCOUNTALLOC!Q446</f>
        <v>0</v>
      </c>
      <c r="R446" s="697">
        <f>[52]ACCOUNTALLOC!R446</f>
        <v>0</v>
      </c>
      <c r="S446" s="697">
        <f>[52]ACCOUNTALLOC!S446</f>
        <v>0</v>
      </c>
      <c r="T446" s="698"/>
      <c r="U446" s="697">
        <f>[52]ACCOUNTALLOC!U446</f>
        <v>0</v>
      </c>
      <c r="V446" s="697">
        <f>[52]ACCOUNTALLOC!V446</f>
        <v>0</v>
      </c>
      <c r="W446" s="697">
        <f>[52]ACCOUNTALLOC!W446</f>
        <v>0</v>
      </c>
      <c r="X446" s="697">
        <f>[52]ACCOUNTALLOC!X446</f>
        <v>0</v>
      </c>
      <c r="Y446" s="697">
        <f>[52]ACCOUNTALLOC!Y446</f>
        <v>0</v>
      </c>
      <c r="Z446" s="697">
        <f>[52]ACCOUNTALLOC!Z446</f>
        <v>0</v>
      </c>
      <c r="AA446" s="697">
        <f>[52]ACCOUNTALLOC!AA446</f>
        <v>0</v>
      </c>
      <c r="AB446" s="698"/>
      <c r="AC446" s="697">
        <f>[52]ACCOUNTALLOC!AC446</f>
        <v>0</v>
      </c>
      <c r="AD446" s="697">
        <f>[52]ACCOUNTALLOC!AD446</f>
        <v>0</v>
      </c>
      <c r="AE446" s="697">
        <f>[52]ACCOUNTALLOC!AE446</f>
        <v>0</v>
      </c>
      <c r="AF446" s="697">
        <f>[52]ACCOUNTALLOC!AF446</f>
        <v>0</v>
      </c>
      <c r="AG446" s="697">
        <f>[52]ACCOUNTALLOC!AG446</f>
        <v>0</v>
      </c>
      <c r="AH446" s="697">
        <f>[52]ACCOUNTALLOC!AH446</f>
        <v>0</v>
      </c>
      <c r="AI446" s="697">
        <f>[52]ACCOUNTALLOC!AI446</f>
        <v>0</v>
      </c>
      <c r="AJ446" s="698"/>
      <c r="AK446" s="697">
        <f>[52]ACCOUNTALLOC!AK446</f>
        <v>0</v>
      </c>
      <c r="AL446" s="697">
        <f>[52]ACCOUNTALLOC!AL446</f>
        <v>0</v>
      </c>
      <c r="AM446" s="697">
        <f>[52]ACCOUNTALLOC!AM446</f>
        <v>0</v>
      </c>
      <c r="AN446" s="697">
        <f>[52]ACCOUNTALLOC!AN446</f>
        <v>0</v>
      </c>
      <c r="AO446" s="697">
        <f>[52]ACCOUNTALLOC!AO446</f>
        <v>0</v>
      </c>
      <c r="AP446" s="697">
        <f>[52]ACCOUNTALLOC!AP446</f>
        <v>0</v>
      </c>
      <c r="AQ446" s="697">
        <f>[52]ACCOUNTALLOC!AQ446</f>
        <v>0</v>
      </c>
      <c r="AR446" s="698"/>
      <c r="AS446" s="697">
        <f>[52]ACCOUNTALLOC!AS446</f>
        <v>0</v>
      </c>
      <c r="AT446" s="697">
        <f>[52]ACCOUNTALLOC!AT446</f>
        <v>0</v>
      </c>
      <c r="AU446" s="697">
        <f>[52]ACCOUNTALLOC!AU446</f>
        <v>0</v>
      </c>
      <c r="AV446" s="697">
        <f>[52]ACCOUNTALLOC!AV446</f>
        <v>0</v>
      </c>
      <c r="AW446" s="697">
        <f>[52]ACCOUNTALLOC!AW446</f>
        <v>0</v>
      </c>
      <c r="AX446" s="697">
        <f>[52]ACCOUNTALLOC!AX446</f>
        <v>0</v>
      </c>
      <c r="AY446" s="697">
        <f>[52]ACCOUNTALLOC!AY446</f>
        <v>0</v>
      </c>
      <c r="AZ446" s="698"/>
      <c r="BA446" s="697">
        <f>[52]ACCOUNTALLOC!BA446</f>
        <v>0</v>
      </c>
      <c r="BB446" s="697">
        <f>[52]ACCOUNTALLOC!BB446</f>
        <v>0</v>
      </c>
      <c r="BC446" s="697">
        <f>[52]ACCOUNTALLOC!BC446</f>
        <v>0</v>
      </c>
      <c r="BD446" s="697">
        <f>[52]ACCOUNTALLOC!BD446</f>
        <v>0</v>
      </c>
      <c r="BE446" s="697">
        <f>[52]ACCOUNTALLOC!BE446</f>
        <v>0</v>
      </c>
      <c r="BF446" s="697">
        <f>[52]ACCOUNTALLOC!BF446</f>
        <v>0</v>
      </c>
      <c r="BG446" s="697">
        <f>[52]ACCOUNTALLOC!BG446</f>
        <v>0</v>
      </c>
      <c r="BH446" s="698"/>
      <c r="BI446" s="697">
        <f>[52]ACCOUNTALLOC!BI446</f>
        <v>0</v>
      </c>
      <c r="BJ446" s="697">
        <f>[52]ACCOUNTALLOC!BJ446</f>
        <v>0</v>
      </c>
      <c r="BK446" s="697">
        <f>[52]ACCOUNTALLOC!BK446</f>
        <v>0</v>
      </c>
      <c r="BL446" s="697">
        <f>[52]ACCOUNTALLOC!BL446</f>
        <v>0</v>
      </c>
      <c r="BM446" s="697">
        <f>[52]ACCOUNTALLOC!BM446</f>
        <v>0</v>
      </c>
      <c r="BN446" s="697">
        <f>[52]ACCOUNTALLOC!BN446</f>
        <v>0</v>
      </c>
      <c r="BO446" s="697">
        <f>[52]ACCOUNTALLOC!BO446</f>
        <v>0</v>
      </c>
      <c r="BP446" s="698"/>
      <c r="BQ446" s="697">
        <f>[52]ACCOUNTALLOC!BQ446</f>
        <v>0</v>
      </c>
      <c r="BR446" s="697">
        <f>[52]ACCOUNTALLOC!BR446</f>
        <v>0</v>
      </c>
      <c r="BS446" s="697">
        <f>[52]ACCOUNTALLOC!BS446</f>
        <v>0</v>
      </c>
      <c r="BT446" s="697">
        <f>[52]ACCOUNTALLOC!BT446</f>
        <v>0</v>
      </c>
      <c r="BU446" s="697">
        <f>[52]ACCOUNTALLOC!BU446</f>
        <v>0</v>
      </c>
      <c r="BV446" s="697">
        <f>[52]ACCOUNTALLOC!BV446</f>
        <v>0</v>
      </c>
      <c r="BW446" s="697">
        <f>[52]ACCOUNTALLOC!BW446</f>
        <v>0</v>
      </c>
      <c r="BX446" s="698"/>
      <c r="BY446" s="697">
        <f>[52]ACCOUNTALLOC!BY446</f>
        <v>0</v>
      </c>
      <c r="BZ446" s="697">
        <f>[52]ACCOUNTALLOC!BZ446</f>
        <v>0</v>
      </c>
      <c r="CA446" s="697">
        <f>[52]ACCOUNTALLOC!CA446</f>
        <v>0</v>
      </c>
      <c r="CB446" s="697">
        <f>[52]ACCOUNTALLOC!CB446</f>
        <v>0</v>
      </c>
      <c r="CC446" s="697">
        <f>[52]ACCOUNTALLOC!CC446</f>
        <v>0</v>
      </c>
      <c r="CD446" s="697">
        <f>[52]ACCOUNTALLOC!CD446</f>
        <v>0</v>
      </c>
      <c r="CE446" s="697">
        <f>[52]ACCOUNTALLOC!CE446</f>
        <v>0</v>
      </c>
      <c r="CF446" s="698"/>
      <c r="CG446" s="697">
        <f>[52]ACCOUNTALLOC!CG446</f>
        <v>0</v>
      </c>
      <c r="CH446" s="697">
        <f>[52]ACCOUNTALLOC!CH446</f>
        <v>0</v>
      </c>
      <c r="CI446" s="697">
        <f>[52]ACCOUNTALLOC!CI446</f>
        <v>0</v>
      </c>
      <c r="CJ446" s="697">
        <f>[52]ACCOUNTALLOC!CJ446</f>
        <v>0</v>
      </c>
      <c r="CK446" s="697">
        <f>[52]ACCOUNTALLOC!CK446</f>
        <v>0</v>
      </c>
      <c r="CL446" s="697">
        <f>[52]ACCOUNTALLOC!CL446</f>
        <v>0</v>
      </c>
      <c r="CM446" s="697">
        <f>[52]ACCOUNTALLOC!CM446</f>
        <v>0</v>
      </c>
      <c r="CN446" s="698">
        <f>[52]ACCOUNTALLOC!CN446</f>
        <v>0</v>
      </c>
      <c r="CO446" s="697">
        <f>[52]ACCOUNTALLOC!CO446</f>
        <v>0</v>
      </c>
      <c r="CP446" s="697">
        <f>[52]ACCOUNTALLOC!CP446</f>
        <v>0</v>
      </c>
      <c r="CQ446" s="697">
        <f>[52]ACCOUNTALLOC!CQ446</f>
        <v>0</v>
      </c>
      <c r="CR446" s="697">
        <f>[52]ACCOUNTALLOC!CR446</f>
        <v>0</v>
      </c>
      <c r="CS446" s="697">
        <f>[52]ACCOUNTALLOC!CS446</f>
        <v>0</v>
      </c>
      <c r="CT446" s="697">
        <f>[52]ACCOUNTALLOC!CT446</f>
        <v>0</v>
      </c>
      <c r="CU446" s="697">
        <f>[52]ACCOUNTALLOC!CU446</f>
        <v>0</v>
      </c>
      <c r="CW446" s="65">
        <f>[52]ACCOUNTALLOC!CW446</f>
        <v>0</v>
      </c>
      <c r="CX446" s="65">
        <f>[52]ACCOUNTALLOC!CX446</f>
        <v>0</v>
      </c>
      <c r="CY446" s="65">
        <f>[52]ACCOUNTALLOC!CY446</f>
        <v>0</v>
      </c>
      <c r="CZ446" s="65">
        <f>[52]ACCOUNTALLOC!CZ446</f>
        <v>0</v>
      </c>
      <c r="DA446" s="65">
        <f>[52]ACCOUNTALLOC!DA446</f>
        <v>0</v>
      </c>
      <c r="DB446" s="65">
        <f>[52]ACCOUNTALLOC!DB446</f>
        <v>0</v>
      </c>
      <c r="DC446" s="65">
        <f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>[52]ACCOUNTALLOC!E447</f>
        <v>0</v>
      </c>
      <c r="F447" s="697">
        <f>[52]ACCOUNTALLOC!F447</f>
        <v>0</v>
      </c>
      <c r="G447" s="697">
        <f>[52]ACCOUNTALLOC!G447</f>
        <v>0</v>
      </c>
      <c r="H447" s="697">
        <f>[52]ACCOUNTALLOC!H447</f>
        <v>0</v>
      </c>
      <c r="I447" s="697">
        <f>[52]ACCOUNTALLOC!I447</f>
        <v>0</v>
      </c>
      <c r="J447" s="697">
        <f>[52]ACCOUNTALLOC!J447</f>
        <v>0</v>
      </c>
      <c r="K447" s="697">
        <f>[52]ACCOUNTALLOC!K447</f>
        <v>0</v>
      </c>
      <c r="L447" s="698"/>
      <c r="M447" s="697">
        <f>[52]ACCOUNTALLOC!M447</f>
        <v>0</v>
      </c>
      <c r="N447" s="697">
        <f>[52]ACCOUNTALLOC!N447</f>
        <v>0</v>
      </c>
      <c r="O447" s="697">
        <f>[52]ACCOUNTALLOC!O447</f>
        <v>0</v>
      </c>
      <c r="P447" s="697">
        <f>[52]ACCOUNTALLOC!P447</f>
        <v>0</v>
      </c>
      <c r="Q447" s="697">
        <f>[52]ACCOUNTALLOC!Q447</f>
        <v>0</v>
      </c>
      <c r="R447" s="697">
        <f>[52]ACCOUNTALLOC!R447</f>
        <v>0</v>
      </c>
      <c r="S447" s="697">
        <f>[52]ACCOUNTALLOC!S447</f>
        <v>0</v>
      </c>
      <c r="T447" s="698"/>
      <c r="U447" s="697">
        <f>[52]ACCOUNTALLOC!U447</f>
        <v>0</v>
      </c>
      <c r="V447" s="697">
        <f>[52]ACCOUNTALLOC!V447</f>
        <v>0</v>
      </c>
      <c r="W447" s="697">
        <f>[52]ACCOUNTALLOC!W447</f>
        <v>0</v>
      </c>
      <c r="X447" s="697">
        <f>[52]ACCOUNTALLOC!X447</f>
        <v>0</v>
      </c>
      <c r="Y447" s="697">
        <f>[52]ACCOUNTALLOC!Y447</f>
        <v>0</v>
      </c>
      <c r="Z447" s="697">
        <f>[52]ACCOUNTALLOC!Z447</f>
        <v>0</v>
      </c>
      <c r="AA447" s="697">
        <f>[52]ACCOUNTALLOC!AA447</f>
        <v>0</v>
      </c>
      <c r="AB447" s="698"/>
      <c r="AC447" s="697">
        <f>[52]ACCOUNTALLOC!AC447</f>
        <v>0</v>
      </c>
      <c r="AD447" s="697">
        <f>[52]ACCOUNTALLOC!AD447</f>
        <v>0</v>
      </c>
      <c r="AE447" s="697">
        <f>[52]ACCOUNTALLOC!AE447</f>
        <v>0</v>
      </c>
      <c r="AF447" s="697">
        <f>[52]ACCOUNTALLOC!AF447</f>
        <v>0</v>
      </c>
      <c r="AG447" s="697">
        <f>[52]ACCOUNTALLOC!AG447</f>
        <v>0</v>
      </c>
      <c r="AH447" s="697">
        <f>[52]ACCOUNTALLOC!AH447</f>
        <v>0</v>
      </c>
      <c r="AI447" s="697">
        <f>[52]ACCOUNTALLOC!AI447</f>
        <v>0</v>
      </c>
      <c r="AJ447" s="698"/>
      <c r="AK447" s="697">
        <f>[52]ACCOUNTALLOC!AK447</f>
        <v>0</v>
      </c>
      <c r="AL447" s="697">
        <f>[52]ACCOUNTALLOC!AL447</f>
        <v>0</v>
      </c>
      <c r="AM447" s="697">
        <f>[52]ACCOUNTALLOC!AM447</f>
        <v>0</v>
      </c>
      <c r="AN447" s="697">
        <f>[52]ACCOUNTALLOC!AN447</f>
        <v>0</v>
      </c>
      <c r="AO447" s="697">
        <f>[52]ACCOUNTALLOC!AO447</f>
        <v>0</v>
      </c>
      <c r="AP447" s="697">
        <f>[52]ACCOUNTALLOC!AP447</f>
        <v>0</v>
      </c>
      <c r="AQ447" s="697">
        <f>[52]ACCOUNTALLOC!AQ447</f>
        <v>0</v>
      </c>
      <c r="AR447" s="698"/>
      <c r="AS447" s="697">
        <f>[52]ACCOUNTALLOC!AS447</f>
        <v>0</v>
      </c>
      <c r="AT447" s="697">
        <f>[52]ACCOUNTALLOC!AT447</f>
        <v>0</v>
      </c>
      <c r="AU447" s="697">
        <f>[52]ACCOUNTALLOC!AU447</f>
        <v>0</v>
      </c>
      <c r="AV447" s="697">
        <f>[52]ACCOUNTALLOC!AV447</f>
        <v>0</v>
      </c>
      <c r="AW447" s="697">
        <f>[52]ACCOUNTALLOC!AW447</f>
        <v>0</v>
      </c>
      <c r="AX447" s="697">
        <f>[52]ACCOUNTALLOC!AX447</f>
        <v>0</v>
      </c>
      <c r="AY447" s="697">
        <f>[52]ACCOUNTALLOC!AY447</f>
        <v>0</v>
      </c>
      <c r="AZ447" s="698"/>
      <c r="BA447" s="697">
        <f>[52]ACCOUNTALLOC!BA447</f>
        <v>0</v>
      </c>
      <c r="BB447" s="697">
        <f>[52]ACCOUNTALLOC!BB447</f>
        <v>0</v>
      </c>
      <c r="BC447" s="697">
        <f>[52]ACCOUNTALLOC!BC447</f>
        <v>0</v>
      </c>
      <c r="BD447" s="697">
        <f>[52]ACCOUNTALLOC!BD447</f>
        <v>0</v>
      </c>
      <c r="BE447" s="697">
        <f>[52]ACCOUNTALLOC!BE447</f>
        <v>0</v>
      </c>
      <c r="BF447" s="697">
        <f>[52]ACCOUNTALLOC!BF447</f>
        <v>0</v>
      </c>
      <c r="BG447" s="697">
        <f>[52]ACCOUNTALLOC!BG447</f>
        <v>0</v>
      </c>
      <c r="BH447" s="698"/>
      <c r="BI447" s="697">
        <f>[52]ACCOUNTALLOC!BI447</f>
        <v>0</v>
      </c>
      <c r="BJ447" s="697">
        <f>[52]ACCOUNTALLOC!BJ447</f>
        <v>0</v>
      </c>
      <c r="BK447" s="697">
        <f>[52]ACCOUNTALLOC!BK447</f>
        <v>0</v>
      </c>
      <c r="BL447" s="697">
        <f>[52]ACCOUNTALLOC!BL447</f>
        <v>0</v>
      </c>
      <c r="BM447" s="697">
        <f>[52]ACCOUNTALLOC!BM447</f>
        <v>0</v>
      </c>
      <c r="BN447" s="697">
        <f>[52]ACCOUNTALLOC!BN447</f>
        <v>0</v>
      </c>
      <c r="BO447" s="697">
        <f>[52]ACCOUNTALLOC!BO447</f>
        <v>0</v>
      </c>
      <c r="BP447" s="698"/>
      <c r="BQ447" s="697">
        <f>[52]ACCOUNTALLOC!BQ447</f>
        <v>0</v>
      </c>
      <c r="BR447" s="697">
        <f>[52]ACCOUNTALLOC!BR447</f>
        <v>0</v>
      </c>
      <c r="BS447" s="697">
        <f>[52]ACCOUNTALLOC!BS447</f>
        <v>0</v>
      </c>
      <c r="BT447" s="697">
        <f>[52]ACCOUNTALLOC!BT447</f>
        <v>0</v>
      </c>
      <c r="BU447" s="697">
        <f>[52]ACCOUNTALLOC!BU447</f>
        <v>0</v>
      </c>
      <c r="BV447" s="697">
        <f>[52]ACCOUNTALLOC!BV447</f>
        <v>0</v>
      </c>
      <c r="BW447" s="697">
        <f>[52]ACCOUNTALLOC!BW447</f>
        <v>0</v>
      </c>
      <c r="BX447" s="698"/>
      <c r="BY447" s="697">
        <f>[52]ACCOUNTALLOC!BY447</f>
        <v>0</v>
      </c>
      <c r="BZ447" s="697">
        <f>[52]ACCOUNTALLOC!BZ447</f>
        <v>0</v>
      </c>
      <c r="CA447" s="697">
        <f>[52]ACCOUNTALLOC!CA447</f>
        <v>0</v>
      </c>
      <c r="CB447" s="697">
        <f>[52]ACCOUNTALLOC!CB447</f>
        <v>0</v>
      </c>
      <c r="CC447" s="697">
        <f>[52]ACCOUNTALLOC!CC447</f>
        <v>0</v>
      </c>
      <c r="CD447" s="697">
        <f>[52]ACCOUNTALLOC!CD447</f>
        <v>0</v>
      </c>
      <c r="CE447" s="697">
        <f>[52]ACCOUNTALLOC!CE447</f>
        <v>0</v>
      </c>
      <c r="CF447" s="698"/>
      <c r="CG447" s="697">
        <f>[52]ACCOUNTALLOC!CG447</f>
        <v>0</v>
      </c>
      <c r="CH447" s="697">
        <f>[52]ACCOUNTALLOC!CH447</f>
        <v>0</v>
      </c>
      <c r="CI447" s="697">
        <f>[52]ACCOUNTALLOC!CI447</f>
        <v>0</v>
      </c>
      <c r="CJ447" s="697">
        <f>[52]ACCOUNTALLOC!CJ447</f>
        <v>0</v>
      </c>
      <c r="CK447" s="697">
        <f>[52]ACCOUNTALLOC!CK447</f>
        <v>0</v>
      </c>
      <c r="CL447" s="697">
        <f>[52]ACCOUNTALLOC!CL447</f>
        <v>0</v>
      </c>
      <c r="CM447" s="697">
        <f>[52]ACCOUNTALLOC!CM447</f>
        <v>0</v>
      </c>
      <c r="CN447" s="698">
        <f>[52]ACCOUNTALLOC!CN447</f>
        <v>0</v>
      </c>
      <c r="CO447" s="697">
        <f>[52]ACCOUNTALLOC!CO447</f>
        <v>0</v>
      </c>
      <c r="CP447" s="697">
        <f>[52]ACCOUNTALLOC!CP447</f>
        <v>0</v>
      </c>
      <c r="CQ447" s="697">
        <f>[52]ACCOUNTALLOC!CQ447</f>
        <v>0</v>
      </c>
      <c r="CR447" s="697">
        <f>[52]ACCOUNTALLOC!CR447</f>
        <v>0</v>
      </c>
      <c r="CS447" s="697">
        <f>[52]ACCOUNTALLOC!CS447</f>
        <v>0</v>
      </c>
      <c r="CT447" s="697">
        <f>[52]ACCOUNTALLOC!CT447</f>
        <v>0</v>
      </c>
      <c r="CU447" s="697">
        <f>[52]ACCOUNTALLOC!CU447</f>
        <v>0</v>
      </c>
      <c r="CW447" s="65">
        <f>[52]ACCOUNTALLOC!CW447</f>
        <v>0</v>
      </c>
      <c r="CX447" s="65">
        <f>[52]ACCOUNTALLOC!CX447</f>
        <v>0</v>
      </c>
      <c r="CY447" s="65">
        <f>[52]ACCOUNTALLOC!CY447</f>
        <v>0</v>
      </c>
      <c r="CZ447" s="65">
        <f>[52]ACCOUNTALLOC!CZ447</f>
        <v>0</v>
      </c>
      <c r="DA447" s="65">
        <f>[52]ACCOUNTALLOC!DA447</f>
        <v>0</v>
      </c>
      <c r="DB447" s="65">
        <f>[52]ACCOUNTALLOC!DB447</f>
        <v>0</v>
      </c>
      <c r="DC447" s="65">
        <f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>[52]ACCOUNTALLOC!E448</f>
        <v>0</v>
      </c>
      <c r="F448" s="697">
        <f>[52]ACCOUNTALLOC!F448</f>
        <v>0</v>
      </c>
      <c r="G448" s="697">
        <f>[52]ACCOUNTALLOC!G448</f>
        <v>0</v>
      </c>
      <c r="H448" s="697">
        <f>[52]ACCOUNTALLOC!H448</f>
        <v>0</v>
      </c>
      <c r="I448" s="697">
        <f>[52]ACCOUNTALLOC!I448</f>
        <v>0</v>
      </c>
      <c r="J448" s="697">
        <f>[52]ACCOUNTALLOC!J448</f>
        <v>0</v>
      </c>
      <c r="K448" s="697">
        <f>[52]ACCOUNTALLOC!K448</f>
        <v>0</v>
      </c>
      <c r="L448" s="698"/>
      <c r="M448" s="697">
        <f>[52]ACCOUNTALLOC!M448</f>
        <v>0</v>
      </c>
      <c r="N448" s="697">
        <f>[52]ACCOUNTALLOC!N448</f>
        <v>0</v>
      </c>
      <c r="O448" s="697">
        <f>[52]ACCOUNTALLOC!O448</f>
        <v>0</v>
      </c>
      <c r="P448" s="697">
        <f>[52]ACCOUNTALLOC!P448</f>
        <v>0</v>
      </c>
      <c r="Q448" s="697">
        <f>[52]ACCOUNTALLOC!Q448</f>
        <v>0</v>
      </c>
      <c r="R448" s="697">
        <f>[52]ACCOUNTALLOC!R448</f>
        <v>0</v>
      </c>
      <c r="S448" s="697">
        <f>[52]ACCOUNTALLOC!S448</f>
        <v>0</v>
      </c>
      <c r="T448" s="698"/>
      <c r="U448" s="697">
        <f>[52]ACCOUNTALLOC!U448</f>
        <v>0</v>
      </c>
      <c r="V448" s="697">
        <f>[52]ACCOUNTALLOC!V448</f>
        <v>0</v>
      </c>
      <c r="W448" s="697">
        <f>[52]ACCOUNTALLOC!W448</f>
        <v>0</v>
      </c>
      <c r="X448" s="697">
        <f>[52]ACCOUNTALLOC!X448</f>
        <v>0</v>
      </c>
      <c r="Y448" s="697">
        <f>[52]ACCOUNTALLOC!Y448</f>
        <v>0</v>
      </c>
      <c r="Z448" s="697">
        <f>[52]ACCOUNTALLOC!Z448</f>
        <v>0</v>
      </c>
      <c r="AA448" s="697">
        <f>[52]ACCOUNTALLOC!AA448</f>
        <v>0</v>
      </c>
      <c r="AB448" s="698"/>
      <c r="AC448" s="697">
        <f>[52]ACCOUNTALLOC!AC448</f>
        <v>0</v>
      </c>
      <c r="AD448" s="697">
        <f>[52]ACCOUNTALLOC!AD448</f>
        <v>0</v>
      </c>
      <c r="AE448" s="697">
        <f>[52]ACCOUNTALLOC!AE448</f>
        <v>0</v>
      </c>
      <c r="AF448" s="697">
        <f>[52]ACCOUNTALLOC!AF448</f>
        <v>0</v>
      </c>
      <c r="AG448" s="697">
        <f>[52]ACCOUNTALLOC!AG448</f>
        <v>0</v>
      </c>
      <c r="AH448" s="697">
        <f>[52]ACCOUNTALLOC!AH448</f>
        <v>0</v>
      </c>
      <c r="AI448" s="697">
        <f>[52]ACCOUNTALLOC!AI448</f>
        <v>0</v>
      </c>
      <c r="AJ448" s="698"/>
      <c r="AK448" s="697">
        <f>[52]ACCOUNTALLOC!AK448</f>
        <v>0</v>
      </c>
      <c r="AL448" s="697">
        <f>[52]ACCOUNTALLOC!AL448</f>
        <v>0</v>
      </c>
      <c r="AM448" s="697">
        <f>[52]ACCOUNTALLOC!AM448</f>
        <v>0</v>
      </c>
      <c r="AN448" s="697">
        <f>[52]ACCOUNTALLOC!AN448</f>
        <v>0</v>
      </c>
      <c r="AO448" s="697">
        <f>[52]ACCOUNTALLOC!AO448</f>
        <v>0</v>
      </c>
      <c r="AP448" s="697">
        <f>[52]ACCOUNTALLOC!AP448</f>
        <v>0</v>
      </c>
      <c r="AQ448" s="697">
        <f>[52]ACCOUNTALLOC!AQ448</f>
        <v>0</v>
      </c>
      <c r="AR448" s="698"/>
      <c r="AS448" s="697">
        <f>[52]ACCOUNTALLOC!AS448</f>
        <v>0</v>
      </c>
      <c r="AT448" s="697">
        <f>[52]ACCOUNTALLOC!AT448</f>
        <v>0</v>
      </c>
      <c r="AU448" s="697">
        <f>[52]ACCOUNTALLOC!AU448</f>
        <v>0</v>
      </c>
      <c r="AV448" s="697">
        <f>[52]ACCOUNTALLOC!AV448</f>
        <v>0</v>
      </c>
      <c r="AW448" s="697">
        <f>[52]ACCOUNTALLOC!AW448</f>
        <v>0</v>
      </c>
      <c r="AX448" s="697">
        <f>[52]ACCOUNTALLOC!AX448</f>
        <v>0</v>
      </c>
      <c r="AY448" s="697">
        <f>[52]ACCOUNTALLOC!AY448</f>
        <v>0</v>
      </c>
      <c r="AZ448" s="698"/>
      <c r="BA448" s="697">
        <f>[52]ACCOUNTALLOC!BA448</f>
        <v>0</v>
      </c>
      <c r="BB448" s="697">
        <f>[52]ACCOUNTALLOC!BB448</f>
        <v>0</v>
      </c>
      <c r="BC448" s="697">
        <f>[52]ACCOUNTALLOC!BC448</f>
        <v>0</v>
      </c>
      <c r="BD448" s="697">
        <f>[52]ACCOUNTALLOC!BD448</f>
        <v>0</v>
      </c>
      <c r="BE448" s="697">
        <f>[52]ACCOUNTALLOC!BE448</f>
        <v>0</v>
      </c>
      <c r="BF448" s="697">
        <f>[52]ACCOUNTALLOC!BF448</f>
        <v>0</v>
      </c>
      <c r="BG448" s="697">
        <f>[52]ACCOUNTALLOC!BG448</f>
        <v>0</v>
      </c>
      <c r="BH448" s="698"/>
      <c r="BI448" s="697">
        <f>[52]ACCOUNTALLOC!BI448</f>
        <v>0</v>
      </c>
      <c r="BJ448" s="697">
        <f>[52]ACCOUNTALLOC!BJ448</f>
        <v>0</v>
      </c>
      <c r="BK448" s="697">
        <f>[52]ACCOUNTALLOC!BK448</f>
        <v>0</v>
      </c>
      <c r="BL448" s="697">
        <f>[52]ACCOUNTALLOC!BL448</f>
        <v>0</v>
      </c>
      <c r="BM448" s="697">
        <f>[52]ACCOUNTALLOC!BM448</f>
        <v>0</v>
      </c>
      <c r="BN448" s="697">
        <f>[52]ACCOUNTALLOC!BN448</f>
        <v>0</v>
      </c>
      <c r="BO448" s="697">
        <f>[52]ACCOUNTALLOC!BO448</f>
        <v>0</v>
      </c>
      <c r="BP448" s="698"/>
      <c r="BQ448" s="697">
        <f>[52]ACCOUNTALLOC!BQ448</f>
        <v>0</v>
      </c>
      <c r="BR448" s="697">
        <f>[52]ACCOUNTALLOC!BR448</f>
        <v>0</v>
      </c>
      <c r="BS448" s="697">
        <f>[52]ACCOUNTALLOC!BS448</f>
        <v>0</v>
      </c>
      <c r="BT448" s="697">
        <f>[52]ACCOUNTALLOC!BT448</f>
        <v>0</v>
      </c>
      <c r="BU448" s="697">
        <f>[52]ACCOUNTALLOC!BU448</f>
        <v>0</v>
      </c>
      <c r="BV448" s="697">
        <f>[52]ACCOUNTALLOC!BV448</f>
        <v>0</v>
      </c>
      <c r="BW448" s="697">
        <f>[52]ACCOUNTALLOC!BW448</f>
        <v>0</v>
      </c>
      <c r="BX448" s="698"/>
      <c r="BY448" s="697">
        <f>[52]ACCOUNTALLOC!BY448</f>
        <v>0</v>
      </c>
      <c r="BZ448" s="697">
        <f>[52]ACCOUNTALLOC!BZ448</f>
        <v>0</v>
      </c>
      <c r="CA448" s="697">
        <f>[52]ACCOUNTALLOC!CA448</f>
        <v>0</v>
      </c>
      <c r="CB448" s="697">
        <f>[52]ACCOUNTALLOC!CB448</f>
        <v>0</v>
      </c>
      <c r="CC448" s="697">
        <f>[52]ACCOUNTALLOC!CC448</f>
        <v>0</v>
      </c>
      <c r="CD448" s="697">
        <f>[52]ACCOUNTALLOC!CD448</f>
        <v>0</v>
      </c>
      <c r="CE448" s="697">
        <f>[52]ACCOUNTALLOC!CE448</f>
        <v>0</v>
      </c>
      <c r="CF448" s="698"/>
      <c r="CG448" s="697">
        <f>[52]ACCOUNTALLOC!CG448</f>
        <v>0</v>
      </c>
      <c r="CH448" s="697">
        <f>[52]ACCOUNTALLOC!CH448</f>
        <v>0</v>
      </c>
      <c r="CI448" s="697">
        <f>[52]ACCOUNTALLOC!CI448</f>
        <v>0</v>
      </c>
      <c r="CJ448" s="697">
        <f>[52]ACCOUNTALLOC!CJ448</f>
        <v>0</v>
      </c>
      <c r="CK448" s="697">
        <f>[52]ACCOUNTALLOC!CK448</f>
        <v>0</v>
      </c>
      <c r="CL448" s="697">
        <f>[52]ACCOUNTALLOC!CL448</f>
        <v>0</v>
      </c>
      <c r="CM448" s="697">
        <f>[52]ACCOUNTALLOC!CM448</f>
        <v>0</v>
      </c>
      <c r="CN448" s="698">
        <f>[52]ACCOUNTALLOC!CN448</f>
        <v>0</v>
      </c>
      <c r="CO448" s="697">
        <f>[52]ACCOUNTALLOC!CO448</f>
        <v>0</v>
      </c>
      <c r="CP448" s="697">
        <f>[52]ACCOUNTALLOC!CP448</f>
        <v>0</v>
      </c>
      <c r="CQ448" s="697">
        <f>[52]ACCOUNTALLOC!CQ448</f>
        <v>0</v>
      </c>
      <c r="CR448" s="697">
        <f>[52]ACCOUNTALLOC!CR448</f>
        <v>0</v>
      </c>
      <c r="CS448" s="697">
        <f>[52]ACCOUNTALLOC!CS448</f>
        <v>0</v>
      </c>
      <c r="CT448" s="697">
        <f>[52]ACCOUNTALLOC!CT448</f>
        <v>0</v>
      </c>
      <c r="CU448" s="697">
        <f>[52]ACCOUNTALLOC!CU448</f>
        <v>0</v>
      </c>
      <c r="CW448" s="65">
        <f>[52]ACCOUNTALLOC!CW448</f>
        <v>0</v>
      </c>
      <c r="CX448" s="65">
        <f>[52]ACCOUNTALLOC!CX448</f>
        <v>0</v>
      </c>
      <c r="CY448" s="65">
        <f>[52]ACCOUNTALLOC!CY448</f>
        <v>0</v>
      </c>
      <c r="CZ448" s="65">
        <f>[52]ACCOUNTALLOC!CZ448</f>
        <v>0</v>
      </c>
      <c r="DA448" s="65">
        <f>[52]ACCOUNTALLOC!DA448</f>
        <v>0</v>
      </c>
      <c r="DB448" s="65">
        <f>[52]ACCOUNTALLOC!DB448</f>
        <v>0</v>
      </c>
      <c r="DC448" s="65">
        <f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>[52]ACCOUNTALLOC!E449</f>
        <v>0</v>
      </c>
      <c r="F449" s="697">
        <f>[52]ACCOUNTALLOC!F449</f>
        <v>0</v>
      </c>
      <c r="G449" s="697">
        <f>[52]ACCOUNTALLOC!G449</f>
        <v>0</v>
      </c>
      <c r="H449" s="697">
        <f>[52]ACCOUNTALLOC!H449</f>
        <v>0</v>
      </c>
      <c r="I449" s="697">
        <f>[52]ACCOUNTALLOC!I449</f>
        <v>0</v>
      </c>
      <c r="J449" s="697">
        <f>[52]ACCOUNTALLOC!J449</f>
        <v>0</v>
      </c>
      <c r="K449" s="697">
        <f>[52]ACCOUNTALLOC!K449</f>
        <v>0</v>
      </c>
      <c r="L449" s="698"/>
      <c r="M449" s="697">
        <f>[52]ACCOUNTALLOC!M449</f>
        <v>0</v>
      </c>
      <c r="N449" s="697">
        <f>[52]ACCOUNTALLOC!N449</f>
        <v>0</v>
      </c>
      <c r="O449" s="697">
        <f>[52]ACCOUNTALLOC!O449</f>
        <v>0</v>
      </c>
      <c r="P449" s="697">
        <f>[52]ACCOUNTALLOC!P449</f>
        <v>0</v>
      </c>
      <c r="Q449" s="697">
        <f>[52]ACCOUNTALLOC!Q449</f>
        <v>0</v>
      </c>
      <c r="R449" s="697">
        <f>[52]ACCOUNTALLOC!R449</f>
        <v>0</v>
      </c>
      <c r="S449" s="697">
        <f>[52]ACCOUNTALLOC!S449</f>
        <v>0</v>
      </c>
      <c r="T449" s="698"/>
      <c r="U449" s="697">
        <f>[52]ACCOUNTALLOC!U449</f>
        <v>0</v>
      </c>
      <c r="V449" s="697">
        <f>[52]ACCOUNTALLOC!V449</f>
        <v>0</v>
      </c>
      <c r="W449" s="697">
        <f>[52]ACCOUNTALLOC!W449</f>
        <v>0</v>
      </c>
      <c r="X449" s="697">
        <f>[52]ACCOUNTALLOC!X449</f>
        <v>0</v>
      </c>
      <c r="Y449" s="697">
        <f>[52]ACCOUNTALLOC!Y449</f>
        <v>0</v>
      </c>
      <c r="Z449" s="697">
        <f>[52]ACCOUNTALLOC!Z449</f>
        <v>0</v>
      </c>
      <c r="AA449" s="697">
        <f>[52]ACCOUNTALLOC!AA449</f>
        <v>0</v>
      </c>
      <c r="AB449" s="698"/>
      <c r="AC449" s="697">
        <f>[52]ACCOUNTALLOC!AC449</f>
        <v>0</v>
      </c>
      <c r="AD449" s="697">
        <f>[52]ACCOUNTALLOC!AD449</f>
        <v>0</v>
      </c>
      <c r="AE449" s="697">
        <f>[52]ACCOUNTALLOC!AE449</f>
        <v>0</v>
      </c>
      <c r="AF449" s="697">
        <f>[52]ACCOUNTALLOC!AF449</f>
        <v>0</v>
      </c>
      <c r="AG449" s="697">
        <f>[52]ACCOUNTALLOC!AG449</f>
        <v>0</v>
      </c>
      <c r="AH449" s="697">
        <f>[52]ACCOUNTALLOC!AH449</f>
        <v>0</v>
      </c>
      <c r="AI449" s="697">
        <f>[52]ACCOUNTALLOC!AI449</f>
        <v>0</v>
      </c>
      <c r="AJ449" s="698"/>
      <c r="AK449" s="697">
        <f>[52]ACCOUNTALLOC!AK449</f>
        <v>0</v>
      </c>
      <c r="AL449" s="697">
        <f>[52]ACCOUNTALLOC!AL449</f>
        <v>0</v>
      </c>
      <c r="AM449" s="697">
        <f>[52]ACCOUNTALLOC!AM449</f>
        <v>0</v>
      </c>
      <c r="AN449" s="697">
        <f>[52]ACCOUNTALLOC!AN449</f>
        <v>0</v>
      </c>
      <c r="AO449" s="697">
        <f>[52]ACCOUNTALLOC!AO449</f>
        <v>0</v>
      </c>
      <c r="AP449" s="697">
        <f>[52]ACCOUNTALLOC!AP449</f>
        <v>0</v>
      </c>
      <c r="AQ449" s="697">
        <f>[52]ACCOUNTALLOC!AQ449</f>
        <v>0</v>
      </c>
      <c r="AR449" s="698"/>
      <c r="AS449" s="697">
        <f>[52]ACCOUNTALLOC!AS449</f>
        <v>0</v>
      </c>
      <c r="AT449" s="697">
        <f>[52]ACCOUNTALLOC!AT449</f>
        <v>0</v>
      </c>
      <c r="AU449" s="697">
        <f>[52]ACCOUNTALLOC!AU449</f>
        <v>0</v>
      </c>
      <c r="AV449" s="697">
        <f>[52]ACCOUNTALLOC!AV449</f>
        <v>0</v>
      </c>
      <c r="AW449" s="697">
        <f>[52]ACCOUNTALLOC!AW449</f>
        <v>0</v>
      </c>
      <c r="AX449" s="697">
        <f>[52]ACCOUNTALLOC!AX449</f>
        <v>0</v>
      </c>
      <c r="AY449" s="697">
        <f>[52]ACCOUNTALLOC!AY449</f>
        <v>0</v>
      </c>
      <c r="AZ449" s="698"/>
      <c r="BA449" s="697">
        <f>[52]ACCOUNTALLOC!BA449</f>
        <v>0</v>
      </c>
      <c r="BB449" s="697">
        <f>[52]ACCOUNTALLOC!BB449</f>
        <v>0</v>
      </c>
      <c r="BC449" s="697">
        <f>[52]ACCOUNTALLOC!BC449</f>
        <v>0</v>
      </c>
      <c r="BD449" s="697">
        <f>[52]ACCOUNTALLOC!BD449</f>
        <v>0</v>
      </c>
      <c r="BE449" s="697">
        <f>[52]ACCOUNTALLOC!BE449</f>
        <v>0</v>
      </c>
      <c r="BF449" s="697">
        <f>[52]ACCOUNTALLOC!BF449</f>
        <v>0</v>
      </c>
      <c r="BG449" s="697">
        <f>[52]ACCOUNTALLOC!BG449</f>
        <v>0</v>
      </c>
      <c r="BH449" s="698"/>
      <c r="BI449" s="697">
        <f>[52]ACCOUNTALLOC!BI449</f>
        <v>0</v>
      </c>
      <c r="BJ449" s="697">
        <f>[52]ACCOUNTALLOC!BJ449</f>
        <v>0</v>
      </c>
      <c r="BK449" s="697">
        <f>[52]ACCOUNTALLOC!BK449</f>
        <v>0</v>
      </c>
      <c r="BL449" s="697">
        <f>[52]ACCOUNTALLOC!BL449</f>
        <v>0</v>
      </c>
      <c r="BM449" s="697">
        <f>[52]ACCOUNTALLOC!BM449</f>
        <v>0</v>
      </c>
      <c r="BN449" s="697">
        <f>[52]ACCOUNTALLOC!BN449</f>
        <v>0</v>
      </c>
      <c r="BO449" s="697">
        <f>[52]ACCOUNTALLOC!BO449</f>
        <v>0</v>
      </c>
      <c r="BP449" s="698"/>
      <c r="BQ449" s="697">
        <f>[52]ACCOUNTALLOC!BQ449</f>
        <v>0</v>
      </c>
      <c r="BR449" s="697">
        <f>[52]ACCOUNTALLOC!BR449</f>
        <v>0</v>
      </c>
      <c r="BS449" s="697">
        <f>[52]ACCOUNTALLOC!BS449</f>
        <v>0</v>
      </c>
      <c r="BT449" s="697">
        <f>[52]ACCOUNTALLOC!BT449</f>
        <v>0</v>
      </c>
      <c r="BU449" s="697">
        <f>[52]ACCOUNTALLOC!BU449</f>
        <v>0</v>
      </c>
      <c r="BV449" s="697">
        <f>[52]ACCOUNTALLOC!BV449</f>
        <v>0</v>
      </c>
      <c r="BW449" s="697">
        <f>[52]ACCOUNTALLOC!BW449</f>
        <v>0</v>
      </c>
      <c r="BX449" s="698"/>
      <c r="BY449" s="697">
        <f>[52]ACCOUNTALLOC!BY449</f>
        <v>0</v>
      </c>
      <c r="BZ449" s="697">
        <f>[52]ACCOUNTALLOC!BZ449</f>
        <v>0</v>
      </c>
      <c r="CA449" s="697">
        <f>[52]ACCOUNTALLOC!CA449</f>
        <v>0</v>
      </c>
      <c r="CB449" s="697">
        <f>[52]ACCOUNTALLOC!CB449</f>
        <v>0</v>
      </c>
      <c r="CC449" s="697">
        <f>[52]ACCOUNTALLOC!CC449</f>
        <v>0</v>
      </c>
      <c r="CD449" s="697">
        <f>[52]ACCOUNTALLOC!CD449</f>
        <v>0</v>
      </c>
      <c r="CE449" s="697">
        <f>[52]ACCOUNTALLOC!CE449</f>
        <v>0</v>
      </c>
      <c r="CF449" s="698"/>
      <c r="CG449" s="697">
        <f>[52]ACCOUNTALLOC!CG449</f>
        <v>0</v>
      </c>
      <c r="CH449" s="697">
        <f>[52]ACCOUNTALLOC!CH449</f>
        <v>0</v>
      </c>
      <c r="CI449" s="697">
        <f>[52]ACCOUNTALLOC!CI449</f>
        <v>0</v>
      </c>
      <c r="CJ449" s="697">
        <f>[52]ACCOUNTALLOC!CJ449</f>
        <v>0</v>
      </c>
      <c r="CK449" s="697">
        <f>[52]ACCOUNTALLOC!CK449</f>
        <v>0</v>
      </c>
      <c r="CL449" s="697">
        <f>[52]ACCOUNTALLOC!CL449</f>
        <v>0</v>
      </c>
      <c r="CM449" s="697">
        <f>[52]ACCOUNTALLOC!CM449</f>
        <v>0</v>
      </c>
      <c r="CN449" s="698">
        <f>[52]ACCOUNTALLOC!CN449</f>
        <v>0</v>
      </c>
      <c r="CO449" s="697">
        <f>[52]ACCOUNTALLOC!CO449</f>
        <v>0</v>
      </c>
      <c r="CP449" s="697">
        <f>[52]ACCOUNTALLOC!CP449</f>
        <v>0</v>
      </c>
      <c r="CQ449" s="697">
        <f>[52]ACCOUNTALLOC!CQ449</f>
        <v>0</v>
      </c>
      <c r="CR449" s="697">
        <f>[52]ACCOUNTALLOC!CR449</f>
        <v>0</v>
      </c>
      <c r="CS449" s="697">
        <f>[52]ACCOUNTALLOC!CS449</f>
        <v>0</v>
      </c>
      <c r="CT449" s="697">
        <f>[52]ACCOUNTALLOC!CT449</f>
        <v>0</v>
      </c>
      <c r="CU449" s="697">
        <f>[52]ACCOUNTALLOC!CU449</f>
        <v>0</v>
      </c>
      <c r="CW449" s="65">
        <f>[52]ACCOUNTALLOC!CW449</f>
        <v>0</v>
      </c>
      <c r="CX449" s="65">
        <f>[52]ACCOUNTALLOC!CX449</f>
        <v>0</v>
      </c>
      <c r="CY449" s="65">
        <f>[52]ACCOUNTALLOC!CY449</f>
        <v>0</v>
      </c>
      <c r="CZ449" s="65">
        <f>[52]ACCOUNTALLOC!CZ449</f>
        <v>0</v>
      </c>
      <c r="DA449" s="65">
        <f>[52]ACCOUNTALLOC!DA449</f>
        <v>0</v>
      </c>
      <c r="DB449" s="65">
        <f>[52]ACCOUNTALLOC!DB449</f>
        <v>0</v>
      </c>
      <c r="DC449" s="65">
        <f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>[52]ACCOUNTALLOC!E450</f>
        <v>0</v>
      </c>
      <c r="F450" s="697">
        <f>[52]ACCOUNTALLOC!F450</f>
        <v>0</v>
      </c>
      <c r="G450" s="697">
        <f>[52]ACCOUNTALLOC!G450</f>
        <v>0</v>
      </c>
      <c r="H450" s="697">
        <f>[52]ACCOUNTALLOC!H450</f>
        <v>0</v>
      </c>
      <c r="I450" s="697">
        <f>[52]ACCOUNTALLOC!I450</f>
        <v>0</v>
      </c>
      <c r="J450" s="697">
        <f>[52]ACCOUNTALLOC!J450</f>
        <v>0</v>
      </c>
      <c r="K450" s="697">
        <f>[52]ACCOUNTALLOC!K450</f>
        <v>0</v>
      </c>
      <c r="L450" s="698"/>
      <c r="M450" s="697">
        <f>[52]ACCOUNTALLOC!M450</f>
        <v>0</v>
      </c>
      <c r="N450" s="697">
        <f>[52]ACCOUNTALLOC!N450</f>
        <v>0</v>
      </c>
      <c r="O450" s="697">
        <f>[52]ACCOUNTALLOC!O450</f>
        <v>0</v>
      </c>
      <c r="P450" s="697">
        <f>[52]ACCOUNTALLOC!P450</f>
        <v>0</v>
      </c>
      <c r="Q450" s="697">
        <f>[52]ACCOUNTALLOC!Q450</f>
        <v>0</v>
      </c>
      <c r="R450" s="697">
        <f>[52]ACCOUNTALLOC!R450</f>
        <v>0</v>
      </c>
      <c r="S450" s="697">
        <f>[52]ACCOUNTALLOC!S450</f>
        <v>0</v>
      </c>
      <c r="T450" s="698"/>
      <c r="U450" s="697">
        <f>[52]ACCOUNTALLOC!U450</f>
        <v>0</v>
      </c>
      <c r="V450" s="697">
        <f>[52]ACCOUNTALLOC!V450</f>
        <v>0</v>
      </c>
      <c r="W450" s="697">
        <f>[52]ACCOUNTALLOC!W450</f>
        <v>0</v>
      </c>
      <c r="X450" s="697">
        <f>[52]ACCOUNTALLOC!X450</f>
        <v>0</v>
      </c>
      <c r="Y450" s="697">
        <f>[52]ACCOUNTALLOC!Y450</f>
        <v>0</v>
      </c>
      <c r="Z450" s="697">
        <f>[52]ACCOUNTALLOC!Z450</f>
        <v>0</v>
      </c>
      <c r="AA450" s="697">
        <f>[52]ACCOUNTALLOC!AA450</f>
        <v>0</v>
      </c>
      <c r="AB450" s="698"/>
      <c r="AC450" s="697">
        <f>[52]ACCOUNTALLOC!AC450</f>
        <v>0</v>
      </c>
      <c r="AD450" s="697">
        <f>[52]ACCOUNTALLOC!AD450</f>
        <v>0</v>
      </c>
      <c r="AE450" s="697">
        <f>[52]ACCOUNTALLOC!AE450</f>
        <v>0</v>
      </c>
      <c r="AF450" s="697">
        <f>[52]ACCOUNTALLOC!AF450</f>
        <v>0</v>
      </c>
      <c r="AG450" s="697">
        <f>[52]ACCOUNTALLOC!AG450</f>
        <v>0</v>
      </c>
      <c r="AH450" s="697">
        <f>[52]ACCOUNTALLOC!AH450</f>
        <v>0</v>
      </c>
      <c r="AI450" s="697">
        <f>[52]ACCOUNTALLOC!AI450</f>
        <v>0</v>
      </c>
      <c r="AJ450" s="698"/>
      <c r="AK450" s="697">
        <f>[52]ACCOUNTALLOC!AK450</f>
        <v>0</v>
      </c>
      <c r="AL450" s="697">
        <f>[52]ACCOUNTALLOC!AL450</f>
        <v>0</v>
      </c>
      <c r="AM450" s="697">
        <f>[52]ACCOUNTALLOC!AM450</f>
        <v>0</v>
      </c>
      <c r="AN450" s="697">
        <f>[52]ACCOUNTALLOC!AN450</f>
        <v>0</v>
      </c>
      <c r="AO450" s="697">
        <f>[52]ACCOUNTALLOC!AO450</f>
        <v>0</v>
      </c>
      <c r="AP450" s="697">
        <f>[52]ACCOUNTALLOC!AP450</f>
        <v>0</v>
      </c>
      <c r="AQ450" s="697">
        <f>[52]ACCOUNTALLOC!AQ450</f>
        <v>0</v>
      </c>
      <c r="AR450" s="698"/>
      <c r="AS450" s="697">
        <f>[52]ACCOUNTALLOC!AS450</f>
        <v>0</v>
      </c>
      <c r="AT450" s="697">
        <f>[52]ACCOUNTALLOC!AT450</f>
        <v>0</v>
      </c>
      <c r="AU450" s="697">
        <f>[52]ACCOUNTALLOC!AU450</f>
        <v>0</v>
      </c>
      <c r="AV450" s="697">
        <f>[52]ACCOUNTALLOC!AV450</f>
        <v>0</v>
      </c>
      <c r="AW450" s="697">
        <f>[52]ACCOUNTALLOC!AW450</f>
        <v>0</v>
      </c>
      <c r="AX450" s="697">
        <f>[52]ACCOUNTALLOC!AX450</f>
        <v>0</v>
      </c>
      <c r="AY450" s="697">
        <f>[52]ACCOUNTALLOC!AY450</f>
        <v>0</v>
      </c>
      <c r="AZ450" s="698"/>
      <c r="BA450" s="697">
        <f>[52]ACCOUNTALLOC!BA450</f>
        <v>0</v>
      </c>
      <c r="BB450" s="697">
        <f>[52]ACCOUNTALLOC!BB450</f>
        <v>0</v>
      </c>
      <c r="BC450" s="697">
        <f>[52]ACCOUNTALLOC!BC450</f>
        <v>0</v>
      </c>
      <c r="BD450" s="697">
        <f>[52]ACCOUNTALLOC!BD450</f>
        <v>0</v>
      </c>
      <c r="BE450" s="697">
        <f>[52]ACCOUNTALLOC!BE450</f>
        <v>0</v>
      </c>
      <c r="BF450" s="697">
        <f>[52]ACCOUNTALLOC!BF450</f>
        <v>0</v>
      </c>
      <c r="BG450" s="697">
        <f>[52]ACCOUNTALLOC!BG450</f>
        <v>0</v>
      </c>
      <c r="BH450" s="698"/>
      <c r="BI450" s="697">
        <f>[52]ACCOUNTALLOC!BI450</f>
        <v>0</v>
      </c>
      <c r="BJ450" s="697">
        <f>[52]ACCOUNTALLOC!BJ450</f>
        <v>0</v>
      </c>
      <c r="BK450" s="697">
        <f>[52]ACCOUNTALLOC!BK450</f>
        <v>0</v>
      </c>
      <c r="BL450" s="697">
        <f>[52]ACCOUNTALLOC!BL450</f>
        <v>0</v>
      </c>
      <c r="BM450" s="697">
        <f>[52]ACCOUNTALLOC!BM450</f>
        <v>0</v>
      </c>
      <c r="BN450" s="697">
        <f>[52]ACCOUNTALLOC!BN450</f>
        <v>0</v>
      </c>
      <c r="BO450" s="697">
        <f>[52]ACCOUNTALLOC!BO450</f>
        <v>0</v>
      </c>
      <c r="BP450" s="698"/>
      <c r="BQ450" s="697">
        <f>[52]ACCOUNTALLOC!BQ450</f>
        <v>0</v>
      </c>
      <c r="BR450" s="697">
        <f>[52]ACCOUNTALLOC!BR450</f>
        <v>0</v>
      </c>
      <c r="BS450" s="697">
        <f>[52]ACCOUNTALLOC!BS450</f>
        <v>0</v>
      </c>
      <c r="BT450" s="697">
        <f>[52]ACCOUNTALLOC!BT450</f>
        <v>0</v>
      </c>
      <c r="BU450" s="697">
        <f>[52]ACCOUNTALLOC!BU450</f>
        <v>0</v>
      </c>
      <c r="BV450" s="697">
        <f>[52]ACCOUNTALLOC!BV450</f>
        <v>0</v>
      </c>
      <c r="BW450" s="697">
        <f>[52]ACCOUNTALLOC!BW450</f>
        <v>0</v>
      </c>
      <c r="BX450" s="698"/>
      <c r="BY450" s="697">
        <f>[52]ACCOUNTALLOC!BY450</f>
        <v>0</v>
      </c>
      <c r="BZ450" s="697">
        <f>[52]ACCOUNTALLOC!BZ450</f>
        <v>0</v>
      </c>
      <c r="CA450" s="697">
        <f>[52]ACCOUNTALLOC!CA450</f>
        <v>0</v>
      </c>
      <c r="CB450" s="697">
        <f>[52]ACCOUNTALLOC!CB450</f>
        <v>0</v>
      </c>
      <c r="CC450" s="697">
        <f>[52]ACCOUNTALLOC!CC450</f>
        <v>0</v>
      </c>
      <c r="CD450" s="697">
        <f>[52]ACCOUNTALLOC!CD450</f>
        <v>0</v>
      </c>
      <c r="CE450" s="697">
        <f>[52]ACCOUNTALLOC!CE450</f>
        <v>0</v>
      </c>
      <c r="CF450" s="698"/>
      <c r="CG450" s="697">
        <f>[52]ACCOUNTALLOC!CG450</f>
        <v>0</v>
      </c>
      <c r="CH450" s="697">
        <f>[52]ACCOUNTALLOC!CH450</f>
        <v>0</v>
      </c>
      <c r="CI450" s="697">
        <f>[52]ACCOUNTALLOC!CI450</f>
        <v>0</v>
      </c>
      <c r="CJ450" s="697">
        <f>[52]ACCOUNTALLOC!CJ450</f>
        <v>0</v>
      </c>
      <c r="CK450" s="697">
        <f>[52]ACCOUNTALLOC!CK450</f>
        <v>0</v>
      </c>
      <c r="CL450" s="697">
        <f>[52]ACCOUNTALLOC!CL450</f>
        <v>0</v>
      </c>
      <c r="CM450" s="697">
        <f>[52]ACCOUNTALLOC!CM450</f>
        <v>0</v>
      </c>
      <c r="CN450" s="698">
        <f>[52]ACCOUNTALLOC!CN450</f>
        <v>0</v>
      </c>
      <c r="CO450" s="697">
        <f>[52]ACCOUNTALLOC!CO450</f>
        <v>0</v>
      </c>
      <c r="CP450" s="697">
        <f>[52]ACCOUNTALLOC!CP450</f>
        <v>0</v>
      </c>
      <c r="CQ450" s="697">
        <f>[52]ACCOUNTALLOC!CQ450</f>
        <v>0</v>
      </c>
      <c r="CR450" s="697">
        <f>[52]ACCOUNTALLOC!CR450</f>
        <v>0</v>
      </c>
      <c r="CS450" s="697">
        <f>[52]ACCOUNTALLOC!CS450</f>
        <v>0</v>
      </c>
      <c r="CT450" s="697">
        <f>[52]ACCOUNTALLOC!CT450</f>
        <v>0</v>
      </c>
      <c r="CU450" s="697">
        <f>[52]ACCOUNTALLOC!CU450</f>
        <v>0</v>
      </c>
      <c r="CW450" s="65">
        <f>[52]ACCOUNTALLOC!CW450</f>
        <v>0</v>
      </c>
      <c r="CX450" s="65">
        <f>[52]ACCOUNTALLOC!CX450</f>
        <v>0</v>
      </c>
      <c r="CY450" s="65">
        <f>[52]ACCOUNTALLOC!CY450</f>
        <v>0</v>
      </c>
      <c r="CZ450" s="65">
        <f>[52]ACCOUNTALLOC!CZ450</f>
        <v>0</v>
      </c>
      <c r="DA450" s="65">
        <f>[52]ACCOUNTALLOC!DA450</f>
        <v>0</v>
      </c>
      <c r="DB450" s="65">
        <f>[52]ACCOUNTALLOC!DB450</f>
        <v>0</v>
      </c>
      <c r="DC450" s="65">
        <f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>[52]ACCOUNTALLOC!E451</f>
        <v>0</v>
      </c>
      <c r="F451" s="697">
        <f>[52]ACCOUNTALLOC!F451</f>
        <v>0</v>
      </c>
      <c r="G451" s="697">
        <f>[52]ACCOUNTALLOC!G451</f>
        <v>0</v>
      </c>
      <c r="H451" s="697">
        <f>[52]ACCOUNTALLOC!H451</f>
        <v>0</v>
      </c>
      <c r="I451" s="697">
        <f>[52]ACCOUNTALLOC!I451</f>
        <v>0</v>
      </c>
      <c r="J451" s="697">
        <f>[52]ACCOUNTALLOC!J451</f>
        <v>0</v>
      </c>
      <c r="K451" s="697">
        <f>[52]ACCOUNTALLOC!K451</f>
        <v>0</v>
      </c>
      <c r="L451" s="698"/>
      <c r="M451" s="697">
        <f>[52]ACCOUNTALLOC!M451</f>
        <v>0</v>
      </c>
      <c r="N451" s="697">
        <f>[52]ACCOUNTALLOC!N451</f>
        <v>0</v>
      </c>
      <c r="O451" s="697">
        <f>[52]ACCOUNTALLOC!O451</f>
        <v>0</v>
      </c>
      <c r="P451" s="697">
        <f>[52]ACCOUNTALLOC!P451</f>
        <v>0</v>
      </c>
      <c r="Q451" s="697">
        <f>[52]ACCOUNTALLOC!Q451</f>
        <v>0</v>
      </c>
      <c r="R451" s="697">
        <f>[52]ACCOUNTALLOC!R451</f>
        <v>0</v>
      </c>
      <c r="S451" s="697">
        <f>[52]ACCOUNTALLOC!S451</f>
        <v>0</v>
      </c>
      <c r="T451" s="698"/>
      <c r="U451" s="697">
        <f>[52]ACCOUNTALLOC!U451</f>
        <v>0</v>
      </c>
      <c r="V451" s="697">
        <f>[52]ACCOUNTALLOC!V451</f>
        <v>0</v>
      </c>
      <c r="W451" s="697">
        <f>[52]ACCOUNTALLOC!W451</f>
        <v>0</v>
      </c>
      <c r="X451" s="697">
        <f>[52]ACCOUNTALLOC!X451</f>
        <v>0</v>
      </c>
      <c r="Y451" s="697">
        <f>[52]ACCOUNTALLOC!Y451</f>
        <v>0</v>
      </c>
      <c r="Z451" s="697">
        <f>[52]ACCOUNTALLOC!Z451</f>
        <v>0</v>
      </c>
      <c r="AA451" s="697">
        <f>[52]ACCOUNTALLOC!AA451</f>
        <v>0</v>
      </c>
      <c r="AB451" s="698"/>
      <c r="AC451" s="697">
        <f>[52]ACCOUNTALLOC!AC451</f>
        <v>0</v>
      </c>
      <c r="AD451" s="697">
        <f>[52]ACCOUNTALLOC!AD451</f>
        <v>0</v>
      </c>
      <c r="AE451" s="697">
        <f>[52]ACCOUNTALLOC!AE451</f>
        <v>0</v>
      </c>
      <c r="AF451" s="697">
        <f>[52]ACCOUNTALLOC!AF451</f>
        <v>0</v>
      </c>
      <c r="AG451" s="697">
        <f>[52]ACCOUNTALLOC!AG451</f>
        <v>0</v>
      </c>
      <c r="AH451" s="697">
        <f>[52]ACCOUNTALLOC!AH451</f>
        <v>0</v>
      </c>
      <c r="AI451" s="697">
        <f>[52]ACCOUNTALLOC!AI451</f>
        <v>0</v>
      </c>
      <c r="AJ451" s="698"/>
      <c r="AK451" s="697">
        <f>[52]ACCOUNTALLOC!AK451</f>
        <v>0</v>
      </c>
      <c r="AL451" s="697">
        <f>[52]ACCOUNTALLOC!AL451</f>
        <v>0</v>
      </c>
      <c r="AM451" s="697">
        <f>[52]ACCOUNTALLOC!AM451</f>
        <v>0</v>
      </c>
      <c r="AN451" s="697">
        <f>[52]ACCOUNTALLOC!AN451</f>
        <v>0</v>
      </c>
      <c r="AO451" s="697">
        <f>[52]ACCOUNTALLOC!AO451</f>
        <v>0</v>
      </c>
      <c r="AP451" s="697">
        <f>[52]ACCOUNTALLOC!AP451</f>
        <v>0</v>
      </c>
      <c r="AQ451" s="697">
        <f>[52]ACCOUNTALLOC!AQ451</f>
        <v>0</v>
      </c>
      <c r="AR451" s="698"/>
      <c r="AS451" s="697">
        <f>[52]ACCOUNTALLOC!AS451</f>
        <v>0</v>
      </c>
      <c r="AT451" s="697">
        <f>[52]ACCOUNTALLOC!AT451</f>
        <v>0</v>
      </c>
      <c r="AU451" s="697">
        <f>[52]ACCOUNTALLOC!AU451</f>
        <v>0</v>
      </c>
      <c r="AV451" s="697">
        <f>[52]ACCOUNTALLOC!AV451</f>
        <v>0</v>
      </c>
      <c r="AW451" s="697">
        <f>[52]ACCOUNTALLOC!AW451</f>
        <v>0</v>
      </c>
      <c r="AX451" s="697">
        <f>[52]ACCOUNTALLOC!AX451</f>
        <v>0</v>
      </c>
      <c r="AY451" s="697">
        <f>[52]ACCOUNTALLOC!AY451</f>
        <v>0</v>
      </c>
      <c r="AZ451" s="698"/>
      <c r="BA451" s="697">
        <f>[52]ACCOUNTALLOC!BA451</f>
        <v>0</v>
      </c>
      <c r="BB451" s="697">
        <f>[52]ACCOUNTALLOC!BB451</f>
        <v>0</v>
      </c>
      <c r="BC451" s="697">
        <f>[52]ACCOUNTALLOC!BC451</f>
        <v>0</v>
      </c>
      <c r="BD451" s="697">
        <f>[52]ACCOUNTALLOC!BD451</f>
        <v>0</v>
      </c>
      <c r="BE451" s="697">
        <f>[52]ACCOUNTALLOC!BE451</f>
        <v>0</v>
      </c>
      <c r="BF451" s="697">
        <f>[52]ACCOUNTALLOC!BF451</f>
        <v>0</v>
      </c>
      <c r="BG451" s="697">
        <f>[52]ACCOUNTALLOC!BG451</f>
        <v>0</v>
      </c>
      <c r="BH451" s="698"/>
      <c r="BI451" s="697">
        <f>[52]ACCOUNTALLOC!BI451</f>
        <v>0</v>
      </c>
      <c r="BJ451" s="697">
        <f>[52]ACCOUNTALLOC!BJ451</f>
        <v>0</v>
      </c>
      <c r="BK451" s="697">
        <f>[52]ACCOUNTALLOC!BK451</f>
        <v>0</v>
      </c>
      <c r="BL451" s="697">
        <f>[52]ACCOUNTALLOC!BL451</f>
        <v>0</v>
      </c>
      <c r="BM451" s="697">
        <f>[52]ACCOUNTALLOC!BM451</f>
        <v>0</v>
      </c>
      <c r="BN451" s="697">
        <f>[52]ACCOUNTALLOC!BN451</f>
        <v>0</v>
      </c>
      <c r="BO451" s="697">
        <f>[52]ACCOUNTALLOC!BO451</f>
        <v>0</v>
      </c>
      <c r="BP451" s="698"/>
      <c r="BQ451" s="697">
        <f>[52]ACCOUNTALLOC!BQ451</f>
        <v>0</v>
      </c>
      <c r="BR451" s="697">
        <f>[52]ACCOUNTALLOC!BR451</f>
        <v>0</v>
      </c>
      <c r="BS451" s="697">
        <f>[52]ACCOUNTALLOC!BS451</f>
        <v>0</v>
      </c>
      <c r="BT451" s="697">
        <f>[52]ACCOUNTALLOC!BT451</f>
        <v>0</v>
      </c>
      <c r="BU451" s="697">
        <f>[52]ACCOUNTALLOC!BU451</f>
        <v>0</v>
      </c>
      <c r="BV451" s="697">
        <f>[52]ACCOUNTALLOC!BV451</f>
        <v>0</v>
      </c>
      <c r="BW451" s="697">
        <f>[52]ACCOUNTALLOC!BW451</f>
        <v>0</v>
      </c>
      <c r="BX451" s="698"/>
      <c r="BY451" s="697">
        <f>[52]ACCOUNTALLOC!BY451</f>
        <v>0</v>
      </c>
      <c r="BZ451" s="697">
        <f>[52]ACCOUNTALLOC!BZ451</f>
        <v>0</v>
      </c>
      <c r="CA451" s="697">
        <f>[52]ACCOUNTALLOC!CA451</f>
        <v>0</v>
      </c>
      <c r="CB451" s="697">
        <f>[52]ACCOUNTALLOC!CB451</f>
        <v>0</v>
      </c>
      <c r="CC451" s="697">
        <f>[52]ACCOUNTALLOC!CC451</f>
        <v>0</v>
      </c>
      <c r="CD451" s="697">
        <f>[52]ACCOUNTALLOC!CD451</f>
        <v>0</v>
      </c>
      <c r="CE451" s="697">
        <f>[52]ACCOUNTALLOC!CE451</f>
        <v>0</v>
      </c>
      <c r="CF451" s="698"/>
      <c r="CG451" s="697">
        <f>[52]ACCOUNTALLOC!CG451</f>
        <v>0</v>
      </c>
      <c r="CH451" s="697">
        <f>[52]ACCOUNTALLOC!CH451</f>
        <v>0</v>
      </c>
      <c r="CI451" s="697">
        <f>[52]ACCOUNTALLOC!CI451</f>
        <v>0</v>
      </c>
      <c r="CJ451" s="697">
        <f>[52]ACCOUNTALLOC!CJ451</f>
        <v>0</v>
      </c>
      <c r="CK451" s="697">
        <f>[52]ACCOUNTALLOC!CK451</f>
        <v>0</v>
      </c>
      <c r="CL451" s="697">
        <f>[52]ACCOUNTALLOC!CL451</f>
        <v>0</v>
      </c>
      <c r="CM451" s="697">
        <f>[52]ACCOUNTALLOC!CM451</f>
        <v>0</v>
      </c>
      <c r="CN451" s="698">
        <f>[52]ACCOUNTALLOC!CN451</f>
        <v>0</v>
      </c>
      <c r="CO451" s="697">
        <f>[52]ACCOUNTALLOC!CO451</f>
        <v>0</v>
      </c>
      <c r="CP451" s="697">
        <f>[52]ACCOUNTALLOC!CP451</f>
        <v>0</v>
      </c>
      <c r="CQ451" s="697">
        <f>[52]ACCOUNTALLOC!CQ451</f>
        <v>0</v>
      </c>
      <c r="CR451" s="697">
        <f>[52]ACCOUNTALLOC!CR451</f>
        <v>0</v>
      </c>
      <c r="CS451" s="697">
        <f>[52]ACCOUNTALLOC!CS451</f>
        <v>0</v>
      </c>
      <c r="CT451" s="697">
        <f>[52]ACCOUNTALLOC!CT451</f>
        <v>0</v>
      </c>
      <c r="CU451" s="697">
        <f>[52]ACCOUNTALLOC!CU451</f>
        <v>0</v>
      </c>
      <c r="CW451" s="65">
        <f>[52]ACCOUNTALLOC!CW451</f>
        <v>0</v>
      </c>
      <c r="CX451" s="65">
        <f>[52]ACCOUNTALLOC!CX451</f>
        <v>0</v>
      </c>
      <c r="CY451" s="65">
        <f>[52]ACCOUNTALLOC!CY451</f>
        <v>0</v>
      </c>
      <c r="CZ451" s="65">
        <f>[52]ACCOUNTALLOC!CZ451</f>
        <v>0</v>
      </c>
      <c r="DA451" s="65">
        <f>[52]ACCOUNTALLOC!DA451</f>
        <v>0</v>
      </c>
      <c r="DB451" s="65">
        <f>[52]ACCOUNTALLOC!DB451</f>
        <v>0</v>
      </c>
      <c r="DC451" s="65">
        <f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>[52]ACCOUNTALLOC!E452</f>
        <v>0</v>
      </c>
      <c r="F452" s="697">
        <f>[52]ACCOUNTALLOC!F452</f>
        <v>0</v>
      </c>
      <c r="G452" s="697">
        <f>[52]ACCOUNTALLOC!G452</f>
        <v>0</v>
      </c>
      <c r="H452" s="697">
        <f>[52]ACCOUNTALLOC!H452</f>
        <v>0</v>
      </c>
      <c r="I452" s="697">
        <f>[52]ACCOUNTALLOC!I452</f>
        <v>0</v>
      </c>
      <c r="J452" s="697">
        <f>[52]ACCOUNTALLOC!J452</f>
        <v>0</v>
      </c>
      <c r="K452" s="697">
        <f>[52]ACCOUNTALLOC!K452</f>
        <v>0</v>
      </c>
      <c r="L452" s="698"/>
      <c r="M452" s="697">
        <f>[52]ACCOUNTALLOC!M452</f>
        <v>0</v>
      </c>
      <c r="N452" s="697">
        <f>[52]ACCOUNTALLOC!N452</f>
        <v>0</v>
      </c>
      <c r="O452" s="697">
        <f>[52]ACCOUNTALLOC!O452</f>
        <v>0</v>
      </c>
      <c r="P452" s="697">
        <f>[52]ACCOUNTALLOC!P452</f>
        <v>0</v>
      </c>
      <c r="Q452" s="697">
        <f>[52]ACCOUNTALLOC!Q452</f>
        <v>0</v>
      </c>
      <c r="R452" s="697">
        <f>[52]ACCOUNTALLOC!R452</f>
        <v>0</v>
      </c>
      <c r="S452" s="697">
        <f>[52]ACCOUNTALLOC!S452</f>
        <v>0</v>
      </c>
      <c r="T452" s="698"/>
      <c r="U452" s="697">
        <f>[52]ACCOUNTALLOC!U452</f>
        <v>0</v>
      </c>
      <c r="V452" s="697">
        <f>[52]ACCOUNTALLOC!V452</f>
        <v>0</v>
      </c>
      <c r="W452" s="697">
        <f>[52]ACCOUNTALLOC!W452</f>
        <v>0</v>
      </c>
      <c r="X452" s="697">
        <f>[52]ACCOUNTALLOC!X452</f>
        <v>0</v>
      </c>
      <c r="Y452" s="697">
        <f>[52]ACCOUNTALLOC!Y452</f>
        <v>0</v>
      </c>
      <c r="Z452" s="697">
        <f>[52]ACCOUNTALLOC!Z452</f>
        <v>0</v>
      </c>
      <c r="AA452" s="697">
        <f>[52]ACCOUNTALLOC!AA452</f>
        <v>0</v>
      </c>
      <c r="AB452" s="698"/>
      <c r="AC452" s="697">
        <f>[52]ACCOUNTALLOC!AC452</f>
        <v>0</v>
      </c>
      <c r="AD452" s="697">
        <f>[52]ACCOUNTALLOC!AD452</f>
        <v>0</v>
      </c>
      <c r="AE452" s="697">
        <f>[52]ACCOUNTALLOC!AE452</f>
        <v>0</v>
      </c>
      <c r="AF452" s="697">
        <f>[52]ACCOUNTALLOC!AF452</f>
        <v>0</v>
      </c>
      <c r="AG452" s="697">
        <f>[52]ACCOUNTALLOC!AG452</f>
        <v>0</v>
      </c>
      <c r="AH452" s="697">
        <f>[52]ACCOUNTALLOC!AH452</f>
        <v>0</v>
      </c>
      <c r="AI452" s="697">
        <f>[52]ACCOUNTALLOC!AI452</f>
        <v>0</v>
      </c>
      <c r="AJ452" s="698"/>
      <c r="AK452" s="697">
        <f>[52]ACCOUNTALLOC!AK452</f>
        <v>0</v>
      </c>
      <c r="AL452" s="697">
        <f>[52]ACCOUNTALLOC!AL452</f>
        <v>0</v>
      </c>
      <c r="AM452" s="697">
        <f>[52]ACCOUNTALLOC!AM452</f>
        <v>0</v>
      </c>
      <c r="AN452" s="697">
        <f>[52]ACCOUNTALLOC!AN452</f>
        <v>0</v>
      </c>
      <c r="AO452" s="697">
        <f>[52]ACCOUNTALLOC!AO452</f>
        <v>0</v>
      </c>
      <c r="AP452" s="697">
        <f>[52]ACCOUNTALLOC!AP452</f>
        <v>0</v>
      </c>
      <c r="AQ452" s="697">
        <f>[52]ACCOUNTALLOC!AQ452</f>
        <v>0</v>
      </c>
      <c r="AR452" s="698"/>
      <c r="AS452" s="697">
        <f>[52]ACCOUNTALLOC!AS452</f>
        <v>0</v>
      </c>
      <c r="AT452" s="697">
        <f>[52]ACCOUNTALLOC!AT452</f>
        <v>0</v>
      </c>
      <c r="AU452" s="697">
        <f>[52]ACCOUNTALLOC!AU452</f>
        <v>0</v>
      </c>
      <c r="AV452" s="697">
        <f>[52]ACCOUNTALLOC!AV452</f>
        <v>0</v>
      </c>
      <c r="AW452" s="697">
        <f>[52]ACCOUNTALLOC!AW452</f>
        <v>0</v>
      </c>
      <c r="AX452" s="697">
        <f>[52]ACCOUNTALLOC!AX452</f>
        <v>0</v>
      </c>
      <c r="AY452" s="697">
        <f>[52]ACCOUNTALLOC!AY452</f>
        <v>0</v>
      </c>
      <c r="AZ452" s="698"/>
      <c r="BA452" s="697">
        <f>[52]ACCOUNTALLOC!BA452</f>
        <v>0</v>
      </c>
      <c r="BB452" s="697">
        <f>[52]ACCOUNTALLOC!BB452</f>
        <v>0</v>
      </c>
      <c r="BC452" s="697">
        <f>[52]ACCOUNTALLOC!BC452</f>
        <v>0</v>
      </c>
      <c r="BD452" s="697">
        <f>[52]ACCOUNTALLOC!BD452</f>
        <v>0</v>
      </c>
      <c r="BE452" s="697">
        <f>[52]ACCOUNTALLOC!BE452</f>
        <v>0</v>
      </c>
      <c r="BF452" s="697">
        <f>[52]ACCOUNTALLOC!BF452</f>
        <v>0</v>
      </c>
      <c r="BG452" s="697">
        <f>[52]ACCOUNTALLOC!BG452</f>
        <v>0</v>
      </c>
      <c r="BH452" s="698"/>
      <c r="BI452" s="697">
        <f>[52]ACCOUNTALLOC!BI452</f>
        <v>0</v>
      </c>
      <c r="BJ452" s="697">
        <f>[52]ACCOUNTALLOC!BJ452</f>
        <v>0</v>
      </c>
      <c r="BK452" s="697">
        <f>[52]ACCOUNTALLOC!BK452</f>
        <v>0</v>
      </c>
      <c r="BL452" s="697">
        <f>[52]ACCOUNTALLOC!BL452</f>
        <v>0</v>
      </c>
      <c r="BM452" s="697">
        <f>[52]ACCOUNTALLOC!BM452</f>
        <v>0</v>
      </c>
      <c r="BN452" s="697">
        <f>[52]ACCOUNTALLOC!BN452</f>
        <v>0</v>
      </c>
      <c r="BO452" s="697">
        <f>[52]ACCOUNTALLOC!BO452</f>
        <v>0</v>
      </c>
      <c r="BP452" s="698"/>
      <c r="BQ452" s="697">
        <f>[52]ACCOUNTALLOC!BQ452</f>
        <v>0</v>
      </c>
      <c r="BR452" s="697">
        <f>[52]ACCOUNTALLOC!BR452</f>
        <v>0</v>
      </c>
      <c r="BS452" s="697">
        <f>[52]ACCOUNTALLOC!BS452</f>
        <v>0</v>
      </c>
      <c r="BT452" s="697">
        <f>[52]ACCOUNTALLOC!BT452</f>
        <v>0</v>
      </c>
      <c r="BU452" s="697">
        <f>[52]ACCOUNTALLOC!BU452</f>
        <v>0</v>
      </c>
      <c r="BV452" s="697">
        <f>[52]ACCOUNTALLOC!BV452</f>
        <v>0</v>
      </c>
      <c r="BW452" s="697">
        <f>[52]ACCOUNTALLOC!BW452</f>
        <v>0</v>
      </c>
      <c r="BX452" s="698"/>
      <c r="BY452" s="697">
        <f>[52]ACCOUNTALLOC!BY452</f>
        <v>0</v>
      </c>
      <c r="BZ452" s="697">
        <f>[52]ACCOUNTALLOC!BZ452</f>
        <v>0</v>
      </c>
      <c r="CA452" s="697">
        <f>[52]ACCOUNTALLOC!CA452</f>
        <v>0</v>
      </c>
      <c r="CB452" s="697">
        <f>[52]ACCOUNTALLOC!CB452</f>
        <v>0</v>
      </c>
      <c r="CC452" s="697">
        <f>[52]ACCOUNTALLOC!CC452</f>
        <v>0</v>
      </c>
      <c r="CD452" s="697">
        <f>[52]ACCOUNTALLOC!CD452</f>
        <v>0</v>
      </c>
      <c r="CE452" s="697">
        <f>[52]ACCOUNTALLOC!CE452</f>
        <v>0</v>
      </c>
      <c r="CF452" s="698"/>
      <c r="CG452" s="697">
        <f>[52]ACCOUNTALLOC!CG452</f>
        <v>0</v>
      </c>
      <c r="CH452" s="697">
        <f>[52]ACCOUNTALLOC!CH452</f>
        <v>0</v>
      </c>
      <c r="CI452" s="697">
        <f>[52]ACCOUNTALLOC!CI452</f>
        <v>0</v>
      </c>
      <c r="CJ452" s="697">
        <f>[52]ACCOUNTALLOC!CJ452</f>
        <v>0</v>
      </c>
      <c r="CK452" s="697">
        <f>[52]ACCOUNTALLOC!CK452</f>
        <v>0</v>
      </c>
      <c r="CL452" s="697">
        <f>[52]ACCOUNTALLOC!CL452</f>
        <v>0</v>
      </c>
      <c r="CM452" s="697">
        <f>[52]ACCOUNTALLOC!CM452</f>
        <v>0</v>
      </c>
      <c r="CN452" s="698">
        <f>[52]ACCOUNTALLOC!CN452</f>
        <v>0</v>
      </c>
      <c r="CO452" s="697">
        <f>[52]ACCOUNTALLOC!CO452</f>
        <v>0</v>
      </c>
      <c r="CP452" s="697">
        <f>[52]ACCOUNTALLOC!CP452</f>
        <v>0</v>
      </c>
      <c r="CQ452" s="697">
        <f>[52]ACCOUNTALLOC!CQ452</f>
        <v>0</v>
      </c>
      <c r="CR452" s="697">
        <f>[52]ACCOUNTALLOC!CR452</f>
        <v>0</v>
      </c>
      <c r="CS452" s="697">
        <f>[52]ACCOUNTALLOC!CS452</f>
        <v>0</v>
      </c>
      <c r="CT452" s="697">
        <f>[52]ACCOUNTALLOC!CT452</f>
        <v>0</v>
      </c>
      <c r="CU452" s="697">
        <f>[52]ACCOUNTALLOC!CU452</f>
        <v>0</v>
      </c>
      <c r="CW452" s="65">
        <f>[52]ACCOUNTALLOC!CW452</f>
        <v>0</v>
      </c>
      <c r="CX452" s="65">
        <f>[52]ACCOUNTALLOC!CX452</f>
        <v>0</v>
      </c>
      <c r="CY452" s="65">
        <f>[52]ACCOUNTALLOC!CY452</f>
        <v>0</v>
      </c>
      <c r="CZ452" s="65">
        <f>[52]ACCOUNTALLOC!CZ452</f>
        <v>0</v>
      </c>
      <c r="DA452" s="65">
        <f>[52]ACCOUNTALLOC!DA452</f>
        <v>0</v>
      </c>
      <c r="DB452" s="65">
        <f>[52]ACCOUNTALLOC!DB452</f>
        <v>0</v>
      </c>
      <c r="DC452" s="65">
        <f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>[52]ACCOUNTALLOC!E453</f>
        <v>0</v>
      </c>
      <c r="F453" s="697">
        <f>[52]ACCOUNTALLOC!F453</f>
        <v>0</v>
      </c>
      <c r="G453" s="697">
        <f>[52]ACCOUNTALLOC!G453</f>
        <v>0</v>
      </c>
      <c r="H453" s="697">
        <f>[52]ACCOUNTALLOC!H453</f>
        <v>0</v>
      </c>
      <c r="I453" s="697">
        <f>[52]ACCOUNTALLOC!I453</f>
        <v>0</v>
      </c>
      <c r="J453" s="697">
        <f>[52]ACCOUNTALLOC!J453</f>
        <v>0</v>
      </c>
      <c r="K453" s="697">
        <f>[52]ACCOUNTALLOC!K453</f>
        <v>0</v>
      </c>
      <c r="L453" s="698"/>
      <c r="M453" s="697">
        <f>[52]ACCOUNTALLOC!M453</f>
        <v>0</v>
      </c>
      <c r="N453" s="697">
        <f>[52]ACCOUNTALLOC!N453</f>
        <v>0</v>
      </c>
      <c r="O453" s="697">
        <f>[52]ACCOUNTALLOC!O453</f>
        <v>0</v>
      </c>
      <c r="P453" s="697">
        <f>[52]ACCOUNTALLOC!P453</f>
        <v>0</v>
      </c>
      <c r="Q453" s="697">
        <f>[52]ACCOUNTALLOC!Q453</f>
        <v>0</v>
      </c>
      <c r="R453" s="697">
        <f>[52]ACCOUNTALLOC!R453</f>
        <v>0</v>
      </c>
      <c r="S453" s="697">
        <f>[52]ACCOUNTALLOC!S453</f>
        <v>0</v>
      </c>
      <c r="T453" s="698"/>
      <c r="U453" s="697">
        <f>[52]ACCOUNTALLOC!U453</f>
        <v>0</v>
      </c>
      <c r="V453" s="697">
        <f>[52]ACCOUNTALLOC!V453</f>
        <v>0</v>
      </c>
      <c r="W453" s="697">
        <f>[52]ACCOUNTALLOC!W453</f>
        <v>0</v>
      </c>
      <c r="X453" s="697">
        <f>[52]ACCOUNTALLOC!X453</f>
        <v>0</v>
      </c>
      <c r="Y453" s="697">
        <f>[52]ACCOUNTALLOC!Y453</f>
        <v>0</v>
      </c>
      <c r="Z453" s="697">
        <f>[52]ACCOUNTALLOC!Z453</f>
        <v>0</v>
      </c>
      <c r="AA453" s="697">
        <f>[52]ACCOUNTALLOC!AA453</f>
        <v>0</v>
      </c>
      <c r="AB453" s="698"/>
      <c r="AC453" s="697">
        <f>[52]ACCOUNTALLOC!AC453</f>
        <v>0</v>
      </c>
      <c r="AD453" s="697">
        <f>[52]ACCOUNTALLOC!AD453</f>
        <v>0</v>
      </c>
      <c r="AE453" s="697">
        <f>[52]ACCOUNTALLOC!AE453</f>
        <v>0</v>
      </c>
      <c r="AF453" s="697">
        <f>[52]ACCOUNTALLOC!AF453</f>
        <v>0</v>
      </c>
      <c r="AG453" s="697">
        <f>[52]ACCOUNTALLOC!AG453</f>
        <v>0</v>
      </c>
      <c r="AH453" s="697">
        <f>[52]ACCOUNTALLOC!AH453</f>
        <v>0</v>
      </c>
      <c r="AI453" s="697">
        <f>[52]ACCOUNTALLOC!AI453</f>
        <v>0</v>
      </c>
      <c r="AJ453" s="698"/>
      <c r="AK453" s="697">
        <f>[52]ACCOUNTALLOC!AK453</f>
        <v>0</v>
      </c>
      <c r="AL453" s="697">
        <f>[52]ACCOUNTALLOC!AL453</f>
        <v>0</v>
      </c>
      <c r="AM453" s="697">
        <f>[52]ACCOUNTALLOC!AM453</f>
        <v>0</v>
      </c>
      <c r="AN453" s="697">
        <f>[52]ACCOUNTALLOC!AN453</f>
        <v>0</v>
      </c>
      <c r="AO453" s="697">
        <f>[52]ACCOUNTALLOC!AO453</f>
        <v>0</v>
      </c>
      <c r="AP453" s="697">
        <f>[52]ACCOUNTALLOC!AP453</f>
        <v>0</v>
      </c>
      <c r="AQ453" s="697">
        <f>[52]ACCOUNTALLOC!AQ453</f>
        <v>0</v>
      </c>
      <c r="AR453" s="698"/>
      <c r="AS453" s="697">
        <f>[52]ACCOUNTALLOC!AS453</f>
        <v>0</v>
      </c>
      <c r="AT453" s="697">
        <f>[52]ACCOUNTALLOC!AT453</f>
        <v>0</v>
      </c>
      <c r="AU453" s="697">
        <f>[52]ACCOUNTALLOC!AU453</f>
        <v>0</v>
      </c>
      <c r="AV453" s="697">
        <f>[52]ACCOUNTALLOC!AV453</f>
        <v>0</v>
      </c>
      <c r="AW453" s="697">
        <f>[52]ACCOUNTALLOC!AW453</f>
        <v>0</v>
      </c>
      <c r="AX453" s="697">
        <f>[52]ACCOUNTALLOC!AX453</f>
        <v>0</v>
      </c>
      <c r="AY453" s="697">
        <f>[52]ACCOUNTALLOC!AY453</f>
        <v>0</v>
      </c>
      <c r="AZ453" s="698"/>
      <c r="BA453" s="697">
        <f>[52]ACCOUNTALLOC!BA453</f>
        <v>0</v>
      </c>
      <c r="BB453" s="697">
        <f>[52]ACCOUNTALLOC!BB453</f>
        <v>0</v>
      </c>
      <c r="BC453" s="697">
        <f>[52]ACCOUNTALLOC!BC453</f>
        <v>0</v>
      </c>
      <c r="BD453" s="697">
        <f>[52]ACCOUNTALLOC!BD453</f>
        <v>0</v>
      </c>
      <c r="BE453" s="697">
        <f>[52]ACCOUNTALLOC!BE453</f>
        <v>0</v>
      </c>
      <c r="BF453" s="697">
        <f>[52]ACCOUNTALLOC!BF453</f>
        <v>0</v>
      </c>
      <c r="BG453" s="697">
        <f>[52]ACCOUNTALLOC!BG453</f>
        <v>0</v>
      </c>
      <c r="BH453" s="698"/>
      <c r="BI453" s="697">
        <f>[52]ACCOUNTALLOC!BI453</f>
        <v>0</v>
      </c>
      <c r="BJ453" s="697">
        <f>[52]ACCOUNTALLOC!BJ453</f>
        <v>0</v>
      </c>
      <c r="BK453" s="697">
        <f>[52]ACCOUNTALLOC!BK453</f>
        <v>0</v>
      </c>
      <c r="BL453" s="697">
        <f>[52]ACCOUNTALLOC!BL453</f>
        <v>0</v>
      </c>
      <c r="BM453" s="697">
        <f>[52]ACCOUNTALLOC!BM453</f>
        <v>0</v>
      </c>
      <c r="BN453" s="697">
        <f>[52]ACCOUNTALLOC!BN453</f>
        <v>0</v>
      </c>
      <c r="BO453" s="697">
        <f>[52]ACCOUNTALLOC!BO453</f>
        <v>0</v>
      </c>
      <c r="BP453" s="698"/>
      <c r="BQ453" s="697">
        <f>[52]ACCOUNTALLOC!BQ453</f>
        <v>0</v>
      </c>
      <c r="BR453" s="697">
        <f>[52]ACCOUNTALLOC!BR453</f>
        <v>0</v>
      </c>
      <c r="BS453" s="697">
        <f>[52]ACCOUNTALLOC!BS453</f>
        <v>0</v>
      </c>
      <c r="BT453" s="697">
        <f>[52]ACCOUNTALLOC!BT453</f>
        <v>0</v>
      </c>
      <c r="BU453" s="697">
        <f>[52]ACCOUNTALLOC!BU453</f>
        <v>0</v>
      </c>
      <c r="BV453" s="697">
        <f>[52]ACCOUNTALLOC!BV453</f>
        <v>0</v>
      </c>
      <c r="BW453" s="697">
        <f>[52]ACCOUNTALLOC!BW453</f>
        <v>0</v>
      </c>
      <c r="BX453" s="698"/>
      <c r="BY453" s="697">
        <f>[52]ACCOUNTALLOC!BY453</f>
        <v>0</v>
      </c>
      <c r="BZ453" s="697">
        <f>[52]ACCOUNTALLOC!BZ453</f>
        <v>0</v>
      </c>
      <c r="CA453" s="697">
        <f>[52]ACCOUNTALLOC!CA453</f>
        <v>0</v>
      </c>
      <c r="CB453" s="697">
        <f>[52]ACCOUNTALLOC!CB453</f>
        <v>0</v>
      </c>
      <c r="CC453" s="697">
        <f>[52]ACCOUNTALLOC!CC453</f>
        <v>0</v>
      </c>
      <c r="CD453" s="697">
        <f>[52]ACCOUNTALLOC!CD453</f>
        <v>0</v>
      </c>
      <c r="CE453" s="697">
        <f>[52]ACCOUNTALLOC!CE453</f>
        <v>0</v>
      </c>
      <c r="CF453" s="698"/>
      <c r="CG453" s="697">
        <f>[52]ACCOUNTALLOC!CG453</f>
        <v>0</v>
      </c>
      <c r="CH453" s="697">
        <f>[52]ACCOUNTALLOC!CH453</f>
        <v>0</v>
      </c>
      <c r="CI453" s="697">
        <f>[52]ACCOUNTALLOC!CI453</f>
        <v>0</v>
      </c>
      <c r="CJ453" s="697">
        <f>[52]ACCOUNTALLOC!CJ453</f>
        <v>0</v>
      </c>
      <c r="CK453" s="697">
        <f>[52]ACCOUNTALLOC!CK453</f>
        <v>0</v>
      </c>
      <c r="CL453" s="697">
        <f>[52]ACCOUNTALLOC!CL453</f>
        <v>0</v>
      </c>
      <c r="CM453" s="697">
        <f>[52]ACCOUNTALLOC!CM453</f>
        <v>0</v>
      </c>
      <c r="CN453" s="698">
        <f>[52]ACCOUNTALLOC!CN453</f>
        <v>0</v>
      </c>
      <c r="CO453" s="697">
        <f>[52]ACCOUNTALLOC!CO453</f>
        <v>0</v>
      </c>
      <c r="CP453" s="697">
        <f>[52]ACCOUNTALLOC!CP453</f>
        <v>0</v>
      </c>
      <c r="CQ453" s="697">
        <f>[52]ACCOUNTALLOC!CQ453</f>
        <v>0</v>
      </c>
      <c r="CR453" s="697">
        <f>[52]ACCOUNTALLOC!CR453</f>
        <v>0</v>
      </c>
      <c r="CS453" s="697">
        <f>[52]ACCOUNTALLOC!CS453</f>
        <v>0</v>
      </c>
      <c r="CT453" s="697">
        <f>[52]ACCOUNTALLOC!CT453</f>
        <v>0</v>
      </c>
      <c r="CU453" s="697">
        <f>[52]ACCOUNTALLOC!CU453</f>
        <v>0</v>
      </c>
      <c r="CW453" s="65">
        <f>[52]ACCOUNTALLOC!CW453</f>
        <v>0</v>
      </c>
      <c r="CX453" s="65">
        <f>[52]ACCOUNTALLOC!CX453</f>
        <v>0</v>
      </c>
      <c r="CY453" s="65">
        <f>[52]ACCOUNTALLOC!CY453</f>
        <v>0</v>
      </c>
      <c r="CZ453" s="65">
        <f>[52]ACCOUNTALLOC!CZ453</f>
        <v>0</v>
      </c>
      <c r="DA453" s="65">
        <f>[52]ACCOUNTALLOC!DA453</f>
        <v>0</v>
      </c>
      <c r="DB453" s="65">
        <f>[52]ACCOUNTALLOC!DB453</f>
        <v>0</v>
      </c>
      <c r="DC453" s="65">
        <f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>[52]ACCOUNTALLOC!E454</f>
        <v>0</v>
      </c>
      <c r="F454" s="697">
        <f>[52]ACCOUNTALLOC!F454</f>
        <v>0</v>
      </c>
      <c r="G454" s="697">
        <f>[52]ACCOUNTALLOC!G454</f>
        <v>0</v>
      </c>
      <c r="H454" s="697">
        <f>[52]ACCOUNTALLOC!H454</f>
        <v>0</v>
      </c>
      <c r="I454" s="697">
        <f>[52]ACCOUNTALLOC!I454</f>
        <v>0</v>
      </c>
      <c r="J454" s="697">
        <f>[52]ACCOUNTALLOC!J454</f>
        <v>0</v>
      </c>
      <c r="K454" s="697">
        <f>[52]ACCOUNTALLOC!K454</f>
        <v>0</v>
      </c>
      <c r="L454" s="698"/>
      <c r="M454" s="697">
        <f>[52]ACCOUNTALLOC!M454</f>
        <v>0</v>
      </c>
      <c r="N454" s="697">
        <f>[52]ACCOUNTALLOC!N454</f>
        <v>0</v>
      </c>
      <c r="O454" s="697">
        <f>[52]ACCOUNTALLOC!O454</f>
        <v>0</v>
      </c>
      <c r="P454" s="697">
        <f>[52]ACCOUNTALLOC!P454</f>
        <v>0</v>
      </c>
      <c r="Q454" s="697">
        <f>[52]ACCOUNTALLOC!Q454</f>
        <v>0</v>
      </c>
      <c r="R454" s="697">
        <f>[52]ACCOUNTALLOC!R454</f>
        <v>0</v>
      </c>
      <c r="S454" s="697">
        <f>[52]ACCOUNTALLOC!S454</f>
        <v>0</v>
      </c>
      <c r="T454" s="698"/>
      <c r="U454" s="697">
        <f>[52]ACCOUNTALLOC!U454</f>
        <v>0</v>
      </c>
      <c r="V454" s="697">
        <f>[52]ACCOUNTALLOC!V454</f>
        <v>0</v>
      </c>
      <c r="W454" s="697">
        <f>[52]ACCOUNTALLOC!W454</f>
        <v>0</v>
      </c>
      <c r="X454" s="697">
        <f>[52]ACCOUNTALLOC!X454</f>
        <v>0</v>
      </c>
      <c r="Y454" s="697">
        <f>[52]ACCOUNTALLOC!Y454</f>
        <v>0</v>
      </c>
      <c r="Z454" s="697">
        <f>[52]ACCOUNTALLOC!Z454</f>
        <v>0</v>
      </c>
      <c r="AA454" s="697">
        <f>[52]ACCOUNTALLOC!AA454</f>
        <v>0</v>
      </c>
      <c r="AB454" s="698"/>
      <c r="AC454" s="697">
        <f>[52]ACCOUNTALLOC!AC454</f>
        <v>0</v>
      </c>
      <c r="AD454" s="697">
        <f>[52]ACCOUNTALLOC!AD454</f>
        <v>0</v>
      </c>
      <c r="AE454" s="697">
        <f>[52]ACCOUNTALLOC!AE454</f>
        <v>0</v>
      </c>
      <c r="AF454" s="697">
        <f>[52]ACCOUNTALLOC!AF454</f>
        <v>0</v>
      </c>
      <c r="AG454" s="697">
        <f>[52]ACCOUNTALLOC!AG454</f>
        <v>0</v>
      </c>
      <c r="AH454" s="697">
        <f>[52]ACCOUNTALLOC!AH454</f>
        <v>0</v>
      </c>
      <c r="AI454" s="697">
        <f>[52]ACCOUNTALLOC!AI454</f>
        <v>0</v>
      </c>
      <c r="AJ454" s="698"/>
      <c r="AK454" s="697">
        <f>[52]ACCOUNTALLOC!AK454</f>
        <v>0</v>
      </c>
      <c r="AL454" s="697">
        <f>[52]ACCOUNTALLOC!AL454</f>
        <v>0</v>
      </c>
      <c r="AM454" s="697">
        <f>[52]ACCOUNTALLOC!AM454</f>
        <v>0</v>
      </c>
      <c r="AN454" s="697">
        <f>[52]ACCOUNTALLOC!AN454</f>
        <v>0</v>
      </c>
      <c r="AO454" s="697">
        <f>[52]ACCOUNTALLOC!AO454</f>
        <v>0</v>
      </c>
      <c r="AP454" s="697">
        <f>[52]ACCOUNTALLOC!AP454</f>
        <v>0</v>
      </c>
      <c r="AQ454" s="697">
        <f>[52]ACCOUNTALLOC!AQ454</f>
        <v>0</v>
      </c>
      <c r="AR454" s="698"/>
      <c r="AS454" s="697">
        <f>[52]ACCOUNTALLOC!AS454</f>
        <v>0</v>
      </c>
      <c r="AT454" s="697">
        <f>[52]ACCOUNTALLOC!AT454</f>
        <v>0</v>
      </c>
      <c r="AU454" s="697">
        <f>[52]ACCOUNTALLOC!AU454</f>
        <v>0</v>
      </c>
      <c r="AV454" s="697">
        <f>[52]ACCOUNTALLOC!AV454</f>
        <v>0</v>
      </c>
      <c r="AW454" s="697">
        <f>[52]ACCOUNTALLOC!AW454</f>
        <v>0</v>
      </c>
      <c r="AX454" s="697">
        <f>[52]ACCOUNTALLOC!AX454</f>
        <v>0</v>
      </c>
      <c r="AY454" s="697">
        <f>[52]ACCOUNTALLOC!AY454</f>
        <v>0</v>
      </c>
      <c r="AZ454" s="698"/>
      <c r="BA454" s="697">
        <f>[52]ACCOUNTALLOC!BA454</f>
        <v>0</v>
      </c>
      <c r="BB454" s="697">
        <f>[52]ACCOUNTALLOC!BB454</f>
        <v>0</v>
      </c>
      <c r="BC454" s="697">
        <f>[52]ACCOUNTALLOC!BC454</f>
        <v>0</v>
      </c>
      <c r="BD454" s="697">
        <f>[52]ACCOUNTALLOC!BD454</f>
        <v>0</v>
      </c>
      <c r="BE454" s="697">
        <f>[52]ACCOUNTALLOC!BE454</f>
        <v>0</v>
      </c>
      <c r="BF454" s="697">
        <f>[52]ACCOUNTALLOC!BF454</f>
        <v>0</v>
      </c>
      <c r="BG454" s="697">
        <f>[52]ACCOUNTALLOC!BG454</f>
        <v>0</v>
      </c>
      <c r="BH454" s="698"/>
      <c r="BI454" s="697">
        <f>[52]ACCOUNTALLOC!BI454</f>
        <v>0</v>
      </c>
      <c r="BJ454" s="697">
        <f>[52]ACCOUNTALLOC!BJ454</f>
        <v>0</v>
      </c>
      <c r="BK454" s="697">
        <f>[52]ACCOUNTALLOC!BK454</f>
        <v>0</v>
      </c>
      <c r="BL454" s="697">
        <f>[52]ACCOUNTALLOC!BL454</f>
        <v>0</v>
      </c>
      <c r="BM454" s="697">
        <f>[52]ACCOUNTALLOC!BM454</f>
        <v>0</v>
      </c>
      <c r="BN454" s="697">
        <f>[52]ACCOUNTALLOC!BN454</f>
        <v>0</v>
      </c>
      <c r="BO454" s="697">
        <f>[52]ACCOUNTALLOC!BO454</f>
        <v>0</v>
      </c>
      <c r="BP454" s="698"/>
      <c r="BQ454" s="697">
        <f>[52]ACCOUNTALLOC!BQ454</f>
        <v>0</v>
      </c>
      <c r="BR454" s="697">
        <f>[52]ACCOUNTALLOC!BR454</f>
        <v>0</v>
      </c>
      <c r="BS454" s="697">
        <f>[52]ACCOUNTALLOC!BS454</f>
        <v>0</v>
      </c>
      <c r="BT454" s="697">
        <f>[52]ACCOUNTALLOC!BT454</f>
        <v>0</v>
      </c>
      <c r="BU454" s="697">
        <f>[52]ACCOUNTALLOC!BU454</f>
        <v>0</v>
      </c>
      <c r="BV454" s="697">
        <f>[52]ACCOUNTALLOC!BV454</f>
        <v>0</v>
      </c>
      <c r="BW454" s="697">
        <f>[52]ACCOUNTALLOC!BW454</f>
        <v>0</v>
      </c>
      <c r="BX454" s="698"/>
      <c r="BY454" s="697">
        <f>[52]ACCOUNTALLOC!BY454</f>
        <v>0</v>
      </c>
      <c r="BZ454" s="697">
        <f>[52]ACCOUNTALLOC!BZ454</f>
        <v>0</v>
      </c>
      <c r="CA454" s="697">
        <f>[52]ACCOUNTALLOC!CA454</f>
        <v>0</v>
      </c>
      <c r="CB454" s="697">
        <f>[52]ACCOUNTALLOC!CB454</f>
        <v>0</v>
      </c>
      <c r="CC454" s="697">
        <f>[52]ACCOUNTALLOC!CC454</f>
        <v>0</v>
      </c>
      <c r="CD454" s="697">
        <f>[52]ACCOUNTALLOC!CD454</f>
        <v>0</v>
      </c>
      <c r="CE454" s="697">
        <f>[52]ACCOUNTALLOC!CE454</f>
        <v>0</v>
      </c>
      <c r="CF454" s="698"/>
      <c r="CG454" s="697">
        <f>[52]ACCOUNTALLOC!CG454</f>
        <v>0</v>
      </c>
      <c r="CH454" s="697">
        <f>[52]ACCOUNTALLOC!CH454</f>
        <v>0</v>
      </c>
      <c r="CI454" s="697">
        <f>[52]ACCOUNTALLOC!CI454</f>
        <v>0</v>
      </c>
      <c r="CJ454" s="697">
        <f>[52]ACCOUNTALLOC!CJ454</f>
        <v>0</v>
      </c>
      <c r="CK454" s="697">
        <f>[52]ACCOUNTALLOC!CK454</f>
        <v>0</v>
      </c>
      <c r="CL454" s="697">
        <f>[52]ACCOUNTALLOC!CL454</f>
        <v>0</v>
      </c>
      <c r="CM454" s="697">
        <f>[52]ACCOUNTALLOC!CM454</f>
        <v>0</v>
      </c>
      <c r="CN454" s="698">
        <f>[52]ACCOUNTALLOC!CN454</f>
        <v>0</v>
      </c>
      <c r="CO454" s="697">
        <f>[52]ACCOUNTALLOC!CO454</f>
        <v>0</v>
      </c>
      <c r="CP454" s="697">
        <f>[52]ACCOUNTALLOC!CP454</f>
        <v>0</v>
      </c>
      <c r="CQ454" s="697">
        <f>[52]ACCOUNTALLOC!CQ454</f>
        <v>0</v>
      </c>
      <c r="CR454" s="697">
        <f>[52]ACCOUNTALLOC!CR454</f>
        <v>0</v>
      </c>
      <c r="CS454" s="697">
        <f>[52]ACCOUNTALLOC!CS454</f>
        <v>0</v>
      </c>
      <c r="CT454" s="697">
        <f>[52]ACCOUNTALLOC!CT454</f>
        <v>0</v>
      </c>
      <c r="CU454" s="697">
        <f>[52]ACCOUNTALLOC!CU454</f>
        <v>0</v>
      </c>
      <c r="CW454" s="65">
        <f>[52]ACCOUNTALLOC!CW454</f>
        <v>0</v>
      </c>
      <c r="CX454" s="65">
        <f>[52]ACCOUNTALLOC!CX454</f>
        <v>0</v>
      </c>
      <c r="CY454" s="65">
        <f>[52]ACCOUNTALLOC!CY454</f>
        <v>0</v>
      </c>
      <c r="CZ454" s="65">
        <f>[52]ACCOUNTALLOC!CZ454</f>
        <v>0</v>
      </c>
      <c r="DA454" s="65">
        <f>[52]ACCOUNTALLOC!DA454</f>
        <v>0</v>
      </c>
      <c r="DB454" s="65">
        <f>[52]ACCOUNTALLOC!DB454</f>
        <v>0</v>
      </c>
      <c r="DC454" s="65">
        <f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>[52]ACCOUNTALLOC!E455</f>
        <v>0</v>
      </c>
      <c r="F455" s="697">
        <f>[52]ACCOUNTALLOC!F455</f>
        <v>0</v>
      </c>
      <c r="G455" s="697">
        <f>[52]ACCOUNTALLOC!G455</f>
        <v>0</v>
      </c>
      <c r="H455" s="697">
        <f>[52]ACCOUNTALLOC!H455</f>
        <v>0</v>
      </c>
      <c r="I455" s="697">
        <f>[52]ACCOUNTALLOC!I455</f>
        <v>0</v>
      </c>
      <c r="J455" s="697">
        <f>[52]ACCOUNTALLOC!J455</f>
        <v>0</v>
      </c>
      <c r="K455" s="697">
        <f>[52]ACCOUNTALLOC!K455</f>
        <v>0</v>
      </c>
      <c r="L455" s="698"/>
      <c r="M455" s="697">
        <f>[52]ACCOUNTALLOC!M455</f>
        <v>0</v>
      </c>
      <c r="N455" s="697">
        <f>[52]ACCOUNTALLOC!N455</f>
        <v>0</v>
      </c>
      <c r="O455" s="697">
        <f>[52]ACCOUNTALLOC!O455</f>
        <v>0</v>
      </c>
      <c r="P455" s="697">
        <f>[52]ACCOUNTALLOC!P455</f>
        <v>0</v>
      </c>
      <c r="Q455" s="697">
        <f>[52]ACCOUNTALLOC!Q455</f>
        <v>0</v>
      </c>
      <c r="R455" s="697">
        <f>[52]ACCOUNTALLOC!R455</f>
        <v>0</v>
      </c>
      <c r="S455" s="697">
        <f>[52]ACCOUNTALLOC!S455</f>
        <v>0</v>
      </c>
      <c r="T455" s="698"/>
      <c r="U455" s="697">
        <f>[52]ACCOUNTALLOC!U455</f>
        <v>0</v>
      </c>
      <c r="V455" s="697">
        <f>[52]ACCOUNTALLOC!V455</f>
        <v>0</v>
      </c>
      <c r="W455" s="697">
        <f>[52]ACCOUNTALLOC!W455</f>
        <v>0</v>
      </c>
      <c r="X455" s="697">
        <f>[52]ACCOUNTALLOC!X455</f>
        <v>0</v>
      </c>
      <c r="Y455" s="697">
        <f>[52]ACCOUNTALLOC!Y455</f>
        <v>0</v>
      </c>
      <c r="Z455" s="697">
        <f>[52]ACCOUNTALLOC!Z455</f>
        <v>0</v>
      </c>
      <c r="AA455" s="697">
        <f>[52]ACCOUNTALLOC!AA455</f>
        <v>0</v>
      </c>
      <c r="AB455" s="698"/>
      <c r="AC455" s="697">
        <f>[52]ACCOUNTALLOC!AC455</f>
        <v>0</v>
      </c>
      <c r="AD455" s="697">
        <f>[52]ACCOUNTALLOC!AD455</f>
        <v>0</v>
      </c>
      <c r="AE455" s="697">
        <f>[52]ACCOUNTALLOC!AE455</f>
        <v>0</v>
      </c>
      <c r="AF455" s="697">
        <f>[52]ACCOUNTALLOC!AF455</f>
        <v>0</v>
      </c>
      <c r="AG455" s="697">
        <f>[52]ACCOUNTALLOC!AG455</f>
        <v>0</v>
      </c>
      <c r="AH455" s="697">
        <f>[52]ACCOUNTALLOC!AH455</f>
        <v>0</v>
      </c>
      <c r="AI455" s="697">
        <f>[52]ACCOUNTALLOC!AI455</f>
        <v>0</v>
      </c>
      <c r="AJ455" s="698"/>
      <c r="AK455" s="697">
        <f>[52]ACCOUNTALLOC!AK455</f>
        <v>0</v>
      </c>
      <c r="AL455" s="697">
        <f>[52]ACCOUNTALLOC!AL455</f>
        <v>0</v>
      </c>
      <c r="AM455" s="697">
        <f>[52]ACCOUNTALLOC!AM455</f>
        <v>0</v>
      </c>
      <c r="AN455" s="697">
        <f>[52]ACCOUNTALLOC!AN455</f>
        <v>0</v>
      </c>
      <c r="AO455" s="697">
        <f>[52]ACCOUNTALLOC!AO455</f>
        <v>0</v>
      </c>
      <c r="AP455" s="697">
        <f>[52]ACCOUNTALLOC!AP455</f>
        <v>0</v>
      </c>
      <c r="AQ455" s="697">
        <f>[52]ACCOUNTALLOC!AQ455</f>
        <v>0</v>
      </c>
      <c r="AR455" s="698"/>
      <c r="AS455" s="697">
        <f>[52]ACCOUNTALLOC!AS455</f>
        <v>0</v>
      </c>
      <c r="AT455" s="697">
        <f>[52]ACCOUNTALLOC!AT455</f>
        <v>0</v>
      </c>
      <c r="AU455" s="697">
        <f>[52]ACCOUNTALLOC!AU455</f>
        <v>0</v>
      </c>
      <c r="AV455" s="697">
        <f>[52]ACCOUNTALLOC!AV455</f>
        <v>0</v>
      </c>
      <c r="AW455" s="697">
        <f>[52]ACCOUNTALLOC!AW455</f>
        <v>0</v>
      </c>
      <c r="AX455" s="697">
        <f>[52]ACCOUNTALLOC!AX455</f>
        <v>0</v>
      </c>
      <c r="AY455" s="697">
        <f>[52]ACCOUNTALLOC!AY455</f>
        <v>0</v>
      </c>
      <c r="AZ455" s="698"/>
      <c r="BA455" s="697">
        <f>[52]ACCOUNTALLOC!BA455</f>
        <v>0</v>
      </c>
      <c r="BB455" s="697">
        <f>[52]ACCOUNTALLOC!BB455</f>
        <v>0</v>
      </c>
      <c r="BC455" s="697">
        <f>[52]ACCOUNTALLOC!BC455</f>
        <v>0</v>
      </c>
      <c r="BD455" s="697">
        <f>[52]ACCOUNTALLOC!BD455</f>
        <v>0</v>
      </c>
      <c r="BE455" s="697">
        <f>[52]ACCOUNTALLOC!BE455</f>
        <v>0</v>
      </c>
      <c r="BF455" s="697">
        <f>[52]ACCOUNTALLOC!BF455</f>
        <v>0</v>
      </c>
      <c r="BG455" s="697">
        <f>[52]ACCOUNTALLOC!BG455</f>
        <v>0</v>
      </c>
      <c r="BH455" s="698"/>
      <c r="BI455" s="697">
        <f>[52]ACCOUNTALLOC!BI455</f>
        <v>0</v>
      </c>
      <c r="BJ455" s="697">
        <f>[52]ACCOUNTALLOC!BJ455</f>
        <v>0</v>
      </c>
      <c r="BK455" s="697">
        <f>[52]ACCOUNTALLOC!BK455</f>
        <v>0</v>
      </c>
      <c r="BL455" s="697">
        <f>[52]ACCOUNTALLOC!BL455</f>
        <v>0</v>
      </c>
      <c r="BM455" s="697">
        <f>[52]ACCOUNTALLOC!BM455</f>
        <v>0</v>
      </c>
      <c r="BN455" s="697">
        <f>[52]ACCOUNTALLOC!BN455</f>
        <v>0</v>
      </c>
      <c r="BO455" s="697">
        <f>[52]ACCOUNTALLOC!BO455</f>
        <v>0</v>
      </c>
      <c r="BP455" s="698"/>
      <c r="BQ455" s="697">
        <f>[52]ACCOUNTALLOC!BQ455</f>
        <v>0</v>
      </c>
      <c r="BR455" s="697">
        <f>[52]ACCOUNTALLOC!BR455</f>
        <v>0</v>
      </c>
      <c r="BS455" s="697">
        <f>[52]ACCOUNTALLOC!BS455</f>
        <v>0</v>
      </c>
      <c r="BT455" s="697">
        <f>[52]ACCOUNTALLOC!BT455</f>
        <v>0</v>
      </c>
      <c r="BU455" s="697">
        <f>[52]ACCOUNTALLOC!BU455</f>
        <v>0</v>
      </c>
      <c r="BV455" s="697">
        <f>[52]ACCOUNTALLOC!BV455</f>
        <v>0</v>
      </c>
      <c r="BW455" s="697">
        <f>[52]ACCOUNTALLOC!BW455</f>
        <v>0</v>
      </c>
      <c r="BX455" s="698"/>
      <c r="BY455" s="697">
        <f>[52]ACCOUNTALLOC!BY455</f>
        <v>0</v>
      </c>
      <c r="BZ455" s="697">
        <f>[52]ACCOUNTALLOC!BZ455</f>
        <v>0</v>
      </c>
      <c r="CA455" s="697">
        <f>[52]ACCOUNTALLOC!CA455</f>
        <v>0</v>
      </c>
      <c r="CB455" s="697">
        <f>[52]ACCOUNTALLOC!CB455</f>
        <v>0</v>
      </c>
      <c r="CC455" s="697">
        <f>[52]ACCOUNTALLOC!CC455</f>
        <v>0</v>
      </c>
      <c r="CD455" s="697">
        <f>[52]ACCOUNTALLOC!CD455</f>
        <v>0</v>
      </c>
      <c r="CE455" s="697">
        <f>[52]ACCOUNTALLOC!CE455</f>
        <v>0</v>
      </c>
      <c r="CF455" s="698"/>
      <c r="CG455" s="697">
        <f>[52]ACCOUNTALLOC!CG455</f>
        <v>0</v>
      </c>
      <c r="CH455" s="697">
        <f>[52]ACCOUNTALLOC!CH455</f>
        <v>0</v>
      </c>
      <c r="CI455" s="697">
        <f>[52]ACCOUNTALLOC!CI455</f>
        <v>0</v>
      </c>
      <c r="CJ455" s="697">
        <f>[52]ACCOUNTALLOC!CJ455</f>
        <v>0</v>
      </c>
      <c r="CK455" s="697">
        <f>[52]ACCOUNTALLOC!CK455</f>
        <v>0</v>
      </c>
      <c r="CL455" s="697">
        <f>[52]ACCOUNTALLOC!CL455</f>
        <v>0</v>
      </c>
      <c r="CM455" s="697">
        <f>[52]ACCOUNTALLOC!CM455</f>
        <v>0</v>
      </c>
      <c r="CN455" s="698">
        <f>[52]ACCOUNTALLOC!CN455</f>
        <v>0</v>
      </c>
      <c r="CO455" s="697">
        <f>[52]ACCOUNTALLOC!CO455</f>
        <v>0</v>
      </c>
      <c r="CP455" s="697">
        <f>[52]ACCOUNTALLOC!CP455</f>
        <v>0</v>
      </c>
      <c r="CQ455" s="697">
        <f>[52]ACCOUNTALLOC!CQ455</f>
        <v>0</v>
      </c>
      <c r="CR455" s="697">
        <f>[52]ACCOUNTALLOC!CR455</f>
        <v>0</v>
      </c>
      <c r="CS455" s="697">
        <f>[52]ACCOUNTALLOC!CS455</f>
        <v>0</v>
      </c>
      <c r="CT455" s="697">
        <f>[52]ACCOUNTALLOC!CT455</f>
        <v>0</v>
      </c>
      <c r="CU455" s="697">
        <f>[52]ACCOUNTALLOC!CU455</f>
        <v>0</v>
      </c>
      <c r="CW455" s="65">
        <f>[52]ACCOUNTALLOC!CW455</f>
        <v>0</v>
      </c>
      <c r="CX455" s="65">
        <f>[52]ACCOUNTALLOC!CX455</f>
        <v>0</v>
      </c>
      <c r="CY455" s="65">
        <f>[52]ACCOUNTALLOC!CY455</f>
        <v>0</v>
      </c>
      <c r="CZ455" s="65">
        <f>[52]ACCOUNTALLOC!CZ455</f>
        <v>0</v>
      </c>
      <c r="DA455" s="65">
        <f>[52]ACCOUNTALLOC!DA455</f>
        <v>0</v>
      </c>
      <c r="DB455" s="65">
        <f>[52]ACCOUNTALLOC!DB455</f>
        <v>0</v>
      </c>
      <c r="DC455" s="65">
        <f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>[52]ACCOUNTALLOC!E456</f>
        <v>570081.59237965604</v>
      </c>
      <c r="F456" s="696">
        <f>[52]ACCOUNTALLOC!F456</f>
        <v>4077809.4919022503</v>
      </c>
      <c r="G456" s="696">
        <f>[52]ACCOUNTALLOC!G456</f>
        <v>0</v>
      </c>
      <c r="H456" s="696">
        <f>[52]ACCOUNTALLOC!H456</f>
        <v>0</v>
      </c>
      <c r="I456" s="696">
        <f>[52]ACCOUNTALLOC!I456</f>
        <v>0</v>
      </c>
      <c r="J456" s="696">
        <f>[52]ACCOUNTALLOC!J456</f>
        <v>0</v>
      </c>
      <c r="K456" s="696">
        <f>[52]ACCOUNTALLOC!K456</f>
        <v>4647891.0842819065</v>
      </c>
      <c r="L456" s="696"/>
      <c r="M456" s="696">
        <f>[52]ACCOUNTALLOC!M456</f>
        <v>131434.01707732657</v>
      </c>
      <c r="N456" s="696">
        <f>[52]ACCOUNTALLOC!N456</f>
        <v>1036123.5434361299</v>
      </c>
      <c r="O456" s="696">
        <f>[52]ACCOUNTALLOC!O456</f>
        <v>0</v>
      </c>
      <c r="P456" s="696">
        <f>[52]ACCOUNTALLOC!P456</f>
        <v>0</v>
      </c>
      <c r="Q456" s="696">
        <f>[52]ACCOUNTALLOC!Q456</f>
        <v>0</v>
      </c>
      <c r="R456" s="696">
        <f>[52]ACCOUNTALLOC!R456</f>
        <v>0</v>
      </c>
      <c r="S456" s="696">
        <f>[52]ACCOUNTALLOC!S456</f>
        <v>1167557.5605134566</v>
      </c>
      <c r="T456" s="696"/>
      <c r="U456" s="696">
        <f>[52]ACCOUNTALLOC!U456</f>
        <v>140678.82405015855</v>
      </c>
      <c r="V456" s="696">
        <f>[52]ACCOUNTALLOC!V456</f>
        <v>1152248.7264679244</v>
      </c>
      <c r="W456" s="696">
        <f>[52]ACCOUNTALLOC!W456</f>
        <v>0</v>
      </c>
      <c r="X456" s="696">
        <f>[52]ACCOUNTALLOC!X456</f>
        <v>0</v>
      </c>
      <c r="Y456" s="696">
        <f>[52]ACCOUNTALLOC!Y456</f>
        <v>0</v>
      </c>
      <c r="Z456" s="696">
        <f>[52]ACCOUNTALLOC!Z456</f>
        <v>0</v>
      </c>
      <c r="AA456" s="696">
        <f>[52]ACCOUNTALLOC!AA456</f>
        <v>1292927.5505180829</v>
      </c>
      <c r="AB456" s="696"/>
      <c r="AC456" s="696">
        <f>[52]ACCOUNTALLOC!AC456</f>
        <v>73915.165635245139</v>
      </c>
      <c r="AD456" s="696">
        <f>[52]ACCOUNTALLOC!AD456</f>
        <v>743621.94196577207</v>
      </c>
      <c r="AE456" s="696">
        <f>[52]ACCOUNTALLOC!AE456</f>
        <v>0</v>
      </c>
      <c r="AF456" s="696">
        <f>[52]ACCOUNTALLOC!AF456</f>
        <v>0</v>
      </c>
      <c r="AG456" s="696">
        <f>[52]ACCOUNTALLOC!AG456</f>
        <v>0</v>
      </c>
      <c r="AH456" s="696">
        <f>[52]ACCOUNTALLOC!AH456</f>
        <v>0</v>
      </c>
      <c r="AI456" s="696">
        <f>[52]ACCOUNTALLOC!AI456</f>
        <v>817537.10760101723</v>
      </c>
      <c r="AJ456" s="696"/>
      <c r="AK456" s="696">
        <f>[52]ACCOUNTALLOC!AK456</f>
        <v>52215.345385143693</v>
      </c>
      <c r="AL456" s="696">
        <f>[52]ACCOUNTALLOC!AL456</f>
        <v>517369.60395541537</v>
      </c>
      <c r="AM456" s="696">
        <f>[52]ACCOUNTALLOC!AM456</f>
        <v>0</v>
      </c>
      <c r="AN456" s="696">
        <f>[52]ACCOUNTALLOC!AN456</f>
        <v>0</v>
      </c>
      <c r="AO456" s="696">
        <f>[52]ACCOUNTALLOC!AO456</f>
        <v>0</v>
      </c>
      <c r="AP456" s="696">
        <f>[52]ACCOUNTALLOC!AP456</f>
        <v>0</v>
      </c>
      <c r="AQ456" s="696">
        <f>[52]ACCOUNTALLOC!AQ456</f>
        <v>569584.94934055908</v>
      </c>
      <c r="AR456" s="696"/>
      <c r="AS456" s="696">
        <f>[52]ACCOUNTALLOC!AS456</f>
        <v>1.7844231223479412</v>
      </c>
      <c r="AT456" s="696">
        <f>[52]ACCOUNTALLOC!AT456</f>
        <v>1633.6505883503114</v>
      </c>
      <c r="AU456" s="696">
        <f>[52]ACCOUNTALLOC!AU456</f>
        <v>0</v>
      </c>
      <c r="AV456" s="696">
        <f>[52]ACCOUNTALLOC!AV456</f>
        <v>0</v>
      </c>
      <c r="AW456" s="696">
        <f>[52]ACCOUNTALLOC!AW456</f>
        <v>0</v>
      </c>
      <c r="AX456" s="696">
        <f>[52]ACCOUNTALLOC!AX456</f>
        <v>0</v>
      </c>
      <c r="AY456" s="696">
        <f>[52]ACCOUNTALLOC!AY456</f>
        <v>1635.4350114726594</v>
      </c>
      <c r="AZ456" s="696"/>
      <c r="BA456" s="696">
        <f>[52]ACCOUNTALLOC!BA456</f>
        <v>0</v>
      </c>
      <c r="BB456" s="696">
        <f>[52]ACCOUNTALLOC!BB456</f>
        <v>45087.963537529118</v>
      </c>
      <c r="BC456" s="696">
        <f>[52]ACCOUNTALLOC!BC456</f>
        <v>0</v>
      </c>
      <c r="BD456" s="696">
        <f>[52]ACCOUNTALLOC!BD456</f>
        <v>0</v>
      </c>
      <c r="BE456" s="696">
        <f>[52]ACCOUNTALLOC!BE456</f>
        <v>0</v>
      </c>
      <c r="BF456" s="696">
        <f>[52]ACCOUNTALLOC!BF456</f>
        <v>0</v>
      </c>
      <c r="BG456" s="696">
        <f>[52]ACCOUNTALLOC!BG456</f>
        <v>45087.963537529118</v>
      </c>
      <c r="BH456" s="696"/>
      <c r="BI456" s="696">
        <f>[52]ACCOUNTALLOC!BI456</f>
        <v>10213.806052130276</v>
      </c>
      <c r="BJ456" s="696">
        <f>[52]ACCOUNTALLOC!BJ456</f>
        <v>93756.369955934584</v>
      </c>
      <c r="BK456" s="696">
        <f>[52]ACCOUNTALLOC!BK456</f>
        <v>0</v>
      </c>
      <c r="BL456" s="696">
        <f>[52]ACCOUNTALLOC!BL456</f>
        <v>0</v>
      </c>
      <c r="BM456" s="696">
        <f>[52]ACCOUNTALLOC!BM456</f>
        <v>0</v>
      </c>
      <c r="BN456" s="696">
        <f>[52]ACCOUNTALLOC!BN456</f>
        <v>0</v>
      </c>
      <c r="BO456" s="696">
        <f>[52]ACCOUNTALLOC!BO456</f>
        <v>103970.17600806485</v>
      </c>
      <c r="BP456" s="696"/>
      <c r="BQ456" s="696">
        <f>[52]ACCOUNTALLOC!BQ456</f>
        <v>17735.344698430657</v>
      </c>
      <c r="BR456" s="696">
        <f>[52]ACCOUNTALLOC!BR456</f>
        <v>223938.60012551927</v>
      </c>
      <c r="BS456" s="696">
        <f>[52]ACCOUNTALLOC!BS456</f>
        <v>0</v>
      </c>
      <c r="BT456" s="696">
        <f>[52]ACCOUNTALLOC!BT456</f>
        <v>0</v>
      </c>
      <c r="BU456" s="696">
        <f>[52]ACCOUNTALLOC!BU456</f>
        <v>0</v>
      </c>
      <c r="BV456" s="696">
        <f>[52]ACCOUNTALLOC!BV456</f>
        <v>0</v>
      </c>
      <c r="BW456" s="696">
        <f>[52]ACCOUNTALLOC!BW456</f>
        <v>241673.94482394992</v>
      </c>
      <c r="BX456" s="696"/>
      <c r="BY456" s="696">
        <f>[52]ACCOUNTALLOC!BY456</f>
        <v>51140.569304868426</v>
      </c>
      <c r="BZ456" s="696">
        <f>[52]ACCOUNTALLOC!BZ456</f>
        <v>553342.35937773075</v>
      </c>
      <c r="CA456" s="696">
        <f>[52]ACCOUNTALLOC!CA456</f>
        <v>0</v>
      </c>
      <c r="CB456" s="696">
        <f>[52]ACCOUNTALLOC!CB456</f>
        <v>0</v>
      </c>
      <c r="CC456" s="696">
        <f>[52]ACCOUNTALLOC!CC456</f>
        <v>0</v>
      </c>
      <c r="CD456" s="696">
        <f>[52]ACCOUNTALLOC!CD456</f>
        <v>0</v>
      </c>
      <c r="CE456" s="696">
        <f>[52]ACCOUNTALLOC!CE456</f>
        <v>604482.92868259922</v>
      </c>
      <c r="CF456" s="696"/>
      <c r="CG456" s="696">
        <f>[52]ACCOUNTALLOC!CG456</f>
        <v>2054.3239795047953</v>
      </c>
      <c r="CH456" s="696">
        <f>[52]ACCOUNTALLOC!CH456</f>
        <v>26964.98369259961</v>
      </c>
      <c r="CI456" s="696">
        <f>[52]ACCOUNTALLOC!CI456</f>
        <v>0</v>
      </c>
      <c r="CJ456" s="696">
        <f>[52]ACCOUNTALLOC!CJ456</f>
        <v>0</v>
      </c>
      <c r="CK456" s="696">
        <f>[52]ACCOUNTALLOC!CK456</f>
        <v>0</v>
      </c>
      <c r="CL456" s="696">
        <f>[52]ACCOUNTALLOC!CL456</f>
        <v>0</v>
      </c>
      <c r="CM456" s="696">
        <f>[52]ACCOUNTALLOC!CM456</f>
        <v>29019.307672104405</v>
      </c>
      <c r="CN456" s="696">
        <f>[52]ACCOUNTALLOC!CN456</f>
        <v>0</v>
      </c>
      <c r="CO456" s="696">
        <f>[52]ACCOUNTALLOC!CO456</f>
        <v>364.1054899218808</v>
      </c>
      <c r="CP456" s="696">
        <f>[52]ACCOUNTALLOC!CP456</f>
        <v>2639.0294614459617</v>
      </c>
      <c r="CQ456" s="696">
        <f>[52]ACCOUNTALLOC!CQ456</f>
        <v>0</v>
      </c>
      <c r="CR456" s="696">
        <f>[52]ACCOUNTALLOC!CR456</f>
        <v>0</v>
      </c>
      <c r="CS456" s="696">
        <f>[52]ACCOUNTALLOC!CS456</f>
        <v>0</v>
      </c>
      <c r="CT456" s="696">
        <f>[52]ACCOUNTALLOC!CT456</f>
        <v>0</v>
      </c>
      <c r="CU456" s="696">
        <f>[52]ACCOUNTALLOC!CU456</f>
        <v>3003.1349513678424</v>
      </c>
      <c r="CV456" s="66"/>
      <c r="CW456" s="66">
        <f>[52]ACCOUNTALLOC!CW456</f>
        <v>0</v>
      </c>
      <c r="CX456" s="66">
        <f>[52]ACCOUNTALLOC!CX456</f>
        <v>0</v>
      </c>
      <c r="CY456" s="66">
        <f>[52]ACCOUNTALLOC!CY456</f>
        <v>0</v>
      </c>
      <c r="CZ456" s="66">
        <f>[52]ACCOUNTALLOC!CZ456</f>
        <v>0</v>
      </c>
      <c r="DA456" s="66">
        <f>[52]ACCOUNTALLOC!DA456</f>
        <v>0</v>
      </c>
      <c r="DB456" s="66">
        <f>[52]ACCOUNTALLOC!DB456</f>
        <v>0</v>
      </c>
      <c r="DC456" s="66">
        <f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>[52]ACCOUNTALLOC!E459</f>
        <v>16617631.43345652</v>
      </c>
      <c r="F459" s="697">
        <f>[52]ACCOUNTALLOC!F459</f>
        <v>0</v>
      </c>
      <c r="G459" s="697">
        <f>[52]ACCOUNTALLOC!G459</f>
        <v>2194428.8631098643</v>
      </c>
      <c r="H459" s="697">
        <f>[52]ACCOUNTALLOC!H459</f>
        <v>0</v>
      </c>
      <c r="I459" s="697">
        <f>[52]ACCOUNTALLOC!I459</f>
        <v>0</v>
      </c>
      <c r="J459" s="697">
        <f>[52]ACCOUNTALLOC!J459</f>
        <v>0</v>
      </c>
      <c r="K459" s="697">
        <f>[52]ACCOUNTALLOC!K459</f>
        <v>18812060.296566382</v>
      </c>
      <c r="L459" s="698"/>
      <c r="M459" s="697">
        <f>[52]ACCOUNTALLOC!M459</f>
        <v>3056694.6348082609</v>
      </c>
      <c r="N459" s="697">
        <f>[52]ACCOUNTALLOC!N459</f>
        <v>0</v>
      </c>
      <c r="O459" s="697">
        <f>[52]ACCOUNTALLOC!O459</f>
        <v>297030.46559156815</v>
      </c>
      <c r="P459" s="697">
        <f>[52]ACCOUNTALLOC!P459</f>
        <v>0</v>
      </c>
      <c r="Q459" s="697">
        <f>[52]ACCOUNTALLOC!Q459</f>
        <v>0</v>
      </c>
      <c r="R459" s="697">
        <f>[52]ACCOUNTALLOC!R459</f>
        <v>0</v>
      </c>
      <c r="S459" s="697">
        <f>[52]ACCOUNTALLOC!S459</f>
        <v>3353725.100399829</v>
      </c>
      <c r="T459" s="698"/>
      <c r="U459" s="697">
        <f>[52]ACCOUNTALLOC!U459</f>
        <v>2584469.0087390291</v>
      </c>
      <c r="V459" s="697">
        <f>[52]ACCOUNTALLOC!V459</f>
        <v>0</v>
      </c>
      <c r="W459" s="697">
        <f>[52]ACCOUNTALLOC!W459</f>
        <v>78188.188719686688</v>
      </c>
      <c r="X459" s="697">
        <f>[52]ACCOUNTALLOC!X459</f>
        <v>0</v>
      </c>
      <c r="Y459" s="697">
        <f>[52]ACCOUNTALLOC!Y459</f>
        <v>0</v>
      </c>
      <c r="Z459" s="697">
        <f>[52]ACCOUNTALLOC!Z459</f>
        <v>0</v>
      </c>
      <c r="AA459" s="697">
        <f>[52]ACCOUNTALLOC!AA459</f>
        <v>2662657.1974587156</v>
      </c>
      <c r="AB459" s="698"/>
      <c r="AC459" s="697">
        <f>[52]ACCOUNTALLOC!AC459</f>
        <v>1125184.1563919534</v>
      </c>
      <c r="AD459" s="697">
        <f>[52]ACCOUNTALLOC!AD459</f>
        <v>0</v>
      </c>
      <c r="AE459" s="697">
        <f>[52]ACCOUNTALLOC!AE459</f>
        <v>8658.0160776768607</v>
      </c>
      <c r="AF459" s="697">
        <f>[52]ACCOUNTALLOC!AF459</f>
        <v>0</v>
      </c>
      <c r="AG459" s="697">
        <f>[52]ACCOUNTALLOC!AG459</f>
        <v>0</v>
      </c>
      <c r="AH459" s="697">
        <f>[52]ACCOUNTALLOC!AH459</f>
        <v>0</v>
      </c>
      <c r="AI459" s="697">
        <f>[52]ACCOUNTALLOC!AI459</f>
        <v>1133842.1724696301</v>
      </c>
      <c r="AJ459" s="698"/>
      <c r="AK459" s="697">
        <f>[52]ACCOUNTALLOC!AK459</f>
        <v>895800.89201552211</v>
      </c>
      <c r="AL459" s="697">
        <f>[52]ACCOUNTALLOC!AL459</f>
        <v>0</v>
      </c>
      <c r="AM459" s="697">
        <f>[52]ACCOUNTALLOC!AM459</f>
        <v>103333.10155424484</v>
      </c>
      <c r="AN459" s="697">
        <f>[52]ACCOUNTALLOC!AN459</f>
        <v>0</v>
      </c>
      <c r="AO459" s="697">
        <f>[52]ACCOUNTALLOC!AO459</f>
        <v>0</v>
      </c>
      <c r="AP459" s="697">
        <f>[52]ACCOUNTALLOC!AP459</f>
        <v>0</v>
      </c>
      <c r="AQ459" s="697">
        <f>[52]ACCOUNTALLOC!AQ459</f>
        <v>999133.99356976699</v>
      </c>
      <c r="AR459" s="698"/>
      <c r="AS459" s="697">
        <f>[52]ACCOUNTALLOC!AS459</f>
        <v>11058.579183856033</v>
      </c>
      <c r="AT459" s="697">
        <f>[52]ACCOUNTALLOC!AT459</f>
        <v>0</v>
      </c>
      <c r="AU459" s="697">
        <f>[52]ACCOUNTALLOC!AU459</f>
        <v>335.03847358489617</v>
      </c>
      <c r="AV459" s="697">
        <f>[52]ACCOUNTALLOC!AV459</f>
        <v>0</v>
      </c>
      <c r="AW459" s="697">
        <f>[52]ACCOUNTALLOC!AW459</f>
        <v>0</v>
      </c>
      <c r="AX459" s="697">
        <f>[52]ACCOUNTALLOC!AX459</f>
        <v>0</v>
      </c>
      <c r="AY459" s="697">
        <f>[52]ACCOUNTALLOC!AY459</f>
        <v>11393.617657440929</v>
      </c>
      <c r="AZ459" s="698"/>
      <c r="BA459" s="697">
        <f>[52]ACCOUNTALLOC!BA459</f>
        <v>213764.94433415626</v>
      </c>
      <c r="BB459" s="697">
        <f>[52]ACCOUNTALLOC!BB459</f>
        <v>0</v>
      </c>
      <c r="BC459" s="697">
        <f>[52]ACCOUNTALLOC!BC459</f>
        <v>33395.366164780819</v>
      </c>
      <c r="BD459" s="697">
        <f>[52]ACCOUNTALLOC!BD459</f>
        <v>0</v>
      </c>
      <c r="BE459" s="697">
        <f>[52]ACCOUNTALLOC!BE459</f>
        <v>0</v>
      </c>
      <c r="BF459" s="697">
        <f>[52]ACCOUNTALLOC!BF459</f>
        <v>0</v>
      </c>
      <c r="BG459" s="697">
        <f>[52]ACCOUNTALLOC!BG459</f>
        <v>247160.31049893709</v>
      </c>
      <c r="BH459" s="698"/>
      <c r="BI459" s="697">
        <f>[52]ACCOUNTALLOC!BI459</f>
        <v>333427.8625062193</v>
      </c>
      <c r="BJ459" s="697">
        <f>[52]ACCOUNTALLOC!BJ459</f>
        <v>0</v>
      </c>
      <c r="BK459" s="697">
        <f>[52]ACCOUNTALLOC!BK459</f>
        <v>6754.2613437380805</v>
      </c>
      <c r="BL459" s="697">
        <f>[52]ACCOUNTALLOC!BL459</f>
        <v>0</v>
      </c>
      <c r="BM459" s="697">
        <f>[52]ACCOUNTALLOC!BM459</f>
        <v>0</v>
      </c>
      <c r="BN459" s="697">
        <f>[52]ACCOUNTALLOC!BN459</f>
        <v>0</v>
      </c>
      <c r="BO459" s="697">
        <f>[52]ACCOUNTALLOC!BO459</f>
        <v>340182.12384995737</v>
      </c>
      <c r="BP459" s="698"/>
      <c r="BQ459" s="697">
        <f>[52]ACCOUNTALLOC!BQ459</f>
        <v>125450.12217456152</v>
      </c>
      <c r="BR459" s="697">
        <f>[52]ACCOUNTALLOC!BR459</f>
        <v>0</v>
      </c>
      <c r="BS459" s="697">
        <f>[52]ACCOUNTALLOC!BS459</f>
        <v>4194.3802046889132</v>
      </c>
      <c r="BT459" s="697">
        <f>[52]ACCOUNTALLOC!BT459</f>
        <v>0</v>
      </c>
      <c r="BU459" s="697">
        <f>[52]ACCOUNTALLOC!BU459</f>
        <v>0</v>
      </c>
      <c r="BV459" s="697">
        <f>[52]ACCOUNTALLOC!BV459</f>
        <v>0</v>
      </c>
      <c r="BW459" s="697">
        <f>[52]ACCOUNTALLOC!BW459</f>
        <v>129644.50237925044</v>
      </c>
      <c r="BX459" s="698"/>
      <c r="BY459" s="697">
        <f>[52]ACCOUNTALLOC!BY459</f>
        <v>38039.822409882909</v>
      </c>
      <c r="BZ459" s="697">
        <f>[52]ACCOUNTALLOC!BZ459</f>
        <v>0</v>
      </c>
      <c r="CA459" s="697">
        <f>[52]ACCOUNTALLOC!CA459</f>
        <v>6752.9159772209632</v>
      </c>
      <c r="CB459" s="697">
        <f>[52]ACCOUNTALLOC!CB459</f>
        <v>0</v>
      </c>
      <c r="CC459" s="697">
        <f>[52]ACCOUNTALLOC!CC459</f>
        <v>0</v>
      </c>
      <c r="CD459" s="697">
        <f>[52]ACCOUNTALLOC!CD459</f>
        <v>0</v>
      </c>
      <c r="CE459" s="697">
        <f>[52]ACCOUNTALLOC!CE459</f>
        <v>44792.738387103869</v>
      </c>
      <c r="CF459" s="698"/>
      <c r="CG459" s="697">
        <f>[52]ACCOUNTALLOC!CG459</f>
        <v>152964.40456601416</v>
      </c>
      <c r="CH459" s="697">
        <f>[52]ACCOUNTALLOC!CH459</f>
        <v>0</v>
      </c>
      <c r="CI459" s="697">
        <f>[52]ACCOUNTALLOC!CI459</f>
        <v>396299.27788093337</v>
      </c>
      <c r="CJ459" s="697">
        <f>[52]ACCOUNTALLOC!CJ459</f>
        <v>0</v>
      </c>
      <c r="CK459" s="697">
        <f>[52]ACCOUNTALLOC!CK459</f>
        <v>0</v>
      </c>
      <c r="CL459" s="697">
        <f>[52]ACCOUNTALLOC!CL459</f>
        <v>0</v>
      </c>
      <c r="CM459" s="697">
        <f>[52]ACCOUNTALLOC!CM459</f>
        <v>549263.68244694755</v>
      </c>
      <c r="CN459" s="698">
        <f>[52]ACCOUNTALLOC!CN459</f>
        <v>0</v>
      </c>
      <c r="CO459" s="697">
        <f>[52]ACCOUNTALLOC!CO459</f>
        <v>8606.4168765664272</v>
      </c>
      <c r="CP459" s="697">
        <f>[52]ACCOUNTALLOC!CP459</f>
        <v>0</v>
      </c>
      <c r="CQ459" s="697">
        <f>[52]ACCOUNTALLOC!CQ459</f>
        <v>75.294218216161468</v>
      </c>
      <c r="CR459" s="697">
        <f>[52]ACCOUNTALLOC!CR459</f>
        <v>0</v>
      </c>
      <c r="CS459" s="697">
        <f>[52]ACCOUNTALLOC!CS459</f>
        <v>0</v>
      </c>
      <c r="CT459" s="697">
        <f>[52]ACCOUNTALLOC!CT459</f>
        <v>0</v>
      </c>
      <c r="CU459" s="697">
        <f>[52]ACCOUNTALLOC!CU459</f>
        <v>8681.7110947825895</v>
      </c>
      <c r="CW459" s="65">
        <f>[52]ACCOUNTALLOC!CW459</f>
        <v>0</v>
      </c>
      <c r="CX459" s="65">
        <f>[52]ACCOUNTALLOC!CX459</f>
        <v>0</v>
      </c>
      <c r="CY459" s="65">
        <f>[52]ACCOUNTALLOC!CY459</f>
        <v>0</v>
      </c>
      <c r="CZ459" s="65">
        <f>[52]ACCOUNTALLOC!CZ459</f>
        <v>0</v>
      </c>
      <c r="DA459" s="65">
        <f>[52]ACCOUNTALLOC!DA459</f>
        <v>0</v>
      </c>
      <c r="DB459" s="65">
        <f>[52]ACCOUNTALLOC!DB459</f>
        <v>0</v>
      </c>
      <c r="DC459" s="65">
        <f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>[52]ACCOUNTALLOC!E460</f>
        <v>0</v>
      </c>
      <c r="F460" s="697">
        <f>[52]ACCOUNTALLOC!F460</f>
        <v>0</v>
      </c>
      <c r="G460" s="697">
        <f>[52]ACCOUNTALLOC!G460</f>
        <v>0</v>
      </c>
      <c r="H460" s="697">
        <f>[52]ACCOUNTALLOC!H460</f>
        <v>0</v>
      </c>
      <c r="I460" s="697">
        <f>[52]ACCOUNTALLOC!I460</f>
        <v>0</v>
      </c>
      <c r="J460" s="697">
        <f>[52]ACCOUNTALLOC!J460</f>
        <v>0</v>
      </c>
      <c r="K460" s="697">
        <f>[52]ACCOUNTALLOC!K460</f>
        <v>0</v>
      </c>
      <c r="L460" s="698"/>
      <c r="M460" s="697">
        <f>[52]ACCOUNTALLOC!M460</f>
        <v>0</v>
      </c>
      <c r="N460" s="697">
        <f>[52]ACCOUNTALLOC!N460</f>
        <v>0</v>
      </c>
      <c r="O460" s="697">
        <f>[52]ACCOUNTALLOC!O460</f>
        <v>0</v>
      </c>
      <c r="P460" s="697">
        <f>[52]ACCOUNTALLOC!P460</f>
        <v>0</v>
      </c>
      <c r="Q460" s="697">
        <f>[52]ACCOUNTALLOC!Q460</f>
        <v>0</v>
      </c>
      <c r="R460" s="697">
        <f>[52]ACCOUNTALLOC!R460</f>
        <v>0</v>
      </c>
      <c r="S460" s="697">
        <f>[52]ACCOUNTALLOC!S460</f>
        <v>0</v>
      </c>
      <c r="T460" s="698"/>
      <c r="U460" s="697">
        <f>[52]ACCOUNTALLOC!U460</f>
        <v>0</v>
      </c>
      <c r="V460" s="697">
        <f>[52]ACCOUNTALLOC!V460</f>
        <v>0</v>
      </c>
      <c r="W460" s="697">
        <f>[52]ACCOUNTALLOC!W460</f>
        <v>0</v>
      </c>
      <c r="X460" s="697">
        <f>[52]ACCOUNTALLOC!X460</f>
        <v>0</v>
      </c>
      <c r="Y460" s="697">
        <f>[52]ACCOUNTALLOC!Y460</f>
        <v>0</v>
      </c>
      <c r="Z460" s="697">
        <f>[52]ACCOUNTALLOC!Z460</f>
        <v>0</v>
      </c>
      <c r="AA460" s="697">
        <f>[52]ACCOUNTALLOC!AA460</f>
        <v>0</v>
      </c>
      <c r="AB460" s="698"/>
      <c r="AC460" s="697">
        <f>[52]ACCOUNTALLOC!AC460</f>
        <v>0</v>
      </c>
      <c r="AD460" s="697">
        <f>[52]ACCOUNTALLOC!AD460</f>
        <v>0</v>
      </c>
      <c r="AE460" s="697">
        <f>[52]ACCOUNTALLOC!AE460</f>
        <v>0</v>
      </c>
      <c r="AF460" s="697">
        <f>[52]ACCOUNTALLOC!AF460</f>
        <v>0</v>
      </c>
      <c r="AG460" s="697">
        <f>[52]ACCOUNTALLOC!AG460</f>
        <v>0</v>
      </c>
      <c r="AH460" s="697">
        <f>[52]ACCOUNTALLOC!AH460</f>
        <v>0</v>
      </c>
      <c r="AI460" s="697">
        <f>[52]ACCOUNTALLOC!AI460</f>
        <v>0</v>
      </c>
      <c r="AJ460" s="698"/>
      <c r="AK460" s="697">
        <f>[52]ACCOUNTALLOC!AK460</f>
        <v>0</v>
      </c>
      <c r="AL460" s="697">
        <f>[52]ACCOUNTALLOC!AL460</f>
        <v>0</v>
      </c>
      <c r="AM460" s="697">
        <f>[52]ACCOUNTALLOC!AM460</f>
        <v>0</v>
      </c>
      <c r="AN460" s="697">
        <f>[52]ACCOUNTALLOC!AN460</f>
        <v>0</v>
      </c>
      <c r="AO460" s="697">
        <f>[52]ACCOUNTALLOC!AO460</f>
        <v>0</v>
      </c>
      <c r="AP460" s="697">
        <f>[52]ACCOUNTALLOC!AP460</f>
        <v>0</v>
      </c>
      <c r="AQ460" s="697">
        <f>[52]ACCOUNTALLOC!AQ460</f>
        <v>0</v>
      </c>
      <c r="AR460" s="698"/>
      <c r="AS460" s="697">
        <f>[52]ACCOUNTALLOC!AS460</f>
        <v>0</v>
      </c>
      <c r="AT460" s="697">
        <f>[52]ACCOUNTALLOC!AT460</f>
        <v>0</v>
      </c>
      <c r="AU460" s="697">
        <f>[52]ACCOUNTALLOC!AU460</f>
        <v>0</v>
      </c>
      <c r="AV460" s="697">
        <f>[52]ACCOUNTALLOC!AV460</f>
        <v>0</v>
      </c>
      <c r="AW460" s="697">
        <f>[52]ACCOUNTALLOC!AW460</f>
        <v>0</v>
      </c>
      <c r="AX460" s="697">
        <f>[52]ACCOUNTALLOC!AX460</f>
        <v>0</v>
      </c>
      <c r="AY460" s="697">
        <f>[52]ACCOUNTALLOC!AY460</f>
        <v>0</v>
      </c>
      <c r="AZ460" s="698"/>
      <c r="BA460" s="697">
        <f>[52]ACCOUNTALLOC!BA460</f>
        <v>0</v>
      </c>
      <c r="BB460" s="697">
        <f>[52]ACCOUNTALLOC!BB460</f>
        <v>0</v>
      </c>
      <c r="BC460" s="697">
        <f>[52]ACCOUNTALLOC!BC460</f>
        <v>0</v>
      </c>
      <c r="BD460" s="697">
        <f>[52]ACCOUNTALLOC!BD460</f>
        <v>0</v>
      </c>
      <c r="BE460" s="697">
        <f>[52]ACCOUNTALLOC!BE460</f>
        <v>0</v>
      </c>
      <c r="BF460" s="697">
        <f>[52]ACCOUNTALLOC!BF460</f>
        <v>0</v>
      </c>
      <c r="BG460" s="697">
        <f>[52]ACCOUNTALLOC!BG460</f>
        <v>0</v>
      </c>
      <c r="BH460" s="698"/>
      <c r="BI460" s="697">
        <f>[52]ACCOUNTALLOC!BI460</f>
        <v>0</v>
      </c>
      <c r="BJ460" s="697">
        <f>[52]ACCOUNTALLOC!BJ460</f>
        <v>0</v>
      </c>
      <c r="BK460" s="697">
        <f>[52]ACCOUNTALLOC!BK460</f>
        <v>0</v>
      </c>
      <c r="BL460" s="697">
        <f>[52]ACCOUNTALLOC!BL460</f>
        <v>0</v>
      </c>
      <c r="BM460" s="697">
        <f>[52]ACCOUNTALLOC!BM460</f>
        <v>0</v>
      </c>
      <c r="BN460" s="697">
        <f>[52]ACCOUNTALLOC!BN460</f>
        <v>0</v>
      </c>
      <c r="BO460" s="697">
        <f>[52]ACCOUNTALLOC!BO460</f>
        <v>0</v>
      </c>
      <c r="BP460" s="698"/>
      <c r="BQ460" s="697">
        <f>[52]ACCOUNTALLOC!BQ460</f>
        <v>0</v>
      </c>
      <c r="BR460" s="697">
        <f>[52]ACCOUNTALLOC!BR460</f>
        <v>0</v>
      </c>
      <c r="BS460" s="697">
        <f>[52]ACCOUNTALLOC!BS460</f>
        <v>0</v>
      </c>
      <c r="BT460" s="697">
        <f>[52]ACCOUNTALLOC!BT460</f>
        <v>0</v>
      </c>
      <c r="BU460" s="697">
        <f>[52]ACCOUNTALLOC!BU460</f>
        <v>0</v>
      </c>
      <c r="BV460" s="697">
        <f>[52]ACCOUNTALLOC!BV460</f>
        <v>0</v>
      </c>
      <c r="BW460" s="697">
        <f>[52]ACCOUNTALLOC!BW460</f>
        <v>0</v>
      </c>
      <c r="BX460" s="698"/>
      <c r="BY460" s="697">
        <f>[52]ACCOUNTALLOC!BY460</f>
        <v>0</v>
      </c>
      <c r="BZ460" s="697">
        <f>[52]ACCOUNTALLOC!BZ460</f>
        <v>0</v>
      </c>
      <c r="CA460" s="697">
        <f>[52]ACCOUNTALLOC!CA460</f>
        <v>0</v>
      </c>
      <c r="CB460" s="697">
        <f>[52]ACCOUNTALLOC!CB460</f>
        <v>0</v>
      </c>
      <c r="CC460" s="697">
        <f>[52]ACCOUNTALLOC!CC460</f>
        <v>0</v>
      </c>
      <c r="CD460" s="697">
        <f>[52]ACCOUNTALLOC!CD460</f>
        <v>0</v>
      </c>
      <c r="CE460" s="697">
        <f>[52]ACCOUNTALLOC!CE460</f>
        <v>0</v>
      </c>
      <c r="CF460" s="698"/>
      <c r="CG460" s="697">
        <f>[52]ACCOUNTALLOC!CG460</f>
        <v>0</v>
      </c>
      <c r="CH460" s="697">
        <f>[52]ACCOUNTALLOC!CH460</f>
        <v>0</v>
      </c>
      <c r="CI460" s="697">
        <f>[52]ACCOUNTALLOC!CI460</f>
        <v>0</v>
      </c>
      <c r="CJ460" s="697">
        <f>[52]ACCOUNTALLOC!CJ460</f>
        <v>0</v>
      </c>
      <c r="CK460" s="697">
        <f>[52]ACCOUNTALLOC!CK460</f>
        <v>0</v>
      </c>
      <c r="CL460" s="697">
        <f>[52]ACCOUNTALLOC!CL460</f>
        <v>0</v>
      </c>
      <c r="CM460" s="697">
        <f>[52]ACCOUNTALLOC!CM460</f>
        <v>0</v>
      </c>
      <c r="CN460" s="698">
        <f>[52]ACCOUNTALLOC!CN460</f>
        <v>0</v>
      </c>
      <c r="CO460" s="697">
        <f>[52]ACCOUNTALLOC!CO460</f>
        <v>0</v>
      </c>
      <c r="CP460" s="697">
        <f>[52]ACCOUNTALLOC!CP460</f>
        <v>0</v>
      </c>
      <c r="CQ460" s="697">
        <f>[52]ACCOUNTALLOC!CQ460</f>
        <v>0</v>
      </c>
      <c r="CR460" s="697">
        <f>[52]ACCOUNTALLOC!CR460</f>
        <v>0</v>
      </c>
      <c r="CS460" s="697">
        <f>[52]ACCOUNTALLOC!CS460</f>
        <v>0</v>
      </c>
      <c r="CT460" s="697">
        <f>[52]ACCOUNTALLOC!CT460</f>
        <v>0</v>
      </c>
      <c r="CU460" s="697">
        <f>[52]ACCOUNTALLOC!CU460</f>
        <v>0</v>
      </c>
      <c r="CW460" s="65">
        <f>[52]ACCOUNTALLOC!CW460</f>
        <v>0</v>
      </c>
      <c r="CX460" s="65">
        <f>[52]ACCOUNTALLOC!CX460</f>
        <v>0</v>
      </c>
      <c r="CY460" s="65">
        <f>[52]ACCOUNTALLOC!CY460</f>
        <v>0</v>
      </c>
      <c r="CZ460" s="65">
        <f>[52]ACCOUNTALLOC!CZ460</f>
        <v>0</v>
      </c>
      <c r="DA460" s="65">
        <f>[52]ACCOUNTALLOC!DA460</f>
        <v>0</v>
      </c>
      <c r="DB460" s="65">
        <f>[52]ACCOUNTALLOC!DB460</f>
        <v>0</v>
      </c>
      <c r="DC460" s="65">
        <f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>[52]ACCOUNTALLOC!E461</f>
        <v>0</v>
      </c>
      <c r="F461" s="697">
        <f>[52]ACCOUNTALLOC!F461</f>
        <v>0</v>
      </c>
      <c r="G461" s="697">
        <f>[52]ACCOUNTALLOC!G461</f>
        <v>0</v>
      </c>
      <c r="H461" s="697">
        <f>[52]ACCOUNTALLOC!H461</f>
        <v>0</v>
      </c>
      <c r="I461" s="697">
        <f>[52]ACCOUNTALLOC!I461</f>
        <v>0</v>
      </c>
      <c r="J461" s="697">
        <f>[52]ACCOUNTALLOC!J461</f>
        <v>0</v>
      </c>
      <c r="K461" s="697">
        <f>[52]ACCOUNTALLOC!K461</f>
        <v>0</v>
      </c>
      <c r="L461" s="698"/>
      <c r="M461" s="697">
        <f>[52]ACCOUNTALLOC!M461</f>
        <v>0</v>
      </c>
      <c r="N461" s="697">
        <f>[52]ACCOUNTALLOC!N461</f>
        <v>0</v>
      </c>
      <c r="O461" s="697">
        <f>[52]ACCOUNTALLOC!O461</f>
        <v>0</v>
      </c>
      <c r="P461" s="697">
        <f>[52]ACCOUNTALLOC!P461</f>
        <v>0</v>
      </c>
      <c r="Q461" s="697">
        <f>[52]ACCOUNTALLOC!Q461</f>
        <v>0</v>
      </c>
      <c r="R461" s="697">
        <f>[52]ACCOUNTALLOC!R461</f>
        <v>0</v>
      </c>
      <c r="S461" s="697">
        <f>[52]ACCOUNTALLOC!S461</f>
        <v>0</v>
      </c>
      <c r="T461" s="698"/>
      <c r="U461" s="697">
        <f>[52]ACCOUNTALLOC!U461</f>
        <v>0</v>
      </c>
      <c r="V461" s="697">
        <f>[52]ACCOUNTALLOC!V461</f>
        <v>0</v>
      </c>
      <c r="W461" s="697">
        <f>[52]ACCOUNTALLOC!W461</f>
        <v>0</v>
      </c>
      <c r="X461" s="697">
        <f>[52]ACCOUNTALLOC!X461</f>
        <v>0</v>
      </c>
      <c r="Y461" s="697">
        <f>[52]ACCOUNTALLOC!Y461</f>
        <v>0</v>
      </c>
      <c r="Z461" s="697">
        <f>[52]ACCOUNTALLOC!Z461</f>
        <v>0</v>
      </c>
      <c r="AA461" s="697">
        <f>[52]ACCOUNTALLOC!AA461</f>
        <v>0</v>
      </c>
      <c r="AB461" s="698"/>
      <c r="AC461" s="697">
        <f>[52]ACCOUNTALLOC!AC461</f>
        <v>0</v>
      </c>
      <c r="AD461" s="697">
        <f>[52]ACCOUNTALLOC!AD461</f>
        <v>0</v>
      </c>
      <c r="AE461" s="697">
        <f>[52]ACCOUNTALLOC!AE461</f>
        <v>0</v>
      </c>
      <c r="AF461" s="697">
        <f>[52]ACCOUNTALLOC!AF461</f>
        <v>0</v>
      </c>
      <c r="AG461" s="697">
        <f>[52]ACCOUNTALLOC!AG461</f>
        <v>0</v>
      </c>
      <c r="AH461" s="697">
        <f>[52]ACCOUNTALLOC!AH461</f>
        <v>0</v>
      </c>
      <c r="AI461" s="697">
        <f>[52]ACCOUNTALLOC!AI461</f>
        <v>0</v>
      </c>
      <c r="AJ461" s="698"/>
      <c r="AK461" s="697">
        <f>[52]ACCOUNTALLOC!AK461</f>
        <v>0</v>
      </c>
      <c r="AL461" s="697">
        <f>[52]ACCOUNTALLOC!AL461</f>
        <v>0</v>
      </c>
      <c r="AM461" s="697">
        <f>[52]ACCOUNTALLOC!AM461</f>
        <v>0</v>
      </c>
      <c r="AN461" s="697">
        <f>[52]ACCOUNTALLOC!AN461</f>
        <v>0</v>
      </c>
      <c r="AO461" s="697">
        <f>[52]ACCOUNTALLOC!AO461</f>
        <v>0</v>
      </c>
      <c r="AP461" s="697">
        <f>[52]ACCOUNTALLOC!AP461</f>
        <v>0</v>
      </c>
      <c r="AQ461" s="697">
        <f>[52]ACCOUNTALLOC!AQ461</f>
        <v>0</v>
      </c>
      <c r="AR461" s="698"/>
      <c r="AS461" s="697">
        <f>[52]ACCOUNTALLOC!AS461</f>
        <v>0</v>
      </c>
      <c r="AT461" s="697">
        <f>[52]ACCOUNTALLOC!AT461</f>
        <v>0</v>
      </c>
      <c r="AU461" s="697">
        <f>[52]ACCOUNTALLOC!AU461</f>
        <v>0</v>
      </c>
      <c r="AV461" s="697">
        <f>[52]ACCOUNTALLOC!AV461</f>
        <v>0</v>
      </c>
      <c r="AW461" s="697">
        <f>[52]ACCOUNTALLOC!AW461</f>
        <v>0</v>
      </c>
      <c r="AX461" s="697">
        <f>[52]ACCOUNTALLOC!AX461</f>
        <v>0</v>
      </c>
      <c r="AY461" s="697">
        <f>[52]ACCOUNTALLOC!AY461</f>
        <v>0</v>
      </c>
      <c r="AZ461" s="698"/>
      <c r="BA461" s="697">
        <f>[52]ACCOUNTALLOC!BA461</f>
        <v>0</v>
      </c>
      <c r="BB461" s="697">
        <f>[52]ACCOUNTALLOC!BB461</f>
        <v>0</v>
      </c>
      <c r="BC461" s="697">
        <f>[52]ACCOUNTALLOC!BC461</f>
        <v>0</v>
      </c>
      <c r="BD461" s="697">
        <f>[52]ACCOUNTALLOC!BD461</f>
        <v>0</v>
      </c>
      <c r="BE461" s="697">
        <f>[52]ACCOUNTALLOC!BE461</f>
        <v>0</v>
      </c>
      <c r="BF461" s="697">
        <f>[52]ACCOUNTALLOC!BF461</f>
        <v>0</v>
      </c>
      <c r="BG461" s="697">
        <f>[52]ACCOUNTALLOC!BG461</f>
        <v>0</v>
      </c>
      <c r="BH461" s="698"/>
      <c r="BI461" s="697">
        <f>[52]ACCOUNTALLOC!BI461</f>
        <v>0</v>
      </c>
      <c r="BJ461" s="697">
        <f>[52]ACCOUNTALLOC!BJ461</f>
        <v>0</v>
      </c>
      <c r="BK461" s="697">
        <f>[52]ACCOUNTALLOC!BK461</f>
        <v>0</v>
      </c>
      <c r="BL461" s="697">
        <f>[52]ACCOUNTALLOC!BL461</f>
        <v>0</v>
      </c>
      <c r="BM461" s="697">
        <f>[52]ACCOUNTALLOC!BM461</f>
        <v>0</v>
      </c>
      <c r="BN461" s="697">
        <f>[52]ACCOUNTALLOC!BN461</f>
        <v>0</v>
      </c>
      <c r="BO461" s="697">
        <f>[52]ACCOUNTALLOC!BO461</f>
        <v>0</v>
      </c>
      <c r="BP461" s="698"/>
      <c r="BQ461" s="697">
        <f>[52]ACCOUNTALLOC!BQ461</f>
        <v>0</v>
      </c>
      <c r="BR461" s="697">
        <f>[52]ACCOUNTALLOC!BR461</f>
        <v>0</v>
      </c>
      <c r="BS461" s="697">
        <f>[52]ACCOUNTALLOC!BS461</f>
        <v>0</v>
      </c>
      <c r="BT461" s="697">
        <f>[52]ACCOUNTALLOC!BT461</f>
        <v>0</v>
      </c>
      <c r="BU461" s="697">
        <f>[52]ACCOUNTALLOC!BU461</f>
        <v>0</v>
      </c>
      <c r="BV461" s="697">
        <f>[52]ACCOUNTALLOC!BV461</f>
        <v>0</v>
      </c>
      <c r="BW461" s="697">
        <f>[52]ACCOUNTALLOC!BW461</f>
        <v>0</v>
      </c>
      <c r="BX461" s="698"/>
      <c r="BY461" s="697">
        <f>[52]ACCOUNTALLOC!BY461</f>
        <v>0</v>
      </c>
      <c r="BZ461" s="697">
        <f>[52]ACCOUNTALLOC!BZ461</f>
        <v>0</v>
      </c>
      <c r="CA461" s="697">
        <f>[52]ACCOUNTALLOC!CA461</f>
        <v>0</v>
      </c>
      <c r="CB461" s="697">
        <f>[52]ACCOUNTALLOC!CB461</f>
        <v>0</v>
      </c>
      <c r="CC461" s="697">
        <f>[52]ACCOUNTALLOC!CC461</f>
        <v>0</v>
      </c>
      <c r="CD461" s="697">
        <f>[52]ACCOUNTALLOC!CD461</f>
        <v>0</v>
      </c>
      <c r="CE461" s="697">
        <f>[52]ACCOUNTALLOC!CE461</f>
        <v>0</v>
      </c>
      <c r="CF461" s="698"/>
      <c r="CG461" s="697">
        <f>[52]ACCOUNTALLOC!CG461</f>
        <v>0</v>
      </c>
      <c r="CH461" s="697">
        <f>[52]ACCOUNTALLOC!CH461</f>
        <v>0</v>
      </c>
      <c r="CI461" s="697">
        <f>[52]ACCOUNTALLOC!CI461</f>
        <v>0</v>
      </c>
      <c r="CJ461" s="697">
        <f>[52]ACCOUNTALLOC!CJ461</f>
        <v>0</v>
      </c>
      <c r="CK461" s="697">
        <f>[52]ACCOUNTALLOC!CK461</f>
        <v>0</v>
      </c>
      <c r="CL461" s="697">
        <f>[52]ACCOUNTALLOC!CL461</f>
        <v>0</v>
      </c>
      <c r="CM461" s="697">
        <f>[52]ACCOUNTALLOC!CM461</f>
        <v>0</v>
      </c>
      <c r="CN461" s="698">
        <f>[52]ACCOUNTALLOC!CN461</f>
        <v>0</v>
      </c>
      <c r="CO461" s="697">
        <f>[52]ACCOUNTALLOC!CO461</f>
        <v>0</v>
      </c>
      <c r="CP461" s="697">
        <f>[52]ACCOUNTALLOC!CP461</f>
        <v>0</v>
      </c>
      <c r="CQ461" s="697">
        <f>[52]ACCOUNTALLOC!CQ461</f>
        <v>0</v>
      </c>
      <c r="CR461" s="697">
        <f>[52]ACCOUNTALLOC!CR461</f>
        <v>0</v>
      </c>
      <c r="CS461" s="697">
        <f>[52]ACCOUNTALLOC!CS461</f>
        <v>0</v>
      </c>
      <c r="CT461" s="697">
        <f>[52]ACCOUNTALLOC!CT461</f>
        <v>0</v>
      </c>
      <c r="CU461" s="697">
        <f>[52]ACCOUNTALLOC!CU461</f>
        <v>0</v>
      </c>
      <c r="CW461" s="65">
        <f>[52]ACCOUNTALLOC!CW461</f>
        <v>0</v>
      </c>
      <c r="CX461" s="65">
        <f>[52]ACCOUNTALLOC!CX461</f>
        <v>0</v>
      </c>
      <c r="CY461" s="65">
        <f>[52]ACCOUNTALLOC!CY461</f>
        <v>0</v>
      </c>
      <c r="CZ461" s="65">
        <f>[52]ACCOUNTALLOC!CZ461</f>
        <v>0</v>
      </c>
      <c r="DA461" s="65">
        <f>[52]ACCOUNTALLOC!DA461</f>
        <v>0</v>
      </c>
      <c r="DB461" s="65">
        <f>[52]ACCOUNTALLOC!DB461</f>
        <v>0</v>
      </c>
      <c r="DC461" s="65">
        <f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>[52]ACCOUNTALLOC!E462</f>
        <v>0</v>
      </c>
      <c r="F462" s="697">
        <f>[52]ACCOUNTALLOC!F462</f>
        <v>0</v>
      </c>
      <c r="G462" s="697">
        <f>[52]ACCOUNTALLOC!G462</f>
        <v>0</v>
      </c>
      <c r="H462" s="697">
        <f>[52]ACCOUNTALLOC!H462</f>
        <v>0</v>
      </c>
      <c r="I462" s="697">
        <f>[52]ACCOUNTALLOC!I462</f>
        <v>0</v>
      </c>
      <c r="J462" s="697">
        <f>[52]ACCOUNTALLOC!J462</f>
        <v>0</v>
      </c>
      <c r="K462" s="697">
        <f>[52]ACCOUNTALLOC!K462</f>
        <v>0</v>
      </c>
      <c r="L462" s="698"/>
      <c r="M462" s="697">
        <f>[52]ACCOUNTALLOC!M462</f>
        <v>0</v>
      </c>
      <c r="N462" s="697">
        <f>[52]ACCOUNTALLOC!N462</f>
        <v>0</v>
      </c>
      <c r="O462" s="697">
        <f>[52]ACCOUNTALLOC!O462</f>
        <v>0</v>
      </c>
      <c r="P462" s="697">
        <f>[52]ACCOUNTALLOC!P462</f>
        <v>0</v>
      </c>
      <c r="Q462" s="697">
        <f>[52]ACCOUNTALLOC!Q462</f>
        <v>0</v>
      </c>
      <c r="R462" s="697">
        <f>[52]ACCOUNTALLOC!R462</f>
        <v>0</v>
      </c>
      <c r="S462" s="697">
        <f>[52]ACCOUNTALLOC!S462</f>
        <v>0</v>
      </c>
      <c r="T462" s="698"/>
      <c r="U462" s="697">
        <f>[52]ACCOUNTALLOC!U462</f>
        <v>0</v>
      </c>
      <c r="V462" s="697">
        <f>[52]ACCOUNTALLOC!V462</f>
        <v>0</v>
      </c>
      <c r="W462" s="697">
        <f>[52]ACCOUNTALLOC!W462</f>
        <v>0</v>
      </c>
      <c r="X462" s="697">
        <f>[52]ACCOUNTALLOC!X462</f>
        <v>0</v>
      </c>
      <c r="Y462" s="697">
        <f>[52]ACCOUNTALLOC!Y462</f>
        <v>0</v>
      </c>
      <c r="Z462" s="697">
        <f>[52]ACCOUNTALLOC!Z462</f>
        <v>0</v>
      </c>
      <c r="AA462" s="697">
        <f>[52]ACCOUNTALLOC!AA462</f>
        <v>0</v>
      </c>
      <c r="AB462" s="698"/>
      <c r="AC462" s="697">
        <f>[52]ACCOUNTALLOC!AC462</f>
        <v>0</v>
      </c>
      <c r="AD462" s="697">
        <f>[52]ACCOUNTALLOC!AD462</f>
        <v>0</v>
      </c>
      <c r="AE462" s="697">
        <f>[52]ACCOUNTALLOC!AE462</f>
        <v>0</v>
      </c>
      <c r="AF462" s="697">
        <f>[52]ACCOUNTALLOC!AF462</f>
        <v>0</v>
      </c>
      <c r="AG462" s="697">
        <f>[52]ACCOUNTALLOC!AG462</f>
        <v>0</v>
      </c>
      <c r="AH462" s="697">
        <f>[52]ACCOUNTALLOC!AH462</f>
        <v>0</v>
      </c>
      <c r="AI462" s="697">
        <f>[52]ACCOUNTALLOC!AI462</f>
        <v>0</v>
      </c>
      <c r="AJ462" s="698"/>
      <c r="AK462" s="697">
        <f>[52]ACCOUNTALLOC!AK462</f>
        <v>0</v>
      </c>
      <c r="AL462" s="697">
        <f>[52]ACCOUNTALLOC!AL462</f>
        <v>0</v>
      </c>
      <c r="AM462" s="697">
        <f>[52]ACCOUNTALLOC!AM462</f>
        <v>0</v>
      </c>
      <c r="AN462" s="697">
        <f>[52]ACCOUNTALLOC!AN462</f>
        <v>0</v>
      </c>
      <c r="AO462" s="697">
        <f>[52]ACCOUNTALLOC!AO462</f>
        <v>0</v>
      </c>
      <c r="AP462" s="697">
        <f>[52]ACCOUNTALLOC!AP462</f>
        <v>0</v>
      </c>
      <c r="AQ462" s="697">
        <f>[52]ACCOUNTALLOC!AQ462</f>
        <v>0</v>
      </c>
      <c r="AR462" s="698"/>
      <c r="AS462" s="697">
        <f>[52]ACCOUNTALLOC!AS462</f>
        <v>0</v>
      </c>
      <c r="AT462" s="697">
        <f>[52]ACCOUNTALLOC!AT462</f>
        <v>0</v>
      </c>
      <c r="AU462" s="697">
        <f>[52]ACCOUNTALLOC!AU462</f>
        <v>0</v>
      </c>
      <c r="AV462" s="697">
        <f>[52]ACCOUNTALLOC!AV462</f>
        <v>0</v>
      </c>
      <c r="AW462" s="697">
        <f>[52]ACCOUNTALLOC!AW462</f>
        <v>0</v>
      </c>
      <c r="AX462" s="697">
        <f>[52]ACCOUNTALLOC!AX462</f>
        <v>0</v>
      </c>
      <c r="AY462" s="697">
        <f>[52]ACCOUNTALLOC!AY462</f>
        <v>0</v>
      </c>
      <c r="AZ462" s="698"/>
      <c r="BA462" s="697">
        <f>[52]ACCOUNTALLOC!BA462</f>
        <v>0</v>
      </c>
      <c r="BB462" s="697">
        <f>[52]ACCOUNTALLOC!BB462</f>
        <v>0</v>
      </c>
      <c r="BC462" s="697">
        <f>[52]ACCOUNTALLOC!BC462</f>
        <v>0</v>
      </c>
      <c r="BD462" s="697">
        <f>[52]ACCOUNTALLOC!BD462</f>
        <v>0</v>
      </c>
      <c r="BE462" s="697">
        <f>[52]ACCOUNTALLOC!BE462</f>
        <v>0</v>
      </c>
      <c r="BF462" s="697">
        <f>[52]ACCOUNTALLOC!BF462</f>
        <v>0</v>
      </c>
      <c r="BG462" s="697">
        <f>[52]ACCOUNTALLOC!BG462</f>
        <v>0</v>
      </c>
      <c r="BH462" s="698"/>
      <c r="BI462" s="697">
        <f>[52]ACCOUNTALLOC!BI462</f>
        <v>0</v>
      </c>
      <c r="BJ462" s="697">
        <f>[52]ACCOUNTALLOC!BJ462</f>
        <v>0</v>
      </c>
      <c r="BK462" s="697">
        <f>[52]ACCOUNTALLOC!BK462</f>
        <v>0</v>
      </c>
      <c r="BL462" s="697">
        <f>[52]ACCOUNTALLOC!BL462</f>
        <v>0</v>
      </c>
      <c r="BM462" s="697">
        <f>[52]ACCOUNTALLOC!BM462</f>
        <v>0</v>
      </c>
      <c r="BN462" s="697">
        <f>[52]ACCOUNTALLOC!BN462</f>
        <v>0</v>
      </c>
      <c r="BO462" s="697">
        <f>[52]ACCOUNTALLOC!BO462</f>
        <v>0</v>
      </c>
      <c r="BP462" s="698"/>
      <c r="BQ462" s="697">
        <f>[52]ACCOUNTALLOC!BQ462</f>
        <v>0</v>
      </c>
      <c r="BR462" s="697">
        <f>[52]ACCOUNTALLOC!BR462</f>
        <v>0</v>
      </c>
      <c r="BS462" s="697">
        <f>[52]ACCOUNTALLOC!BS462</f>
        <v>0</v>
      </c>
      <c r="BT462" s="697">
        <f>[52]ACCOUNTALLOC!BT462</f>
        <v>0</v>
      </c>
      <c r="BU462" s="697">
        <f>[52]ACCOUNTALLOC!BU462</f>
        <v>0</v>
      </c>
      <c r="BV462" s="697">
        <f>[52]ACCOUNTALLOC!BV462</f>
        <v>0</v>
      </c>
      <c r="BW462" s="697">
        <f>[52]ACCOUNTALLOC!BW462</f>
        <v>0</v>
      </c>
      <c r="BX462" s="698"/>
      <c r="BY462" s="697">
        <f>[52]ACCOUNTALLOC!BY462</f>
        <v>0</v>
      </c>
      <c r="BZ462" s="697">
        <f>[52]ACCOUNTALLOC!BZ462</f>
        <v>0</v>
      </c>
      <c r="CA462" s="697">
        <f>[52]ACCOUNTALLOC!CA462</f>
        <v>0</v>
      </c>
      <c r="CB462" s="697">
        <f>[52]ACCOUNTALLOC!CB462</f>
        <v>0</v>
      </c>
      <c r="CC462" s="697">
        <f>[52]ACCOUNTALLOC!CC462</f>
        <v>0</v>
      </c>
      <c r="CD462" s="697">
        <f>[52]ACCOUNTALLOC!CD462</f>
        <v>0</v>
      </c>
      <c r="CE462" s="697">
        <f>[52]ACCOUNTALLOC!CE462</f>
        <v>0</v>
      </c>
      <c r="CF462" s="698"/>
      <c r="CG462" s="697">
        <f>[52]ACCOUNTALLOC!CG462</f>
        <v>0</v>
      </c>
      <c r="CH462" s="697">
        <f>[52]ACCOUNTALLOC!CH462</f>
        <v>0</v>
      </c>
      <c r="CI462" s="697">
        <f>[52]ACCOUNTALLOC!CI462</f>
        <v>0</v>
      </c>
      <c r="CJ462" s="697">
        <f>[52]ACCOUNTALLOC!CJ462</f>
        <v>0</v>
      </c>
      <c r="CK462" s="697">
        <f>[52]ACCOUNTALLOC!CK462</f>
        <v>0</v>
      </c>
      <c r="CL462" s="697">
        <f>[52]ACCOUNTALLOC!CL462</f>
        <v>0</v>
      </c>
      <c r="CM462" s="697">
        <f>[52]ACCOUNTALLOC!CM462</f>
        <v>0</v>
      </c>
      <c r="CN462" s="698">
        <f>[52]ACCOUNTALLOC!CN462</f>
        <v>0</v>
      </c>
      <c r="CO462" s="697">
        <f>[52]ACCOUNTALLOC!CO462</f>
        <v>0</v>
      </c>
      <c r="CP462" s="697">
        <f>[52]ACCOUNTALLOC!CP462</f>
        <v>0</v>
      </c>
      <c r="CQ462" s="697">
        <f>[52]ACCOUNTALLOC!CQ462</f>
        <v>0</v>
      </c>
      <c r="CR462" s="697">
        <f>[52]ACCOUNTALLOC!CR462</f>
        <v>0</v>
      </c>
      <c r="CS462" s="697">
        <f>[52]ACCOUNTALLOC!CS462</f>
        <v>0</v>
      </c>
      <c r="CT462" s="697">
        <f>[52]ACCOUNTALLOC!CT462</f>
        <v>0</v>
      </c>
      <c r="CU462" s="697">
        <f>[52]ACCOUNTALLOC!CU462</f>
        <v>0</v>
      </c>
      <c r="CW462" s="65">
        <f>[52]ACCOUNTALLOC!CW462</f>
        <v>0</v>
      </c>
      <c r="CX462" s="65">
        <f>[52]ACCOUNTALLOC!CX462</f>
        <v>0</v>
      </c>
      <c r="CY462" s="65">
        <f>[52]ACCOUNTALLOC!CY462</f>
        <v>0</v>
      </c>
      <c r="CZ462" s="65">
        <f>[52]ACCOUNTALLOC!CZ462</f>
        <v>0</v>
      </c>
      <c r="DA462" s="65">
        <f>[52]ACCOUNTALLOC!DA462</f>
        <v>0</v>
      </c>
      <c r="DB462" s="65">
        <f>[52]ACCOUNTALLOC!DB462</f>
        <v>0</v>
      </c>
      <c r="DC462" s="65">
        <f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>[52]ACCOUNTALLOC!E463</f>
        <v>0</v>
      </c>
      <c r="F463" s="697">
        <f>[52]ACCOUNTALLOC!F463</f>
        <v>0</v>
      </c>
      <c r="G463" s="697">
        <f>[52]ACCOUNTALLOC!G463</f>
        <v>0</v>
      </c>
      <c r="H463" s="697">
        <f>[52]ACCOUNTALLOC!H463</f>
        <v>0</v>
      </c>
      <c r="I463" s="697">
        <f>[52]ACCOUNTALLOC!I463</f>
        <v>0</v>
      </c>
      <c r="J463" s="697">
        <f>[52]ACCOUNTALLOC!J463</f>
        <v>0</v>
      </c>
      <c r="K463" s="697">
        <f>[52]ACCOUNTALLOC!K463</f>
        <v>0</v>
      </c>
      <c r="L463" s="698"/>
      <c r="M463" s="697">
        <f>[52]ACCOUNTALLOC!M463</f>
        <v>0</v>
      </c>
      <c r="N463" s="697">
        <f>[52]ACCOUNTALLOC!N463</f>
        <v>0</v>
      </c>
      <c r="O463" s="697">
        <f>[52]ACCOUNTALLOC!O463</f>
        <v>0</v>
      </c>
      <c r="P463" s="697">
        <f>[52]ACCOUNTALLOC!P463</f>
        <v>0</v>
      </c>
      <c r="Q463" s="697">
        <f>[52]ACCOUNTALLOC!Q463</f>
        <v>0</v>
      </c>
      <c r="R463" s="697">
        <f>[52]ACCOUNTALLOC!R463</f>
        <v>0</v>
      </c>
      <c r="S463" s="697">
        <f>[52]ACCOUNTALLOC!S463</f>
        <v>0</v>
      </c>
      <c r="T463" s="698"/>
      <c r="U463" s="697">
        <f>[52]ACCOUNTALLOC!U463</f>
        <v>0</v>
      </c>
      <c r="V463" s="697">
        <f>[52]ACCOUNTALLOC!V463</f>
        <v>0</v>
      </c>
      <c r="W463" s="697">
        <f>[52]ACCOUNTALLOC!W463</f>
        <v>0</v>
      </c>
      <c r="X463" s="697">
        <f>[52]ACCOUNTALLOC!X463</f>
        <v>0</v>
      </c>
      <c r="Y463" s="697">
        <f>[52]ACCOUNTALLOC!Y463</f>
        <v>0</v>
      </c>
      <c r="Z463" s="697">
        <f>[52]ACCOUNTALLOC!Z463</f>
        <v>0</v>
      </c>
      <c r="AA463" s="697">
        <f>[52]ACCOUNTALLOC!AA463</f>
        <v>0</v>
      </c>
      <c r="AB463" s="698"/>
      <c r="AC463" s="697">
        <f>[52]ACCOUNTALLOC!AC463</f>
        <v>0</v>
      </c>
      <c r="AD463" s="697">
        <f>[52]ACCOUNTALLOC!AD463</f>
        <v>0</v>
      </c>
      <c r="AE463" s="697">
        <f>[52]ACCOUNTALLOC!AE463</f>
        <v>0</v>
      </c>
      <c r="AF463" s="697">
        <f>[52]ACCOUNTALLOC!AF463</f>
        <v>0</v>
      </c>
      <c r="AG463" s="697">
        <f>[52]ACCOUNTALLOC!AG463</f>
        <v>0</v>
      </c>
      <c r="AH463" s="697">
        <f>[52]ACCOUNTALLOC!AH463</f>
        <v>0</v>
      </c>
      <c r="AI463" s="697">
        <f>[52]ACCOUNTALLOC!AI463</f>
        <v>0</v>
      </c>
      <c r="AJ463" s="698"/>
      <c r="AK463" s="697">
        <f>[52]ACCOUNTALLOC!AK463</f>
        <v>0</v>
      </c>
      <c r="AL463" s="697">
        <f>[52]ACCOUNTALLOC!AL463</f>
        <v>0</v>
      </c>
      <c r="AM463" s="697">
        <f>[52]ACCOUNTALLOC!AM463</f>
        <v>0</v>
      </c>
      <c r="AN463" s="697">
        <f>[52]ACCOUNTALLOC!AN463</f>
        <v>0</v>
      </c>
      <c r="AO463" s="697">
        <f>[52]ACCOUNTALLOC!AO463</f>
        <v>0</v>
      </c>
      <c r="AP463" s="697">
        <f>[52]ACCOUNTALLOC!AP463</f>
        <v>0</v>
      </c>
      <c r="AQ463" s="697">
        <f>[52]ACCOUNTALLOC!AQ463</f>
        <v>0</v>
      </c>
      <c r="AR463" s="698"/>
      <c r="AS463" s="697">
        <f>[52]ACCOUNTALLOC!AS463</f>
        <v>0</v>
      </c>
      <c r="AT463" s="697">
        <f>[52]ACCOUNTALLOC!AT463</f>
        <v>0</v>
      </c>
      <c r="AU463" s="697">
        <f>[52]ACCOUNTALLOC!AU463</f>
        <v>0</v>
      </c>
      <c r="AV463" s="697">
        <f>[52]ACCOUNTALLOC!AV463</f>
        <v>0</v>
      </c>
      <c r="AW463" s="697">
        <f>[52]ACCOUNTALLOC!AW463</f>
        <v>0</v>
      </c>
      <c r="AX463" s="697">
        <f>[52]ACCOUNTALLOC!AX463</f>
        <v>0</v>
      </c>
      <c r="AY463" s="697">
        <f>[52]ACCOUNTALLOC!AY463</f>
        <v>0</v>
      </c>
      <c r="AZ463" s="698"/>
      <c r="BA463" s="697">
        <f>[52]ACCOUNTALLOC!BA463</f>
        <v>0</v>
      </c>
      <c r="BB463" s="697">
        <f>[52]ACCOUNTALLOC!BB463</f>
        <v>0</v>
      </c>
      <c r="BC463" s="697">
        <f>[52]ACCOUNTALLOC!BC463</f>
        <v>0</v>
      </c>
      <c r="BD463" s="697">
        <f>[52]ACCOUNTALLOC!BD463</f>
        <v>0</v>
      </c>
      <c r="BE463" s="697">
        <f>[52]ACCOUNTALLOC!BE463</f>
        <v>0</v>
      </c>
      <c r="BF463" s="697">
        <f>[52]ACCOUNTALLOC!BF463</f>
        <v>0</v>
      </c>
      <c r="BG463" s="697">
        <f>[52]ACCOUNTALLOC!BG463</f>
        <v>0</v>
      </c>
      <c r="BH463" s="698"/>
      <c r="BI463" s="697">
        <f>[52]ACCOUNTALLOC!BI463</f>
        <v>0</v>
      </c>
      <c r="BJ463" s="697">
        <f>[52]ACCOUNTALLOC!BJ463</f>
        <v>0</v>
      </c>
      <c r="BK463" s="697">
        <f>[52]ACCOUNTALLOC!BK463</f>
        <v>0</v>
      </c>
      <c r="BL463" s="697">
        <f>[52]ACCOUNTALLOC!BL463</f>
        <v>0</v>
      </c>
      <c r="BM463" s="697">
        <f>[52]ACCOUNTALLOC!BM463</f>
        <v>0</v>
      </c>
      <c r="BN463" s="697">
        <f>[52]ACCOUNTALLOC!BN463</f>
        <v>0</v>
      </c>
      <c r="BO463" s="697">
        <f>[52]ACCOUNTALLOC!BO463</f>
        <v>0</v>
      </c>
      <c r="BP463" s="698"/>
      <c r="BQ463" s="697">
        <f>[52]ACCOUNTALLOC!BQ463</f>
        <v>0</v>
      </c>
      <c r="BR463" s="697">
        <f>[52]ACCOUNTALLOC!BR463</f>
        <v>0</v>
      </c>
      <c r="BS463" s="697">
        <f>[52]ACCOUNTALLOC!BS463</f>
        <v>0</v>
      </c>
      <c r="BT463" s="697">
        <f>[52]ACCOUNTALLOC!BT463</f>
        <v>0</v>
      </c>
      <c r="BU463" s="697">
        <f>[52]ACCOUNTALLOC!BU463</f>
        <v>0</v>
      </c>
      <c r="BV463" s="697">
        <f>[52]ACCOUNTALLOC!BV463</f>
        <v>0</v>
      </c>
      <c r="BW463" s="697">
        <f>[52]ACCOUNTALLOC!BW463</f>
        <v>0</v>
      </c>
      <c r="BX463" s="698"/>
      <c r="BY463" s="697">
        <f>[52]ACCOUNTALLOC!BY463</f>
        <v>0</v>
      </c>
      <c r="BZ463" s="697">
        <f>[52]ACCOUNTALLOC!BZ463</f>
        <v>0</v>
      </c>
      <c r="CA463" s="697">
        <f>[52]ACCOUNTALLOC!CA463</f>
        <v>0</v>
      </c>
      <c r="CB463" s="697">
        <f>[52]ACCOUNTALLOC!CB463</f>
        <v>0</v>
      </c>
      <c r="CC463" s="697">
        <f>[52]ACCOUNTALLOC!CC463</f>
        <v>0</v>
      </c>
      <c r="CD463" s="697">
        <f>[52]ACCOUNTALLOC!CD463</f>
        <v>0</v>
      </c>
      <c r="CE463" s="697">
        <f>[52]ACCOUNTALLOC!CE463</f>
        <v>0</v>
      </c>
      <c r="CF463" s="698"/>
      <c r="CG463" s="697">
        <f>[52]ACCOUNTALLOC!CG463</f>
        <v>0</v>
      </c>
      <c r="CH463" s="697">
        <f>[52]ACCOUNTALLOC!CH463</f>
        <v>0</v>
      </c>
      <c r="CI463" s="697">
        <f>[52]ACCOUNTALLOC!CI463</f>
        <v>0</v>
      </c>
      <c r="CJ463" s="697">
        <f>[52]ACCOUNTALLOC!CJ463</f>
        <v>0</v>
      </c>
      <c r="CK463" s="697">
        <f>[52]ACCOUNTALLOC!CK463</f>
        <v>0</v>
      </c>
      <c r="CL463" s="697">
        <f>[52]ACCOUNTALLOC!CL463</f>
        <v>0</v>
      </c>
      <c r="CM463" s="697">
        <f>[52]ACCOUNTALLOC!CM463</f>
        <v>0</v>
      </c>
      <c r="CN463" s="698">
        <f>[52]ACCOUNTALLOC!CN463</f>
        <v>0</v>
      </c>
      <c r="CO463" s="697">
        <f>[52]ACCOUNTALLOC!CO463</f>
        <v>0</v>
      </c>
      <c r="CP463" s="697">
        <f>[52]ACCOUNTALLOC!CP463</f>
        <v>0</v>
      </c>
      <c r="CQ463" s="697">
        <f>[52]ACCOUNTALLOC!CQ463</f>
        <v>0</v>
      </c>
      <c r="CR463" s="697">
        <f>[52]ACCOUNTALLOC!CR463</f>
        <v>0</v>
      </c>
      <c r="CS463" s="697">
        <f>[52]ACCOUNTALLOC!CS463</f>
        <v>0</v>
      </c>
      <c r="CT463" s="697">
        <f>[52]ACCOUNTALLOC!CT463</f>
        <v>0</v>
      </c>
      <c r="CU463" s="697">
        <f>[52]ACCOUNTALLOC!CU463</f>
        <v>0</v>
      </c>
      <c r="CW463" s="65">
        <f>[52]ACCOUNTALLOC!CW463</f>
        <v>0</v>
      </c>
      <c r="CX463" s="65">
        <f>[52]ACCOUNTALLOC!CX463</f>
        <v>0</v>
      </c>
      <c r="CY463" s="65">
        <f>[52]ACCOUNTALLOC!CY463</f>
        <v>0</v>
      </c>
      <c r="CZ463" s="65">
        <f>[52]ACCOUNTALLOC!CZ463</f>
        <v>0</v>
      </c>
      <c r="DA463" s="65">
        <f>[52]ACCOUNTALLOC!DA463</f>
        <v>0</v>
      </c>
      <c r="DB463" s="65">
        <f>[52]ACCOUNTALLOC!DB463</f>
        <v>0</v>
      </c>
      <c r="DC463" s="65">
        <f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>[52]ACCOUNTALLOC!E464</f>
        <v>0</v>
      </c>
      <c r="F464" s="697">
        <f>[52]ACCOUNTALLOC!F464</f>
        <v>0</v>
      </c>
      <c r="G464" s="697">
        <f>[52]ACCOUNTALLOC!G464</f>
        <v>0</v>
      </c>
      <c r="H464" s="697">
        <f>[52]ACCOUNTALLOC!H464</f>
        <v>0</v>
      </c>
      <c r="I464" s="697">
        <f>[52]ACCOUNTALLOC!I464</f>
        <v>0</v>
      </c>
      <c r="J464" s="697">
        <f>[52]ACCOUNTALLOC!J464</f>
        <v>0</v>
      </c>
      <c r="K464" s="697">
        <f>[52]ACCOUNTALLOC!K464</f>
        <v>0</v>
      </c>
      <c r="L464" s="698"/>
      <c r="M464" s="697">
        <f>[52]ACCOUNTALLOC!M464</f>
        <v>0</v>
      </c>
      <c r="N464" s="697">
        <f>[52]ACCOUNTALLOC!N464</f>
        <v>0</v>
      </c>
      <c r="O464" s="697">
        <f>[52]ACCOUNTALLOC!O464</f>
        <v>0</v>
      </c>
      <c r="P464" s="697">
        <f>[52]ACCOUNTALLOC!P464</f>
        <v>0</v>
      </c>
      <c r="Q464" s="697">
        <f>[52]ACCOUNTALLOC!Q464</f>
        <v>0</v>
      </c>
      <c r="R464" s="697">
        <f>[52]ACCOUNTALLOC!R464</f>
        <v>0</v>
      </c>
      <c r="S464" s="697">
        <f>[52]ACCOUNTALLOC!S464</f>
        <v>0</v>
      </c>
      <c r="T464" s="698"/>
      <c r="U464" s="697">
        <f>[52]ACCOUNTALLOC!U464</f>
        <v>0</v>
      </c>
      <c r="V464" s="697">
        <f>[52]ACCOUNTALLOC!V464</f>
        <v>0</v>
      </c>
      <c r="W464" s="697">
        <f>[52]ACCOUNTALLOC!W464</f>
        <v>0</v>
      </c>
      <c r="X464" s="697">
        <f>[52]ACCOUNTALLOC!X464</f>
        <v>0</v>
      </c>
      <c r="Y464" s="697">
        <f>[52]ACCOUNTALLOC!Y464</f>
        <v>0</v>
      </c>
      <c r="Z464" s="697">
        <f>[52]ACCOUNTALLOC!Z464</f>
        <v>0</v>
      </c>
      <c r="AA464" s="697">
        <f>[52]ACCOUNTALLOC!AA464</f>
        <v>0</v>
      </c>
      <c r="AB464" s="698"/>
      <c r="AC464" s="697">
        <f>[52]ACCOUNTALLOC!AC464</f>
        <v>0</v>
      </c>
      <c r="AD464" s="697">
        <f>[52]ACCOUNTALLOC!AD464</f>
        <v>0</v>
      </c>
      <c r="AE464" s="697">
        <f>[52]ACCOUNTALLOC!AE464</f>
        <v>0</v>
      </c>
      <c r="AF464" s="697">
        <f>[52]ACCOUNTALLOC!AF464</f>
        <v>0</v>
      </c>
      <c r="AG464" s="697">
        <f>[52]ACCOUNTALLOC!AG464</f>
        <v>0</v>
      </c>
      <c r="AH464" s="697">
        <f>[52]ACCOUNTALLOC!AH464</f>
        <v>0</v>
      </c>
      <c r="AI464" s="697">
        <f>[52]ACCOUNTALLOC!AI464</f>
        <v>0</v>
      </c>
      <c r="AJ464" s="698"/>
      <c r="AK464" s="697">
        <f>[52]ACCOUNTALLOC!AK464</f>
        <v>0</v>
      </c>
      <c r="AL464" s="697">
        <f>[52]ACCOUNTALLOC!AL464</f>
        <v>0</v>
      </c>
      <c r="AM464" s="697">
        <f>[52]ACCOUNTALLOC!AM464</f>
        <v>0</v>
      </c>
      <c r="AN464" s="697">
        <f>[52]ACCOUNTALLOC!AN464</f>
        <v>0</v>
      </c>
      <c r="AO464" s="697">
        <f>[52]ACCOUNTALLOC!AO464</f>
        <v>0</v>
      </c>
      <c r="AP464" s="697">
        <f>[52]ACCOUNTALLOC!AP464</f>
        <v>0</v>
      </c>
      <c r="AQ464" s="697">
        <f>[52]ACCOUNTALLOC!AQ464</f>
        <v>0</v>
      </c>
      <c r="AR464" s="698"/>
      <c r="AS464" s="697">
        <f>[52]ACCOUNTALLOC!AS464</f>
        <v>0</v>
      </c>
      <c r="AT464" s="697">
        <f>[52]ACCOUNTALLOC!AT464</f>
        <v>0</v>
      </c>
      <c r="AU464" s="697">
        <f>[52]ACCOUNTALLOC!AU464</f>
        <v>0</v>
      </c>
      <c r="AV464" s="697">
        <f>[52]ACCOUNTALLOC!AV464</f>
        <v>0</v>
      </c>
      <c r="AW464" s="697">
        <f>[52]ACCOUNTALLOC!AW464</f>
        <v>0</v>
      </c>
      <c r="AX464" s="697">
        <f>[52]ACCOUNTALLOC!AX464</f>
        <v>0</v>
      </c>
      <c r="AY464" s="697">
        <f>[52]ACCOUNTALLOC!AY464</f>
        <v>0</v>
      </c>
      <c r="AZ464" s="698"/>
      <c r="BA464" s="697">
        <f>[52]ACCOUNTALLOC!BA464</f>
        <v>0</v>
      </c>
      <c r="BB464" s="697">
        <f>[52]ACCOUNTALLOC!BB464</f>
        <v>0</v>
      </c>
      <c r="BC464" s="697">
        <f>[52]ACCOUNTALLOC!BC464</f>
        <v>0</v>
      </c>
      <c r="BD464" s="697">
        <f>[52]ACCOUNTALLOC!BD464</f>
        <v>0</v>
      </c>
      <c r="BE464" s="697">
        <f>[52]ACCOUNTALLOC!BE464</f>
        <v>0</v>
      </c>
      <c r="BF464" s="697">
        <f>[52]ACCOUNTALLOC!BF464</f>
        <v>0</v>
      </c>
      <c r="BG464" s="697">
        <f>[52]ACCOUNTALLOC!BG464</f>
        <v>0</v>
      </c>
      <c r="BH464" s="698"/>
      <c r="BI464" s="697">
        <f>[52]ACCOUNTALLOC!BI464</f>
        <v>0</v>
      </c>
      <c r="BJ464" s="697">
        <f>[52]ACCOUNTALLOC!BJ464</f>
        <v>0</v>
      </c>
      <c r="BK464" s="697">
        <f>[52]ACCOUNTALLOC!BK464</f>
        <v>0</v>
      </c>
      <c r="BL464" s="697">
        <f>[52]ACCOUNTALLOC!BL464</f>
        <v>0</v>
      </c>
      <c r="BM464" s="697">
        <f>[52]ACCOUNTALLOC!BM464</f>
        <v>0</v>
      </c>
      <c r="BN464" s="697">
        <f>[52]ACCOUNTALLOC!BN464</f>
        <v>0</v>
      </c>
      <c r="BO464" s="697">
        <f>[52]ACCOUNTALLOC!BO464</f>
        <v>0</v>
      </c>
      <c r="BP464" s="698"/>
      <c r="BQ464" s="697">
        <f>[52]ACCOUNTALLOC!BQ464</f>
        <v>0</v>
      </c>
      <c r="BR464" s="697">
        <f>[52]ACCOUNTALLOC!BR464</f>
        <v>0</v>
      </c>
      <c r="BS464" s="697">
        <f>[52]ACCOUNTALLOC!BS464</f>
        <v>0</v>
      </c>
      <c r="BT464" s="697">
        <f>[52]ACCOUNTALLOC!BT464</f>
        <v>0</v>
      </c>
      <c r="BU464" s="697">
        <f>[52]ACCOUNTALLOC!BU464</f>
        <v>0</v>
      </c>
      <c r="BV464" s="697">
        <f>[52]ACCOUNTALLOC!BV464</f>
        <v>0</v>
      </c>
      <c r="BW464" s="697">
        <f>[52]ACCOUNTALLOC!BW464</f>
        <v>0</v>
      </c>
      <c r="BX464" s="698"/>
      <c r="BY464" s="697">
        <f>[52]ACCOUNTALLOC!BY464</f>
        <v>0</v>
      </c>
      <c r="BZ464" s="697">
        <f>[52]ACCOUNTALLOC!BZ464</f>
        <v>0</v>
      </c>
      <c r="CA464" s="697">
        <f>[52]ACCOUNTALLOC!CA464</f>
        <v>0</v>
      </c>
      <c r="CB464" s="697">
        <f>[52]ACCOUNTALLOC!CB464</f>
        <v>0</v>
      </c>
      <c r="CC464" s="697">
        <f>[52]ACCOUNTALLOC!CC464</f>
        <v>0</v>
      </c>
      <c r="CD464" s="697">
        <f>[52]ACCOUNTALLOC!CD464</f>
        <v>0</v>
      </c>
      <c r="CE464" s="697">
        <f>[52]ACCOUNTALLOC!CE464</f>
        <v>0</v>
      </c>
      <c r="CF464" s="698"/>
      <c r="CG464" s="697">
        <f>[52]ACCOUNTALLOC!CG464</f>
        <v>0</v>
      </c>
      <c r="CH464" s="697">
        <f>[52]ACCOUNTALLOC!CH464</f>
        <v>0</v>
      </c>
      <c r="CI464" s="697">
        <f>[52]ACCOUNTALLOC!CI464</f>
        <v>0</v>
      </c>
      <c r="CJ464" s="697">
        <f>[52]ACCOUNTALLOC!CJ464</f>
        <v>0</v>
      </c>
      <c r="CK464" s="697">
        <f>[52]ACCOUNTALLOC!CK464</f>
        <v>0</v>
      </c>
      <c r="CL464" s="697">
        <f>[52]ACCOUNTALLOC!CL464</f>
        <v>0</v>
      </c>
      <c r="CM464" s="697">
        <f>[52]ACCOUNTALLOC!CM464</f>
        <v>0</v>
      </c>
      <c r="CN464" s="698">
        <f>[52]ACCOUNTALLOC!CN464</f>
        <v>0</v>
      </c>
      <c r="CO464" s="697">
        <f>[52]ACCOUNTALLOC!CO464</f>
        <v>0</v>
      </c>
      <c r="CP464" s="697">
        <f>[52]ACCOUNTALLOC!CP464</f>
        <v>0</v>
      </c>
      <c r="CQ464" s="697">
        <f>[52]ACCOUNTALLOC!CQ464</f>
        <v>0</v>
      </c>
      <c r="CR464" s="697">
        <f>[52]ACCOUNTALLOC!CR464</f>
        <v>0</v>
      </c>
      <c r="CS464" s="697">
        <f>[52]ACCOUNTALLOC!CS464</f>
        <v>0</v>
      </c>
      <c r="CT464" s="697">
        <f>[52]ACCOUNTALLOC!CT464</f>
        <v>0</v>
      </c>
      <c r="CU464" s="697">
        <f>[52]ACCOUNTALLOC!CU464</f>
        <v>0</v>
      </c>
      <c r="CW464" s="65">
        <f>[52]ACCOUNTALLOC!CW464</f>
        <v>0</v>
      </c>
      <c r="CX464" s="65">
        <f>[52]ACCOUNTALLOC!CX464</f>
        <v>0</v>
      </c>
      <c r="CY464" s="65">
        <f>[52]ACCOUNTALLOC!CY464</f>
        <v>0</v>
      </c>
      <c r="CZ464" s="65">
        <f>[52]ACCOUNTALLOC!CZ464</f>
        <v>0</v>
      </c>
      <c r="DA464" s="65">
        <f>[52]ACCOUNTALLOC!DA464</f>
        <v>0</v>
      </c>
      <c r="DB464" s="65">
        <f>[52]ACCOUNTALLOC!DB464</f>
        <v>0</v>
      </c>
      <c r="DC464" s="65">
        <f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>[52]ACCOUNTALLOC!E465</f>
        <v>0</v>
      </c>
      <c r="F465" s="697">
        <f>[52]ACCOUNTALLOC!F465</f>
        <v>0</v>
      </c>
      <c r="G465" s="697">
        <f>[52]ACCOUNTALLOC!G465</f>
        <v>0</v>
      </c>
      <c r="H465" s="697">
        <f>[52]ACCOUNTALLOC!H465</f>
        <v>0</v>
      </c>
      <c r="I465" s="697">
        <f>[52]ACCOUNTALLOC!I465</f>
        <v>0</v>
      </c>
      <c r="J465" s="697">
        <f>[52]ACCOUNTALLOC!J465</f>
        <v>0</v>
      </c>
      <c r="K465" s="697">
        <f>[52]ACCOUNTALLOC!K465</f>
        <v>0</v>
      </c>
      <c r="L465" s="698"/>
      <c r="M465" s="697">
        <f>[52]ACCOUNTALLOC!M465</f>
        <v>0</v>
      </c>
      <c r="N465" s="697">
        <f>[52]ACCOUNTALLOC!N465</f>
        <v>0</v>
      </c>
      <c r="O465" s="697">
        <f>[52]ACCOUNTALLOC!O465</f>
        <v>0</v>
      </c>
      <c r="P465" s="697">
        <f>[52]ACCOUNTALLOC!P465</f>
        <v>0</v>
      </c>
      <c r="Q465" s="697">
        <f>[52]ACCOUNTALLOC!Q465</f>
        <v>0</v>
      </c>
      <c r="R465" s="697">
        <f>[52]ACCOUNTALLOC!R465</f>
        <v>0</v>
      </c>
      <c r="S465" s="697">
        <f>[52]ACCOUNTALLOC!S465</f>
        <v>0</v>
      </c>
      <c r="T465" s="698"/>
      <c r="U465" s="697">
        <f>[52]ACCOUNTALLOC!U465</f>
        <v>0</v>
      </c>
      <c r="V465" s="697">
        <f>[52]ACCOUNTALLOC!V465</f>
        <v>0</v>
      </c>
      <c r="W465" s="697">
        <f>[52]ACCOUNTALLOC!W465</f>
        <v>0</v>
      </c>
      <c r="X465" s="697">
        <f>[52]ACCOUNTALLOC!X465</f>
        <v>0</v>
      </c>
      <c r="Y465" s="697">
        <f>[52]ACCOUNTALLOC!Y465</f>
        <v>0</v>
      </c>
      <c r="Z465" s="697">
        <f>[52]ACCOUNTALLOC!Z465</f>
        <v>0</v>
      </c>
      <c r="AA465" s="697">
        <f>[52]ACCOUNTALLOC!AA465</f>
        <v>0</v>
      </c>
      <c r="AB465" s="698"/>
      <c r="AC465" s="697">
        <f>[52]ACCOUNTALLOC!AC465</f>
        <v>0</v>
      </c>
      <c r="AD465" s="697">
        <f>[52]ACCOUNTALLOC!AD465</f>
        <v>0</v>
      </c>
      <c r="AE465" s="697">
        <f>[52]ACCOUNTALLOC!AE465</f>
        <v>0</v>
      </c>
      <c r="AF465" s="697">
        <f>[52]ACCOUNTALLOC!AF465</f>
        <v>0</v>
      </c>
      <c r="AG465" s="697">
        <f>[52]ACCOUNTALLOC!AG465</f>
        <v>0</v>
      </c>
      <c r="AH465" s="697">
        <f>[52]ACCOUNTALLOC!AH465</f>
        <v>0</v>
      </c>
      <c r="AI465" s="697">
        <f>[52]ACCOUNTALLOC!AI465</f>
        <v>0</v>
      </c>
      <c r="AJ465" s="698"/>
      <c r="AK465" s="697">
        <f>[52]ACCOUNTALLOC!AK465</f>
        <v>0</v>
      </c>
      <c r="AL465" s="697">
        <f>[52]ACCOUNTALLOC!AL465</f>
        <v>0</v>
      </c>
      <c r="AM465" s="697">
        <f>[52]ACCOUNTALLOC!AM465</f>
        <v>0</v>
      </c>
      <c r="AN465" s="697">
        <f>[52]ACCOUNTALLOC!AN465</f>
        <v>0</v>
      </c>
      <c r="AO465" s="697">
        <f>[52]ACCOUNTALLOC!AO465</f>
        <v>0</v>
      </c>
      <c r="AP465" s="697">
        <f>[52]ACCOUNTALLOC!AP465</f>
        <v>0</v>
      </c>
      <c r="AQ465" s="697">
        <f>[52]ACCOUNTALLOC!AQ465</f>
        <v>0</v>
      </c>
      <c r="AR465" s="698"/>
      <c r="AS465" s="697">
        <f>[52]ACCOUNTALLOC!AS465</f>
        <v>0</v>
      </c>
      <c r="AT465" s="697">
        <f>[52]ACCOUNTALLOC!AT465</f>
        <v>0</v>
      </c>
      <c r="AU465" s="697">
        <f>[52]ACCOUNTALLOC!AU465</f>
        <v>0</v>
      </c>
      <c r="AV465" s="697">
        <f>[52]ACCOUNTALLOC!AV465</f>
        <v>0</v>
      </c>
      <c r="AW465" s="697">
        <f>[52]ACCOUNTALLOC!AW465</f>
        <v>0</v>
      </c>
      <c r="AX465" s="697">
        <f>[52]ACCOUNTALLOC!AX465</f>
        <v>0</v>
      </c>
      <c r="AY465" s="697">
        <f>[52]ACCOUNTALLOC!AY465</f>
        <v>0</v>
      </c>
      <c r="AZ465" s="698"/>
      <c r="BA465" s="697">
        <f>[52]ACCOUNTALLOC!BA465</f>
        <v>0</v>
      </c>
      <c r="BB465" s="697">
        <f>[52]ACCOUNTALLOC!BB465</f>
        <v>0</v>
      </c>
      <c r="BC465" s="697">
        <f>[52]ACCOUNTALLOC!BC465</f>
        <v>0</v>
      </c>
      <c r="BD465" s="697">
        <f>[52]ACCOUNTALLOC!BD465</f>
        <v>0</v>
      </c>
      <c r="BE465" s="697">
        <f>[52]ACCOUNTALLOC!BE465</f>
        <v>0</v>
      </c>
      <c r="BF465" s="697">
        <f>[52]ACCOUNTALLOC!BF465</f>
        <v>0</v>
      </c>
      <c r="BG465" s="697">
        <f>[52]ACCOUNTALLOC!BG465</f>
        <v>0</v>
      </c>
      <c r="BH465" s="698"/>
      <c r="BI465" s="697">
        <f>[52]ACCOUNTALLOC!BI465</f>
        <v>0</v>
      </c>
      <c r="BJ465" s="697">
        <f>[52]ACCOUNTALLOC!BJ465</f>
        <v>0</v>
      </c>
      <c r="BK465" s="697">
        <f>[52]ACCOUNTALLOC!BK465</f>
        <v>0</v>
      </c>
      <c r="BL465" s="697">
        <f>[52]ACCOUNTALLOC!BL465</f>
        <v>0</v>
      </c>
      <c r="BM465" s="697">
        <f>[52]ACCOUNTALLOC!BM465</f>
        <v>0</v>
      </c>
      <c r="BN465" s="697">
        <f>[52]ACCOUNTALLOC!BN465</f>
        <v>0</v>
      </c>
      <c r="BO465" s="697">
        <f>[52]ACCOUNTALLOC!BO465</f>
        <v>0</v>
      </c>
      <c r="BP465" s="698"/>
      <c r="BQ465" s="697">
        <f>[52]ACCOUNTALLOC!BQ465</f>
        <v>0</v>
      </c>
      <c r="BR465" s="697">
        <f>[52]ACCOUNTALLOC!BR465</f>
        <v>0</v>
      </c>
      <c r="BS465" s="697">
        <f>[52]ACCOUNTALLOC!BS465</f>
        <v>0</v>
      </c>
      <c r="BT465" s="697">
        <f>[52]ACCOUNTALLOC!BT465</f>
        <v>0</v>
      </c>
      <c r="BU465" s="697">
        <f>[52]ACCOUNTALLOC!BU465</f>
        <v>0</v>
      </c>
      <c r="BV465" s="697">
        <f>[52]ACCOUNTALLOC!BV465</f>
        <v>0</v>
      </c>
      <c r="BW465" s="697">
        <f>[52]ACCOUNTALLOC!BW465</f>
        <v>0</v>
      </c>
      <c r="BX465" s="698"/>
      <c r="BY465" s="697">
        <f>[52]ACCOUNTALLOC!BY465</f>
        <v>0</v>
      </c>
      <c r="BZ465" s="697">
        <f>[52]ACCOUNTALLOC!BZ465</f>
        <v>0</v>
      </c>
      <c r="CA465" s="697">
        <f>[52]ACCOUNTALLOC!CA465</f>
        <v>0</v>
      </c>
      <c r="CB465" s="697">
        <f>[52]ACCOUNTALLOC!CB465</f>
        <v>0</v>
      </c>
      <c r="CC465" s="697">
        <f>[52]ACCOUNTALLOC!CC465</f>
        <v>0</v>
      </c>
      <c r="CD465" s="697">
        <f>[52]ACCOUNTALLOC!CD465</f>
        <v>0</v>
      </c>
      <c r="CE465" s="697">
        <f>[52]ACCOUNTALLOC!CE465</f>
        <v>0</v>
      </c>
      <c r="CF465" s="698"/>
      <c r="CG465" s="697">
        <f>[52]ACCOUNTALLOC!CG465</f>
        <v>0</v>
      </c>
      <c r="CH465" s="697">
        <f>[52]ACCOUNTALLOC!CH465</f>
        <v>0</v>
      </c>
      <c r="CI465" s="697">
        <f>[52]ACCOUNTALLOC!CI465</f>
        <v>0</v>
      </c>
      <c r="CJ465" s="697">
        <f>[52]ACCOUNTALLOC!CJ465</f>
        <v>0</v>
      </c>
      <c r="CK465" s="697">
        <f>[52]ACCOUNTALLOC!CK465</f>
        <v>0</v>
      </c>
      <c r="CL465" s="697">
        <f>[52]ACCOUNTALLOC!CL465</f>
        <v>0</v>
      </c>
      <c r="CM465" s="697">
        <f>[52]ACCOUNTALLOC!CM465</f>
        <v>0</v>
      </c>
      <c r="CN465" s="698">
        <f>[52]ACCOUNTALLOC!CN465</f>
        <v>0</v>
      </c>
      <c r="CO465" s="697">
        <f>[52]ACCOUNTALLOC!CO465</f>
        <v>0</v>
      </c>
      <c r="CP465" s="697">
        <f>[52]ACCOUNTALLOC!CP465</f>
        <v>0</v>
      </c>
      <c r="CQ465" s="697">
        <f>[52]ACCOUNTALLOC!CQ465</f>
        <v>0</v>
      </c>
      <c r="CR465" s="697">
        <f>[52]ACCOUNTALLOC!CR465</f>
        <v>0</v>
      </c>
      <c r="CS465" s="697">
        <f>[52]ACCOUNTALLOC!CS465</f>
        <v>0</v>
      </c>
      <c r="CT465" s="697">
        <f>[52]ACCOUNTALLOC!CT465</f>
        <v>0</v>
      </c>
      <c r="CU465" s="697">
        <f>[52]ACCOUNTALLOC!CU465</f>
        <v>0</v>
      </c>
      <c r="CW465" s="65">
        <f>[52]ACCOUNTALLOC!CW465</f>
        <v>0</v>
      </c>
      <c r="CX465" s="65">
        <f>[52]ACCOUNTALLOC!CX465</f>
        <v>0</v>
      </c>
      <c r="CY465" s="65">
        <f>[52]ACCOUNTALLOC!CY465</f>
        <v>0</v>
      </c>
      <c r="CZ465" s="65">
        <f>[52]ACCOUNTALLOC!CZ465</f>
        <v>0</v>
      </c>
      <c r="DA465" s="65">
        <f>[52]ACCOUNTALLOC!DA465</f>
        <v>0</v>
      </c>
      <c r="DB465" s="65">
        <f>[52]ACCOUNTALLOC!DB465</f>
        <v>0</v>
      </c>
      <c r="DC465" s="65">
        <f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>[52]ACCOUNTALLOC!E466</f>
        <v>0</v>
      </c>
      <c r="F466" s="697">
        <f>[52]ACCOUNTALLOC!F466</f>
        <v>0</v>
      </c>
      <c r="G466" s="697">
        <f>[52]ACCOUNTALLOC!G466</f>
        <v>0</v>
      </c>
      <c r="H466" s="697">
        <f>[52]ACCOUNTALLOC!H466</f>
        <v>0</v>
      </c>
      <c r="I466" s="697">
        <f>[52]ACCOUNTALLOC!I466</f>
        <v>0</v>
      </c>
      <c r="J466" s="697">
        <f>[52]ACCOUNTALLOC!J466</f>
        <v>0</v>
      </c>
      <c r="K466" s="697">
        <f>[52]ACCOUNTALLOC!K466</f>
        <v>0</v>
      </c>
      <c r="L466" s="698"/>
      <c r="M466" s="697">
        <f>[52]ACCOUNTALLOC!M466</f>
        <v>0</v>
      </c>
      <c r="N466" s="697">
        <f>[52]ACCOUNTALLOC!N466</f>
        <v>0</v>
      </c>
      <c r="O466" s="697">
        <f>[52]ACCOUNTALLOC!O466</f>
        <v>0</v>
      </c>
      <c r="P466" s="697">
        <f>[52]ACCOUNTALLOC!P466</f>
        <v>0</v>
      </c>
      <c r="Q466" s="697">
        <f>[52]ACCOUNTALLOC!Q466</f>
        <v>0</v>
      </c>
      <c r="R466" s="697">
        <f>[52]ACCOUNTALLOC!R466</f>
        <v>0</v>
      </c>
      <c r="S466" s="697">
        <f>[52]ACCOUNTALLOC!S466</f>
        <v>0</v>
      </c>
      <c r="T466" s="698"/>
      <c r="U466" s="697">
        <f>[52]ACCOUNTALLOC!U466</f>
        <v>0</v>
      </c>
      <c r="V466" s="697">
        <f>[52]ACCOUNTALLOC!V466</f>
        <v>0</v>
      </c>
      <c r="W466" s="697">
        <f>[52]ACCOUNTALLOC!W466</f>
        <v>0</v>
      </c>
      <c r="X466" s="697">
        <f>[52]ACCOUNTALLOC!X466</f>
        <v>0</v>
      </c>
      <c r="Y466" s="697">
        <f>[52]ACCOUNTALLOC!Y466</f>
        <v>0</v>
      </c>
      <c r="Z466" s="697">
        <f>[52]ACCOUNTALLOC!Z466</f>
        <v>0</v>
      </c>
      <c r="AA466" s="697">
        <f>[52]ACCOUNTALLOC!AA466</f>
        <v>0</v>
      </c>
      <c r="AB466" s="698"/>
      <c r="AC466" s="697">
        <f>[52]ACCOUNTALLOC!AC466</f>
        <v>0</v>
      </c>
      <c r="AD466" s="697">
        <f>[52]ACCOUNTALLOC!AD466</f>
        <v>0</v>
      </c>
      <c r="AE466" s="697">
        <f>[52]ACCOUNTALLOC!AE466</f>
        <v>0</v>
      </c>
      <c r="AF466" s="697">
        <f>[52]ACCOUNTALLOC!AF466</f>
        <v>0</v>
      </c>
      <c r="AG466" s="697">
        <f>[52]ACCOUNTALLOC!AG466</f>
        <v>0</v>
      </c>
      <c r="AH466" s="697">
        <f>[52]ACCOUNTALLOC!AH466</f>
        <v>0</v>
      </c>
      <c r="AI466" s="697">
        <f>[52]ACCOUNTALLOC!AI466</f>
        <v>0</v>
      </c>
      <c r="AJ466" s="698"/>
      <c r="AK466" s="697">
        <f>[52]ACCOUNTALLOC!AK466</f>
        <v>0</v>
      </c>
      <c r="AL466" s="697">
        <f>[52]ACCOUNTALLOC!AL466</f>
        <v>0</v>
      </c>
      <c r="AM466" s="697">
        <f>[52]ACCOUNTALLOC!AM466</f>
        <v>0</v>
      </c>
      <c r="AN466" s="697">
        <f>[52]ACCOUNTALLOC!AN466</f>
        <v>0</v>
      </c>
      <c r="AO466" s="697">
        <f>[52]ACCOUNTALLOC!AO466</f>
        <v>0</v>
      </c>
      <c r="AP466" s="697">
        <f>[52]ACCOUNTALLOC!AP466</f>
        <v>0</v>
      </c>
      <c r="AQ466" s="697">
        <f>[52]ACCOUNTALLOC!AQ466</f>
        <v>0</v>
      </c>
      <c r="AR466" s="698"/>
      <c r="AS466" s="697">
        <f>[52]ACCOUNTALLOC!AS466</f>
        <v>0</v>
      </c>
      <c r="AT466" s="697">
        <f>[52]ACCOUNTALLOC!AT466</f>
        <v>0</v>
      </c>
      <c r="AU466" s="697">
        <f>[52]ACCOUNTALLOC!AU466</f>
        <v>0</v>
      </c>
      <c r="AV466" s="697">
        <f>[52]ACCOUNTALLOC!AV466</f>
        <v>0</v>
      </c>
      <c r="AW466" s="697">
        <f>[52]ACCOUNTALLOC!AW466</f>
        <v>0</v>
      </c>
      <c r="AX466" s="697">
        <f>[52]ACCOUNTALLOC!AX466</f>
        <v>0</v>
      </c>
      <c r="AY466" s="697">
        <f>[52]ACCOUNTALLOC!AY466</f>
        <v>0</v>
      </c>
      <c r="AZ466" s="698"/>
      <c r="BA466" s="697">
        <f>[52]ACCOUNTALLOC!BA466</f>
        <v>0</v>
      </c>
      <c r="BB466" s="697">
        <f>[52]ACCOUNTALLOC!BB466</f>
        <v>0</v>
      </c>
      <c r="BC466" s="697">
        <f>[52]ACCOUNTALLOC!BC466</f>
        <v>0</v>
      </c>
      <c r="BD466" s="697">
        <f>[52]ACCOUNTALLOC!BD466</f>
        <v>0</v>
      </c>
      <c r="BE466" s="697">
        <f>[52]ACCOUNTALLOC!BE466</f>
        <v>0</v>
      </c>
      <c r="BF466" s="697">
        <f>[52]ACCOUNTALLOC!BF466</f>
        <v>0</v>
      </c>
      <c r="BG466" s="697">
        <f>[52]ACCOUNTALLOC!BG466</f>
        <v>0</v>
      </c>
      <c r="BH466" s="698"/>
      <c r="BI466" s="697">
        <f>[52]ACCOUNTALLOC!BI466</f>
        <v>0</v>
      </c>
      <c r="BJ466" s="697">
        <f>[52]ACCOUNTALLOC!BJ466</f>
        <v>0</v>
      </c>
      <c r="BK466" s="697">
        <f>[52]ACCOUNTALLOC!BK466</f>
        <v>0</v>
      </c>
      <c r="BL466" s="697">
        <f>[52]ACCOUNTALLOC!BL466</f>
        <v>0</v>
      </c>
      <c r="BM466" s="697">
        <f>[52]ACCOUNTALLOC!BM466</f>
        <v>0</v>
      </c>
      <c r="BN466" s="697">
        <f>[52]ACCOUNTALLOC!BN466</f>
        <v>0</v>
      </c>
      <c r="BO466" s="697">
        <f>[52]ACCOUNTALLOC!BO466</f>
        <v>0</v>
      </c>
      <c r="BP466" s="698"/>
      <c r="BQ466" s="697">
        <f>[52]ACCOUNTALLOC!BQ466</f>
        <v>0</v>
      </c>
      <c r="BR466" s="697">
        <f>[52]ACCOUNTALLOC!BR466</f>
        <v>0</v>
      </c>
      <c r="BS466" s="697">
        <f>[52]ACCOUNTALLOC!BS466</f>
        <v>0</v>
      </c>
      <c r="BT466" s="697">
        <f>[52]ACCOUNTALLOC!BT466</f>
        <v>0</v>
      </c>
      <c r="BU466" s="697">
        <f>[52]ACCOUNTALLOC!BU466</f>
        <v>0</v>
      </c>
      <c r="BV466" s="697">
        <f>[52]ACCOUNTALLOC!BV466</f>
        <v>0</v>
      </c>
      <c r="BW466" s="697">
        <f>[52]ACCOUNTALLOC!BW466</f>
        <v>0</v>
      </c>
      <c r="BX466" s="698"/>
      <c r="BY466" s="697">
        <f>[52]ACCOUNTALLOC!BY466</f>
        <v>0</v>
      </c>
      <c r="BZ466" s="697">
        <f>[52]ACCOUNTALLOC!BZ466</f>
        <v>0</v>
      </c>
      <c r="CA466" s="697">
        <f>[52]ACCOUNTALLOC!CA466</f>
        <v>0</v>
      </c>
      <c r="CB466" s="697">
        <f>[52]ACCOUNTALLOC!CB466</f>
        <v>0</v>
      </c>
      <c r="CC466" s="697">
        <f>[52]ACCOUNTALLOC!CC466</f>
        <v>0</v>
      </c>
      <c r="CD466" s="697">
        <f>[52]ACCOUNTALLOC!CD466</f>
        <v>0</v>
      </c>
      <c r="CE466" s="697">
        <f>[52]ACCOUNTALLOC!CE466</f>
        <v>0</v>
      </c>
      <c r="CF466" s="698"/>
      <c r="CG466" s="697">
        <f>[52]ACCOUNTALLOC!CG466</f>
        <v>0</v>
      </c>
      <c r="CH466" s="697">
        <f>[52]ACCOUNTALLOC!CH466</f>
        <v>0</v>
      </c>
      <c r="CI466" s="697">
        <f>[52]ACCOUNTALLOC!CI466</f>
        <v>0</v>
      </c>
      <c r="CJ466" s="697">
        <f>[52]ACCOUNTALLOC!CJ466</f>
        <v>0</v>
      </c>
      <c r="CK466" s="697">
        <f>[52]ACCOUNTALLOC!CK466</f>
        <v>0</v>
      </c>
      <c r="CL466" s="697">
        <f>[52]ACCOUNTALLOC!CL466</f>
        <v>0</v>
      </c>
      <c r="CM466" s="697">
        <f>[52]ACCOUNTALLOC!CM466</f>
        <v>0</v>
      </c>
      <c r="CN466" s="698">
        <f>[52]ACCOUNTALLOC!CN466</f>
        <v>0</v>
      </c>
      <c r="CO466" s="697">
        <f>[52]ACCOUNTALLOC!CO466</f>
        <v>0</v>
      </c>
      <c r="CP466" s="697">
        <f>[52]ACCOUNTALLOC!CP466</f>
        <v>0</v>
      </c>
      <c r="CQ466" s="697">
        <f>[52]ACCOUNTALLOC!CQ466</f>
        <v>0</v>
      </c>
      <c r="CR466" s="697">
        <f>[52]ACCOUNTALLOC!CR466</f>
        <v>0</v>
      </c>
      <c r="CS466" s="697">
        <f>[52]ACCOUNTALLOC!CS466</f>
        <v>0</v>
      </c>
      <c r="CT466" s="697">
        <f>[52]ACCOUNTALLOC!CT466</f>
        <v>0</v>
      </c>
      <c r="CU466" s="697">
        <f>[52]ACCOUNTALLOC!CU466</f>
        <v>0</v>
      </c>
      <c r="CW466" s="65">
        <f>[52]ACCOUNTALLOC!CW466</f>
        <v>0</v>
      </c>
      <c r="CX466" s="65">
        <f>[52]ACCOUNTALLOC!CX466</f>
        <v>0</v>
      </c>
      <c r="CY466" s="65">
        <f>[52]ACCOUNTALLOC!CY466</f>
        <v>0</v>
      </c>
      <c r="CZ466" s="65">
        <f>[52]ACCOUNTALLOC!CZ466</f>
        <v>0</v>
      </c>
      <c r="DA466" s="65">
        <f>[52]ACCOUNTALLOC!DA466</f>
        <v>0</v>
      </c>
      <c r="DB466" s="65">
        <f>[52]ACCOUNTALLOC!DB466</f>
        <v>0</v>
      </c>
      <c r="DC466" s="65">
        <f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>[52]ACCOUNTALLOC!E467</f>
        <v>0</v>
      </c>
      <c r="F467" s="697">
        <f>[52]ACCOUNTALLOC!F467</f>
        <v>0</v>
      </c>
      <c r="G467" s="697">
        <f>[52]ACCOUNTALLOC!G467</f>
        <v>0</v>
      </c>
      <c r="H467" s="697">
        <f>[52]ACCOUNTALLOC!H467</f>
        <v>0</v>
      </c>
      <c r="I467" s="697">
        <f>[52]ACCOUNTALLOC!I467</f>
        <v>0</v>
      </c>
      <c r="J467" s="697">
        <f>[52]ACCOUNTALLOC!J467</f>
        <v>0</v>
      </c>
      <c r="K467" s="697">
        <f>[52]ACCOUNTALLOC!K467</f>
        <v>0</v>
      </c>
      <c r="L467" s="698"/>
      <c r="M467" s="697">
        <f>[52]ACCOUNTALLOC!M467</f>
        <v>0</v>
      </c>
      <c r="N467" s="697">
        <f>[52]ACCOUNTALLOC!N467</f>
        <v>0</v>
      </c>
      <c r="O467" s="697">
        <f>[52]ACCOUNTALLOC!O467</f>
        <v>0</v>
      </c>
      <c r="P467" s="697">
        <f>[52]ACCOUNTALLOC!P467</f>
        <v>0</v>
      </c>
      <c r="Q467" s="697">
        <f>[52]ACCOUNTALLOC!Q467</f>
        <v>0</v>
      </c>
      <c r="R467" s="697">
        <f>[52]ACCOUNTALLOC!R467</f>
        <v>0</v>
      </c>
      <c r="S467" s="697">
        <f>[52]ACCOUNTALLOC!S467</f>
        <v>0</v>
      </c>
      <c r="T467" s="698"/>
      <c r="U467" s="697">
        <f>[52]ACCOUNTALLOC!U467</f>
        <v>0</v>
      </c>
      <c r="V467" s="697">
        <f>[52]ACCOUNTALLOC!V467</f>
        <v>0</v>
      </c>
      <c r="W467" s="697">
        <f>[52]ACCOUNTALLOC!W467</f>
        <v>0</v>
      </c>
      <c r="X467" s="697">
        <f>[52]ACCOUNTALLOC!X467</f>
        <v>0</v>
      </c>
      <c r="Y467" s="697">
        <f>[52]ACCOUNTALLOC!Y467</f>
        <v>0</v>
      </c>
      <c r="Z467" s="697">
        <f>[52]ACCOUNTALLOC!Z467</f>
        <v>0</v>
      </c>
      <c r="AA467" s="697">
        <f>[52]ACCOUNTALLOC!AA467</f>
        <v>0</v>
      </c>
      <c r="AB467" s="698"/>
      <c r="AC467" s="697">
        <f>[52]ACCOUNTALLOC!AC467</f>
        <v>0</v>
      </c>
      <c r="AD467" s="697">
        <f>[52]ACCOUNTALLOC!AD467</f>
        <v>0</v>
      </c>
      <c r="AE467" s="697">
        <f>[52]ACCOUNTALLOC!AE467</f>
        <v>0</v>
      </c>
      <c r="AF467" s="697">
        <f>[52]ACCOUNTALLOC!AF467</f>
        <v>0</v>
      </c>
      <c r="AG467" s="697">
        <f>[52]ACCOUNTALLOC!AG467</f>
        <v>0</v>
      </c>
      <c r="AH467" s="697">
        <f>[52]ACCOUNTALLOC!AH467</f>
        <v>0</v>
      </c>
      <c r="AI467" s="697">
        <f>[52]ACCOUNTALLOC!AI467</f>
        <v>0</v>
      </c>
      <c r="AJ467" s="698"/>
      <c r="AK467" s="697">
        <f>[52]ACCOUNTALLOC!AK467</f>
        <v>0</v>
      </c>
      <c r="AL467" s="697">
        <f>[52]ACCOUNTALLOC!AL467</f>
        <v>0</v>
      </c>
      <c r="AM467" s="697">
        <f>[52]ACCOUNTALLOC!AM467</f>
        <v>0</v>
      </c>
      <c r="AN467" s="697">
        <f>[52]ACCOUNTALLOC!AN467</f>
        <v>0</v>
      </c>
      <c r="AO467" s="697">
        <f>[52]ACCOUNTALLOC!AO467</f>
        <v>0</v>
      </c>
      <c r="AP467" s="697">
        <f>[52]ACCOUNTALLOC!AP467</f>
        <v>0</v>
      </c>
      <c r="AQ467" s="697">
        <f>[52]ACCOUNTALLOC!AQ467</f>
        <v>0</v>
      </c>
      <c r="AR467" s="698"/>
      <c r="AS467" s="697">
        <f>[52]ACCOUNTALLOC!AS467</f>
        <v>0</v>
      </c>
      <c r="AT467" s="697">
        <f>[52]ACCOUNTALLOC!AT467</f>
        <v>0</v>
      </c>
      <c r="AU467" s="697">
        <f>[52]ACCOUNTALLOC!AU467</f>
        <v>0</v>
      </c>
      <c r="AV467" s="697">
        <f>[52]ACCOUNTALLOC!AV467</f>
        <v>0</v>
      </c>
      <c r="AW467" s="697">
        <f>[52]ACCOUNTALLOC!AW467</f>
        <v>0</v>
      </c>
      <c r="AX467" s="697">
        <f>[52]ACCOUNTALLOC!AX467</f>
        <v>0</v>
      </c>
      <c r="AY467" s="697">
        <f>[52]ACCOUNTALLOC!AY467</f>
        <v>0</v>
      </c>
      <c r="AZ467" s="698"/>
      <c r="BA467" s="697">
        <f>[52]ACCOUNTALLOC!BA467</f>
        <v>0</v>
      </c>
      <c r="BB467" s="697">
        <f>[52]ACCOUNTALLOC!BB467</f>
        <v>0</v>
      </c>
      <c r="BC467" s="697">
        <f>[52]ACCOUNTALLOC!BC467</f>
        <v>0</v>
      </c>
      <c r="BD467" s="697">
        <f>[52]ACCOUNTALLOC!BD467</f>
        <v>0</v>
      </c>
      <c r="BE467" s="697">
        <f>[52]ACCOUNTALLOC!BE467</f>
        <v>0</v>
      </c>
      <c r="BF467" s="697">
        <f>[52]ACCOUNTALLOC!BF467</f>
        <v>0</v>
      </c>
      <c r="BG467" s="697">
        <f>[52]ACCOUNTALLOC!BG467</f>
        <v>0</v>
      </c>
      <c r="BH467" s="698"/>
      <c r="BI467" s="697">
        <f>[52]ACCOUNTALLOC!BI467</f>
        <v>0</v>
      </c>
      <c r="BJ467" s="697">
        <f>[52]ACCOUNTALLOC!BJ467</f>
        <v>0</v>
      </c>
      <c r="BK467" s="697">
        <f>[52]ACCOUNTALLOC!BK467</f>
        <v>0</v>
      </c>
      <c r="BL467" s="697">
        <f>[52]ACCOUNTALLOC!BL467</f>
        <v>0</v>
      </c>
      <c r="BM467" s="697">
        <f>[52]ACCOUNTALLOC!BM467</f>
        <v>0</v>
      </c>
      <c r="BN467" s="697">
        <f>[52]ACCOUNTALLOC!BN467</f>
        <v>0</v>
      </c>
      <c r="BO467" s="697">
        <f>[52]ACCOUNTALLOC!BO467</f>
        <v>0</v>
      </c>
      <c r="BP467" s="698"/>
      <c r="BQ467" s="697">
        <f>[52]ACCOUNTALLOC!BQ467</f>
        <v>0</v>
      </c>
      <c r="BR467" s="697">
        <f>[52]ACCOUNTALLOC!BR467</f>
        <v>0</v>
      </c>
      <c r="BS467" s="697">
        <f>[52]ACCOUNTALLOC!BS467</f>
        <v>0</v>
      </c>
      <c r="BT467" s="697">
        <f>[52]ACCOUNTALLOC!BT467</f>
        <v>0</v>
      </c>
      <c r="BU467" s="697">
        <f>[52]ACCOUNTALLOC!BU467</f>
        <v>0</v>
      </c>
      <c r="BV467" s="697">
        <f>[52]ACCOUNTALLOC!BV467</f>
        <v>0</v>
      </c>
      <c r="BW467" s="697">
        <f>[52]ACCOUNTALLOC!BW467</f>
        <v>0</v>
      </c>
      <c r="BX467" s="698"/>
      <c r="BY467" s="697">
        <f>[52]ACCOUNTALLOC!BY467</f>
        <v>0</v>
      </c>
      <c r="BZ467" s="697">
        <f>[52]ACCOUNTALLOC!BZ467</f>
        <v>0</v>
      </c>
      <c r="CA467" s="697">
        <f>[52]ACCOUNTALLOC!CA467</f>
        <v>0</v>
      </c>
      <c r="CB467" s="697">
        <f>[52]ACCOUNTALLOC!CB467</f>
        <v>0</v>
      </c>
      <c r="CC467" s="697">
        <f>[52]ACCOUNTALLOC!CC467</f>
        <v>0</v>
      </c>
      <c r="CD467" s="697">
        <f>[52]ACCOUNTALLOC!CD467</f>
        <v>0</v>
      </c>
      <c r="CE467" s="697">
        <f>[52]ACCOUNTALLOC!CE467</f>
        <v>0</v>
      </c>
      <c r="CF467" s="698"/>
      <c r="CG467" s="697">
        <f>[52]ACCOUNTALLOC!CG467</f>
        <v>0</v>
      </c>
      <c r="CH467" s="697">
        <f>[52]ACCOUNTALLOC!CH467</f>
        <v>0</v>
      </c>
      <c r="CI467" s="697">
        <f>[52]ACCOUNTALLOC!CI467</f>
        <v>0</v>
      </c>
      <c r="CJ467" s="697">
        <f>[52]ACCOUNTALLOC!CJ467</f>
        <v>0</v>
      </c>
      <c r="CK467" s="697">
        <f>[52]ACCOUNTALLOC!CK467</f>
        <v>0</v>
      </c>
      <c r="CL467" s="697">
        <f>[52]ACCOUNTALLOC!CL467</f>
        <v>0</v>
      </c>
      <c r="CM467" s="697">
        <f>[52]ACCOUNTALLOC!CM467</f>
        <v>0</v>
      </c>
      <c r="CN467" s="698">
        <f>[52]ACCOUNTALLOC!CN467</f>
        <v>0</v>
      </c>
      <c r="CO467" s="697">
        <f>[52]ACCOUNTALLOC!CO467</f>
        <v>0</v>
      </c>
      <c r="CP467" s="697">
        <f>[52]ACCOUNTALLOC!CP467</f>
        <v>0</v>
      </c>
      <c r="CQ467" s="697">
        <f>[52]ACCOUNTALLOC!CQ467</f>
        <v>0</v>
      </c>
      <c r="CR467" s="697">
        <f>[52]ACCOUNTALLOC!CR467</f>
        <v>0</v>
      </c>
      <c r="CS467" s="697">
        <f>[52]ACCOUNTALLOC!CS467</f>
        <v>0</v>
      </c>
      <c r="CT467" s="697">
        <f>[52]ACCOUNTALLOC!CT467</f>
        <v>0</v>
      </c>
      <c r="CU467" s="697">
        <f>[52]ACCOUNTALLOC!CU467</f>
        <v>0</v>
      </c>
      <c r="CW467" s="65">
        <f>[52]ACCOUNTALLOC!CW467</f>
        <v>0</v>
      </c>
      <c r="CX467" s="65">
        <f>[52]ACCOUNTALLOC!CX467</f>
        <v>0</v>
      </c>
      <c r="CY467" s="65">
        <f>[52]ACCOUNTALLOC!CY467</f>
        <v>0</v>
      </c>
      <c r="CZ467" s="65">
        <f>[52]ACCOUNTALLOC!CZ467</f>
        <v>0</v>
      </c>
      <c r="DA467" s="65">
        <f>[52]ACCOUNTALLOC!DA467</f>
        <v>0</v>
      </c>
      <c r="DB467" s="65">
        <f>[52]ACCOUNTALLOC!DB467</f>
        <v>0</v>
      </c>
      <c r="DC467" s="65">
        <f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>[52]ACCOUNTALLOC!E468</f>
        <v>0</v>
      </c>
      <c r="F468" s="697">
        <f>[52]ACCOUNTALLOC!F468</f>
        <v>0</v>
      </c>
      <c r="G468" s="697">
        <f>[52]ACCOUNTALLOC!G468</f>
        <v>0</v>
      </c>
      <c r="H468" s="697">
        <f>[52]ACCOUNTALLOC!H468</f>
        <v>0</v>
      </c>
      <c r="I468" s="697">
        <f>[52]ACCOUNTALLOC!I468</f>
        <v>0</v>
      </c>
      <c r="J468" s="697">
        <f>[52]ACCOUNTALLOC!J468</f>
        <v>0</v>
      </c>
      <c r="K468" s="697">
        <f>[52]ACCOUNTALLOC!K468</f>
        <v>0</v>
      </c>
      <c r="L468" s="698"/>
      <c r="M468" s="697">
        <f>[52]ACCOUNTALLOC!M468</f>
        <v>0</v>
      </c>
      <c r="N468" s="697">
        <f>[52]ACCOUNTALLOC!N468</f>
        <v>0</v>
      </c>
      <c r="O468" s="697">
        <f>[52]ACCOUNTALLOC!O468</f>
        <v>0</v>
      </c>
      <c r="P468" s="697">
        <f>[52]ACCOUNTALLOC!P468</f>
        <v>0</v>
      </c>
      <c r="Q468" s="697">
        <f>[52]ACCOUNTALLOC!Q468</f>
        <v>0</v>
      </c>
      <c r="R468" s="697">
        <f>[52]ACCOUNTALLOC!R468</f>
        <v>0</v>
      </c>
      <c r="S468" s="697">
        <f>[52]ACCOUNTALLOC!S468</f>
        <v>0</v>
      </c>
      <c r="T468" s="698"/>
      <c r="U468" s="697">
        <f>[52]ACCOUNTALLOC!U468</f>
        <v>0</v>
      </c>
      <c r="V468" s="697">
        <f>[52]ACCOUNTALLOC!V468</f>
        <v>0</v>
      </c>
      <c r="W468" s="697">
        <f>[52]ACCOUNTALLOC!W468</f>
        <v>0</v>
      </c>
      <c r="X468" s="697">
        <f>[52]ACCOUNTALLOC!X468</f>
        <v>0</v>
      </c>
      <c r="Y468" s="697">
        <f>[52]ACCOUNTALLOC!Y468</f>
        <v>0</v>
      </c>
      <c r="Z468" s="697">
        <f>[52]ACCOUNTALLOC!Z468</f>
        <v>0</v>
      </c>
      <c r="AA468" s="697">
        <f>[52]ACCOUNTALLOC!AA468</f>
        <v>0</v>
      </c>
      <c r="AB468" s="698"/>
      <c r="AC468" s="697">
        <f>[52]ACCOUNTALLOC!AC468</f>
        <v>0</v>
      </c>
      <c r="AD468" s="697">
        <f>[52]ACCOUNTALLOC!AD468</f>
        <v>0</v>
      </c>
      <c r="AE468" s="697">
        <f>[52]ACCOUNTALLOC!AE468</f>
        <v>0</v>
      </c>
      <c r="AF468" s="697">
        <f>[52]ACCOUNTALLOC!AF468</f>
        <v>0</v>
      </c>
      <c r="AG468" s="697">
        <f>[52]ACCOUNTALLOC!AG468</f>
        <v>0</v>
      </c>
      <c r="AH468" s="697">
        <f>[52]ACCOUNTALLOC!AH468</f>
        <v>0</v>
      </c>
      <c r="AI468" s="697">
        <f>[52]ACCOUNTALLOC!AI468</f>
        <v>0</v>
      </c>
      <c r="AJ468" s="698"/>
      <c r="AK468" s="697">
        <f>[52]ACCOUNTALLOC!AK468</f>
        <v>0</v>
      </c>
      <c r="AL468" s="697">
        <f>[52]ACCOUNTALLOC!AL468</f>
        <v>0</v>
      </c>
      <c r="AM468" s="697">
        <f>[52]ACCOUNTALLOC!AM468</f>
        <v>0</v>
      </c>
      <c r="AN468" s="697">
        <f>[52]ACCOUNTALLOC!AN468</f>
        <v>0</v>
      </c>
      <c r="AO468" s="697">
        <f>[52]ACCOUNTALLOC!AO468</f>
        <v>0</v>
      </c>
      <c r="AP468" s="697">
        <f>[52]ACCOUNTALLOC!AP468</f>
        <v>0</v>
      </c>
      <c r="AQ468" s="697">
        <f>[52]ACCOUNTALLOC!AQ468</f>
        <v>0</v>
      </c>
      <c r="AR468" s="698"/>
      <c r="AS468" s="697">
        <f>[52]ACCOUNTALLOC!AS468</f>
        <v>0</v>
      </c>
      <c r="AT468" s="697">
        <f>[52]ACCOUNTALLOC!AT468</f>
        <v>0</v>
      </c>
      <c r="AU468" s="697">
        <f>[52]ACCOUNTALLOC!AU468</f>
        <v>0</v>
      </c>
      <c r="AV468" s="697">
        <f>[52]ACCOUNTALLOC!AV468</f>
        <v>0</v>
      </c>
      <c r="AW468" s="697">
        <f>[52]ACCOUNTALLOC!AW468</f>
        <v>0</v>
      </c>
      <c r="AX468" s="697">
        <f>[52]ACCOUNTALLOC!AX468</f>
        <v>0</v>
      </c>
      <c r="AY468" s="697">
        <f>[52]ACCOUNTALLOC!AY468</f>
        <v>0</v>
      </c>
      <c r="AZ468" s="698"/>
      <c r="BA468" s="697">
        <f>[52]ACCOUNTALLOC!BA468</f>
        <v>0</v>
      </c>
      <c r="BB468" s="697">
        <f>[52]ACCOUNTALLOC!BB468</f>
        <v>0</v>
      </c>
      <c r="BC468" s="697">
        <f>[52]ACCOUNTALLOC!BC468</f>
        <v>0</v>
      </c>
      <c r="BD468" s="697">
        <f>[52]ACCOUNTALLOC!BD468</f>
        <v>0</v>
      </c>
      <c r="BE468" s="697">
        <f>[52]ACCOUNTALLOC!BE468</f>
        <v>0</v>
      </c>
      <c r="BF468" s="697">
        <f>[52]ACCOUNTALLOC!BF468</f>
        <v>0</v>
      </c>
      <c r="BG468" s="697">
        <f>[52]ACCOUNTALLOC!BG468</f>
        <v>0</v>
      </c>
      <c r="BH468" s="698"/>
      <c r="BI468" s="697">
        <f>[52]ACCOUNTALLOC!BI468</f>
        <v>0</v>
      </c>
      <c r="BJ468" s="697">
        <f>[52]ACCOUNTALLOC!BJ468</f>
        <v>0</v>
      </c>
      <c r="BK468" s="697">
        <f>[52]ACCOUNTALLOC!BK468</f>
        <v>0</v>
      </c>
      <c r="BL468" s="697">
        <f>[52]ACCOUNTALLOC!BL468</f>
        <v>0</v>
      </c>
      <c r="BM468" s="697">
        <f>[52]ACCOUNTALLOC!BM468</f>
        <v>0</v>
      </c>
      <c r="BN468" s="697">
        <f>[52]ACCOUNTALLOC!BN468</f>
        <v>0</v>
      </c>
      <c r="BO468" s="697">
        <f>[52]ACCOUNTALLOC!BO468</f>
        <v>0</v>
      </c>
      <c r="BP468" s="698"/>
      <c r="BQ468" s="697">
        <f>[52]ACCOUNTALLOC!BQ468</f>
        <v>0</v>
      </c>
      <c r="BR468" s="697">
        <f>[52]ACCOUNTALLOC!BR468</f>
        <v>0</v>
      </c>
      <c r="BS468" s="697">
        <f>[52]ACCOUNTALLOC!BS468</f>
        <v>0</v>
      </c>
      <c r="BT468" s="697">
        <f>[52]ACCOUNTALLOC!BT468</f>
        <v>0</v>
      </c>
      <c r="BU468" s="697">
        <f>[52]ACCOUNTALLOC!BU468</f>
        <v>0</v>
      </c>
      <c r="BV468" s="697">
        <f>[52]ACCOUNTALLOC!BV468</f>
        <v>0</v>
      </c>
      <c r="BW468" s="697">
        <f>[52]ACCOUNTALLOC!BW468</f>
        <v>0</v>
      </c>
      <c r="BX468" s="698"/>
      <c r="BY468" s="697">
        <f>[52]ACCOUNTALLOC!BY468</f>
        <v>0</v>
      </c>
      <c r="BZ468" s="697">
        <f>[52]ACCOUNTALLOC!BZ468</f>
        <v>0</v>
      </c>
      <c r="CA468" s="697">
        <f>[52]ACCOUNTALLOC!CA468</f>
        <v>0</v>
      </c>
      <c r="CB468" s="697">
        <f>[52]ACCOUNTALLOC!CB468</f>
        <v>0</v>
      </c>
      <c r="CC468" s="697">
        <f>[52]ACCOUNTALLOC!CC468</f>
        <v>0</v>
      </c>
      <c r="CD468" s="697">
        <f>[52]ACCOUNTALLOC!CD468</f>
        <v>0</v>
      </c>
      <c r="CE468" s="697">
        <f>[52]ACCOUNTALLOC!CE468</f>
        <v>0</v>
      </c>
      <c r="CF468" s="698"/>
      <c r="CG468" s="697">
        <f>[52]ACCOUNTALLOC!CG468</f>
        <v>0</v>
      </c>
      <c r="CH468" s="697">
        <f>[52]ACCOUNTALLOC!CH468</f>
        <v>0</v>
      </c>
      <c r="CI468" s="697">
        <f>[52]ACCOUNTALLOC!CI468</f>
        <v>0</v>
      </c>
      <c r="CJ468" s="697">
        <f>[52]ACCOUNTALLOC!CJ468</f>
        <v>0</v>
      </c>
      <c r="CK468" s="697">
        <f>[52]ACCOUNTALLOC!CK468</f>
        <v>0</v>
      </c>
      <c r="CL468" s="697">
        <f>[52]ACCOUNTALLOC!CL468</f>
        <v>0</v>
      </c>
      <c r="CM468" s="697">
        <f>[52]ACCOUNTALLOC!CM468</f>
        <v>0</v>
      </c>
      <c r="CN468" s="698">
        <f>[52]ACCOUNTALLOC!CN468</f>
        <v>0</v>
      </c>
      <c r="CO468" s="697">
        <f>[52]ACCOUNTALLOC!CO468</f>
        <v>0</v>
      </c>
      <c r="CP468" s="697">
        <f>[52]ACCOUNTALLOC!CP468</f>
        <v>0</v>
      </c>
      <c r="CQ468" s="697">
        <f>[52]ACCOUNTALLOC!CQ468</f>
        <v>0</v>
      </c>
      <c r="CR468" s="697">
        <f>[52]ACCOUNTALLOC!CR468</f>
        <v>0</v>
      </c>
      <c r="CS468" s="697">
        <f>[52]ACCOUNTALLOC!CS468</f>
        <v>0</v>
      </c>
      <c r="CT468" s="697">
        <f>[52]ACCOUNTALLOC!CT468</f>
        <v>0</v>
      </c>
      <c r="CU468" s="697">
        <f>[52]ACCOUNTALLOC!CU468</f>
        <v>0</v>
      </c>
      <c r="CW468" s="65">
        <f>[52]ACCOUNTALLOC!CW468</f>
        <v>0</v>
      </c>
      <c r="CX468" s="65">
        <f>[52]ACCOUNTALLOC!CX468</f>
        <v>0</v>
      </c>
      <c r="CY468" s="65">
        <f>[52]ACCOUNTALLOC!CY468</f>
        <v>0</v>
      </c>
      <c r="CZ468" s="65">
        <f>[52]ACCOUNTALLOC!CZ468</f>
        <v>0</v>
      </c>
      <c r="DA468" s="65">
        <f>[52]ACCOUNTALLOC!DA468</f>
        <v>0</v>
      </c>
      <c r="DB468" s="65">
        <f>[52]ACCOUNTALLOC!DB468</f>
        <v>0</v>
      </c>
      <c r="DC468" s="65">
        <f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>[52]ACCOUNTALLOC!E469</f>
        <v>16617631.43345652</v>
      </c>
      <c r="F469" s="696">
        <f>[52]ACCOUNTALLOC!F469</f>
        <v>0</v>
      </c>
      <c r="G469" s="696">
        <f>[52]ACCOUNTALLOC!G469</f>
        <v>2194428.8631098643</v>
      </c>
      <c r="H469" s="696">
        <f>[52]ACCOUNTALLOC!H469</f>
        <v>0</v>
      </c>
      <c r="I469" s="696">
        <f>[52]ACCOUNTALLOC!I469</f>
        <v>0</v>
      </c>
      <c r="J469" s="696">
        <f>[52]ACCOUNTALLOC!J469</f>
        <v>0</v>
      </c>
      <c r="K469" s="696">
        <f>[52]ACCOUNTALLOC!K469</f>
        <v>18812060.296566382</v>
      </c>
      <c r="L469" s="696"/>
      <c r="M469" s="696">
        <f>[52]ACCOUNTALLOC!M469</f>
        <v>3056694.6348082609</v>
      </c>
      <c r="N469" s="696">
        <f>[52]ACCOUNTALLOC!N469</f>
        <v>0</v>
      </c>
      <c r="O469" s="696">
        <f>[52]ACCOUNTALLOC!O469</f>
        <v>297030.46559156815</v>
      </c>
      <c r="P469" s="696">
        <f>[52]ACCOUNTALLOC!P469</f>
        <v>0</v>
      </c>
      <c r="Q469" s="696">
        <f>[52]ACCOUNTALLOC!Q469</f>
        <v>0</v>
      </c>
      <c r="R469" s="696">
        <f>[52]ACCOUNTALLOC!R469</f>
        <v>0</v>
      </c>
      <c r="S469" s="696">
        <f>[52]ACCOUNTALLOC!S469</f>
        <v>3353725.100399829</v>
      </c>
      <c r="T469" s="696"/>
      <c r="U469" s="696">
        <f>[52]ACCOUNTALLOC!U469</f>
        <v>2584469.0087390291</v>
      </c>
      <c r="V469" s="696">
        <f>[52]ACCOUNTALLOC!V469</f>
        <v>0</v>
      </c>
      <c r="W469" s="696">
        <f>[52]ACCOUNTALLOC!W469</f>
        <v>78188.188719686688</v>
      </c>
      <c r="X469" s="696">
        <f>[52]ACCOUNTALLOC!X469</f>
        <v>0</v>
      </c>
      <c r="Y469" s="696">
        <f>[52]ACCOUNTALLOC!Y469</f>
        <v>0</v>
      </c>
      <c r="Z469" s="696">
        <f>[52]ACCOUNTALLOC!Z469</f>
        <v>0</v>
      </c>
      <c r="AA469" s="696">
        <f>[52]ACCOUNTALLOC!AA469</f>
        <v>2662657.1974587156</v>
      </c>
      <c r="AB469" s="696"/>
      <c r="AC469" s="696">
        <f>[52]ACCOUNTALLOC!AC469</f>
        <v>1125184.1563919534</v>
      </c>
      <c r="AD469" s="696">
        <f>[52]ACCOUNTALLOC!AD469</f>
        <v>0</v>
      </c>
      <c r="AE469" s="696">
        <f>[52]ACCOUNTALLOC!AE469</f>
        <v>8658.0160776768607</v>
      </c>
      <c r="AF469" s="696">
        <f>[52]ACCOUNTALLOC!AF469</f>
        <v>0</v>
      </c>
      <c r="AG469" s="696">
        <f>[52]ACCOUNTALLOC!AG469</f>
        <v>0</v>
      </c>
      <c r="AH469" s="696">
        <f>[52]ACCOUNTALLOC!AH469</f>
        <v>0</v>
      </c>
      <c r="AI469" s="696">
        <f>[52]ACCOUNTALLOC!AI469</f>
        <v>1133842.1724696301</v>
      </c>
      <c r="AJ469" s="696"/>
      <c r="AK469" s="696">
        <f>[52]ACCOUNTALLOC!AK469</f>
        <v>895800.89201552211</v>
      </c>
      <c r="AL469" s="696">
        <f>[52]ACCOUNTALLOC!AL469</f>
        <v>0</v>
      </c>
      <c r="AM469" s="696">
        <f>[52]ACCOUNTALLOC!AM469</f>
        <v>103333.10155424484</v>
      </c>
      <c r="AN469" s="696">
        <f>[52]ACCOUNTALLOC!AN469</f>
        <v>0</v>
      </c>
      <c r="AO469" s="696">
        <f>[52]ACCOUNTALLOC!AO469</f>
        <v>0</v>
      </c>
      <c r="AP469" s="696">
        <f>[52]ACCOUNTALLOC!AP469</f>
        <v>0</v>
      </c>
      <c r="AQ469" s="696">
        <f>[52]ACCOUNTALLOC!AQ469</f>
        <v>999133.99356976699</v>
      </c>
      <c r="AR469" s="696"/>
      <c r="AS469" s="696">
        <f>[52]ACCOUNTALLOC!AS469</f>
        <v>11058.579183856033</v>
      </c>
      <c r="AT469" s="696">
        <f>[52]ACCOUNTALLOC!AT469</f>
        <v>0</v>
      </c>
      <c r="AU469" s="696">
        <f>[52]ACCOUNTALLOC!AU469</f>
        <v>335.03847358489617</v>
      </c>
      <c r="AV469" s="696">
        <f>[52]ACCOUNTALLOC!AV469</f>
        <v>0</v>
      </c>
      <c r="AW469" s="696">
        <f>[52]ACCOUNTALLOC!AW469</f>
        <v>0</v>
      </c>
      <c r="AX469" s="696">
        <f>[52]ACCOUNTALLOC!AX469</f>
        <v>0</v>
      </c>
      <c r="AY469" s="696">
        <f>[52]ACCOUNTALLOC!AY469</f>
        <v>11393.617657440929</v>
      </c>
      <c r="AZ469" s="696"/>
      <c r="BA469" s="696">
        <f>[52]ACCOUNTALLOC!BA469</f>
        <v>213764.94433415626</v>
      </c>
      <c r="BB469" s="696">
        <f>[52]ACCOUNTALLOC!BB469</f>
        <v>0</v>
      </c>
      <c r="BC469" s="696">
        <f>[52]ACCOUNTALLOC!BC469</f>
        <v>33395.366164780819</v>
      </c>
      <c r="BD469" s="696">
        <f>[52]ACCOUNTALLOC!BD469</f>
        <v>0</v>
      </c>
      <c r="BE469" s="696">
        <f>[52]ACCOUNTALLOC!BE469</f>
        <v>0</v>
      </c>
      <c r="BF469" s="696">
        <f>[52]ACCOUNTALLOC!BF469</f>
        <v>0</v>
      </c>
      <c r="BG469" s="696">
        <f>[52]ACCOUNTALLOC!BG469</f>
        <v>247160.31049893709</v>
      </c>
      <c r="BH469" s="696"/>
      <c r="BI469" s="696">
        <f>[52]ACCOUNTALLOC!BI469</f>
        <v>333427.8625062193</v>
      </c>
      <c r="BJ469" s="696">
        <f>[52]ACCOUNTALLOC!BJ469</f>
        <v>0</v>
      </c>
      <c r="BK469" s="696">
        <f>[52]ACCOUNTALLOC!BK469</f>
        <v>6754.2613437380805</v>
      </c>
      <c r="BL469" s="696">
        <f>[52]ACCOUNTALLOC!BL469</f>
        <v>0</v>
      </c>
      <c r="BM469" s="696">
        <f>[52]ACCOUNTALLOC!BM469</f>
        <v>0</v>
      </c>
      <c r="BN469" s="696">
        <f>[52]ACCOUNTALLOC!BN469</f>
        <v>0</v>
      </c>
      <c r="BO469" s="696">
        <f>[52]ACCOUNTALLOC!BO469</f>
        <v>340182.12384995737</v>
      </c>
      <c r="BP469" s="696"/>
      <c r="BQ469" s="696">
        <f>[52]ACCOUNTALLOC!BQ469</f>
        <v>125450.12217456152</v>
      </c>
      <c r="BR469" s="696">
        <f>[52]ACCOUNTALLOC!BR469</f>
        <v>0</v>
      </c>
      <c r="BS469" s="696">
        <f>[52]ACCOUNTALLOC!BS469</f>
        <v>4194.3802046889132</v>
      </c>
      <c r="BT469" s="696">
        <f>[52]ACCOUNTALLOC!BT469</f>
        <v>0</v>
      </c>
      <c r="BU469" s="696">
        <f>[52]ACCOUNTALLOC!BU469</f>
        <v>0</v>
      </c>
      <c r="BV469" s="696">
        <f>[52]ACCOUNTALLOC!BV469</f>
        <v>0</v>
      </c>
      <c r="BW469" s="696">
        <f>[52]ACCOUNTALLOC!BW469</f>
        <v>129644.50237925044</v>
      </c>
      <c r="BX469" s="696"/>
      <c r="BY469" s="696">
        <f>[52]ACCOUNTALLOC!BY469</f>
        <v>38039.822409882909</v>
      </c>
      <c r="BZ469" s="696">
        <f>[52]ACCOUNTALLOC!BZ469</f>
        <v>0</v>
      </c>
      <c r="CA469" s="696">
        <f>[52]ACCOUNTALLOC!CA469</f>
        <v>6752.9159772209632</v>
      </c>
      <c r="CB469" s="696">
        <f>[52]ACCOUNTALLOC!CB469</f>
        <v>0</v>
      </c>
      <c r="CC469" s="696">
        <f>[52]ACCOUNTALLOC!CC469</f>
        <v>0</v>
      </c>
      <c r="CD469" s="696">
        <f>[52]ACCOUNTALLOC!CD469</f>
        <v>0</v>
      </c>
      <c r="CE469" s="696">
        <f>[52]ACCOUNTALLOC!CE469</f>
        <v>44792.738387103869</v>
      </c>
      <c r="CF469" s="696"/>
      <c r="CG469" s="696">
        <f>[52]ACCOUNTALLOC!CG469</f>
        <v>152964.40456601416</v>
      </c>
      <c r="CH469" s="696">
        <f>[52]ACCOUNTALLOC!CH469</f>
        <v>0</v>
      </c>
      <c r="CI469" s="696">
        <f>[52]ACCOUNTALLOC!CI469</f>
        <v>396299.27788093337</v>
      </c>
      <c r="CJ469" s="696">
        <f>[52]ACCOUNTALLOC!CJ469</f>
        <v>0</v>
      </c>
      <c r="CK469" s="696">
        <f>[52]ACCOUNTALLOC!CK469</f>
        <v>0</v>
      </c>
      <c r="CL469" s="696">
        <f>[52]ACCOUNTALLOC!CL469</f>
        <v>0</v>
      </c>
      <c r="CM469" s="696">
        <f>[52]ACCOUNTALLOC!CM469</f>
        <v>549263.68244694755</v>
      </c>
      <c r="CN469" s="696">
        <f>[52]ACCOUNTALLOC!CN469</f>
        <v>0</v>
      </c>
      <c r="CO469" s="696">
        <f>[52]ACCOUNTALLOC!CO469</f>
        <v>8606.4168765664272</v>
      </c>
      <c r="CP469" s="696">
        <f>[52]ACCOUNTALLOC!CP469</f>
        <v>0</v>
      </c>
      <c r="CQ469" s="696">
        <f>[52]ACCOUNTALLOC!CQ469</f>
        <v>75.294218216161468</v>
      </c>
      <c r="CR469" s="696">
        <f>[52]ACCOUNTALLOC!CR469</f>
        <v>0</v>
      </c>
      <c r="CS469" s="696">
        <f>[52]ACCOUNTALLOC!CS469</f>
        <v>0</v>
      </c>
      <c r="CT469" s="696">
        <f>[52]ACCOUNTALLOC!CT469</f>
        <v>0</v>
      </c>
      <c r="CU469" s="696">
        <f>[52]ACCOUNTALLOC!CU469</f>
        <v>8681.7110947825895</v>
      </c>
      <c r="CV469" s="66"/>
      <c r="CW469" s="66">
        <f>[52]ACCOUNTALLOC!CW469</f>
        <v>0</v>
      </c>
      <c r="CX469" s="66">
        <f>[52]ACCOUNTALLOC!CX469</f>
        <v>0</v>
      </c>
      <c r="CY469" s="66">
        <f>[52]ACCOUNTALLOC!CY469</f>
        <v>0</v>
      </c>
      <c r="CZ469" s="66">
        <f>[52]ACCOUNTALLOC!CZ469</f>
        <v>0</v>
      </c>
      <c r="DA469" s="66">
        <f>[52]ACCOUNTALLOC!DA469</f>
        <v>0</v>
      </c>
      <c r="DB469" s="66">
        <f>[52]ACCOUNTALLOC!DB469</f>
        <v>0</v>
      </c>
      <c r="DC469" s="66">
        <f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>[52]ACCOUNTALLOC!E472</f>
        <v>0</v>
      </c>
      <c r="F472" s="697">
        <f>[52]ACCOUNTALLOC!F472</f>
        <v>0</v>
      </c>
      <c r="G472" s="697">
        <f>[52]ACCOUNTALLOC!G472</f>
        <v>9572809.3555943444</v>
      </c>
      <c r="H472" s="697">
        <f>[52]ACCOUNTALLOC!H472</f>
        <v>0</v>
      </c>
      <c r="I472" s="697">
        <f>[52]ACCOUNTALLOC!I472</f>
        <v>0</v>
      </c>
      <c r="J472" s="697">
        <f>[52]ACCOUNTALLOC!J472</f>
        <v>0</v>
      </c>
      <c r="K472" s="697">
        <f>[52]ACCOUNTALLOC!K472</f>
        <v>9572809.3555943444</v>
      </c>
      <c r="L472" s="698"/>
      <c r="M472" s="697">
        <f>[52]ACCOUNTALLOC!M472</f>
        <v>0</v>
      </c>
      <c r="N472" s="697">
        <f>[52]ACCOUNTALLOC!N472</f>
        <v>0</v>
      </c>
      <c r="O472" s="697">
        <f>[52]ACCOUNTALLOC!O472</f>
        <v>1002769.3972109642</v>
      </c>
      <c r="P472" s="697">
        <f>[52]ACCOUNTALLOC!P472</f>
        <v>0</v>
      </c>
      <c r="Q472" s="697">
        <f>[52]ACCOUNTALLOC!Q472</f>
        <v>0</v>
      </c>
      <c r="R472" s="697">
        <f>[52]ACCOUNTALLOC!R472</f>
        <v>0</v>
      </c>
      <c r="S472" s="697">
        <f>[52]ACCOUNTALLOC!S472</f>
        <v>1002769.3972109642</v>
      </c>
      <c r="T472" s="698"/>
      <c r="U472" s="697">
        <f>[52]ACCOUNTALLOC!U472</f>
        <v>0</v>
      </c>
      <c r="V472" s="697">
        <f>[52]ACCOUNTALLOC!V472</f>
        <v>0</v>
      </c>
      <c r="W472" s="697">
        <f>[52]ACCOUNTALLOC!W472</f>
        <v>100891.00110746251</v>
      </c>
      <c r="X472" s="697">
        <f>[52]ACCOUNTALLOC!X472</f>
        <v>0</v>
      </c>
      <c r="Y472" s="697">
        <f>[52]ACCOUNTALLOC!Y472</f>
        <v>0</v>
      </c>
      <c r="Z472" s="697">
        <f>[52]ACCOUNTALLOC!Z472</f>
        <v>0</v>
      </c>
      <c r="AA472" s="697">
        <f>[52]ACCOUNTALLOC!AA472</f>
        <v>100891.00110746251</v>
      </c>
      <c r="AB472" s="698"/>
      <c r="AC472" s="697">
        <f>[52]ACCOUNTALLOC!AC472</f>
        <v>0</v>
      </c>
      <c r="AD472" s="697">
        <f>[52]ACCOUNTALLOC!AD472</f>
        <v>0</v>
      </c>
      <c r="AE472" s="697">
        <f>[52]ACCOUNTALLOC!AE472</f>
        <v>107054.81822825936</v>
      </c>
      <c r="AF472" s="697">
        <f>[52]ACCOUNTALLOC!AF472</f>
        <v>0</v>
      </c>
      <c r="AG472" s="697">
        <f>[52]ACCOUNTALLOC!AG472</f>
        <v>0</v>
      </c>
      <c r="AH472" s="697">
        <f>[52]ACCOUNTALLOC!AH472</f>
        <v>0</v>
      </c>
      <c r="AI472" s="697">
        <f>[52]ACCOUNTALLOC!AI472</f>
        <v>107054.81822825936</v>
      </c>
      <c r="AJ472" s="698"/>
      <c r="AK472" s="697">
        <f>[52]ACCOUNTALLOC!AK472</f>
        <v>0</v>
      </c>
      <c r="AL472" s="697">
        <f>[52]ACCOUNTALLOC!AL472</f>
        <v>0</v>
      </c>
      <c r="AM472" s="697">
        <f>[52]ACCOUNTALLOC!AM472</f>
        <v>115711.15618826135</v>
      </c>
      <c r="AN472" s="697">
        <f>[52]ACCOUNTALLOC!AN472</f>
        <v>0</v>
      </c>
      <c r="AO472" s="697">
        <f>[52]ACCOUNTALLOC!AO472</f>
        <v>0</v>
      </c>
      <c r="AP472" s="697">
        <f>[52]ACCOUNTALLOC!AP472</f>
        <v>0</v>
      </c>
      <c r="AQ472" s="697">
        <f>[52]ACCOUNTALLOC!AQ472</f>
        <v>115711.15618826135</v>
      </c>
      <c r="AR472" s="698"/>
      <c r="AS472" s="697">
        <f>[52]ACCOUNTALLOC!AS472</f>
        <v>0</v>
      </c>
      <c r="AT472" s="697">
        <f>[52]ACCOUNTALLOC!AT472</f>
        <v>0</v>
      </c>
      <c r="AU472" s="697">
        <f>[52]ACCOUNTALLOC!AU472</f>
        <v>9.7679277053206945</v>
      </c>
      <c r="AV472" s="697">
        <f>[52]ACCOUNTALLOC!AV472</f>
        <v>0</v>
      </c>
      <c r="AW472" s="697">
        <f>[52]ACCOUNTALLOC!AW472</f>
        <v>0</v>
      </c>
      <c r="AX472" s="697">
        <f>[52]ACCOUNTALLOC!AX472</f>
        <v>0</v>
      </c>
      <c r="AY472" s="697">
        <f>[52]ACCOUNTALLOC!AY472</f>
        <v>9.7679277053206945</v>
      </c>
      <c r="AZ472" s="698"/>
      <c r="BA472" s="697">
        <f>[52]ACCOUNTALLOC!BA472</f>
        <v>0</v>
      </c>
      <c r="BB472" s="697">
        <f>[52]ACCOUNTALLOC!BB472</f>
        <v>0</v>
      </c>
      <c r="BC472" s="697">
        <f>[52]ACCOUNTALLOC!BC472</f>
        <v>3238.5780321294887</v>
      </c>
      <c r="BD472" s="697">
        <f>[52]ACCOUNTALLOC!BD472</f>
        <v>0</v>
      </c>
      <c r="BE472" s="697">
        <f>[52]ACCOUNTALLOC!BE472</f>
        <v>0</v>
      </c>
      <c r="BF472" s="697">
        <f>[52]ACCOUNTALLOC!BF472</f>
        <v>0</v>
      </c>
      <c r="BG472" s="697">
        <f>[52]ACCOUNTALLOC!BG472</f>
        <v>3238.5780321294887</v>
      </c>
      <c r="BH472" s="698"/>
      <c r="BI472" s="697">
        <f>[52]ACCOUNTALLOC!BI472</f>
        <v>0</v>
      </c>
      <c r="BJ472" s="697">
        <f>[52]ACCOUNTALLOC!BJ472</f>
        <v>0</v>
      </c>
      <c r="BK472" s="697">
        <f>[52]ACCOUNTALLOC!BK472</f>
        <v>13140.966580869259</v>
      </c>
      <c r="BL472" s="697">
        <f>[52]ACCOUNTALLOC!BL472</f>
        <v>0</v>
      </c>
      <c r="BM472" s="697">
        <f>[52]ACCOUNTALLOC!BM472</f>
        <v>0</v>
      </c>
      <c r="BN472" s="697">
        <f>[52]ACCOUNTALLOC!BN472</f>
        <v>0</v>
      </c>
      <c r="BO472" s="697">
        <f>[52]ACCOUNTALLOC!BO472</f>
        <v>13140.966580869259</v>
      </c>
      <c r="BP472" s="698"/>
      <c r="BQ472" s="697">
        <f>[52]ACCOUNTALLOC!BQ472</f>
        <v>0</v>
      </c>
      <c r="BR472" s="697">
        <f>[52]ACCOUNTALLOC!BR472</f>
        <v>0</v>
      </c>
      <c r="BS472" s="697">
        <f>[52]ACCOUNTALLOC!BS472</f>
        <v>20961.424315093169</v>
      </c>
      <c r="BT472" s="697">
        <f>[52]ACCOUNTALLOC!BT472</f>
        <v>0</v>
      </c>
      <c r="BU472" s="697">
        <f>[52]ACCOUNTALLOC!BU472</f>
        <v>0</v>
      </c>
      <c r="BV472" s="697">
        <f>[52]ACCOUNTALLOC!BV472</f>
        <v>0</v>
      </c>
      <c r="BW472" s="697">
        <f>[52]ACCOUNTALLOC!BW472</f>
        <v>20961.424315093169</v>
      </c>
      <c r="BX472" s="698"/>
      <c r="BY472" s="697">
        <f>[52]ACCOUNTALLOC!BY472</f>
        <v>0</v>
      </c>
      <c r="BZ472" s="697">
        <f>[52]ACCOUNTALLOC!BZ472</f>
        <v>0</v>
      </c>
      <c r="CA472" s="697">
        <f>[52]ACCOUNTALLOC!CA472</f>
        <v>37427.877661926628</v>
      </c>
      <c r="CB472" s="697">
        <f>[52]ACCOUNTALLOC!CB472</f>
        <v>0</v>
      </c>
      <c r="CC472" s="697">
        <f>[52]ACCOUNTALLOC!CC472</f>
        <v>0</v>
      </c>
      <c r="CD472" s="697">
        <f>[52]ACCOUNTALLOC!CD472</f>
        <v>0</v>
      </c>
      <c r="CE472" s="697">
        <f>[52]ACCOUNTALLOC!CE472</f>
        <v>37427.877661926628</v>
      </c>
      <c r="CF472" s="698"/>
      <c r="CG472" s="697">
        <f>[52]ACCOUNTALLOC!CG472</f>
        <v>0</v>
      </c>
      <c r="CH472" s="697">
        <f>[52]ACCOUNTALLOC!CH472</f>
        <v>0</v>
      </c>
      <c r="CI472" s="697">
        <f>[52]ACCOUNTALLOC!CI472</f>
        <v>31538.431796987192</v>
      </c>
      <c r="CJ472" s="697">
        <f>[52]ACCOUNTALLOC!CJ472</f>
        <v>0</v>
      </c>
      <c r="CK472" s="697">
        <f>[52]ACCOUNTALLOC!CK472</f>
        <v>0</v>
      </c>
      <c r="CL472" s="697">
        <f>[52]ACCOUNTALLOC!CL472</f>
        <v>0</v>
      </c>
      <c r="CM472" s="697">
        <f>[52]ACCOUNTALLOC!CM472</f>
        <v>31538.431796987192</v>
      </c>
      <c r="CN472" s="698">
        <f>[52]ACCOUNTALLOC!CN472</f>
        <v>0</v>
      </c>
      <c r="CO472" s="697">
        <f>[52]ACCOUNTALLOC!CO472</f>
        <v>0</v>
      </c>
      <c r="CP472" s="697">
        <f>[52]ACCOUNTALLOC!CP472</f>
        <v>0</v>
      </c>
      <c r="CQ472" s="697">
        <f>[52]ACCOUNTALLOC!CQ472</f>
        <v>20.706484432343885</v>
      </c>
      <c r="CR472" s="697">
        <f>[52]ACCOUNTALLOC!CR472</f>
        <v>0</v>
      </c>
      <c r="CS472" s="697">
        <f>[52]ACCOUNTALLOC!CS472</f>
        <v>0</v>
      </c>
      <c r="CT472" s="697">
        <f>[52]ACCOUNTALLOC!CT472</f>
        <v>0</v>
      </c>
      <c r="CU472" s="697">
        <f>[52]ACCOUNTALLOC!CU472</f>
        <v>20.706484432343885</v>
      </c>
      <c r="CW472" s="65">
        <f>[52]ACCOUNTALLOC!CW472</f>
        <v>0</v>
      </c>
      <c r="CX472" s="65">
        <f>[52]ACCOUNTALLOC!CX472</f>
        <v>0</v>
      </c>
      <c r="CY472" s="65">
        <f>[52]ACCOUNTALLOC!CY472</f>
        <v>0</v>
      </c>
      <c r="CZ472" s="65">
        <f>[52]ACCOUNTALLOC!CZ472</f>
        <v>0</v>
      </c>
      <c r="DA472" s="65">
        <f>[52]ACCOUNTALLOC!DA472</f>
        <v>0</v>
      </c>
      <c r="DB472" s="65">
        <f>[52]ACCOUNTALLOC!DB472</f>
        <v>0</v>
      </c>
      <c r="DC472" s="65">
        <f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>[52]ACCOUNTALLOC!E473</f>
        <v>0</v>
      </c>
      <c r="F473" s="697">
        <f>[52]ACCOUNTALLOC!F473</f>
        <v>0</v>
      </c>
      <c r="G473" s="697">
        <f>[52]ACCOUNTALLOC!G473</f>
        <v>0</v>
      </c>
      <c r="H473" s="697">
        <f>[52]ACCOUNTALLOC!H473</f>
        <v>0</v>
      </c>
      <c r="I473" s="697">
        <f>[52]ACCOUNTALLOC!I473</f>
        <v>0</v>
      </c>
      <c r="J473" s="697">
        <f>[52]ACCOUNTALLOC!J473</f>
        <v>0</v>
      </c>
      <c r="K473" s="697">
        <f>[52]ACCOUNTALLOC!K473</f>
        <v>0</v>
      </c>
      <c r="L473" s="698"/>
      <c r="M473" s="697">
        <f>[52]ACCOUNTALLOC!M473</f>
        <v>0</v>
      </c>
      <c r="N473" s="697">
        <f>[52]ACCOUNTALLOC!N473</f>
        <v>0</v>
      </c>
      <c r="O473" s="697">
        <f>[52]ACCOUNTALLOC!O473</f>
        <v>0</v>
      </c>
      <c r="P473" s="697">
        <f>[52]ACCOUNTALLOC!P473</f>
        <v>0</v>
      </c>
      <c r="Q473" s="697">
        <f>[52]ACCOUNTALLOC!Q473</f>
        <v>0</v>
      </c>
      <c r="R473" s="697">
        <f>[52]ACCOUNTALLOC!R473</f>
        <v>0</v>
      </c>
      <c r="S473" s="697">
        <f>[52]ACCOUNTALLOC!S473</f>
        <v>0</v>
      </c>
      <c r="T473" s="698"/>
      <c r="U473" s="697">
        <f>[52]ACCOUNTALLOC!U473</f>
        <v>0</v>
      </c>
      <c r="V473" s="697">
        <f>[52]ACCOUNTALLOC!V473</f>
        <v>0</v>
      </c>
      <c r="W473" s="697">
        <f>[52]ACCOUNTALLOC!W473</f>
        <v>0</v>
      </c>
      <c r="X473" s="697">
        <f>[52]ACCOUNTALLOC!X473</f>
        <v>0</v>
      </c>
      <c r="Y473" s="697">
        <f>[52]ACCOUNTALLOC!Y473</f>
        <v>0</v>
      </c>
      <c r="Z473" s="697">
        <f>[52]ACCOUNTALLOC!Z473</f>
        <v>0</v>
      </c>
      <c r="AA473" s="697">
        <f>[52]ACCOUNTALLOC!AA473</f>
        <v>0</v>
      </c>
      <c r="AB473" s="698"/>
      <c r="AC473" s="697">
        <f>[52]ACCOUNTALLOC!AC473</f>
        <v>0</v>
      </c>
      <c r="AD473" s="697">
        <f>[52]ACCOUNTALLOC!AD473</f>
        <v>0</v>
      </c>
      <c r="AE473" s="697">
        <f>[52]ACCOUNTALLOC!AE473</f>
        <v>0</v>
      </c>
      <c r="AF473" s="697">
        <f>[52]ACCOUNTALLOC!AF473</f>
        <v>0</v>
      </c>
      <c r="AG473" s="697">
        <f>[52]ACCOUNTALLOC!AG473</f>
        <v>0</v>
      </c>
      <c r="AH473" s="697">
        <f>[52]ACCOUNTALLOC!AH473</f>
        <v>0</v>
      </c>
      <c r="AI473" s="697">
        <f>[52]ACCOUNTALLOC!AI473</f>
        <v>0</v>
      </c>
      <c r="AJ473" s="698"/>
      <c r="AK473" s="697">
        <f>[52]ACCOUNTALLOC!AK473</f>
        <v>0</v>
      </c>
      <c r="AL473" s="697">
        <f>[52]ACCOUNTALLOC!AL473</f>
        <v>0</v>
      </c>
      <c r="AM473" s="697">
        <f>[52]ACCOUNTALLOC!AM473</f>
        <v>0</v>
      </c>
      <c r="AN473" s="697">
        <f>[52]ACCOUNTALLOC!AN473</f>
        <v>0</v>
      </c>
      <c r="AO473" s="697">
        <f>[52]ACCOUNTALLOC!AO473</f>
        <v>0</v>
      </c>
      <c r="AP473" s="697">
        <f>[52]ACCOUNTALLOC!AP473</f>
        <v>0</v>
      </c>
      <c r="AQ473" s="697">
        <f>[52]ACCOUNTALLOC!AQ473</f>
        <v>0</v>
      </c>
      <c r="AR473" s="698"/>
      <c r="AS473" s="697">
        <f>[52]ACCOUNTALLOC!AS473</f>
        <v>0</v>
      </c>
      <c r="AT473" s="697">
        <f>[52]ACCOUNTALLOC!AT473</f>
        <v>0</v>
      </c>
      <c r="AU473" s="697">
        <f>[52]ACCOUNTALLOC!AU473</f>
        <v>0</v>
      </c>
      <c r="AV473" s="697">
        <f>[52]ACCOUNTALLOC!AV473</f>
        <v>0</v>
      </c>
      <c r="AW473" s="697">
        <f>[52]ACCOUNTALLOC!AW473</f>
        <v>0</v>
      </c>
      <c r="AX473" s="697">
        <f>[52]ACCOUNTALLOC!AX473</f>
        <v>0</v>
      </c>
      <c r="AY473" s="697">
        <f>[52]ACCOUNTALLOC!AY473</f>
        <v>0</v>
      </c>
      <c r="AZ473" s="698"/>
      <c r="BA473" s="697">
        <f>[52]ACCOUNTALLOC!BA473</f>
        <v>0</v>
      </c>
      <c r="BB473" s="697">
        <f>[52]ACCOUNTALLOC!BB473</f>
        <v>0</v>
      </c>
      <c r="BC473" s="697">
        <f>[52]ACCOUNTALLOC!BC473</f>
        <v>0</v>
      </c>
      <c r="BD473" s="697">
        <f>[52]ACCOUNTALLOC!BD473</f>
        <v>0</v>
      </c>
      <c r="BE473" s="697">
        <f>[52]ACCOUNTALLOC!BE473</f>
        <v>0</v>
      </c>
      <c r="BF473" s="697">
        <f>[52]ACCOUNTALLOC!BF473</f>
        <v>0</v>
      </c>
      <c r="BG473" s="697">
        <f>[52]ACCOUNTALLOC!BG473</f>
        <v>0</v>
      </c>
      <c r="BH473" s="698"/>
      <c r="BI473" s="697">
        <f>[52]ACCOUNTALLOC!BI473</f>
        <v>0</v>
      </c>
      <c r="BJ473" s="697">
        <f>[52]ACCOUNTALLOC!BJ473</f>
        <v>0</v>
      </c>
      <c r="BK473" s="697">
        <f>[52]ACCOUNTALLOC!BK473</f>
        <v>0</v>
      </c>
      <c r="BL473" s="697">
        <f>[52]ACCOUNTALLOC!BL473</f>
        <v>0</v>
      </c>
      <c r="BM473" s="697">
        <f>[52]ACCOUNTALLOC!BM473</f>
        <v>0</v>
      </c>
      <c r="BN473" s="697">
        <f>[52]ACCOUNTALLOC!BN473</f>
        <v>0</v>
      </c>
      <c r="BO473" s="697">
        <f>[52]ACCOUNTALLOC!BO473</f>
        <v>0</v>
      </c>
      <c r="BP473" s="698"/>
      <c r="BQ473" s="697">
        <f>[52]ACCOUNTALLOC!BQ473</f>
        <v>0</v>
      </c>
      <c r="BR473" s="697">
        <f>[52]ACCOUNTALLOC!BR473</f>
        <v>0</v>
      </c>
      <c r="BS473" s="697">
        <f>[52]ACCOUNTALLOC!BS473</f>
        <v>0</v>
      </c>
      <c r="BT473" s="697">
        <f>[52]ACCOUNTALLOC!BT473</f>
        <v>0</v>
      </c>
      <c r="BU473" s="697">
        <f>[52]ACCOUNTALLOC!BU473</f>
        <v>0</v>
      </c>
      <c r="BV473" s="697">
        <f>[52]ACCOUNTALLOC!BV473</f>
        <v>0</v>
      </c>
      <c r="BW473" s="697">
        <f>[52]ACCOUNTALLOC!BW473</f>
        <v>0</v>
      </c>
      <c r="BX473" s="698"/>
      <c r="BY473" s="697">
        <f>[52]ACCOUNTALLOC!BY473</f>
        <v>0</v>
      </c>
      <c r="BZ473" s="697">
        <f>[52]ACCOUNTALLOC!BZ473</f>
        <v>0</v>
      </c>
      <c r="CA473" s="697">
        <f>[52]ACCOUNTALLOC!CA473</f>
        <v>0</v>
      </c>
      <c r="CB473" s="697">
        <f>[52]ACCOUNTALLOC!CB473</f>
        <v>0</v>
      </c>
      <c r="CC473" s="697">
        <f>[52]ACCOUNTALLOC!CC473</f>
        <v>0</v>
      </c>
      <c r="CD473" s="697">
        <f>[52]ACCOUNTALLOC!CD473</f>
        <v>0</v>
      </c>
      <c r="CE473" s="697">
        <f>[52]ACCOUNTALLOC!CE473</f>
        <v>0</v>
      </c>
      <c r="CF473" s="698"/>
      <c r="CG473" s="697">
        <f>[52]ACCOUNTALLOC!CG473</f>
        <v>0</v>
      </c>
      <c r="CH473" s="697">
        <f>[52]ACCOUNTALLOC!CH473</f>
        <v>0</v>
      </c>
      <c r="CI473" s="697">
        <f>[52]ACCOUNTALLOC!CI473</f>
        <v>0</v>
      </c>
      <c r="CJ473" s="697">
        <f>[52]ACCOUNTALLOC!CJ473</f>
        <v>0</v>
      </c>
      <c r="CK473" s="697">
        <f>[52]ACCOUNTALLOC!CK473</f>
        <v>0</v>
      </c>
      <c r="CL473" s="697">
        <f>[52]ACCOUNTALLOC!CL473</f>
        <v>0</v>
      </c>
      <c r="CM473" s="697">
        <f>[52]ACCOUNTALLOC!CM473</f>
        <v>0</v>
      </c>
      <c r="CN473" s="698">
        <f>[52]ACCOUNTALLOC!CN473</f>
        <v>0</v>
      </c>
      <c r="CO473" s="697">
        <f>[52]ACCOUNTALLOC!CO473</f>
        <v>0</v>
      </c>
      <c r="CP473" s="697">
        <f>[52]ACCOUNTALLOC!CP473</f>
        <v>0</v>
      </c>
      <c r="CQ473" s="697">
        <f>[52]ACCOUNTALLOC!CQ473</f>
        <v>0</v>
      </c>
      <c r="CR473" s="697">
        <f>[52]ACCOUNTALLOC!CR473</f>
        <v>0</v>
      </c>
      <c r="CS473" s="697">
        <f>[52]ACCOUNTALLOC!CS473</f>
        <v>0</v>
      </c>
      <c r="CT473" s="697">
        <f>[52]ACCOUNTALLOC!CT473</f>
        <v>0</v>
      </c>
      <c r="CU473" s="697">
        <f>[52]ACCOUNTALLOC!CU473</f>
        <v>0</v>
      </c>
      <c r="CW473" s="65">
        <f>[52]ACCOUNTALLOC!CW473</f>
        <v>0</v>
      </c>
      <c r="CX473" s="65">
        <f>[52]ACCOUNTALLOC!CX473</f>
        <v>0</v>
      </c>
      <c r="CY473" s="65">
        <f>[52]ACCOUNTALLOC!CY473</f>
        <v>0</v>
      </c>
      <c r="CZ473" s="65">
        <f>[52]ACCOUNTALLOC!CZ473</f>
        <v>0</v>
      </c>
      <c r="DA473" s="65">
        <f>[52]ACCOUNTALLOC!DA473</f>
        <v>0</v>
      </c>
      <c r="DB473" s="65">
        <f>[52]ACCOUNTALLOC!DB473</f>
        <v>0</v>
      </c>
      <c r="DC473" s="65">
        <f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>[52]ACCOUNTALLOC!E474</f>
        <v>0</v>
      </c>
      <c r="F474" s="697">
        <f>[52]ACCOUNTALLOC!F474</f>
        <v>0</v>
      </c>
      <c r="G474" s="697">
        <f>[52]ACCOUNTALLOC!G474</f>
        <v>0</v>
      </c>
      <c r="H474" s="697">
        <f>[52]ACCOUNTALLOC!H474</f>
        <v>0</v>
      </c>
      <c r="I474" s="697">
        <f>[52]ACCOUNTALLOC!I474</f>
        <v>0</v>
      </c>
      <c r="J474" s="697">
        <f>[52]ACCOUNTALLOC!J474</f>
        <v>0</v>
      </c>
      <c r="K474" s="697">
        <f>[52]ACCOUNTALLOC!K474</f>
        <v>0</v>
      </c>
      <c r="L474" s="698"/>
      <c r="M474" s="697">
        <f>[52]ACCOUNTALLOC!M474</f>
        <v>0</v>
      </c>
      <c r="N474" s="697">
        <f>[52]ACCOUNTALLOC!N474</f>
        <v>0</v>
      </c>
      <c r="O474" s="697">
        <f>[52]ACCOUNTALLOC!O474</f>
        <v>0</v>
      </c>
      <c r="P474" s="697">
        <f>[52]ACCOUNTALLOC!P474</f>
        <v>0</v>
      </c>
      <c r="Q474" s="697">
        <f>[52]ACCOUNTALLOC!Q474</f>
        <v>0</v>
      </c>
      <c r="R474" s="697">
        <f>[52]ACCOUNTALLOC!R474</f>
        <v>0</v>
      </c>
      <c r="S474" s="697">
        <f>[52]ACCOUNTALLOC!S474</f>
        <v>0</v>
      </c>
      <c r="T474" s="698"/>
      <c r="U474" s="697">
        <f>[52]ACCOUNTALLOC!U474</f>
        <v>0</v>
      </c>
      <c r="V474" s="697">
        <f>[52]ACCOUNTALLOC!V474</f>
        <v>0</v>
      </c>
      <c r="W474" s="697">
        <f>[52]ACCOUNTALLOC!W474</f>
        <v>0</v>
      </c>
      <c r="X474" s="697">
        <f>[52]ACCOUNTALLOC!X474</f>
        <v>0</v>
      </c>
      <c r="Y474" s="697">
        <f>[52]ACCOUNTALLOC!Y474</f>
        <v>0</v>
      </c>
      <c r="Z474" s="697">
        <f>[52]ACCOUNTALLOC!Z474</f>
        <v>0</v>
      </c>
      <c r="AA474" s="697">
        <f>[52]ACCOUNTALLOC!AA474</f>
        <v>0</v>
      </c>
      <c r="AB474" s="698"/>
      <c r="AC474" s="697">
        <f>[52]ACCOUNTALLOC!AC474</f>
        <v>0</v>
      </c>
      <c r="AD474" s="697">
        <f>[52]ACCOUNTALLOC!AD474</f>
        <v>0</v>
      </c>
      <c r="AE474" s="697">
        <f>[52]ACCOUNTALLOC!AE474</f>
        <v>0</v>
      </c>
      <c r="AF474" s="697">
        <f>[52]ACCOUNTALLOC!AF474</f>
        <v>0</v>
      </c>
      <c r="AG474" s="697">
        <f>[52]ACCOUNTALLOC!AG474</f>
        <v>0</v>
      </c>
      <c r="AH474" s="697">
        <f>[52]ACCOUNTALLOC!AH474</f>
        <v>0</v>
      </c>
      <c r="AI474" s="697">
        <f>[52]ACCOUNTALLOC!AI474</f>
        <v>0</v>
      </c>
      <c r="AJ474" s="698"/>
      <c r="AK474" s="697">
        <f>[52]ACCOUNTALLOC!AK474</f>
        <v>0</v>
      </c>
      <c r="AL474" s="697">
        <f>[52]ACCOUNTALLOC!AL474</f>
        <v>0</v>
      </c>
      <c r="AM474" s="697">
        <f>[52]ACCOUNTALLOC!AM474</f>
        <v>0</v>
      </c>
      <c r="AN474" s="697">
        <f>[52]ACCOUNTALLOC!AN474</f>
        <v>0</v>
      </c>
      <c r="AO474" s="697">
        <f>[52]ACCOUNTALLOC!AO474</f>
        <v>0</v>
      </c>
      <c r="AP474" s="697">
        <f>[52]ACCOUNTALLOC!AP474</f>
        <v>0</v>
      </c>
      <c r="AQ474" s="697">
        <f>[52]ACCOUNTALLOC!AQ474</f>
        <v>0</v>
      </c>
      <c r="AR474" s="698"/>
      <c r="AS474" s="697">
        <f>[52]ACCOUNTALLOC!AS474</f>
        <v>0</v>
      </c>
      <c r="AT474" s="697">
        <f>[52]ACCOUNTALLOC!AT474</f>
        <v>0</v>
      </c>
      <c r="AU474" s="697">
        <f>[52]ACCOUNTALLOC!AU474</f>
        <v>0</v>
      </c>
      <c r="AV474" s="697">
        <f>[52]ACCOUNTALLOC!AV474</f>
        <v>0</v>
      </c>
      <c r="AW474" s="697">
        <f>[52]ACCOUNTALLOC!AW474</f>
        <v>0</v>
      </c>
      <c r="AX474" s="697">
        <f>[52]ACCOUNTALLOC!AX474</f>
        <v>0</v>
      </c>
      <c r="AY474" s="697">
        <f>[52]ACCOUNTALLOC!AY474</f>
        <v>0</v>
      </c>
      <c r="AZ474" s="698"/>
      <c r="BA474" s="697">
        <f>[52]ACCOUNTALLOC!BA474</f>
        <v>0</v>
      </c>
      <c r="BB474" s="697">
        <f>[52]ACCOUNTALLOC!BB474</f>
        <v>0</v>
      </c>
      <c r="BC474" s="697">
        <f>[52]ACCOUNTALLOC!BC474</f>
        <v>0</v>
      </c>
      <c r="BD474" s="697">
        <f>[52]ACCOUNTALLOC!BD474</f>
        <v>0</v>
      </c>
      <c r="BE474" s="697">
        <f>[52]ACCOUNTALLOC!BE474</f>
        <v>0</v>
      </c>
      <c r="BF474" s="697">
        <f>[52]ACCOUNTALLOC!BF474</f>
        <v>0</v>
      </c>
      <c r="BG474" s="697">
        <f>[52]ACCOUNTALLOC!BG474</f>
        <v>0</v>
      </c>
      <c r="BH474" s="698"/>
      <c r="BI474" s="697">
        <f>[52]ACCOUNTALLOC!BI474</f>
        <v>0</v>
      </c>
      <c r="BJ474" s="697">
        <f>[52]ACCOUNTALLOC!BJ474</f>
        <v>0</v>
      </c>
      <c r="BK474" s="697">
        <f>[52]ACCOUNTALLOC!BK474</f>
        <v>0</v>
      </c>
      <c r="BL474" s="697">
        <f>[52]ACCOUNTALLOC!BL474</f>
        <v>0</v>
      </c>
      <c r="BM474" s="697">
        <f>[52]ACCOUNTALLOC!BM474</f>
        <v>0</v>
      </c>
      <c r="BN474" s="697">
        <f>[52]ACCOUNTALLOC!BN474</f>
        <v>0</v>
      </c>
      <c r="BO474" s="697">
        <f>[52]ACCOUNTALLOC!BO474</f>
        <v>0</v>
      </c>
      <c r="BP474" s="698"/>
      <c r="BQ474" s="697">
        <f>[52]ACCOUNTALLOC!BQ474</f>
        <v>0</v>
      </c>
      <c r="BR474" s="697">
        <f>[52]ACCOUNTALLOC!BR474</f>
        <v>0</v>
      </c>
      <c r="BS474" s="697">
        <f>[52]ACCOUNTALLOC!BS474</f>
        <v>0</v>
      </c>
      <c r="BT474" s="697">
        <f>[52]ACCOUNTALLOC!BT474</f>
        <v>0</v>
      </c>
      <c r="BU474" s="697">
        <f>[52]ACCOUNTALLOC!BU474</f>
        <v>0</v>
      </c>
      <c r="BV474" s="697">
        <f>[52]ACCOUNTALLOC!BV474</f>
        <v>0</v>
      </c>
      <c r="BW474" s="697">
        <f>[52]ACCOUNTALLOC!BW474</f>
        <v>0</v>
      </c>
      <c r="BX474" s="698"/>
      <c r="BY474" s="697">
        <f>[52]ACCOUNTALLOC!BY474</f>
        <v>0</v>
      </c>
      <c r="BZ474" s="697">
        <f>[52]ACCOUNTALLOC!BZ474</f>
        <v>0</v>
      </c>
      <c r="CA474" s="697">
        <f>[52]ACCOUNTALLOC!CA474</f>
        <v>0</v>
      </c>
      <c r="CB474" s="697">
        <f>[52]ACCOUNTALLOC!CB474</f>
        <v>0</v>
      </c>
      <c r="CC474" s="697">
        <f>[52]ACCOUNTALLOC!CC474</f>
        <v>0</v>
      </c>
      <c r="CD474" s="697">
        <f>[52]ACCOUNTALLOC!CD474</f>
        <v>0</v>
      </c>
      <c r="CE474" s="697">
        <f>[52]ACCOUNTALLOC!CE474</f>
        <v>0</v>
      </c>
      <c r="CF474" s="698"/>
      <c r="CG474" s="697">
        <f>[52]ACCOUNTALLOC!CG474</f>
        <v>0</v>
      </c>
      <c r="CH474" s="697">
        <f>[52]ACCOUNTALLOC!CH474</f>
        <v>0</v>
      </c>
      <c r="CI474" s="697">
        <f>[52]ACCOUNTALLOC!CI474</f>
        <v>0</v>
      </c>
      <c r="CJ474" s="697">
        <f>[52]ACCOUNTALLOC!CJ474</f>
        <v>0</v>
      </c>
      <c r="CK474" s="697">
        <f>[52]ACCOUNTALLOC!CK474</f>
        <v>0</v>
      </c>
      <c r="CL474" s="697">
        <f>[52]ACCOUNTALLOC!CL474</f>
        <v>0</v>
      </c>
      <c r="CM474" s="697">
        <f>[52]ACCOUNTALLOC!CM474</f>
        <v>0</v>
      </c>
      <c r="CN474" s="698">
        <f>[52]ACCOUNTALLOC!CN474</f>
        <v>0</v>
      </c>
      <c r="CO474" s="697">
        <f>[52]ACCOUNTALLOC!CO474</f>
        <v>0</v>
      </c>
      <c r="CP474" s="697">
        <f>[52]ACCOUNTALLOC!CP474</f>
        <v>0</v>
      </c>
      <c r="CQ474" s="697">
        <f>[52]ACCOUNTALLOC!CQ474</f>
        <v>0</v>
      </c>
      <c r="CR474" s="697">
        <f>[52]ACCOUNTALLOC!CR474</f>
        <v>0</v>
      </c>
      <c r="CS474" s="697">
        <f>[52]ACCOUNTALLOC!CS474</f>
        <v>0</v>
      </c>
      <c r="CT474" s="697">
        <f>[52]ACCOUNTALLOC!CT474</f>
        <v>0</v>
      </c>
      <c r="CU474" s="697">
        <f>[52]ACCOUNTALLOC!CU474</f>
        <v>0</v>
      </c>
      <c r="CW474" s="65">
        <f>[52]ACCOUNTALLOC!CW474</f>
        <v>0</v>
      </c>
      <c r="CX474" s="65">
        <f>[52]ACCOUNTALLOC!CX474</f>
        <v>0</v>
      </c>
      <c r="CY474" s="65">
        <f>[52]ACCOUNTALLOC!CY474</f>
        <v>0</v>
      </c>
      <c r="CZ474" s="65">
        <f>[52]ACCOUNTALLOC!CZ474</f>
        <v>0</v>
      </c>
      <c r="DA474" s="65">
        <f>[52]ACCOUNTALLOC!DA474</f>
        <v>0</v>
      </c>
      <c r="DB474" s="65">
        <f>[52]ACCOUNTALLOC!DB474</f>
        <v>0</v>
      </c>
      <c r="DC474" s="65">
        <f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>[52]ACCOUNTALLOC!E475</f>
        <v>0</v>
      </c>
      <c r="F475" s="697">
        <f>[52]ACCOUNTALLOC!F475</f>
        <v>0</v>
      </c>
      <c r="G475" s="697">
        <f>[52]ACCOUNTALLOC!G475</f>
        <v>0</v>
      </c>
      <c r="H475" s="697">
        <f>[52]ACCOUNTALLOC!H475</f>
        <v>0</v>
      </c>
      <c r="I475" s="697">
        <f>[52]ACCOUNTALLOC!I475</f>
        <v>0</v>
      </c>
      <c r="J475" s="697">
        <f>[52]ACCOUNTALLOC!J475</f>
        <v>0</v>
      </c>
      <c r="K475" s="697">
        <f>[52]ACCOUNTALLOC!K475</f>
        <v>0</v>
      </c>
      <c r="L475" s="698"/>
      <c r="M475" s="697">
        <f>[52]ACCOUNTALLOC!M475</f>
        <v>0</v>
      </c>
      <c r="N475" s="697">
        <f>[52]ACCOUNTALLOC!N475</f>
        <v>0</v>
      </c>
      <c r="O475" s="697">
        <f>[52]ACCOUNTALLOC!O475</f>
        <v>0</v>
      </c>
      <c r="P475" s="697">
        <f>[52]ACCOUNTALLOC!P475</f>
        <v>0</v>
      </c>
      <c r="Q475" s="697">
        <f>[52]ACCOUNTALLOC!Q475</f>
        <v>0</v>
      </c>
      <c r="R475" s="697">
        <f>[52]ACCOUNTALLOC!R475</f>
        <v>0</v>
      </c>
      <c r="S475" s="697">
        <f>[52]ACCOUNTALLOC!S475</f>
        <v>0</v>
      </c>
      <c r="T475" s="698"/>
      <c r="U475" s="697">
        <f>[52]ACCOUNTALLOC!U475</f>
        <v>0</v>
      </c>
      <c r="V475" s="697">
        <f>[52]ACCOUNTALLOC!V475</f>
        <v>0</v>
      </c>
      <c r="W475" s="697">
        <f>[52]ACCOUNTALLOC!W475</f>
        <v>0</v>
      </c>
      <c r="X475" s="697">
        <f>[52]ACCOUNTALLOC!X475</f>
        <v>0</v>
      </c>
      <c r="Y475" s="697">
        <f>[52]ACCOUNTALLOC!Y475</f>
        <v>0</v>
      </c>
      <c r="Z475" s="697">
        <f>[52]ACCOUNTALLOC!Z475</f>
        <v>0</v>
      </c>
      <c r="AA475" s="697">
        <f>[52]ACCOUNTALLOC!AA475</f>
        <v>0</v>
      </c>
      <c r="AB475" s="698"/>
      <c r="AC475" s="697">
        <f>[52]ACCOUNTALLOC!AC475</f>
        <v>0</v>
      </c>
      <c r="AD475" s="697">
        <f>[52]ACCOUNTALLOC!AD475</f>
        <v>0</v>
      </c>
      <c r="AE475" s="697">
        <f>[52]ACCOUNTALLOC!AE475</f>
        <v>0</v>
      </c>
      <c r="AF475" s="697">
        <f>[52]ACCOUNTALLOC!AF475</f>
        <v>0</v>
      </c>
      <c r="AG475" s="697">
        <f>[52]ACCOUNTALLOC!AG475</f>
        <v>0</v>
      </c>
      <c r="AH475" s="697">
        <f>[52]ACCOUNTALLOC!AH475</f>
        <v>0</v>
      </c>
      <c r="AI475" s="697">
        <f>[52]ACCOUNTALLOC!AI475</f>
        <v>0</v>
      </c>
      <c r="AJ475" s="698"/>
      <c r="AK475" s="697">
        <f>[52]ACCOUNTALLOC!AK475</f>
        <v>0</v>
      </c>
      <c r="AL475" s="697">
        <f>[52]ACCOUNTALLOC!AL475</f>
        <v>0</v>
      </c>
      <c r="AM475" s="697">
        <f>[52]ACCOUNTALLOC!AM475</f>
        <v>0</v>
      </c>
      <c r="AN475" s="697">
        <f>[52]ACCOUNTALLOC!AN475</f>
        <v>0</v>
      </c>
      <c r="AO475" s="697">
        <f>[52]ACCOUNTALLOC!AO475</f>
        <v>0</v>
      </c>
      <c r="AP475" s="697">
        <f>[52]ACCOUNTALLOC!AP475</f>
        <v>0</v>
      </c>
      <c r="AQ475" s="697">
        <f>[52]ACCOUNTALLOC!AQ475</f>
        <v>0</v>
      </c>
      <c r="AR475" s="698"/>
      <c r="AS475" s="697">
        <f>[52]ACCOUNTALLOC!AS475</f>
        <v>0</v>
      </c>
      <c r="AT475" s="697">
        <f>[52]ACCOUNTALLOC!AT475</f>
        <v>0</v>
      </c>
      <c r="AU475" s="697">
        <f>[52]ACCOUNTALLOC!AU475</f>
        <v>0</v>
      </c>
      <c r="AV475" s="697">
        <f>[52]ACCOUNTALLOC!AV475</f>
        <v>0</v>
      </c>
      <c r="AW475" s="697">
        <f>[52]ACCOUNTALLOC!AW475</f>
        <v>0</v>
      </c>
      <c r="AX475" s="697">
        <f>[52]ACCOUNTALLOC!AX475</f>
        <v>0</v>
      </c>
      <c r="AY475" s="697">
        <f>[52]ACCOUNTALLOC!AY475</f>
        <v>0</v>
      </c>
      <c r="AZ475" s="698"/>
      <c r="BA475" s="697">
        <f>[52]ACCOUNTALLOC!BA475</f>
        <v>0</v>
      </c>
      <c r="BB475" s="697">
        <f>[52]ACCOUNTALLOC!BB475</f>
        <v>0</v>
      </c>
      <c r="BC475" s="697">
        <f>[52]ACCOUNTALLOC!BC475</f>
        <v>0</v>
      </c>
      <c r="BD475" s="697">
        <f>[52]ACCOUNTALLOC!BD475</f>
        <v>0</v>
      </c>
      <c r="BE475" s="697">
        <f>[52]ACCOUNTALLOC!BE475</f>
        <v>0</v>
      </c>
      <c r="BF475" s="697">
        <f>[52]ACCOUNTALLOC!BF475</f>
        <v>0</v>
      </c>
      <c r="BG475" s="697">
        <f>[52]ACCOUNTALLOC!BG475</f>
        <v>0</v>
      </c>
      <c r="BH475" s="698"/>
      <c r="BI475" s="697">
        <f>[52]ACCOUNTALLOC!BI475</f>
        <v>0</v>
      </c>
      <c r="BJ475" s="697">
        <f>[52]ACCOUNTALLOC!BJ475</f>
        <v>0</v>
      </c>
      <c r="BK475" s="697">
        <f>[52]ACCOUNTALLOC!BK475</f>
        <v>0</v>
      </c>
      <c r="BL475" s="697">
        <f>[52]ACCOUNTALLOC!BL475</f>
        <v>0</v>
      </c>
      <c r="BM475" s="697">
        <f>[52]ACCOUNTALLOC!BM475</f>
        <v>0</v>
      </c>
      <c r="BN475" s="697">
        <f>[52]ACCOUNTALLOC!BN475</f>
        <v>0</v>
      </c>
      <c r="BO475" s="697">
        <f>[52]ACCOUNTALLOC!BO475</f>
        <v>0</v>
      </c>
      <c r="BP475" s="698"/>
      <c r="BQ475" s="697">
        <f>[52]ACCOUNTALLOC!BQ475</f>
        <v>0</v>
      </c>
      <c r="BR475" s="697">
        <f>[52]ACCOUNTALLOC!BR475</f>
        <v>0</v>
      </c>
      <c r="BS475" s="697">
        <f>[52]ACCOUNTALLOC!BS475</f>
        <v>0</v>
      </c>
      <c r="BT475" s="697">
        <f>[52]ACCOUNTALLOC!BT475</f>
        <v>0</v>
      </c>
      <c r="BU475" s="697">
        <f>[52]ACCOUNTALLOC!BU475</f>
        <v>0</v>
      </c>
      <c r="BV475" s="697">
        <f>[52]ACCOUNTALLOC!BV475</f>
        <v>0</v>
      </c>
      <c r="BW475" s="697">
        <f>[52]ACCOUNTALLOC!BW475</f>
        <v>0</v>
      </c>
      <c r="BX475" s="698"/>
      <c r="BY475" s="697">
        <f>[52]ACCOUNTALLOC!BY475</f>
        <v>0</v>
      </c>
      <c r="BZ475" s="697">
        <f>[52]ACCOUNTALLOC!BZ475</f>
        <v>0</v>
      </c>
      <c r="CA475" s="697">
        <f>[52]ACCOUNTALLOC!CA475</f>
        <v>0</v>
      </c>
      <c r="CB475" s="697">
        <f>[52]ACCOUNTALLOC!CB475</f>
        <v>0</v>
      </c>
      <c r="CC475" s="697">
        <f>[52]ACCOUNTALLOC!CC475</f>
        <v>0</v>
      </c>
      <c r="CD475" s="697">
        <f>[52]ACCOUNTALLOC!CD475</f>
        <v>0</v>
      </c>
      <c r="CE475" s="697">
        <f>[52]ACCOUNTALLOC!CE475</f>
        <v>0</v>
      </c>
      <c r="CF475" s="698"/>
      <c r="CG475" s="697">
        <f>[52]ACCOUNTALLOC!CG475</f>
        <v>0</v>
      </c>
      <c r="CH475" s="697">
        <f>[52]ACCOUNTALLOC!CH475</f>
        <v>0</v>
      </c>
      <c r="CI475" s="697">
        <f>[52]ACCOUNTALLOC!CI475</f>
        <v>0</v>
      </c>
      <c r="CJ475" s="697">
        <f>[52]ACCOUNTALLOC!CJ475</f>
        <v>0</v>
      </c>
      <c r="CK475" s="697">
        <f>[52]ACCOUNTALLOC!CK475</f>
        <v>0</v>
      </c>
      <c r="CL475" s="697">
        <f>[52]ACCOUNTALLOC!CL475</f>
        <v>0</v>
      </c>
      <c r="CM475" s="697">
        <f>[52]ACCOUNTALLOC!CM475</f>
        <v>0</v>
      </c>
      <c r="CN475" s="698">
        <f>[52]ACCOUNTALLOC!CN475</f>
        <v>0</v>
      </c>
      <c r="CO475" s="697">
        <f>[52]ACCOUNTALLOC!CO475</f>
        <v>0</v>
      </c>
      <c r="CP475" s="697">
        <f>[52]ACCOUNTALLOC!CP475</f>
        <v>0</v>
      </c>
      <c r="CQ475" s="697">
        <f>[52]ACCOUNTALLOC!CQ475</f>
        <v>0</v>
      </c>
      <c r="CR475" s="697">
        <f>[52]ACCOUNTALLOC!CR475</f>
        <v>0</v>
      </c>
      <c r="CS475" s="697">
        <f>[52]ACCOUNTALLOC!CS475</f>
        <v>0</v>
      </c>
      <c r="CT475" s="697">
        <f>[52]ACCOUNTALLOC!CT475</f>
        <v>0</v>
      </c>
      <c r="CU475" s="697">
        <f>[52]ACCOUNTALLOC!CU475</f>
        <v>0</v>
      </c>
      <c r="CW475" s="65">
        <f>[52]ACCOUNTALLOC!CW475</f>
        <v>0</v>
      </c>
      <c r="CX475" s="65">
        <f>[52]ACCOUNTALLOC!CX475</f>
        <v>0</v>
      </c>
      <c r="CY475" s="65">
        <f>[52]ACCOUNTALLOC!CY475</f>
        <v>0</v>
      </c>
      <c r="CZ475" s="65">
        <f>[52]ACCOUNTALLOC!CZ475</f>
        <v>0</v>
      </c>
      <c r="DA475" s="65">
        <f>[52]ACCOUNTALLOC!DA475</f>
        <v>0</v>
      </c>
      <c r="DB475" s="65">
        <f>[52]ACCOUNTALLOC!DB475</f>
        <v>0</v>
      </c>
      <c r="DC475" s="65">
        <f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>[52]ACCOUNTALLOC!E476</f>
        <v>0</v>
      </c>
      <c r="F476" s="697">
        <f>[52]ACCOUNTALLOC!F476</f>
        <v>0</v>
      </c>
      <c r="G476" s="697">
        <f>[52]ACCOUNTALLOC!G476</f>
        <v>0</v>
      </c>
      <c r="H476" s="697">
        <f>[52]ACCOUNTALLOC!H476</f>
        <v>0</v>
      </c>
      <c r="I476" s="697">
        <f>[52]ACCOUNTALLOC!I476</f>
        <v>0</v>
      </c>
      <c r="J476" s="697">
        <f>[52]ACCOUNTALLOC!J476</f>
        <v>0</v>
      </c>
      <c r="K476" s="697">
        <f>[52]ACCOUNTALLOC!K476</f>
        <v>0</v>
      </c>
      <c r="L476" s="698"/>
      <c r="M476" s="697">
        <f>[52]ACCOUNTALLOC!M476</f>
        <v>0</v>
      </c>
      <c r="N476" s="697">
        <f>[52]ACCOUNTALLOC!N476</f>
        <v>0</v>
      </c>
      <c r="O476" s="697">
        <f>[52]ACCOUNTALLOC!O476</f>
        <v>0</v>
      </c>
      <c r="P476" s="697">
        <f>[52]ACCOUNTALLOC!P476</f>
        <v>0</v>
      </c>
      <c r="Q476" s="697">
        <f>[52]ACCOUNTALLOC!Q476</f>
        <v>0</v>
      </c>
      <c r="R476" s="697">
        <f>[52]ACCOUNTALLOC!R476</f>
        <v>0</v>
      </c>
      <c r="S476" s="697">
        <f>[52]ACCOUNTALLOC!S476</f>
        <v>0</v>
      </c>
      <c r="T476" s="698"/>
      <c r="U476" s="697">
        <f>[52]ACCOUNTALLOC!U476</f>
        <v>0</v>
      </c>
      <c r="V476" s="697">
        <f>[52]ACCOUNTALLOC!V476</f>
        <v>0</v>
      </c>
      <c r="W476" s="697">
        <f>[52]ACCOUNTALLOC!W476</f>
        <v>0</v>
      </c>
      <c r="X476" s="697">
        <f>[52]ACCOUNTALLOC!X476</f>
        <v>0</v>
      </c>
      <c r="Y476" s="697">
        <f>[52]ACCOUNTALLOC!Y476</f>
        <v>0</v>
      </c>
      <c r="Z476" s="697">
        <f>[52]ACCOUNTALLOC!Z476</f>
        <v>0</v>
      </c>
      <c r="AA476" s="697">
        <f>[52]ACCOUNTALLOC!AA476</f>
        <v>0</v>
      </c>
      <c r="AB476" s="698"/>
      <c r="AC476" s="697">
        <f>[52]ACCOUNTALLOC!AC476</f>
        <v>0</v>
      </c>
      <c r="AD476" s="697">
        <f>[52]ACCOUNTALLOC!AD476</f>
        <v>0</v>
      </c>
      <c r="AE476" s="697">
        <f>[52]ACCOUNTALLOC!AE476</f>
        <v>0</v>
      </c>
      <c r="AF476" s="697">
        <f>[52]ACCOUNTALLOC!AF476</f>
        <v>0</v>
      </c>
      <c r="AG476" s="697">
        <f>[52]ACCOUNTALLOC!AG476</f>
        <v>0</v>
      </c>
      <c r="AH476" s="697">
        <f>[52]ACCOUNTALLOC!AH476</f>
        <v>0</v>
      </c>
      <c r="AI476" s="697">
        <f>[52]ACCOUNTALLOC!AI476</f>
        <v>0</v>
      </c>
      <c r="AJ476" s="698"/>
      <c r="AK476" s="697">
        <f>[52]ACCOUNTALLOC!AK476</f>
        <v>0</v>
      </c>
      <c r="AL476" s="697">
        <f>[52]ACCOUNTALLOC!AL476</f>
        <v>0</v>
      </c>
      <c r="AM476" s="697">
        <f>[52]ACCOUNTALLOC!AM476</f>
        <v>0</v>
      </c>
      <c r="AN476" s="697">
        <f>[52]ACCOUNTALLOC!AN476</f>
        <v>0</v>
      </c>
      <c r="AO476" s="697">
        <f>[52]ACCOUNTALLOC!AO476</f>
        <v>0</v>
      </c>
      <c r="AP476" s="697">
        <f>[52]ACCOUNTALLOC!AP476</f>
        <v>0</v>
      </c>
      <c r="AQ476" s="697">
        <f>[52]ACCOUNTALLOC!AQ476</f>
        <v>0</v>
      </c>
      <c r="AR476" s="698"/>
      <c r="AS476" s="697">
        <f>[52]ACCOUNTALLOC!AS476</f>
        <v>0</v>
      </c>
      <c r="AT476" s="697">
        <f>[52]ACCOUNTALLOC!AT476</f>
        <v>0</v>
      </c>
      <c r="AU476" s="697">
        <f>[52]ACCOUNTALLOC!AU476</f>
        <v>0</v>
      </c>
      <c r="AV476" s="697">
        <f>[52]ACCOUNTALLOC!AV476</f>
        <v>0</v>
      </c>
      <c r="AW476" s="697">
        <f>[52]ACCOUNTALLOC!AW476</f>
        <v>0</v>
      </c>
      <c r="AX476" s="697">
        <f>[52]ACCOUNTALLOC!AX476</f>
        <v>0</v>
      </c>
      <c r="AY476" s="697">
        <f>[52]ACCOUNTALLOC!AY476</f>
        <v>0</v>
      </c>
      <c r="AZ476" s="698"/>
      <c r="BA476" s="697">
        <f>[52]ACCOUNTALLOC!BA476</f>
        <v>0</v>
      </c>
      <c r="BB476" s="697">
        <f>[52]ACCOUNTALLOC!BB476</f>
        <v>0</v>
      </c>
      <c r="BC476" s="697">
        <f>[52]ACCOUNTALLOC!BC476</f>
        <v>0</v>
      </c>
      <c r="BD476" s="697">
        <f>[52]ACCOUNTALLOC!BD476</f>
        <v>0</v>
      </c>
      <c r="BE476" s="697">
        <f>[52]ACCOUNTALLOC!BE476</f>
        <v>0</v>
      </c>
      <c r="BF476" s="697">
        <f>[52]ACCOUNTALLOC!BF476</f>
        <v>0</v>
      </c>
      <c r="BG476" s="697">
        <f>[52]ACCOUNTALLOC!BG476</f>
        <v>0</v>
      </c>
      <c r="BH476" s="698"/>
      <c r="BI476" s="697">
        <f>[52]ACCOUNTALLOC!BI476</f>
        <v>0</v>
      </c>
      <c r="BJ476" s="697">
        <f>[52]ACCOUNTALLOC!BJ476</f>
        <v>0</v>
      </c>
      <c r="BK476" s="697">
        <f>[52]ACCOUNTALLOC!BK476</f>
        <v>0</v>
      </c>
      <c r="BL476" s="697">
        <f>[52]ACCOUNTALLOC!BL476</f>
        <v>0</v>
      </c>
      <c r="BM476" s="697">
        <f>[52]ACCOUNTALLOC!BM476</f>
        <v>0</v>
      </c>
      <c r="BN476" s="697">
        <f>[52]ACCOUNTALLOC!BN476</f>
        <v>0</v>
      </c>
      <c r="BO476" s="697">
        <f>[52]ACCOUNTALLOC!BO476</f>
        <v>0</v>
      </c>
      <c r="BP476" s="698"/>
      <c r="BQ476" s="697">
        <f>[52]ACCOUNTALLOC!BQ476</f>
        <v>0</v>
      </c>
      <c r="BR476" s="697">
        <f>[52]ACCOUNTALLOC!BR476</f>
        <v>0</v>
      </c>
      <c r="BS476" s="697">
        <f>[52]ACCOUNTALLOC!BS476</f>
        <v>0</v>
      </c>
      <c r="BT476" s="697">
        <f>[52]ACCOUNTALLOC!BT476</f>
        <v>0</v>
      </c>
      <c r="BU476" s="697">
        <f>[52]ACCOUNTALLOC!BU476</f>
        <v>0</v>
      </c>
      <c r="BV476" s="697">
        <f>[52]ACCOUNTALLOC!BV476</f>
        <v>0</v>
      </c>
      <c r="BW476" s="697">
        <f>[52]ACCOUNTALLOC!BW476</f>
        <v>0</v>
      </c>
      <c r="BX476" s="698"/>
      <c r="BY476" s="697">
        <f>[52]ACCOUNTALLOC!BY476</f>
        <v>0</v>
      </c>
      <c r="BZ476" s="697">
        <f>[52]ACCOUNTALLOC!BZ476</f>
        <v>0</v>
      </c>
      <c r="CA476" s="697">
        <f>[52]ACCOUNTALLOC!CA476</f>
        <v>0</v>
      </c>
      <c r="CB476" s="697">
        <f>[52]ACCOUNTALLOC!CB476</f>
        <v>0</v>
      </c>
      <c r="CC476" s="697">
        <f>[52]ACCOUNTALLOC!CC476</f>
        <v>0</v>
      </c>
      <c r="CD476" s="697">
        <f>[52]ACCOUNTALLOC!CD476</f>
        <v>0</v>
      </c>
      <c r="CE476" s="697">
        <f>[52]ACCOUNTALLOC!CE476</f>
        <v>0</v>
      </c>
      <c r="CF476" s="698"/>
      <c r="CG476" s="697">
        <f>[52]ACCOUNTALLOC!CG476</f>
        <v>0</v>
      </c>
      <c r="CH476" s="697">
        <f>[52]ACCOUNTALLOC!CH476</f>
        <v>0</v>
      </c>
      <c r="CI476" s="697">
        <f>[52]ACCOUNTALLOC!CI476</f>
        <v>0</v>
      </c>
      <c r="CJ476" s="697">
        <f>[52]ACCOUNTALLOC!CJ476</f>
        <v>0</v>
      </c>
      <c r="CK476" s="697">
        <f>[52]ACCOUNTALLOC!CK476</f>
        <v>0</v>
      </c>
      <c r="CL476" s="697">
        <f>[52]ACCOUNTALLOC!CL476</f>
        <v>0</v>
      </c>
      <c r="CM476" s="697">
        <f>[52]ACCOUNTALLOC!CM476</f>
        <v>0</v>
      </c>
      <c r="CN476" s="698">
        <f>[52]ACCOUNTALLOC!CN476</f>
        <v>0</v>
      </c>
      <c r="CO476" s="697">
        <f>[52]ACCOUNTALLOC!CO476</f>
        <v>0</v>
      </c>
      <c r="CP476" s="697">
        <f>[52]ACCOUNTALLOC!CP476</f>
        <v>0</v>
      </c>
      <c r="CQ476" s="697">
        <f>[52]ACCOUNTALLOC!CQ476</f>
        <v>0</v>
      </c>
      <c r="CR476" s="697">
        <f>[52]ACCOUNTALLOC!CR476</f>
        <v>0</v>
      </c>
      <c r="CS476" s="697">
        <f>[52]ACCOUNTALLOC!CS476</f>
        <v>0</v>
      </c>
      <c r="CT476" s="697">
        <f>[52]ACCOUNTALLOC!CT476</f>
        <v>0</v>
      </c>
      <c r="CU476" s="697">
        <f>[52]ACCOUNTALLOC!CU476</f>
        <v>0</v>
      </c>
      <c r="CW476" s="65">
        <f>[52]ACCOUNTALLOC!CW476</f>
        <v>0</v>
      </c>
      <c r="CX476" s="65">
        <f>[52]ACCOUNTALLOC!CX476</f>
        <v>0</v>
      </c>
      <c r="CY476" s="65">
        <f>[52]ACCOUNTALLOC!CY476</f>
        <v>0</v>
      </c>
      <c r="CZ476" s="65">
        <f>[52]ACCOUNTALLOC!CZ476</f>
        <v>0</v>
      </c>
      <c r="DA476" s="65">
        <f>[52]ACCOUNTALLOC!DA476</f>
        <v>0</v>
      </c>
      <c r="DB476" s="65">
        <f>[52]ACCOUNTALLOC!DB476</f>
        <v>0</v>
      </c>
      <c r="DC476" s="65">
        <f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>[52]ACCOUNTALLOC!E477</f>
        <v>0</v>
      </c>
      <c r="F477" s="697">
        <f>[52]ACCOUNTALLOC!F477</f>
        <v>0</v>
      </c>
      <c r="G477" s="697">
        <f>[52]ACCOUNTALLOC!G477</f>
        <v>0</v>
      </c>
      <c r="H477" s="697">
        <f>[52]ACCOUNTALLOC!H477</f>
        <v>0</v>
      </c>
      <c r="I477" s="697">
        <f>[52]ACCOUNTALLOC!I477</f>
        <v>0</v>
      </c>
      <c r="J477" s="697">
        <f>[52]ACCOUNTALLOC!J477</f>
        <v>0</v>
      </c>
      <c r="K477" s="697">
        <f>[52]ACCOUNTALLOC!K477</f>
        <v>0</v>
      </c>
      <c r="L477" s="698"/>
      <c r="M477" s="697">
        <f>[52]ACCOUNTALLOC!M477</f>
        <v>0</v>
      </c>
      <c r="N477" s="697">
        <f>[52]ACCOUNTALLOC!N477</f>
        <v>0</v>
      </c>
      <c r="O477" s="697">
        <f>[52]ACCOUNTALLOC!O477</f>
        <v>0</v>
      </c>
      <c r="P477" s="697">
        <f>[52]ACCOUNTALLOC!P477</f>
        <v>0</v>
      </c>
      <c r="Q477" s="697">
        <f>[52]ACCOUNTALLOC!Q477</f>
        <v>0</v>
      </c>
      <c r="R477" s="697">
        <f>[52]ACCOUNTALLOC!R477</f>
        <v>0</v>
      </c>
      <c r="S477" s="697">
        <f>[52]ACCOUNTALLOC!S477</f>
        <v>0</v>
      </c>
      <c r="T477" s="698"/>
      <c r="U477" s="697">
        <f>[52]ACCOUNTALLOC!U477</f>
        <v>0</v>
      </c>
      <c r="V477" s="697">
        <f>[52]ACCOUNTALLOC!V477</f>
        <v>0</v>
      </c>
      <c r="W477" s="697">
        <f>[52]ACCOUNTALLOC!W477</f>
        <v>0</v>
      </c>
      <c r="X477" s="697">
        <f>[52]ACCOUNTALLOC!X477</f>
        <v>0</v>
      </c>
      <c r="Y477" s="697">
        <f>[52]ACCOUNTALLOC!Y477</f>
        <v>0</v>
      </c>
      <c r="Z477" s="697">
        <f>[52]ACCOUNTALLOC!Z477</f>
        <v>0</v>
      </c>
      <c r="AA477" s="697">
        <f>[52]ACCOUNTALLOC!AA477</f>
        <v>0</v>
      </c>
      <c r="AB477" s="698"/>
      <c r="AC477" s="697">
        <f>[52]ACCOUNTALLOC!AC477</f>
        <v>0</v>
      </c>
      <c r="AD477" s="697">
        <f>[52]ACCOUNTALLOC!AD477</f>
        <v>0</v>
      </c>
      <c r="AE477" s="697">
        <f>[52]ACCOUNTALLOC!AE477</f>
        <v>0</v>
      </c>
      <c r="AF477" s="697">
        <f>[52]ACCOUNTALLOC!AF477</f>
        <v>0</v>
      </c>
      <c r="AG477" s="697">
        <f>[52]ACCOUNTALLOC!AG477</f>
        <v>0</v>
      </c>
      <c r="AH477" s="697">
        <f>[52]ACCOUNTALLOC!AH477</f>
        <v>0</v>
      </c>
      <c r="AI477" s="697">
        <f>[52]ACCOUNTALLOC!AI477</f>
        <v>0</v>
      </c>
      <c r="AJ477" s="698"/>
      <c r="AK477" s="697">
        <f>[52]ACCOUNTALLOC!AK477</f>
        <v>0</v>
      </c>
      <c r="AL477" s="697">
        <f>[52]ACCOUNTALLOC!AL477</f>
        <v>0</v>
      </c>
      <c r="AM477" s="697">
        <f>[52]ACCOUNTALLOC!AM477</f>
        <v>0</v>
      </c>
      <c r="AN477" s="697">
        <f>[52]ACCOUNTALLOC!AN477</f>
        <v>0</v>
      </c>
      <c r="AO477" s="697">
        <f>[52]ACCOUNTALLOC!AO477</f>
        <v>0</v>
      </c>
      <c r="AP477" s="697">
        <f>[52]ACCOUNTALLOC!AP477</f>
        <v>0</v>
      </c>
      <c r="AQ477" s="697">
        <f>[52]ACCOUNTALLOC!AQ477</f>
        <v>0</v>
      </c>
      <c r="AR477" s="698"/>
      <c r="AS477" s="697">
        <f>[52]ACCOUNTALLOC!AS477</f>
        <v>0</v>
      </c>
      <c r="AT477" s="697">
        <f>[52]ACCOUNTALLOC!AT477</f>
        <v>0</v>
      </c>
      <c r="AU477" s="697">
        <f>[52]ACCOUNTALLOC!AU477</f>
        <v>0</v>
      </c>
      <c r="AV477" s="697">
        <f>[52]ACCOUNTALLOC!AV477</f>
        <v>0</v>
      </c>
      <c r="AW477" s="697">
        <f>[52]ACCOUNTALLOC!AW477</f>
        <v>0</v>
      </c>
      <c r="AX477" s="697">
        <f>[52]ACCOUNTALLOC!AX477</f>
        <v>0</v>
      </c>
      <c r="AY477" s="697">
        <f>[52]ACCOUNTALLOC!AY477</f>
        <v>0</v>
      </c>
      <c r="AZ477" s="698"/>
      <c r="BA477" s="697">
        <f>[52]ACCOUNTALLOC!BA477</f>
        <v>0</v>
      </c>
      <c r="BB477" s="697">
        <f>[52]ACCOUNTALLOC!BB477</f>
        <v>0</v>
      </c>
      <c r="BC477" s="697">
        <f>[52]ACCOUNTALLOC!BC477</f>
        <v>0</v>
      </c>
      <c r="BD477" s="697">
        <f>[52]ACCOUNTALLOC!BD477</f>
        <v>0</v>
      </c>
      <c r="BE477" s="697">
        <f>[52]ACCOUNTALLOC!BE477</f>
        <v>0</v>
      </c>
      <c r="BF477" s="697">
        <f>[52]ACCOUNTALLOC!BF477</f>
        <v>0</v>
      </c>
      <c r="BG477" s="697">
        <f>[52]ACCOUNTALLOC!BG477</f>
        <v>0</v>
      </c>
      <c r="BH477" s="698"/>
      <c r="BI477" s="697">
        <f>[52]ACCOUNTALLOC!BI477</f>
        <v>0</v>
      </c>
      <c r="BJ477" s="697">
        <f>[52]ACCOUNTALLOC!BJ477</f>
        <v>0</v>
      </c>
      <c r="BK477" s="697">
        <f>[52]ACCOUNTALLOC!BK477</f>
        <v>0</v>
      </c>
      <c r="BL477" s="697">
        <f>[52]ACCOUNTALLOC!BL477</f>
        <v>0</v>
      </c>
      <c r="BM477" s="697">
        <f>[52]ACCOUNTALLOC!BM477</f>
        <v>0</v>
      </c>
      <c r="BN477" s="697">
        <f>[52]ACCOUNTALLOC!BN477</f>
        <v>0</v>
      </c>
      <c r="BO477" s="697">
        <f>[52]ACCOUNTALLOC!BO477</f>
        <v>0</v>
      </c>
      <c r="BP477" s="698"/>
      <c r="BQ477" s="697">
        <f>[52]ACCOUNTALLOC!BQ477</f>
        <v>0</v>
      </c>
      <c r="BR477" s="697">
        <f>[52]ACCOUNTALLOC!BR477</f>
        <v>0</v>
      </c>
      <c r="BS477" s="697">
        <f>[52]ACCOUNTALLOC!BS477</f>
        <v>0</v>
      </c>
      <c r="BT477" s="697">
        <f>[52]ACCOUNTALLOC!BT477</f>
        <v>0</v>
      </c>
      <c r="BU477" s="697">
        <f>[52]ACCOUNTALLOC!BU477</f>
        <v>0</v>
      </c>
      <c r="BV477" s="697">
        <f>[52]ACCOUNTALLOC!BV477</f>
        <v>0</v>
      </c>
      <c r="BW477" s="697">
        <f>[52]ACCOUNTALLOC!BW477</f>
        <v>0</v>
      </c>
      <c r="BX477" s="698"/>
      <c r="BY477" s="697">
        <f>[52]ACCOUNTALLOC!BY477</f>
        <v>0</v>
      </c>
      <c r="BZ477" s="697">
        <f>[52]ACCOUNTALLOC!BZ477</f>
        <v>0</v>
      </c>
      <c r="CA477" s="697">
        <f>[52]ACCOUNTALLOC!CA477</f>
        <v>0</v>
      </c>
      <c r="CB477" s="697">
        <f>[52]ACCOUNTALLOC!CB477</f>
        <v>0</v>
      </c>
      <c r="CC477" s="697">
        <f>[52]ACCOUNTALLOC!CC477</f>
        <v>0</v>
      </c>
      <c r="CD477" s="697">
        <f>[52]ACCOUNTALLOC!CD477</f>
        <v>0</v>
      </c>
      <c r="CE477" s="697">
        <f>[52]ACCOUNTALLOC!CE477</f>
        <v>0</v>
      </c>
      <c r="CF477" s="698"/>
      <c r="CG477" s="697">
        <f>[52]ACCOUNTALLOC!CG477</f>
        <v>0</v>
      </c>
      <c r="CH477" s="697">
        <f>[52]ACCOUNTALLOC!CH477</f>
        <v>0</v>
      </c>
      <c r="CI477" s="697">
        <f>[52]ACCOUNTALLOC!CI477</f>
        <v>0</v>
      </c>
      <c r="CJ477" s="697">
        <f>[52]ACCOUNTALLOC!CJ477</f>
        <v>0</v>
      </c>
      <c r="CK477" s="697">
        <f>[52]ACCOUNTALLOC!CK477</f>
        <v>0</v>
      </c>
      <c r="CL477" s="697">
        <f>[52]ACCOUNTALLOC!CL477</f>
        <v>0</v>
      </c>
      <c r="CM477" s="697">
        <f>[52]ACCOUNTALLOC!CM477</f>
        <v>0</v>
      </c>
      <c r="CN477" s="698">
        <f>[52]ACCOUNTALLOC!CN477</f>
        <v>0</v>
      </c>
      <c r="CO477" s="697">
        <f>[52]ACCOUNTALLOC!CO477</f>
        <v>0</v>
      </c>
      <c r="CP477" s="697">
        <f>[52]ACCOUNTALLOC!CP477</f>
        <v>0</v>
      </c>
      <c r="CQ477" s="697">
        <f>[52]ACCOUNTALLOC!CQ477</f>
        <v>0</v>
      </c>
      <c r="CR477" s="697">
        <f>[52]ACCOUNTALLOC!CR477</f>
        <v>0</v>
      </c>
      <c r="CS477" s="697">
        <f>[52]ACCOUNTALLOC!CS477</f>
        <v>0</v>
      </c>
      <c r="CT477" s="697">
        <f>[52]ACCOUNTALLOC!CT477</f>
        <v>0</v>
      </c>
      <c r="CU477" s="697">
        <f>[52]ACCOUNTALLOC!CU477</f>
        <v>0</v>
      </c>
      <c r="CW477" s="65">
        <f>[52]ACCOUNTALLOC!CW477</f>
        <v>0</v>
      </c>
      <c r="CX477" s="65">
        <f>[52]ACCOUNTALLOC!CX477</f>
        <v>0</v>
      </c>
      <c r="CY477" s="65">
        <f>[52]ACCOUNTALLOC!CY477</f>
        <v>0</v>
      </c>
      <c r="CZ477" s="65">
        <f>[52]ACCOUNTALLOC!CZ477</f>
        <v>0</v>
      </c>
      <c r="DA477" s="65">
        <f>[52]ACCOUNTALLOC!DA477</f>
        <v>0</v>
      </c>
      <c r="DB477" s="65">
        <f>[52]ACCOUNTALLOC!DB477</f>
        <v>0</v>
      </c>
      <c r="DC477" s="65">
        <f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>[52]ACCOUNTALLOC!E478</f>
        <v>0</v>
      </c>
      <c r="F478" s="697">
        <f>[52]ACCOUNTALLOC!F478</f>
        <v>0</v>
      </c>
      <c r="G478" s="697">
        <f>[52]ACCOUNTALLOC!G478</f>
        <v>0</v>
      </c>
      <c r="H478" s="697">
        <f>[52]ACCOUNTALLOC!H478</f>
        <v>0</v>
      </c>
      <c r="I478" s="697">
        <f>[52]ACCOUNTALLOC!I478</f>
        <v>0</v>
      </c>
      <c r="J478" s="697">
        <f>[52]ACCOUNTALLOC!J478</f>
        <v>0</v>
      </c>
      <c r="K478" s="697">
        <f>[52]ACCOUNTALLOC!K478</f>
        <v>0</v>
      </c>
      <c r="L478" s="698"/>
      <c r="M478" s="697">
        <f>[52]ACCOUNTALLOC!M478</f>
        <v>0</v>
      </c>
      <c r="N478" s="697">
        <f>[52]ACCOUNTALLOC!N478</f>
        <v>0</v>
      </c>
      <c r="O478" s="697">
        <f>[52]ACCOUNTALLOC!O478</f>
        <v>0</v>
      </c>
      <c r="P478" s="697">
        <f>[52]ACCOUNTALLOC!P478</f>
        <v>0</v>
      </c>
      <c r="Q478" s="697">
        <f>[52]ACCOUNTALLOC!Q478</f>
        <v>0</v>
      </c>
      <c r="R478" s="697">
        <f>[52]ACCOUNTALLOC!R478</f>
        <v>0</v>
      </c>
      <c r="S478" s="697">
        <f>[52]ACCOUNTALLOC!S478</f>
        <v>0</v>
      </c>
      <c r="T478" s="698"/>
      <c r="U478" s="697">
        <f>[52]ACCOUNTALLOC!U478</f>
        <v>0</v>
      </c>
      <c r="V478" s="697">
        <f>[52]ACCOUNTALLOC!V478</f>
        <v>0</v>
      </c>
      <c r="W478" s="697">
        <f>[52]ACCOUNTALLOC!W478</f>
        <v>0</v>
      </c>
      <c r="X478" s="697">
        <f>[52]ACCOUNTALLOC!X478</f>
        <v>0</v>
      </c>
      <c r="Y478" s="697">
        <f>[52]ACCOUNTALLOC!Y478</f>
        <v>0</v>
      </c>
      <c r="Z478" s="697">
        <f>[52]ACCOUNTALLOC!Z478</f>
        <v>0</v>
      </c>
      <c r="AA478" s="697">
        <f>[52]ACCOUNTALLOC!AA478</f>
        <v>0</v>
      </c>
      <c r="AB478" s="698"/>
      <c r="AC478" s="697">
        <f>[52]ACCOUNTALLOC!AC478</f>
        <v>0</v>
      </c>
      <c r="AD478" s="697">
        <f>[52]ACCOUNTALLOC!AD478</f>
        <v>0</v>
      </c>
      <c r="AE478" s="697">
        <f>[52]ACCOUNTALLOC!AE478</f>
        <v>0</v>
      </c>
      <c r="AF478" s="697">
        <f>[52]ACCOUNTALLOC!AF478</f>
        <v>0</v>
      </c>
      <c r="AG478" s="697">
        <f>[52]ACCOUNTALLOC!AG478</f>
        <v>0</v>
      </c>
      <c r="AH478" s="697">
        <f>[52]ACCOUNTALLOC!AH478</f>
        <v>0</v>
      </c>
      <c r="AI478" s="697">
        <f>[52]ACCOUNTALLOC!AI478</f>
        <v>0</v>
      </c>
      <c r="AJ478" s="698"/>
      <c r="AK478" s="697">
        <f>[52]ACCOUNTALLOC!AK478</f>
        <v>0</v>
      </c>
      <c r="AL478" s="697">
        <f>[52]ACCOUNTALLOC!AL478</f>
        <v>0</v>
      </c>
      <c r="AM478" s="697">
        <f>[52]ACCOUNTALLOC!AM478</f>
        <v>0</v>
      </c>
      <c r="AN478" s="697">
        <f>[52]ACCOUNTALLOC!AN478</f>
        <v>0</v>
      </c>
      <c r="AO478" s="697">
        <f>[52]ACCOUNTALLOC!AO478</f>
        <v>0</v>
      </c>
      <c r="AP478" s="697">
        <f>[52]ACCOUNTALLOC!AP478</f>
        <v>0</v>
      </c>
      <c r="AQ478" s="697">
        <f>[52]ACCOUNTALLOC!AQ478</f>
        <v>0</v>
      </c>
      <c r="AR478" s="698"/>
      <c r="AS478" s="697">
        <f>[52]ACCOUNTALLOC!AS478</f>
        <v>0</v>
      </c>
      <c r="AT478" s="697">
        <f>[52]ACCOUNTALLOC!AT478</f>
        <v>0</v>
      </c>
      <c r="AU478" s="697">
        <f>[52]ACCOUNTALLOC!AU478</f>
        <v>0</v>
      </c>
      <c r="AV478" s="697">
        <f>[52]ACCOUNTALLOC!AV478</f>
        <v>0</v>
      </c>
      <c r="AW478" s="697">
        <f>[52]ACCOUNTALLOC!AW478</f>
        <v>0</v>
      </c>
      <c r="AX478" s="697">
        <f>[52]ACCOUNTALLOC!AX478</f>
        <v>0</v>
      </c>
      <c r="AY478" s="697">
        <f>[52]ACCOUNTALLOC!AY478</f>
        <v>0</v>
      </c>
      <c r="AZ478" s="698"/>
      <c r="BA478" s="697">
        <f>[52]ACCOUNTALLOC!BA478</f>
        <v>0</v>
      </c>
      <c r="BB478" s="697">
        <f>[52]ACCOUNTALLOC!BB478</f>
        <v>0</v>
      </c>
      <c r="BC478" s="697">
        <f>[52]ACCOUNTALLOC!BC478</f>
        <v>0</v>
      </c>
      <c r="BD478" s="697">
        <f>[52]ACCOUNTALLOC!BD478</f>
        <v>0</v>
      </c>
      <c r="BE478" s="697">
        <f>[52]ACCOUNTALLOC!BE478</f>
        <v>0</v>
      </c>
      <c r="BF478" s="697">
        <f>[52]ACCOUNTALLOC!BF478</f>
        <v>0</v>
      </c>
      <c r="BG478" s="697">
        <f>[52]ACCOUNTALLOC!BG478</f>
        <v>0</v>
      </c>
      <c r="BH478" s="698"/>
      <c r="BI478" s="697">
        <f>[52]ACCOUNTALLOC!BI478</f>
        <v>0</v>
      </c>
      <c r="BJ478" s="697">
        <f>[52]ACCOUNTALLOC!BJ478</f>
        <v>0</v>
      </c>
      <c r="BK478" s="697">
        <f>[52]ACCOUNTALLOC!BK478</f>
        <v>0</v>
      </c>
      <c r="BL478" s="697">
        <f>[52]ACCOUNTALLOC!BL478</f>
        <v>0</v>
      </c>
      <c r="BM478" s="697">
        <f>[52]ACCOUNTALLOC!BM478</f>
        <v>0</v>
      </c>
      <c r="BN478" s="697">
        <f>[52]ACCOUNTALLOC!BN478</f>
        <v>0</v>
      </c>
      <c r="BO478" s="697">
        <f>[52]ACCOUNTALLOC!BO478</f>
        <v>0</v>
      </c>
      <c r="BP478" s="698"/>
      <c r="BQ478" s="697">
        <f>[52]ACCOUNTALLOC!BQ478</f>
        <v>0</v>
      </c>
      <c r="BR478" s="697">
        <f>[52]ACCOUNTALLOC!BR478</f>
        <v>0</v>
      </c>
      <c r="BS478" s="697">
        <f>[52]ACCOUNTALLOC!BS478</f>
        <v>0</v>
      </c>
      <c r="BT478" s="697">
        <f>[52]ACCOUNTALLOC!BT478</f>
        <v>0</v>
      </c>
      <c r="BU478" s="697">
        <f>[52]ACCOUNTALLOC!BU478</f>
        <v>0</v>
      </c>
      <c r="BV478" s="697">
        <f>[52]ACCOUNTALLOC!BV478</f>
        <v>0</v>
      </c>
      <c r="BW478" s="697">
        <f>[52]ACCOUNTALLOC!BW478</f>
        <v>0</v>
      </c>
      <c r="BX478" s="698"/>
      <c r="BY478" s="697">
        <f>[52]ACCOUNTALLOC!BY478</f>
        <v>0</v>
      </c>
      <c r="BZ478" s="697">
        <f>[52]ACCOUNTALLOC!BZ478</f>
        <v>0</v>
      </c>
      <c r="CA478" s="697">
        <f>[52]ACCOUNTALLOC!CA478</f>
        <v>0</v>
      </c>
      <c r="CB478" s="697">
        <f>[52]ACCOUNTALLOC!CB478</f>
        <v>0</v>
      </c>
      <c r="CC478" s="697">
        <f>[52]ACCOUNTALLOC!CC478</f>
        <v>0</v>
      </c>
      <c r="CD478" s="697">
        <f>[52]ACCOUNTALLOC!CD478</f>
        <v>0</v>
      </c>
      <c r="CE478" s="697">
        <f>[52]ACCOUNTALLOC!CE478</f>
        <v>0</v>
      </c>
      <c r="CF478" s="698"/>
      <c r="CG478" s="697">
        <f>[52]ACCOUNTALLOC!CG478</f>
        <v>0</v>
      </c>
      <c r="CH478" s="697">
        <f>[52]ACCOUNTALLOC!CH478</f>
        <v>0</v>
      </c>
      <c r="CI478" s="697">
        <f>[52]ACCOUNTALLOC!CI478</f>
        <v>0</v>
      </c>
      <c r="CJ478" s="697">
        <f>[52]ACCOUNTALLOC!CJ478</f>
        <v>0</v>
      </c>
      <c r="CK478" s="697">
        <f>[52]ACCOUNTALLOC!CK478</f>
        <v>0</v>
      </c>
      <c r="CL478" s="697">
        <f>[52]ACCOUNTALLOC!CL478</f>
        <v>0</v>
      </c>
      <c r="CM478" s="697">
        <f>[52]ACCOUNTALLOC!CM478</f>
        <v>0</v>
      </c>
      <c r="CN478" s="698">
        <f>[52]ACCOUNTALLOC!CN478</f>
        <v>0</v>
      </c>
      <c r="CO478" s="697">
        <f>[52]ACCOUNTALLOC!CO478</f>
        <v>0</v>
      </c>
      <c r="CP478" s="697">
        <f>[52]ACCOUNTALLOC!CP478</f>
        <v>0</v>
      </c>
      <c r="CQ478" s="697">
        <f>[52]ACCOUNTALLOC!CQ478</f>
        <v>0</v>
      </c>
      <c r="CR478" s="697">
        <f>[52]ACCOUNTALLOC!CR478</f>
        <v>0</v>
      </c>
      <c r="CS478" s="697">
        <f>[52]ACCOUNTALLOC!CS478</f>
        <v>0</v>
      </c>
      <c r="CT478" s="697">
        <f>[52]ACCOUNTALLOC!CT478</f>
        <v>0</v>
      </c>
      <c r="CU478" s="697">
        <f>[52]ACCOUNTALLOC!CU478</f>
        <v>0</v>
      </c>
      <c r="CW478" s="65">
        <f>[52]ACCOUNTALLOC!CW478</f>
        <v>0</v>
      </c>
      <c r="CX478" s="65">
        <f>[52]ACCOUNTALLOC!CX478</f>
        <v>0</v>
      </c>
      <c r="CY478" s="65">
        <f>[52]ACCOUNTALLOC!CY478</f>
        <v>0</v>
      </c>
      <c r="CZ478" s="65">
        <f>[52]ACCOUNTALLOC!CZ478</f>
        <v>0</v>
      </c>
      <c r="DA478" s="65">
        <f>[52]ACCOUNTALLOC!DA478</f>
        <v>0</v>
      </c>
      <c r="DB478" s="65">
        <f>[52]ACCOUNTALLOC!DB478</f>
        <v>0</v>
      </c>
      <c r="DC478" s="65">
        <f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>[52]ACCOUNTALLOC!E479</f>
        <v>0</v>
      </c>
      <c r="F479" s="696">
        <f>[52]ACCOUNTALLOC!F479</f>
        <v>0</v>
      </c>
      <c r="G479" s="696">
        <f>[52]ACCOUNTALLOC!G479</f>
        <v>9572809.3555943444</v>
      </c>
      <c r="H479" s="696">
        <f>[52]ACCOUNTALLOC!H479</f>
        <v>0</v>
      </c>
      <c r="I479" s="696">
        <f>[52]ACCOUNTALLOC!I479</f>
        <v>0</v>
      </c>
      <c r="J479" s="696">
        <f>[52]ACCOUNTALLOC!J479</f>
        <v>0</v>
      </c>
      <c r="K479" s="696">
        <f>[52]ACCOUNTALLOC!K479</f>
        <v>9572809.3555943444</v>
      </c>
      <c r="L479" s="696"/>
      <c r="M479" s="696">
        <f>[52]ACCOUNTALLOC!M479</f>
        <v>0</v>
      </c>
      <c r="N479" s="696">
        <f>[52]ACCOUNTALLOC!N479</f>
        <v>0</v>
      </c>
      <c r="O479" s="696">
        <f>[52]ACCOUNTALLOC!O479</f>
        <v>1002769.3972109642</v>
      </c>
      <c r="P479" s="696">
        <f>[52]ACCOUNTALLOC!P479</f>
        <v>0</v>
      </c>
      <c r="Q479" s="696">
        <f>[52]ACCOUNTALLOC!Q479</f>
        <v>0</v>
      </c>
      <c r="R479" s="696">
        <f>[52]ACCOUNTALLOC!R479</f>
        <v>0</v>
      </c>
      <c r="S479" s="696">
        <f>[52]ACCOUNTALLOC!S479</f>
        <v>1002769.3972109642</v>
      </c>
      <c r="T479" s="696"/>
      <c r="U479" s="696">
        <f>[52]ACCOUNTALLOC!U479</f>
        <v>0</v>
      </c>
      <c r="V479" s="696">
        <f>[52]ACCOUNTALLOC!V479</f>
        <v>0</v>
      </c>
      <c r="W479" s="696">
        <f>[52]ACCOUNTALLOC!W479</f>
        <v>100891.00110746251</v>
      </c>
      <c r="X479" s="696">
        <f>[52]ACCOUNTALLOC!X479</f>
        <v>0</v>
      </c>
      <c r="Y479" s="696">
        <f>[52]ACCOUNTALLOC!Y479</f>
        <v>0</v>
      </c>
      <c r="Z479" s="696">
        <f>[52]ACCOUNTALLOC!Z479</f>
        <v>0</v>
      </c>
      <c r="AA479" s="696">
        <f>[52]ACCOUNTALLOC!AA479</f>
        <v>100891.00110746251</v>
      </c>
      <c r="AB479" s="696"/>
      <c r="AC479" s="696">
        <f>[52]ACCOUNTALLOC!AC479</f>
        <v>0</v>
      </c>
      <c r="AD479" s="696">
        <f>[52]ACCOUNTALLOC!AD479</f>
        <v>0</v>
      </c>
      <c r="AE479" s="696">
        <f>[52]ACCOUNTALLOC!AE479</f>
        <v>107054.81822825936</v>
      </c>
      <c r="AF479" s="696">
        <f>[52]ACCOUNTALLOC!AF479</f>
        <v>0</v>
      </c>
      <c r="AG479" s="696">
        <f>[52]ACCOUNTALLOC!AG479</f>
        <v>0</v>
      </c>
      <c r="AH479" s="696">
        <f>[52]ACCOUNTALLOC!AH479</f>
        <v>0</v>
      </c>
      <c r="AI479" s="696">
        <f>[52]ACCOUNTALLOC!AI479</f>
        <v>107054.81822825936</v>
      </c>
      <c r="AJ479" s="696"/>
      <c r="AK479" s="696">
        <f>[52]ACCOUNTALLOC!AK479</f>
        <v>0</v>
      </c>
      <c r="AL479" s="696">
        <f>[52]ACCOUNTALLOC!AL479</f>
        <v>0</v>
      </c>
      <c r="AM479" s="696">
        <f>[52]ACCOUNTALLOC!AM479</f>
        <v>115711.15618826135</v>
      </c>
      <c r="AN479" s="696">
        <f>[52]ACCOUNTALLOC!AN479</f>
        <v>0</v>
      </c>
      <c r="AO479" s="696">
        <f>[52]ACCOUNTALLOC!AO479</f>
        <v>0</v>
      </c>
      <c r="AP479" s="696">
        <f>[52]ACCOUNTALLOC!AP479</f>
        <v>0</v>
      </c>
      <c r="AQ479" s="696">
        <f>[52]ACCOUNTALLOC!AQ479</f>
        <v>115711.15618826135</v>
      </c>
      <c r="AR479" s="696"/>
      <c r="AS479" s="696">
        <f>[52]ACCOUNTALLOC!AS479</f>
        <v>0</v>
      </c>
      <c r="AT479" s="696">
        <f>[52]ACCOUNTALLOC!AT479</f>
        <v>0</v>
      </c>
      <c r="AU479" s="696">
        <f>[52]ACCOUNTALLOC!AU479</f>
        <v>9.7679277053206945</v>
      </c>
      <c r="AV479" s="696">
        <f>[52]ACCOUNTALLOC!AV479</f>
        <v>0</v>
      </c>
      <c r="AW479" s="696">
        <f>[52]ACCOUNTALLOC!AW479</f>
        <v>0</v>
      </c>
      <c r="AX479" s="696">
        <f>[52]ACCOUNTALLOC!AX479</f>
        <v>0</v>
      </c>
      <c r="AY479" s="696">
        <f>[52]ACCOUNTALLOC!AY479</f>
        <v>9.7679277053206945</v>
      </c>
      <c r="AZ479" s="696"/>
      <c r="BA479" s="696">
        <f>[52]ACCOUNTALLOC!BA479</f>
        <v>0</v>
      </c>
      <c r="BB479" s="696">
        <f>[52]ACCOUNTALLOC!BB479</f>
        <v>0</v>
      </c>
      <c r="BC479" s="696">
        <f>[52]ACCOUNTALLOC!BC479</f>
        <v>3238.5780321294887</v>
      </c>
      <c r="BD479" s="696">
        <f>[52]ACCOUNTALLOC!BD479</f>
        <v>0</v>
      </c>
      <c r="BE479" s="696">
        <f>[52]ACCOUNTALLOC!BE479</f>
        <v>0</v>
      </c>
      <c r="BF479" s="696">
        <f>[52]ACCOUNTALLOC!BF479</f>
        <v>0</v>
      </c>
      <c r="BG479" s="696">
        <f>[52]ACCOUNTALLOC!BG479</f>
        <v>3238.5780321294887</v>
      </c>
      <c r="BH479" s="696"/>
      <c r="BI479" s="696">
        <f>[52]ACCOUNTALLOC!BI479</f>
        <v>0</v>
      </c>
      <c r="BJ479" s="696">
        <f>[52]ACCOUNTALLOC!BJ479</f>
        <v>0</v>
      </c>
      <c r="BK479" s="696">
        <f>[52]ACCOUNTALLOC!BK479</f>
        <v>13140.966580869259</v>
      </c>
      <c r="BL479" s="696">
        <f>[52]ACCOUNTALLOC!BL479</f>
        <v>0</v>
      </c>
      <c r="BM479" s="696">
        <f>[52]ACCOUNTALLOC!BM479</f>
        <v>0</v>
      </c>
      <c r="BN479" s="696">
        <f>[52]ACCOUNTALLOC!BN479</f>
        <v>0</v>
      </c>
      <c r="BO479" s="696">
        <f>[52]ACCOUNTALLOC!BO479</f>
        <v>13140.966580869259</v>
      </c>
      <c r="BP479" s="696"/>
      <c r="BQ479" s="696">
        <f>[52]ACCOUNTALLOC!BQ479</f>
        <v>0</v>
      </c>
      <c r="BR479" s="696">
        <f>[52]ACCOUNTALLOC!BR479</f>
        <v>0</v>
      </c>
      <c r="BS479" s="696">
        <f>[52]ACCOUNTALLOC!BS479</f>
        <v>20961.424315093169</v>
      </c>
      <c r="BT479" s="696">
        <f>[52]ACCOUNTALLOC!BT479</f>
        <v>0</v>
      </c>
      <c r="BU479" s="696">
        <f>[52]ACCOUNTALLOC!BU479</f>
        <v>0</v>
      </c>
      <c r="BV479" s="696">
        <f>[52]ACCOUNTALLOC!BV479</f>
        <v>0</v>
      </c>
      <c r="BW479" s="696">
        <f>[52]ACCOUNTALLOC!BW479</f>
        <v>20961.424315093169</v>
      </c>
      <c r="BX479" s="696"/>
      <c r="BY479" s="696">
        <f>[52]ACCOUNTALLOC!BY479</f>
        <v>0</v>
      </c>
      <c r="BZ479" s="696">
        <f>[52]ACCOUNTALLOC!BZ479</f>
        <v>0</v>
      </c>
      <c r="CA479" s="696">
        <f>[52]ACCOUNTALLOC!CA479</f>
        <v>37427.877661926628</v>
      </c>
      <c r="CB479" s="696">
        <f>[52]ACCOUNTALLOC!CB479</f>
        <v>0</v>
      </c>
      <c r="CC479" s="696">
        <f>[52]ACCOUNTALLOC!CC479</f>
        <v>0</v>
      </c>
      <c r="CD479" s="696">
        <f>[52]ACCOUNTALLOC!CD479</f>
        <v>0</v>
      </c>
      <c r="CE479" s="696">
        <f>[52]ACCOUNTALLOC!CE479</f>
        <v>37427.877661926628</v>
      </c>
      <c r="CF479" s="696"/>
      <c r="CG479" s="696">
        <f>[52]ACCOUNTALLOC!CG479</f>
        <v>0</v>
      </c>
      <c r="CH479" s="696">
        <f>[52]ACCOUNTALLOC!CH479</f>
        <v>0</v>
      </c>
      <c r="CI479" s="696">
        <f>[52]ACCOUNTALLOC!CI479</f>
        <v>31538.431796987192</v>
      </c>
      <c r="CJ479" s="696">
        <f>[52]ACCOUNTALLOC!CJ479</f>
        <v>0</v>
      </c>
      <c r="CK479" s="696">
        <f>[52]ACCOUNTALLOC!CK479</f>
        <v>0</v>
      </c>
      <c r="CL479" s="696">
        <f>[52]ACCOUNTALLOC!CL479</f>
        <v>0</v>
      </c>
      <c r="CM479" s="696">
        <f>[52]ACCOUNTALLOC!CM479</f>
        <v>31538.431796987192</v>
      </c>
      <c r="CN479" s="696">
        <f>[52]ACCOUNTALLOC!CN479</f>
        <v>0</v>
      </c>
      <c r="CO479" s="696">
        <f>[52]ACCOUNTALLOC!CO479</f>
        <v>0</v>
      </c>
      <c r="CP479" s="696">
        <f>[52]ACCOUNTALLOC!CP479</f>
        <v>0</v>
      </c>
      <c r="CQ479" s="696">
        <f>[52]ACCOUNTALLOC!CQ479</f>
        <v>20.706484432343885</v>
      </c>
      <c r="CR479" s="696">
        <f>[52]ACCOUNTALLOC!CR479</f>
        <v>0</v>
      </c>
      <c r="CS479" s="696">
        <f>[52]ACCOUNTALLOC!CS479</f>
        <v>0</v>
      </c>
      <c r="CT479" s="696">
        <f>[52]ACCOUNTALLOC!CT479</f>
        <v>0</v>
      </c>
      <c r="CU479" s="696">
        <f>[52]ACCOUNTALLOC!CU479</f>
        <v>20.706484432343885</v>
      </c>
      <c r="CV479" s="66"/>
      <c r="CW479" s="66">
        <f>[52]ACCOUNTALLOC!CW479</f>
        <v>0</v>
      </c>
      <c r="CX479" s="66">
        <f>[52]ACCOUNTALLOC!CX479</f>
        <v>0</v>
      </c>
      <c r="CY479" s="66">
        <f>[52]ACCOUNTALLOC!CY479</f>
        <v>0</v>
      </c>
      <c r="CZ479" s="66">
        <f>[52]ACCOUNTALLOC!CZ479</f>
        <v>0</v>
      </c>
      <c r="DA479" s="66">
        <f>[52]ACCOUNTALLOC!DA479</f>
        <v>0</v>
      </c>
      <c r="DB479" s="66">
        <f>[52]ACCOUNTALLOC!DB479</f>
        <v>0</v>
      </c>
      <c r="DC479" s="66">
        <f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>[52]ACCOUNTALLOC!E482</f>
        <v>0</v>
      </c>
      <c r="F482" s="697">
        <f>[52]ACCOUNTALLOC!F482</f>
        <v>0</v>
      </c>
      <c r="G482" s="697">
        <f>[52]ACCOUNTALLOC!G482</f>
        <v>1209631.7695763246</v>
      </c>
      <c r="H482" s="697">
        <f>[52]ACCOUNTALLOC!H482</f>
        <v>0</v>
      </c>
      <c r="I482" s="697">
        <f>[52]ACCOUNTALLOC!I482</f>
        <v>0</v>
      </c>
      <c r="J482" s="697">
        <f>[52]ACCOUNTALLOC!J482</f>
        <v>0</v>
      </c>
      <c r="K482" s="697">
        <f>[52]ACCOUNTALLOC!K482</f>
        <v>1209631.7695763246</v>
      </c>
      <c r="L482" s="698"/>
      <c r="M482" s="697">
        <f>[52]ACCOUNTALLOC!M482</f>
        <v>0</v>
      </c>
      <c r="N482" s="697">
        <f>[52]ACCOUNTALLOC!N482</f>
        <v>0</v>
      </c>
      <c r="O482" s="697">
        <f>[52]ACCOUNTALLOC!O482</f>
        <v>145550.04880101755</v>
      </c>
      <c r="P482" s="697">
        <f>[52]ACCOUNTALLOC!P482</f>
        <v>0</v>
      </c>
      <c r="Q482" s="697">
        <f>[52]ACCOUNTALLOC!Q482</f>
        <v>0</v>
      </c>
      <c r="R482" s="697">
        <f>[52]ACCOUNTALLOC!R482</f>
        <v>0</v>
      </c>
      <c r="S482" s="697">
        <f>[52]ACCOUNTALLOC!S482</f>
        <v>145550.04880101755</v>
      </c>
      <c r="T482" s="698"/>
      <c r="U482" s="697">
        <f>[52]ACCOUNTALLOC!U482</f>
        <v>0</v>
      </c>
      <c r="V482" s="697">
        <f>[52]ACCOUNTALLOC!V482</f>
        <v>0</v>
      </c>
      <c r="W482" s="697">
        <f>[52]ACCOUNTALLOC!W482</f>
        <v>9772.1228836946921</v>
      </c>
      <c r="X482" s="697">
        <f>[52]ACCOUNTALLOC!X482</f>
        <v>0</v>
      </c>
      <c r="Y482" s="697">
        <f>[52]ACCOUNTALLOC!Y482</f>
        <v>0</v>
      </c>
      <c r="Z482" s="697">
        <f>[52]ACCOUNTALLOC!Z482</f>
        <v>0</v>
      </c>
      <c r="AA482" s="697">
        <f>[52]ACCOUNTALLOC!AA482</f>
        <v>9772.1228836946921</v>
      </c>
      <c r="AB482" s="698"/>
      <c r="AC482" s="697">
        <f>[52]ACCOUNTALLOC!AC482</f>
        <v>0</v>
      </c>
      <c r="AD482" s="697">
        <f>[52]ACCOUNTALLOC!AD482</f>
        <v>0</v>
      </c>
      <c r="AE482" s="697">
        <f>[52]ACCOUNTALLOC!AE482</f>
        <v>1007.8549078969783</v>
      </c>
      <c r="AF482" s="697">
        <f>[52]ACCOUNTALLOC!AF482</f>
        <v>0</v>
      </c>
      <c r="AG482" s="697">
        <f>[52]ACCOUNTALLOC!AG482</f>
        <v>0</v>
      </c>
      <c r="AH482" s="697">
        <f>[52]ACCOUNTALLOC!AH482</f>
        <v>0</v>
      </c>
      <c r="AI482" s="697">
        <f>[52]ACCOUNTALLOC!AI482</f>
        <v>1007.8549078969783</v>
      </c>
      <c r="AJ482" s="698"/>
      <c r="AK482" s="697">
        <f>[52]ACCOUNTALLOC!AK482</f>
        <v>0</v>
      </c>
      <c r="AL482" s="697">
        <f>[52]ACCOUNTALLOC!AL482</f>
        <v>0</v>
      </c>
      <c r="AM482" s="697">
        <f>[52]ACCOUNTALLOC!AM482</f>
        <v>582.92795741784857</v>
      </c>
      <c r="AN482" s="697">
        <f>[52]ACCOUNTALLOC!AN482</f>
        <v>0</v>
      </c>
      <c r="AO482" s="697">
        <f>[52]ACCOUNTALLOC!AO482</f>
        <v>0</v>
      </c>
      <c r="AP482" s="697">
        <f>[52]ACCOUNTALLOC!AP482</f>
        <v>0</v>
      </c>
      <c r="AQ482" s="697">
        <f>[52]ACCOUNTALLOC!AQ482</f>
        <v>582.92795741784857</v>
      </c>
      <c r="AR482" s="698"/>
      <c r="AS482" s="697">
        <f>[52]ACCOUNTALLOC!AS482</f>
        <v>0</v>
      </c>
      <c r="AT482" s="697">
        <f>[52]ACCOUNTALLOC!AT482</f>
        <v>0</v>
      </c>
      <c r="AU482" s="697">
        <f>[52]ACCOUNTALLOC!AU482</f>
        <v>2.3939546505866467</v>
      </c>
      <c r="AV482" s="697">
        <f>[52]ACCOUNTALLOC!AV482</f>
        <v>0</v>
      </c>
      <c r="AW482" s="697">
        <f>[52]ACCOUNTALLOC!AW482</f>
        <v>0</v>
      </c>
      <c r="AX482" s="697">
        <f>[52]ACCOUNTALLOC!AX482</f>
        <v>0</v>
      </c>
      <c r="AY482" s="697">
        <f>[52]ACCOUNTALLOC!AY482</f>
        <v>2.3939546505866467</v>
      </c>
      <c r="AZ482" s="698"/>
      <c r="BA482" s="697">
        <f>[52]ACCOUNTALLOC!BA482</f>
        <v>0</v>
      </c>
      <c r="BB482" s="697">
        <f>[52]ACCOUNTALLOC!BB482</f>
        <v>0</v>
      </c>
      <c r="BC482" s="697">
        <f>[52]ACCOUNTALLOC!BC482</f>
        <v>185.53148542046515</v>
      </c>
      <c r="BD482" s="697">
        <f>[52]ACCOUNTALLOC!BD482</f>
        <v>0</v>
      </c>
      <c r="BE482" s="697">
        <f>[52]ACCOUNTALLOC!BE482</f>
        <v>0</v>
      </c>
      <c r="BF482" s="697">
        <f>[52]ACCOUNTALLOC!BF482</f>
        <v>0</v>
      </c>
      <c r="BG482" s="697">
        <f>[52]ACCOUNTALLOC!BG482</f>
        <v>185.53148542046515</v>
      </c>
      <c r="BH482" s="698"/>
      <c r="BI482" s="697">
        <f>[52]ACCOUNTALLOC!BI482</f>
        <v>0</v>
      </c>
      <c r="BJ482" s="697">
        <f>[52]ACCOUNTALLOC!BJ482</f>
        <v>0</v>
      </c>
      <c r="BK482" s="697">
        <f>[52]ACCOUNTALLOC!BK482</f>
        <v>111.31889125227907</v>
      </c>
      <c r="BL482" s="697">
        <f>[52]ACCOUNTALLOC!BL482</f>
        <v>0</v>
      </c>
      <c r="BM482" s="697">
        <f>[52]ACCOUNTALLOC!BM482</f>
        <v>0</v>
      </c>
      <c r="BN482" s="697">
        <f>[52]ACCOUNTALLOC!BN482</f>
        <v>0</v>
      </c>
      <c r="BO482" s="697">
        <f>[52]ACCOUNTALLOC!BO482</f>
        <v>111.31889125227907</v>
      </c>
      <c r="BP482" s="698"/>
      <c r="BQ482" s="697">
        <f>[52]ACCOUNTALLOC!BQ482</f>
        <v>0</v>
      </c>
      <c r="BR482" s="697">
        <f>[52]ACCOUNTALLOC!BR482</f>
        <v>0</v>
      </c>
      <c r="BS482" s="697">
        <f>[52]ACCOUNTALLOC!BS482</f>
        <v>29.924433132333085</v>
      </c>
      <c r="BT482" s="697">
        <f>[52]ACCOUNTALLOC!BT482</f>
        <v>0</v>
      </c>
      <c r="BU482" s="697">
        <f>[52]ACCOUNTALLOC!BU482</f>
        <v>0</v>
      </c>
      <c r="BV482" s="697">
        <f>[52]ACCOUNTALLOC!BV482</f>
        <v>0</v>
      </c>
      <c r="BW482" s="697">
        <f>[52]ACCOUNTALLOC!BW482</f>
        <v>29.924433132333085</v>
      </c>
      <c r="BX482" s="698"/>
      <c r="BY482" s="697">
        <f>[52]ACCOUNTALLOC!BY482</f>
        <v>0</v>
      </c>
      <c r="BZ482" s="697">
        <f>[52]ACCOUNTALLOC!BZ482</f>
        <v>0</v>
      </c>
      <c r="CA482" s="697">
        <f>[52]ACCOUNTALLOC!CA482</f>
        <v>19.151637204693174</v>
      </c>
      <c r="CB482" s="697">
        <f>[52]ACCOUNTALLOC!CB482</f>
        <v>0</v>
      </c>
      <c r="CC482" s="697">
        <f>[52]ACCOUNTALLOC!CC482</f>
        <v>0</v>
      </c>
      <c r="CD482" s="697">
        <f>[52]ACCOUNTALLOC!CD482</f>
        <v>0</v>
      </c>
      <c r="CE482" s="697">
        <f>[52]ACCOUNTALLOC!CE482</f>
        <v>19.151637204693174</v>
      </c>
      <c r="CF482" s="698"/>
      <c r="CG482" s="697">
        <f>[52]ACCOUNTALLOC!CG482</f>
        <v>0</v>
      </c>
      <c r="CH482" s="697">
        <f>[52]ACCOUNTALLOC!CH482</f>
        <v>0</v>
      </c>
      <c r="CI482" s="697">
        <f>[52]ACCOUNTALLOC!CI482</f>
        <v>9371.1354797214281</v>
      </c>
      <c r="CJ482" s="697">
        <f>[52]ACCOUNTALLOC!CJ482</f>
        <v>0</v>
      </c>
      <c r="CK482" s="697">
        <f>[52]ACCOUNTALLOC!CK482</f>
        <v>0</v>
      </c>
      <c r="CL482" s="697">
        <f>[52]ACCOUNTALLOC!CL482</f>
        <v>0</v>
      </c>
      <c r="CM482" s="697">
        <f>[52]ACCOUNTALLOC!CM482</f>
        <v>9371.1354797214281</v>
      </c>
      <c r="CN482" s="698">
        <f>[52]ACCOUNTALLOC!CN482</f>
        <v>0</v>
      </c>
      <c r="CO482" s="697">
        <f>[52]ACCOUNTALLOC!CO482</f>
        <v>0</v>
      </c>
      <c r="CP482" s="697">
        <f>[52]ACCOUNTALLOC!CP482</f>
        <v>0</v>
      </c>
      <c r="CQ482" s="697">
        <f>[52]ACCOUNTALLOC!CQ482</f>
        <v>9.5758186023465868</v>
      </c>
      <c r="CR482" s="697">
        <f>[52]ACCOUNTALLOC!CR482</f>
        <v>0</v>
      </c>
      <c r="CS482" s="697">
        <f>[52]ACCOUNTALLOC!CS482</f>
        <v>0</v>
      </c>
      <c r="CT482" s="697">
        <f>[52]ACCOUNTALLOC!CT482</f>
        <v>0</v>
      </c>
      <c r="CU482" s="697">
        <f>[52]ACCOUNTALLOC!CU482</f>
        <v>9.5758186023465868</v>
      </c>
      <c r="CW482" s="65">
        <f>[52]ACCOUNTALLOC!CW482</f>
        <v>0</v>
      </c>
      <c r="CX482" s="65">
        <f>[52]ACCOUNTALLOC!CX482</f>
        <v>0</v>
      </c>
      <c r="CY482" s="65">
        <f>[52]ACCOUNTALLOC!CY482</f>
        <v>0</v>
      </c>
      <c r="CZ482" s="65">
        <f>[52]ACCOUNTALLOC!CZ482</f>
        <v>0</v>
      </c>
      <c r="DA482" s="65">
        <f>[52]ACCOUNTALLOC!DA482</f>
        <v>0</v>
      </c>
      <c r="DB482" s="65">
        <f>[52]ACCOUNTALLOC!DB482</f>
        <v>0</v>
      </c>
      <c r="DC482" s="65">
        <f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>[52]ACCOUNTALLOC!E483</f>
        <v>0</v>
      </c>
      <c r="F483" s="697">
        <f>[52]ACCOUNTALLOC!F483</f>
        <v>0</v>
      </c>
      <c r="G483" s="697">
        <f>[52]ACCOUNTALLOC!G483</f>
        <v>0</v>
      </c>
      <c r="H483" s="697">
        <f>[52]ACCOUNTALLOC!H483</f>
        <v>0</v>
      </c>
      <c r="I483" s="697">
        <f>[52]ACCOUNTALLOC!I483</f>
        <v>0</v>
      </c>
      <c r="J483" s="697">
        <f>[52]ACCOUNTALLOC!J483</f>
        <v>0</v>
      </c>
      <c r="K483" s="697">
        <f>[52]ACCOUNTALLOC!K483</f>
        <v>0</v>
      </c>
      <c r="L483" s="698"/>
      <c r="M483" s="697">
        <f>[52]ACCOUNTALLOC!M483</f>
        <v>0</v>
      </c>
      <c r="N483" s="697">
        <f>[52]ACCOUNTALLOC!N483</f>
        <v>0</v>
      </c>
      <c r="O483" s="697">
        <f>[52]ACCOUNTALLOC!O483</f>
        <v>0</v>
      </c>
      <c r="P483" s="697">
        <f>[52]ACCOUNTALLOC!P483</f>
        <v>0</v>
      </c>
      <c r="Q483" s="697">
        <f>[52]ACCOUNTALLOC!Q483</f>
        <v>0</v>
      </c>
      <c r="R483" s="697">
        <f>[52]ACCOUNTALLOC!R483</f>
        <v>0</v>
      </c>
      <c r="S483" s="697">
        <f>[52]ACCOUNTALLOC!S483</f>
        <v>0</v>
      </c>
      <c r="T483" s="698"/>
      <c r="U483" s="697">
        <f>[52]ACCOUNTALLOC!U483</f>
        <v>0</v>
      </c>
      <c r="V483" s="697">
        <f>[52]ACCOUNTALLOC!V483</f>
        <v>0</v>
      </c>
      <c r="W483" s="697">
        <f>[52]ACCOUNTALLOC!W483</f>
        <v>0</v>
      </c>
      <c r="X483" s="697">
        <f>[52]ACCOUNTALLOC!X483</f>
        <v>0</v>
      </c>
      <c r="Y483" s="697">
        <f>[52]ACCOUNTALLOC!Y483</f>
        <v>0</v>
      </c>
      <c r="Z483" s="697">
        <f>[52]ACCOUNTALLOC!Z483</f>
        <v>0</v>
      </c>
      <c r="AA483" s="697">
        <f>[52]ACCOUNTALLOC!AA483</f>
        <v>0</v>
      </c>
      <c r="AB483" s="698"/>
      <c r="AC483" s="697">
        <f>[52]ACCOUNTALLOC!AC483</f>
        <v>0</v>
      </c>
      <c r="AD483" s="697">
        <f>[52]ACCOUNTALLOC!AD483</f>
        <v>0</v>
      </c>
      <c r="AE483" s="697">
        <f>[52]ACCOUNTALLOC!AE483</f>
        <v>0</v>
      </c>
      <c r="AF483" s="697">
        <f>[52]ACCOUNTALLOC!AF483</f>
        <v>0</v>
      </c>
      <c r="AG483" s="697">
        <f>[52]ACCOUNTALLOC!AG483</f>
        <v>0</v>
      </c>
      <c r="AH483" s="697">
        <f>[52]ACCOUNTALLOC!AH483</f>
        <v>0</v>
      </c>
      <c r="AI483" s="697">
        <f>[52]ACCOUNTALLOC!AI483</f>
        <v>0</v>
      </c>
      <c r="AJ483" s="698"/>
      <c r="AK483" s="697">
        <f>[52]ACCOUNTALLOC!AK483</f>
        <v>0</v>
      </c>
      <c r="AL483" s="697">
        <f>[52]ACCOUNTALLOC!AL483</f>
        <v>0</v>
      </c>
      <c r="AM483" s="697">
        <f>[52]ACCOUNTALLOC!AM483</f>
        <v>0</v>
      </c>
      <c r="AN483" s="697">
        <f>[52]ACCOUNTALLOC!AN483</f>
        <v>0</v>
      </c>
      <c r="AO483" s="697">
        <f>[52]ACCOUNTALLOC!AO483</f>
        <v>0</v>
      </c>
      <c r="AP483" s="697">
        <f>[52]ACCOUNTALLOC!AP483</f>
        <v>0</v>
      </c>
      <c r="AQ483" s="697">
        <f>[52]ACCOUNTALLOC!AQ483</f>
        <v>0</v>
      </c>
      <c r="AR483" s="698"/>
      <c r="AS483" s="697">
        <f>[52]ACCOUNTALLOC!AS483</f>
        <v>0</v>
      </c>
      <c r="AT483" s="697">
        <f>[52]ACCOUNTALLOC!AT483</f>
        <v>0</v>
      </c>
      <c r="AU483" s="697">
        <f>[52]ACCOUNTALLOC!AU483</f>
        <v>0</v>
      </c>
      <c r="AV483" s="697">
        <f>[52]ACCOUNTALLOC!AV483</f>
        <v>0</v>
      </c>
      <c r="AW483" s="697">
        <f>[52]ACCOUNTALLOC!AW483</f>
        <v>0</v>
      </c>
      <c r="AX483" s="697">
        <f>[52]ACCOUNTALLOC!AX483</f>
        <v>0</v>
      </c>
      <c r="AY483" s="697">
        <f>[52]ACCOUNTALLOC!AY483</f>
        <v>0</v>
      </c>
      <c r="AZ483" s="698"/>
      <c r="BA483" s="697">
        <f>[52]ACCOUNTALLOC!BA483</f>
        <v>0</v>
      </c>
      <c r="BB483" s="697">
        <f>[52]ACCOUNTALLOC!BB483</f>
        <v>0</v>
      </c>
      <c r="BC483" s="697">
        <f>[52]ACCOUNTALLOC!BC483</f>
        <v>0</v>
      </c>
      <c r="BD483" s="697">
        <f>[52]ACCOUNTALLOC!BD483</f>
        <v>0</v>
      </c>
      <c r="BE483" s="697">
        <f>[52]ACCOUNTALLOC!BE483</f>
        <v>0</v>
      </c>
      <c r="BF483" s="697">
        <f>[52]ACCOUNTALLOC!BF483</f>
        <v>0</v>
      </c>
      <c r="BG483" s="697">
        <f>[52]ACCOUNTALLOC!BG483</f>
        <v>0</v>
      </c>
      <c r="BH483" s="698"/>
      <c r="BI483" s="697">
        <f>[52]ACCOUNTALLOC!BI483</f>
        <v>0</v>
      </c>
      <c r="BJ483" s="697">
        <f>[52]ACCOUNTALLOC!BJ483</f>
        <v>0</v>
      </c>
      <c r="BK483" s="697">
        <f>[52]ACCOUNTALLOC!BK483</f>
        <v>0</v>
      </c>
      <c r="BL483" s="697">
        <f>[52]ACCOUNTALLOC!BL483</f>
        <v>0</v>
      </c>
      <c r="BM483" s="697">
        <f>[52]ACCOUNTALLOC!BM483</f>
        <v>0</v>
      </c>
      <c r="BN483" s="697">
        <f>[52]ACCOUNTALLOC!BN483</f>
        <v>0</v>
      </c>
      <c r="BO483" s="697">
        <f>[52]ACCOUNTALLOC!BO483</f>
        <v>0</v>
      </c>
      <c r="BP483" s="698"/>
      <c r="BQ483" s="697">
        <f>[52]ACCOUNTALLOC!BQ483</f>
        <v>0</v>
      </c>
      <c r="BR483" s="697">
        <f>[52]ACCOUNTALLOC!BR483</f>
        <v>0</v>
      </c>
      <c r="BS483" s="697">
        <f>[52]ACCOUNTALLOC!BS483</f>
        <v>0</v>
      </c>
      <c r="BT483" s="697">
        <f>[52]ACCOUNTALLOC!BT483</f>
        <v>0</v>
      </c>
      <c r="BU483" s="697">
        <f>[52]ACCOUNTALLOC!BU483</f>
        <v>0</v>
      </c>
      <c r="BV483" s="697">
        <f>[52]ACCOUNTALLOC!BV483</f>
        <v>0</v>
      </c>
      <c r="BW483" s="697">
        <f>[52]ACCOUNTALLOC!BW483</f>
        <v>0</v>
      </c>
      <c r="BX483" s="698"/>
      <c r="BY483" s="697">
        <f>[52]ACCOUNTALLOC!BY483</f>
        <v>0</v>
      </c>
      <c r="BZ483" s="697">
        <f>[52]ACCOUNTALLOC!BZ483</f>
        <v>0</v>
      </c>
      <c r="CA483" s="697">
        <f>[52]ACCOUNTALLOC!CA483</f>
        <v>0</v>
      </c>
      <c r="CB483" s="697">
        <f>[52]ACCOUNTALLOC!CB483</f>
        <v>0</v>
      </c>
      <c r="CC483" s="697">
        <f>[52]ACCOUNTALLOC!CC483</f>
        <v>0</v>
      </c>
      <c r="CD483" s="697">
        <f>[52]ACCOUNTALLOC!CD483</f>
        <v>0</v>
      </c>
      <c r="CE483" s="697">
        <f>[52]ACCOUNTALLOC!CE483</f>
        <v>0</v>
      </c>
      <c r="CF483" s="698"/>
      <c r="CG483" s="697">
        <f>[52]ACCOUNTALLOC!CG483</f>
        <v>0</v>
      </c>
      <c r="CH483" s="697">
        <f>[52]ACCOUNTALLOC!CH483</f>
        <v>0</v>
      </c>
      <c r="CI483" s="697">
        <f>[52]ACCOUNTALLOC!CI483</f>
        <v>0</v>
      </c>
      <c r="CJ483" s="697">
        <f>[52]ACCOUNTALLOC!CJ483</f>
        <v>0</v>
      </c>
      <c r="CK483" s="697">
        <f>[52]ACCOUNTALLOC!CK483</f>
        <v>0</v>
      </c>
      <c r="CL483" s="697">
        <f>[52]ACCOUNTALLOC!CL483</f>
        <v>0</v>
      </c>
      <c r="CM483" s="697">
        <f>[52]ACCOUNTALLOC!CM483</f>
        <v>0</v>
      </c>
      <c r="CN483" s="698">
        <f>[52]ACCOUNTALLOC!CN483</f>
        <v>0</v>
      </c>
      <c r="CO483" s="697">
        <f>[52]ACCOUNTALLOC!CO483</f>
        <v>0</v>
      </c>
      <c r="CP483" s="697">
        <f>[52]ACCOUNTALLOC!CP483</f>
        <v>0</v>
      </c>
      <c r="CQ483" s="697">
        <f>[52]ACCOUNTALLOC!CQ483</f>
        <v>0</v>
      </c>
      <c r="CR483" s="697">
        <f>[52]ACCOUNTALLOC!CR483</f>
        <v>0</v>
      </c>
      <c r="CS483" s="697">
        <f>[52]ACCOUNTALLOC!CS483</f>
        <v>0</v>
      </c>
      <c r="CT483" s="697">
        <f>[52]ACCOUNTALLOC!CT483</f>
        <v>0</v>
      </c>
      <c r="CU483" s="697">
        <f>[52]ACCOUNTALLOC!CU483</f>
        <v>0</v>
      </c>
      <c r="CW483" s="65">
        <f>[52]ACCOUNTALLOC!CW483</f>
        <v>0</v>
      </c>
      <c r="CX483" s="65">
        <f>[52]ACCOUNTALLOC!CX483</f>
        <v>0</v>
      </c>
      <c r="CY483" s="65">
        <f>[52]ACCOUNTALLOC!CY483</f>
        <v>0</v>
      </c>
      <c r="CZ483" s="65">
        <f>[52]ACCOUNTALLOC!CZ483</f>
        <v>0</v>
      </c>
      <c r="DA483" s="65">
        <f>[52]ACCOUNTALLOC!DA483</f>
        <v>0</v>
      </c>
      <c r="DB483" s="65">
        <f>[52]ACCOUNTALLOC!DB483</f>
        <v>0</v>
      </c>
      <c r="DC483" s="65">
        <f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>[52]ACCOUNTALLOC!E484</f>
        <v>0</v>
      </c>
      <c r="F484" s="697">
        <f>[52]ACCOUNTALLOC!F484</f>
        <v>0</v>
      </c>
      <c r="G484" s="697">
        <f>[52]ACCOUNTALLOC!G484</f>
        <v>0</v>
      </c>
      <c r="H484" s="697">
        <f>[52]ACCOUNTALLOC!H484</f>
        <v>0</v>
      </c>
      <c r="I484" s="697">
        <f>[52]ACCOUNTALLOC!I484</f>
        <v>0</v>
      </c>
      <c r="J484" s="697">
        <f>[52]ACCOUNTALLOC!J484</f>
        <v>0</v>
      </c>
      <c r="K484" s="697">
        <f>[52]ACCOUNTALLOC!K484</f>
        <v>0</v>
      </c>
      <c r="L484" s="698"/>
      <c r="M484" s="697">
        <f>[52]ACCOUNTALLOC!M484</f>
        <v>0</v>
      </c>
      <c r="N484" s="697">
        <f>[52]ACCOUNTALLOC!N484</f>
        <v>0</v>
      </c>
      <c r="O484" s="697">
        <f>[52]ACCOUNTALLOC!O484</f>
        <v>0</v>
      </c>
      <c r="P484" s="697">
        <f>[52]ACCOUNTALLOC!P484</f>
        <v>0</v>
      </c>
      <c r="Q484" s="697">
        <f>[52]ACCOUNTALLOC!Q484</f>
        <v>0</v>
      </c>
      <c r="R484" s="697">
        <f>[52]ACCOUNTALLOC!R484</f>
        <v>0</v>
      </c>
      <c r="S484" s="697">
        <f>[52]ACCOUNTALLOC!S484</f>
        <v>0</v>
      </c>
      <c r="T484" s="698"/>
      <c r="U484" s="697">
        <f>[52]ACCOUNTALLOC!U484</f>
        <v>0</v>
      </c>
      <c r="V484" s="697">
        <f>[52]ACCOUNTALLOC!V484</f>
        <v>0</v>
      </c>
      <c r="W484" s="697">
        <f>[52]ACCOUNTALLOC!W484</f>
        <v>0</v>
      </c>
      <c r="X484" s="697">
        <f>[52]ACCOUNTALLOC!X484</f>
        <v>0</v>
      </c>
      <c r="Y484" s="697">
        <f>[52]ACCOUNTALLOC!Y484</f>
        <v>0</v>
      </c>
      <c r="Z484" s="697">
        <f>[52]ACCOUNTALLOC!Z484</f>
        <v>0</v>
      </c>
      <c r="AA484" s="697">
        <f>[52]ACCOUNTALLOC!AA484</f>
        <v>0</v>
      </c>
      <c r="AB484" s="698"/>
      <c r="AC484" s="697">
        <f>[52]ACCOUNTALLOC!AC484</f>
        <v>0</v>
      </c>
      <c r="AD484" s="697">
        <f>[52]ACCOUNTALLOC!AD484</f>
        <v>0</v>
      </c>
      <c r="AE484" s="697">
        <f>[52]ACCOUNTALLOC!AE484</f>
        <v>0</v>
      </c>
      <c r="AF484" s="697">
        <f>[52]ACCOUNTALLOC!AF484</f>
        <v>0</v>
      </c>
      <c r="AG484" s="697">
        <f>[52]ACCOUNTALLOC!AG484</f>
        <v>0</v>
      </c>
      <c r="AH484" s="697">
        <f>[52]ACCOUNTALLOC!AH484</f>
        <v>0</v>
      </c>
      <c r="AI484" s="697">
        <f>[52]ACCOUNTALLOC!AI484</f>
        <v>0</v>
      </c>
      <c r="AJ484" s="698"/>
      <c r="AK484" s="697">
        <f>[52]ACCOUNTALLOC!AK484</f>
        <v>0</v>
      </c>
      <c r="AL484" s="697">
        <f>[52]ACCOUNTALLOC!AL484</f>
        <v>0</v>
      </c>
      <c r="AM484" s="697">
        <f>[52]ACCOUNTALLOC!AM484</f>
        <v>0</v>
      </c>
      <c r="AN484" s="697">
        <f>[52]ACCOUNTALLOC!AN484</f>
        <v>0</v>
      </c>
      <c r="AO484" s="697">
        <f>[52]ACCOUNTALLOC!AO484</f>
        <v>0</v>
      </c>
      <c r="AP484" s="697">
        <f>[52]ACCOUNTALLOC!AP484</f>
        <v>0</v>
      </c>
      <c r="AQ484" s="697">
        <f>[52]ACCOUNTALLOC!AQ484</f>
        <v>0</v>
      </c>
      <c r="AR484" s="698"/>
      <c r="AS484" s="697">
        <f>[52]ACCOUNTALLOC!AS484</f>
        <v>0</v>
      </c>
      <c r="AT484" s="697">
        <f>[52]ACCOUNTALLOC!AT484</f>
        <v>0</v>
      </c>
      <c r="AU484" s="697">
        <f>[52]ACCOUNTALLOC!AU484</f>
        <v>0</v>
      </c>
      <c r="AV484" s="697">
        <f>[52]ACCOUNTALLOC!AV484</f>
        <v>0</v>
      </c>
      <c r="AW484" s="697">
        <f>[52]ACCOUNTALLOC!AW484</f>
        <v>0</v>
      </c>
      <c r="AX484" s="697">
        <f>[52]ACCOUNTALLOC!AX484</f>
        <v>0</v>
      </c>
      <c r="AY484" s="697">
        <f>[52]ACCOUNTALLOC!AY484</f>
        <v>0</v>
      </c>
      <c r="AZ484" s="698"/>
      <c r="BA484" s="697">
        <f>[52]ACCOUNTALLOC!BA484</f>
        <v>0</v>
      </c>
      <c r="BB484" s="697">
        <f>[52]ACCOUNTALLOC!BB484</f>
        <v>0</v>
      </c>
      <c r="BC484" s="697">
        <f>[52]ACCOUNTALLOC!BC484</f>
        <v>0</v>
      </c>
      <c r="BD484" s="697">
        <f>[52]ACCOUNTALLOC!BD484</f>
        <v>0</v>
      </c>
      <c r="BE484" s="697">
        <f>[52]ACCOUNTALLOC!BE484</f>
        <v>0</v>
      </c>
      <c r="BF484" s="697">
        <f>[52]ACCOUNTALLOC!BF484</f>
        <v>0</v>
      </c>
      <c r="BG484" s="697">
        <f>[52]ACCOUNTALLOC!BG484</f>
        <v>0</v>
      </c>
      <c r="BH484" s="698"/>
      <c r="BI484" s="697">
        <f>[52]ACCOUNTALLOC!BI484</f>
        <v>0</v>
      </c>
      <c r="BJ484" s="697">
        <f>[52]ACCOUNTALLOC!BJ484</f>
        <v>0</v>
      </c>
      <c r="BK484" s="697">
        <f>[52]ACCOUNTALLOC!BK484</f>
        <v>0</v>
      </c>
      <c r="BL484" s="697">
        <f>[52]ACCOUNTALLOC!BL484</f>
        <v>0</v>
      </c>
      <c r="BM484" s="697">
        <f>[52]ACCOUNTALLOC!BM484</f>
        <v>0</v>
      </c>
      <c r="BN484" s="697">
        <f>[52]ACCOUNTALLOC!BN484</f>
        <v>0</v>
      </c>
      <c r="BO484" s="697">
        <f>[52]ACCOUNTALLOC!BO484</f>
        <v>0</v>
      </c>
      <c r="BP484" s="698"/>
      <c r="BQ484" s="697">
        <f>[52]ACCOUNTALLOC!BQ484</f>
        <v>0</v>
      </c>
      <c r="BR484" s="697">
        <f>[52]ACCOUNTALLOC!BR484</f>
        <v>0</v>
      </c>
      <c r="BS484" s="697">
        <f>[52]ACCOUNTALLOC!BS484</f>
        <v>0</v>
      </c>
      <c r="BT484" s="697">
        <f>[52]ACCOUNTALLOC!BT484</f>
        <v>0</v>
      </c>
      <c r="BU484" s="697">
        <f>[52]ACCOUNTALLOC!BU484</f>
        <v>0</v>
      </c>
      <c r="BV484" s="697">
        <f>[52]ACCOUNTALLOC!BV484</f>
        <v>0</v>
      </c>
      <c r="BW484" s="697">
        <f>[52]ACCOUNTALLOC!BW484</f>
        <v>0</v>
      </c>
      <c r="BX484" s="698"/>
      <c r="BY484" s="697">
        <f>[52]ACCOUNTALLOC!BY484</f>
        <v>0</v>
      </c>
      <c r="BZ484" s="697">
        <f>[52]ACCOUNTALLOC!BZ484</f>
        <v>0</v>
      </c>
      <c r="CA484" s="697">
        <f>[52]ACCOUNTALLOC!CA484</f>
        <v>0</v>
      </c>
      <c r="CB484" s="697">
        <f>[52]ACCOUNTALLOC!CB484</f>
        <v>0</v>
      </c>
      <c r="CC484" s="697">
        <f>[52]ACCOUNTALLOC!CC484</f>
        <v>0</v>
      </c>
      <c r="CD484" s="697">
        <f>[52]ACCOUNTALLOC!CD484</f>
        <v>0</v>
      </c>
      <c r="CE484" s="697">
        <f>[52]ACCOUNTALLOC!CE484</f>
        <v>0</v>
      </c>
      <c r="CF484" s="698"/>
      <c r="CG484" s="697">
        <f>[52]ACCOUNTALLOC!CG484</f>
        <v>0</v>
      </c>
      <c r="CH484" s="697">
        <f>[52]ACCOUNTALLOC!CH484</f>
        <v>0</v>
      </c>
      <c r="CI484" s="697">
        <f>[52]ACCOUNTALLOC!CI484</f>
        <v>0</v>
      </c>
      <c r="CJ484" s="697">
        <f>[52]ACCOUNTALLOC!CJ484</f>
        <v>0</v>
      </c>
      <c r="CK484" s="697">
        <f>[52]ACCOUNTALLOC!CK484</f>
        <v>0</v>
      </c>
      <c r="CL484" s="697">
        <f>[52]ACCOUNTALLOC!CL484</f>
        <v>0</v>
      </c>
      <c r="CM484" s="697">
        <f>[52]ACCOUNTALLOC!CM484</f>
        <v>0</v>
      </c>
      <c r="CN484" s="698">
        <f>[52]ACCOUNTALLOC!CN484</f>
        <v>0</v>
      </c>
      <c r="CO484" s="697">
        <f>[52]ACCOUNTALLOC!CO484</f>
        <v>0</v>
      </c>
      <c r="CP484" s="697">
        <f>[52]ACCOUNTALLOC!CP484</f>
        <v>0</v>
      </c>
      <c r="CQ484" s="697">
        <f>[52]ACCOUNTALLOC!CQ484</f>
        <v>0</v>
      </c>
      <c r="CR484" s="697">
        <f>[52]ACCOUNTALLOC!CR484</f>
        <v>0</v>
      </c>
      <c r="CS484" s="697">
        <f>[52]ACCOUNTALLOC!CS484</f>
        <v>0</v>
      </c>
      <c r="CT484" s="697">
        <f>[52]ACCOUNTALLOC!CT484</f>
        <v>0</v>
      </c>
      <c r="CU484" s="697">
        <f>[52]ACCOUNTALLOC!CU484</f>
        <v>0</v>
      </c>
      <c r="CW484" s="65">
        <f>[52]ACCOUNTALLOC!CW484</f>
        <v>0</v>
      </c>
      <c r="CX484" s="65">
        <f>[52]ACCOUNTALLOC!CX484</f>
        <v>0</v>
      </c>
      <c r="CY484" s="65">
        <f>[52]ACCOUNTALLOC!CY484</f>
        <v>0</v>
      </c>
      <c r="CZ484" s="65">
        <f>[52]ACCOUNTALLOC!CZ484</f>
        <v>0</v>
      </c>
      <c r="DA484" s="65">
        <f>[52]ACCOUNTALLOC!DA484</f>
        <v>0</v>
      </c>
      <c r="DB484" s="65">
        <f>[52]ACCOUNTALLOC!DB484</f>
        <v>0</v>
      </c>
      <c r="DC484" s="65">
        <f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>[52]ACCOUNTALLOC!E485</f>
        <v>0</v>
      </c>
      <c r="F485" s="697">
        <f>[52]ACCOUNTALLOC!F485</f>
        <v>0</v>
      </c>
      <c r="G485" s="697">
        <f>[52]ACCOUNTALLOC!G485</f>
        <v>0</v>
      </c>
      <c r="H485" s="697">
        <f>[52]ACCOUNTALLOC!H485</f>
        <v>0</v>
      </c>
      <c r="I485" s="697">
        <f>[52]ACCOUNTALLOC!I485</f>
        <v>0</v>
      </c>
      <c r="J485" s="697">
        <f>[52]ACCOUNTALLOC!J485</f>
        <v>0</v>
      </c>
      <c r="K485" s="697">
        <f>[52]ACCOUNTALLOC!K485</f>
        <v>0</v>
      </c>
      <c r="L485" s="698"/>
      <c r="M485" s="697">
        <f>[52]ACCOUNTALLOC!M485</f>
        <v>0</v>
      </c>
      <c r="N485" s="697">
        <f>[52]ACCOUNTALLOC!N485</f>
        <v>0</v>
      </c>
      <c r="O485" s="697">
        <f>[52]ACCOUNTALLOC!O485</f>
        <v>0</v>
      </c>
      <c r="P485" s="697">
        <f>[52]ACCOUNTALLOC!P485</f>
        <v>0</v>
      </c>
      <c r="Q485" s="697">
        <f>[52]ACCOUNTALLOC!Q485</f>
        <v>0</v>
      </c>
      <c r="R485" s="697">
        <f>[52]ACCOUNTALLOC!R485</f>
        <v>0</v>
      </c>
      <c r="S485" s="697">
        <f>[52]ACCOUNTALLOC!S485</f>
        <v>0</v>
      </c>
      <c r="T485" s="698"/>
      <c r="U485" s="697">
        <f>[52]ACCOUNTALLOC!U485</f>
        <v>0</v>
      </c>
      <c r="V485" s="697">
        <f>[52]ACCOUNTALLOC!V485</f>
        <v>0</v>
      </c>
      <c r="W485" s="697">
        <f>[52]ACCOUNTALLOC!W485</f>
        <v>0</v>
      </c>
      <c r="X485" s="697">
        <f>[52]ACCOUNTALLOC!X485</f>
        <v>0</v>
      </c>
      <c r="Y485" s="697">
        <f>[52]ACCOUNTALLOC!Y485</f>
        <v>0</v>
      </c>
      <c r="Z485" s="697">
        <f>[52]ACCOUNTALLOC!Z485</f>
        <v>0</v>
      </c>
      <c r="AA485" s="697">
        <f>[52]ACCOUNTALLOC!AA485</f>
        <v>0</v>
      </c>
      <c r="AB485" s="698"/>
      <c r="AC485" s="697">
        <f>[52]ACCOUNTALLOC!AC485</f>
        <v>0</v>
      </c>
      <c r="AD485" s="697">
        <f>[52]ACCOUNTALLOC!AD485</f>
        <v>0</v>
      </c>
      <c r="AE485" s="697">
        <f>[52]ACCOUNTALLOC!AE485</f>
        <v>0</v>
      </c>
      <c r="AF485" s="697">
        <f>[52]ACCOUNTALLOC!AF485</f>
        <v>0</v>
      </c>
      <c r="AG485" s="697">
        <f>[52]ACCOUNTALLOC!AG485</f>
        <v>0</v>
      </c>
      <c r="AH485" s="697">
        <f>[52]ACCOUNTALLOC!AH485</f>
        <v>0</v>
      </c>
      <c r="AI485" s="697">
        <f>[52]ACCOUNTALLOC!AI485</f>
        <v>0</v>
      </c>
      <c r="AJ485" s="698"/>
      <c r="AK485" s="697">
        <f>[52]ACCOUNTALLOC!AK485</f>
        <v>0</v>
      </c>
      <c r="AL485" s="697">
        <f>[52]ACCOUNTALLOC!AL485</f>
        <v>0</v>
      </c>
      <c r="AM485" s="697">
        <f>[52]ACCOUNTALLOC!AM485</f>
        <v>0</v>
      </c>
      <c r="AN485" s="697">
        <f>[52]ACCOUNTALLOC!AN485</f>
        <v>0</v>
      </c>
      <c r="AO485" s="697">
        <f>[52]ACCOUNTALLOC!AO485</f>
        <v>0</v>
      </c>
      <c r="AP485" s="697">
        <f>[52]ACCOUNTALLOC!AP485</f>
        <v>0</v>
      </c>
      <c r="AQ485" s="697">
        <f>[52]ACCOUNTALLOC!AQ485</f>
        <v>0</v>
      </c>
      <c r="AR485" s="698"/>
      <c r="AS485" s="697">
        <f>[52]ACCOUNTALLOC!AS485</f>
        <v>0</v>
      </c>
      <c r="AT485" s="697">
        <f>[52]ACCOUNTALLOC!AT485</f>
        <v>0</v>
      </c>
      <c r="AU485" s="697">
        <f>[52]ACCOUNTALLOC!AU485</f>
        <v>0</v>
      </c>
      <c r="AV485" s="697">
        <f>[52]ACCOUNTALLOC!AV485</f>
        <v>0</v>
      </c>
      <c r="AW485" s="697">
        <f>[52]ACCOUNTALLOC!AW485</f>
        <v>0</v>
      </c>
      <c r="AX485" s="697">
        <f>[52]ACCOUNTALLOC!AX485</f>
        <v>0</v>
      </c>
      <c r="AY485" s="697">
        <f>[52]ACCOUNTALLOC!AY485</f>
        <v>0</v>
      </c>
      <c r="AZ485" s="698"/>
      <c r="BA485" s="697">
        <f>[52]ACCOUNTALLOC!BA485</f>
        <v>0</v>
      </c>
      <c r="BB485" s="697">
        <f>[52]ACCOUNTALLOC!BB485</f>
        <v>0</v>
      </c>
      <c r="BC485" s="697">
        <f>[52]ACCOUNTALLOC!BC485</f>
        <v>0</v>
      </c>
      <c r="BD485" s="697">
        <f>[52]ACCOUNTALLOC!BD485</f>
        <v>0</v>
      </c>
      <c r="BE485" s="697">
        <f>[52]ACCOUNTALLOC!BE485</f>
        <v>0</v>
      </c>
      <c r="BF485" s="697">
        <f>[52]ACCOUNTALLOC!BF485</f>
        <v>0</v>
      </c>
      <c r="BG485" s="697">
        <f>[52]ACCOUNTALLOC!BG485</f>
        <v>0</v>
      </c>
      <c r="BH485" s="698"/>
      <c r="BI485" s="697">
        <f>[52]ACCOUNTALLOC!BI485</f>
        <v>0</v>
      </c>
      <c r="BJ485" s="697">
        <f>[52]ACCOUNTALLOC!BJ485</f>
        <v>0</v>
      </c>
      <c r="BK485" s="697">
        <f>[52]ACCOUNTALLOC!BK485</f>
        <v>0</v>
      </c>
      <c r="BL485" s="697">
        <f>[52]ACCOUNTALLOC!BL485</f>
        <v>0</v>
      </c>
      <c r="BM485" s="697">
        <f>[52]ACCOUNTALLOC!BM485</f>
        <v>0</v>
      </c>
      <c r="BN485" s="697">
        <f>[52]ACCOUNTALLOC!BN485</f>
        <v>0</v>
      </c>
      <c r="BO485" s="697">
        <f>[52]ACCOUNTALLOC!BO485</f>
        <v>0</v>
      </c>
      <c r="BP485" s="698"/>
      <c r="BQ485" s="697">
        <f>[52]ACCOUNTALLOC!BQ485</f>
        <v>0</v>
      </c>
      <c r="BR485" s="697">
        <f>[52]ACCOUNTALLOC!BR485</f>
        <v>0</v>
      </c>
      <c r="BS485" s="697">
        <f>[52]ACCOUNTALLOC!BS485</f>
        <v>0</v>
      </c>
      <c r="BT485" s="697">
        <f>[52]ACCOUNTALLOC!BT485</f>
        <v>0</v>
      </c>
      <c r="BU485" s="697">
        <f>[52]ACCOUNTALLOC!BU485</f>
        <v>0</v>
      </c>
      <c r="BV485" s="697">
        <f>[52]ACCOUNTALLOC!BV485</f>
        <v>0</v>
      </c>
      <c r="BW485" s="697">
        <f>[52]ACCOUNTALLOC!BW485</f>
        <v>0</v>
      </c>
      <c r="BX485" s="698"/>
      <c r="BY485" s="697">
        <f>[52]ACCOUNTALLOC!BY485</f>
        <v>0</v>
      </c>
      <c r="BZ485" s="697">
        <f>[52]ACCOUNTALLOC!BZ485</f>
        <v>0</v>
      </c>
      <c r="CA485" s="697">
        <f>[52]ACCOUNTALLOC!CA485</f>
        <v>0</v>
      </c>
      <c r="CB485" s="697">
        <f>[52]ACCOUNTALLOC!CB485</f>
        <v>0</v>
      </c>
      <c r="CC485" s="697">
        <f>[52]ACCOUNTALLOC!CC485</f>
        <v>0</v>
      </c>
      <c r="CD485" s="697">
        <f>[52]ACCOUNTALLOC!CD485</f>
        <v>0</v>
      </c>
      <c r="CE485" s="697">
        <f>[52]ACCOUNTALLOC!CE485</f>
        <v>0</v>
      </c>
      <c r="CF485" s="698"/>
      <c r="CG485" s="697">
        <f>[52]ACCOUNTALLOC!CG485</f>
        <v>0</v>
      </c>
      <c r="CH485" s="697">
        <f>[52]ACCOUNTALLOC!CH485</f>
        <v>0</v>
      </c>
      <c r="CI485" s="697">
        <f>[52]ACCOUNTALLOC!CI485</f>
        <v>0</v>
      </c>
      <c r="CJ485" s="697">
        <f>[52]ACCOUNTALLOC!CJ485</f>
        <v>0</v>
      </c>
      <c r="CK485" s="697">
        <f>[52]ACCOUNTALLOC!CK485</f>
        <v>0</v>
      </c>
      <c r="CL485" s="697">
        <f>[52]ACCOUNTALLOC!CL485</f>
        <v>0</v>
      </c>
      <c r="CM485" s="697">
        <f>[52]ACCOUNTALLOC!CM485</f>
        <v>0</v>
      </c>
      <c r="CN485" s="698">
        <f>[52]ACCOUNTALLOC!CN485</f>
        <v>0</v>
      </c>
      <c r="CO485" s="697">
        <f>[52]ACCOUNTALLOC!CO485</f>
        <v>0</v>
      </c>
      <c r="CP485" s="697">
        <f>[52]ACCOUNTALLOC!CP485</f>
        <v>0</v>
      </c>
      <c r="CQ485" s="697">
        <f>[52]ACCOUNTALLOC!CQ485</f>
        <v>0</v>
      </c>
      <c r="CR485" s="697">
        <f>[52]ACCOUNTALLOC!CR485</f>
        <v>0</v>
      </c>
      <c r="CS485" s="697">
        <f>[52]ACCOUNTALLOC!CS485</f>
        <v>0</v>
      </c>
      <c r="CT485" s="697">
        <f>[52]ACCOUNTALLOC!CT485</f>
        <v>0</v>
      </c>
      <c r="CU485" s="697">
        <f>[52]ACCOUNTALLOC!CU485</f>
        <v>0</v>
      </c>
      <c r="CW485" s="65">
        <f>[52]ACCOUNTALLOC!CW485</f>
        <v>0</v>
      </c>
      <c r="CX485" s="65">
        <f>[52]ACCOUNTALLOC!CX485</f>
        <v>0</v>
      </c>
      <c r="CY485" s="65">
        <f>[52]ACCOUNTALLOC!CY485</f>
        <v>0</v>
      </c>
      <c r="CZ485" s="65">
        <f>[52]ACCOUNTALLOC!CZ485</f>
        <v>0</v>
      </c>
      <c r="DA485" s="65">
        <f>[52]ACCOUNTALLOC!DA485</f>
        <v>0</v>
      </c>
      <c r="DB485" s="65">
        <f>[52]ACCOUNTALLOC!DB485</f>
        <v>0</v>
      </c>
      <c r="DC485" s="65">
        <f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>[52]ACCOUNTALLOC!E486</f>
        <v>0</v>
      </c>
      <c r="F486" s="697">
        <f>[52]ACCOUNTALLOC!F486</f>
        <v>0</v>
      </c>
      <c r="G486" s="697">
        <f>[52]ACCOUNTALLOC!G486</f>
        <v>0</v>
      </c>
      <c r="H486" s="697">
        <f>[52]ACCOUNTALLOC!H486</f>
        <v>0</v>
      </c>
      <c r="I486" s="697">
        <f>[52]ACCOUNTALLOC!I486</f>
        <v>0</v>
      </c>
      <c r="J486" s="697">
        <f>[52]ACCOUNTALLOC!J486</f>
        <v>0</v>
      </c>
      <c r="K486" s="697">
        <f>[52]ACCOUNTALLOC!K486</f>
        <v>0</v>
      </c>
      <c r="L486" s="698"/>
      <c r="M486" s="697">
        <f>[52]ACCOUNTALLOC!M486</f>
        <v>0</v>
      </c>
      <c r="N486" s="697">
        <f>[52]ACCOUNTALLOC!N486</f>
        <v>0</v>
      </c>
      <c r="O486" s="697">
        <f>[52]ACCOUNTALLOC!O486</f>
        <v>0</v>
      </c>
      <c r="P486" s="697">
        <f>[52]ACCOUNTALLOC!P486</f>
        <v>0</v>
      </c>
      <c r="Q486" s="697">
        <f>[52]ACCOUNTALLOC!Q486</f>
        <v>0</v>
      </c>
      <c r="R486" s="697">
        <f>[52]ACCOUNTALLOC!R486</f>
        <v>0</v>
      </c>
      <c r="S486" s="697">
        <f>[52]ACCOUNTALLOC!S486</f>
        <v>0</v>
      </c>
      <c r="T486" s="698"/>
      <c r="U486" s="697">
        <f>[52]ACCOUNTALLOC!U486</f>
        <v>0</v>
      </c>
      <c r="V486" s="697">
        <f>[52]ACCOUNTALLOC!V486</f>
        <v>0</v>
      </c>
      <c r="W486" s="697">
        <f>[52]ACCOUNTALLOC!W486</f>
        <v>0</v>
      </c>
      <c r="X486" s="697">
        <f>[52]ACCOUNTALLOC!X486</f>
        <v>0</v>
      </c>
      <c r="Y486" s="697">
        <f>[52]ACCOUNTALLOC!Y486</f>
        <v>0</v>
      </c>
      <c r="Z486" s="697">
        <f>[52]ACCOUNTALLOC!Z486</f>
        <v>0</v>
      </c>
      <c r="AA486" s="697">
        <f>[52]ACCOUNTALLOC!AA486</f>
        <v>0</v>
      </c>
      <c r="AB486" s="698"/>
      <c r="AC486" s="697">
        <f>[52]ACCOUNTALLOC!AC486</f>
        <v>0</v>
      </c>
      <c r="AD486" s="697">
        <f>[52]ACCOUNTALLOC!AD486</f>
        <v>0</v>
      </c>
      <c r="AE486" s="697">
        <f>[52]ACCOUNTALLOC!AE486</f>
        <v>0</v>
      </c>
      <c r="AF486" s="697">
        <f>[52]ACCOUNTALLOC!AF486</f>
        <v>0</v>
      </c>
      <c r="AG486" s="697">
        <f>[52]ACCOUNTALLOC!AG486</f>
        <v>0</v>
      </c>
      <c r="AH486" s="697">
        <f>[52]ACCOUNTALLOC!AH486</f>
        <v>0</v>
      </c>
      <c r="AI486" s="697">
        <f>[52]ACCOUNTALLOC!AI486</f>
        <v>0</v>
      </c>
      <c r="AJ486" s="698"/>
      <c r="AK486" s="697">
        <f>[52]ACCOUNTALLOC!AK486</f>
        <v>0</v>
      </c>
      <c r="AL486" s="697">
        <f>[52]ACCOUNTALLOC!AL486</f>
        <v>0</v>
      </c>
      <c r="AM486" s="697">
        <f>[52]ACCOUNTALLOC!AM486</f>
        <v>0</v>
      </c>
      <c r="AN486" s="697">
        <f>[52]ACCOUNTALLOC!AN486</f>
        <v>0</v>
      </c>
      <c r="AO486" s="697">
        <f>[52]ACCOUNTALLOC!AO486</f>
        <v>0</v>
      </c>
      <c r="AP486" s="697">
        <f>[52]ACCOUNTALLOC!AP486</f>
        <v>0</v>
      </c>
      <c r="AQ486" s="697">
        <f>[52]ACCOUNTALLOC!AQ486</f>
        <v>0</v>
      </c>
      <c r="AR486" s="698"/>
      <c r="AS486" s="697">
        <f>[52]ACCOUNTALLOC!AS486</f>
        <v>0</v>
      </c>
      <c r="AT486" s="697">
        <f>[52]ACCOUNTALLOC!AT486</f>
        <v>0</v>
      </c>
      <c r="AU486" s="697">
        <f>[52]ACCOUNTALLOC!AU486</f>
        <v>0</v>
      </c>
      <c r="AV486" s="697">
        <f>[52]ACCOUNTALLOC!AV486</f>
        <v>0</v>
      </c>
      <c r="AW486" s="697">
        <f>[52]ACCOUNTALLOC!AW486</f>
        <v>0</v>
      </c>
      <c r="AX486" s="697">
        <f>[52]ACCOUNTALLOC!AX486</f>
        <v>0</v>
      </c>
      <c r="AY486" s="697">
        <f>[52]ACCOUNTALLOC!AY486</f>
        <v>0</v>
      </c>
      <c r="AZ486" s="698"/>
      <c r="BA486" s="697">
        <f>[52]ACCOUNTALLOC!BA486</f>
        <v>0</v>
      </c>
      <c r="BB486" s="697">
        <f>[52]ACCOUNTALLOC!BB486</f>
        <v>0</v>
      </c>
      <c r="BC486" s="697">
        <f>[52]ACCOUNTALLOC!BC486</f>
        <v>0</v>
      </c>
      <c r="BD486" s="697">
        <f>[52]ACCOUNTALLOC!BD486</f>
        <v>0</v>
      </c>
      <c r="BE486" s="697">
        <f>[52]ACCOUNTALLOC!BE486</f>
        <v>0</v>
      </c>
      <c r="BF486" s="697">
        <f>[52]ACCOUNTALLOC!BF486</f>
        <v>0</v>
      </c>
      <c r="BG486" s="697">
        <f>[52]ACCOUNTALLOC!BG486</f>
        <v>0</v>
      </c>
      <c r="BH486" s="698"/>
      <c r="BI486" s="697">
        <f>[52]ACCOUNTALLOC!BI486</f>
        <v>0</v>
      </c>
      <c r="BJ486" s="697">
        <f>[52]ACCOUNTALLOC!BJ486</f>
        <v>0</v>
      </c>
      <c r="BK486" s="697">
        <f>[52]ACCOUNTALLOC!BK486</f>
        <v>0</v>
      </c>
      <c r="BL486" s="697">
        <f>[52]ACCOUNTALLOC!BL486</f>
        <v>0</v>
      </c>
      <c r="BM486" s="697">
        <f>[52]ACCOUNTALLOC!BM486</f>
        <v>0</v>
      </c>
      <c r="BN486" s="697">
        <f>[52]ACCOUNTALLOC!BN486</f>
        <v>0</v>
      </c>
      <c r="BO486" s="697">
        <f>[52]ACCOUNTALLOC!BO486</f>
        <v>0</v>
      </c>
      <c r="BP486" s="698"/>
      <c r="BQ486" s="697">
        <f>[52]ACCOUNTALLOC!BQ486</f>
        <v>0</v>
      </c>
      <c r="BR486" s="697">
        <f>[52]ACCOUNTALLOC!BR486</f>
        <v>0</v>
      </c>
      <c r="BS486" s="697">
        <f>[52]ACCOUNTALLOC!BS486</f>
        <v>0</v>
      </c>
      <c r="BT486" s="697">
        <f>[52]ACCOUNTALLOC!BT486</f>
        <v>0</v>
      </c>
      <c r="BU486" s="697">
        <f>[52]ACCOUNTALLOC!BU486</f>
        <v>0</v>
      </c>
      <c r="BV486" s="697">
        <f>[52]ACCOUNTALLOC!BV486</f>
        <v>0</v>
      </c>
      <c r="BW486" s="697">
        <f>[52]ACCOUNTALLOC!BW486</f>
        <v>0</v>
      </c>
      <c r="BX486" s="698"/>
      <c r="BY486" s="697">
        <f>[52]ACCOUNTALLOC!BY486</f>
        <v>0</v>
      </c>
      <c r="BZ486" s="697">
        <f>[52]ACCOUNTALLOC!BZ486</f>
        <v>0</v>
      </c>
      <c r="CA486" s="697">
        <f>[52]ACCOUNTALLOC!CA486</f>
        <v>0</v>
      </c>
      <c r="CB486" s="697">
        <f>[52]ACCOUNTALLOC!CB486</f>
        <v>0</v>
      </c>
      <c r="CC486" s="697">
        <f>[52]ACCOUNTALLOC!CC486</f>
        <v>0</v>
      </c>
      <c r="CD486" s="697">
        <f>[52]ACCOUNTALLOC!CD486</f>
        <v>0</v>
      </c>
      <c r="CE486" s="697">
        <f>[52]ACCOUNTALLOC!CE486</f>
        <v>0</v>
      </c>
      <c r="CF486" s="698"/>
      <c r="CG486" s="697">
        <f>[52]ACCOUNTALLOC!CG486</f>
        <v>0</v>
      </c>
      <c r="CH486" s="697">
        <f>[52]ACCOUNTALLOC!CH486</f>
        <v>0</v>
      </c>
      <c r="CI486" s="697">
        <f>[52]ACCOUNTALLOC!CI486</f>
        <v>0</v>
      </c>
      <c r="CJ486" s="697">
        <f>[52]ACCOUNTALLOC!CJ486</f>
        <v>0</v>
      </c>
      <c r="CK486" s="697">
        <f>[52]ACCOUNTALLOC!CK486</f>
        <v>0</v>
      </c>
      <c r="CL486" s="697">
        <f>[52]ACCOUNTALLOC!CL486</f>
        <v>0</v>
      </c>
      <c r="CM486" s="697">
        <f>[52]ACCOUNTALLOC!CM486</f>
        <v>0</v>
      </c>
      <c r="CN486" s="698">
        <f>[52]ACCOUNTALLOC!CN486</f>
        <v>0</v>
      </c>
      <c r="CO486" s="697">
        <f>[52]ACCOUNTALLOC!CO486</f>
        <v>0</v>
      </c>
      <c r="CP486" s="697">
        <f>[52]ACCOUNTALLOC!CP486</f>
        <v>0</v>
      </c>
      <c r="CQ486" s="697">
        <f>[52]ACCOUNTALLOC!CQ486</f>
        <v>0</v>
      </c>
      <c r="CR486" s="697">
        <f>[52]ACCOUNTALLOC!CR486</f>
        <v>0</v>
      </c>
      <c r="CS486" s="697">
        <f>[52]ACCOUNTALLOC!CS486</f>
        <v>0</v>
      </c>
      <c r="CT486" s="697">
        <f>[52]ACCOUNTALLOC!CT486</f>
        <v>0</v>
      </c>
      <c r="CU486" s="697">
        <f>[52]ACCOUNTALLOC!CU486</f>
        <v>0</v>
      </c>
      <c r="CW486" s="65">
        <f>[52]ACCOUNTALLOC!CW486</f>
        <v>0</v>
      </c>
      <c r="CX486" s="65">
        <f>[52]ACCOUNTALLOC!CX486</f>
        <v>0</v>
      </c>
      <c r="CY486" s="65">
        <f>[52]ACCOUNTALLOC!CY486</f>
        <v>0</v>
      </c>
      <c r="CZ486" s="65">
        <f>[52]ACCOUNTALLOC!CZ486</f>
        <v>0</v>
      </c>
      <c r="DA486" s="65">
        <f>[52]ACCOUNTALLOC!DA486</f>
        <v>0</v>
      </c>
      <c r="DB486" s="65">
        <f>[52]ACCOUNTALLOC!DB486</f>
        <v>0</v>
      </c>
      <c r="DC486" s="65">
        <f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>[52]ACCOUNTALLOC!E487</f>
        <v>0</v>
      </c>
      <c r="F487" s="696">
        <f>[52]ACCOUNTALLOC!F487</f>
        <v>0</v>
      </c>
      <c r="G487" s="696">
        <f>[52]ACCOUNTALLOC!G487</f>
        <v>1209631.7695763246</v>
      </c>
      <c r="H487" s="696">
        <f>[52]ACCOUNTALLOC!H487</f>
        <v>0</v>
      </c>
      <c r="I487" s="696">
        <f>[52]ACCOUNTALLOC!I487</f>
        <v>0</v>
      </c>
      <c r="J487" s="696">
        <f>[52]ACCOUNTALLOC!J487</f>
        <v>0</v>
      </c>
      <c r="K487" s="696">
        <f>[52]ACCOUNTALLOC!K487</f>
        <v>1209631.7695763246</v>
      </c>
      <c r="L487" s="696"/>
      <c r="M487" s="696">
        <f>[52]ACCOUNTALLOC!M487</f>
        <v>0</v>
      </c>
      <c r="N487" s="696">
        <f>[52]ACCOUNTALLOC!N487</f>
        <v>0</v>
      </c>
      <c r="O487" s="696">
        <f>[52]ACCOUNTALLOC!O487</f>
        <v>145550.04880101755</v>
      </c>
      <c r="P487" s="696">
        <f>[52]ACCOUNTALLOC!P487</f>
        <v>0</v>
      </c>
      <c r="Q487" s="696">
        <f>[52]ACCOUNTALLOC!Q487</f>
        <v>0</v>
      </c>
      <c r="R487" s="696">
        <f>[52]ACCOUNTALLOC!R487</f>
        <v>0</v>
      </c>
      <c r="S487" s="696">
        <f>[52]ACCOUNTALLOC!S487</f>
        <v>145550.04880101755</v>
      </c>
      <c r="T487" s="696"/>
      <c r="U487" s="696">
        <f>[52]ACCOUNTALLOC!U487</f>
        <v>0</v>
      </c>
      <c r="V487" s="696">
        <f>[52]ACCOUNTALLOC!V487</f>
        <v>0</v>
      </c>
      <c r="W487" s="696">
        <f>[52]ACCOUNTALLOC!W487</f>
        <v>9772.1228836946921</v>
      </c>
      <c r="X487" s="696">
        <f>[52]ACCOUNTALLOC!X487</f>
        <v>0</v>
      </c>
      <c r="Y487" s="696">
        <f>[52]ACCOUNTALLOC!Y487</f>
        <v>0</v>
      </c>
      <c r="Z487" s="696">
        <f>[52]ACCOUNTALLOC!Z487</f>
        <v>0</v>
      </c>
      <c r="AA487" s="696">
        <f>[52]ACCOUNTALLOC!AA487</f>
        <v>9772.1228836946921</v>
      </c>
      <c r="AB487" s="696"/>
      <c r="AC487" s="696">
        <f>[52]ACCOUNTALLOC!AC487</f>
        <v>0</v>
      </c>
      <c r="AD487" s="696">
        <f>[52]ACCOUNTALLOC!AD487</f>
        <v>0</v>
      </c>
      <c r="AE487" s="696">
        <f>[52]ACCOUNTALLOC!AE487</f>
        <v>1007.8549078969783</v>
      </c>
      <c r="AF487" s="696">
        <f>[52]ACCOUNTALLOC!AF487</f>
        <v>0</v>
      </c>
      <c r="AG487" s="696">
        <f>[52]ACCOUNTALLOC!AG487</f>
        <v>0</v>
      </c>
      <c r="AH487" s="696">
        <f>[52]ACCOUNTALLOC!AH487</f>
        <v>0</v>
      </c>
      <c r="AI487" s="696">
        <f>[52]ACCOUNTALLOC!AI487</f>
        <v>1007.8549078969783</v>
      </c>
      <c r="AJ487" s="696"/>
      <c r="AK487" s="696">
        <f>[52]ACCOUNTALLOC!AK487</f>
        <v>0</v>
      </c>
      <c r="AL487" s="696">
        <f>[52]ACCOUNTALLOC!AL487</f>
        <v>0</v>
      </c>
      <c r="AM487" s="696">
        <f>[52]ACCOUNTALLOC!AM487</f>
        <v>582.92795741784857</v>
      </c>
      <c r="AN487" s="696">
        <f>[52]ACCOUNTALLOC!AN487</f>
        <v>0</v>
      </c>
      <c r="AO487" s="696">
        <f>[52]ACCOUNTALLOC!AO487</f>
        <v>0</v>
      </c>
      <c r="AP487" s="696">
        <f>[52]ACCOUNTALLOC!AP487</f>
        <v>0</v>
      </c>
      <c r="AQ487" s="696">
        <f>[52]ACCOUNTALLOC!AQ487</f>
        <v>582.92795741784857</v>
      </c>
      <c r="AR487" s="696"/>
      <c r="AS487" s="696">
        <f>[52]ACCOUNTALLOC!AS487</f>
        <v>0</v>
      </c>
      <c r="AT487" s="696">
        <f>[52]ACCOUNTALLOC!AT487</f>
        <v>0</v>
      </c>
      <c r="AU487" s="696">
        <f>[52]ACCOUNTALLOC!AU487</f>
        <v>2.3939546505866467</v>
      </c>
      <c r="AV487" s="696">
        <f>[52]ACCOUNTALLOC!AV487</f>
        <v>0</v>
      </c>
      <c r="AW487" s="696">
        <f>[52]ACCOUNTALLOC!AW487</f>
        <v>0</v>
      </c>
      <c r="AX487" s="696">
        <f>[52]ACCOUNTALLOC!AX487</f>
        <v>0</v>
      </c>
      <c r="AY487" s="696">
        <f>[52]ACCOUNTALLOC!AY487</f>
        <v>2.3939546505866467</v>
      </c>
      <c r="AZ487" s="696"/>
      <c r="BA487" s="696">
        <f>[52]ACCOUNTALLOC!BA487</f>
        <v>0</v>
      </c>
      <c r="BB487" s="696">
        <f>[52]ACCOUNTALLOC!BB487</f>
        <v>0</v>
      </c>
      <c r="BC487" s="696">
        <f>[52]ACCOUNTALLOC!BC487</f>
        <v>185.53148542046515</v>
      </c>
      <c r="BD487" s="696">
        <f>[52]ACCOUNTALLOC!BD487</f>
        <v>0</v>
      </c>
      <c r="BE487" s="696">
        <f>[52]ACCOUNTALLOC!BE487</f>
        <v>0</v>
      </c>
      <c r="BF487" s="696">
        <f>[52]ACCOUNTALLOC!BF487</f>
        <v>0</v>
      </c>
      <c r="BG487" s="696">
        <f>[52]ACCOUNTALLOC!BG487</f>
        <v>185.53148542046515</v>
      </c>
      <c r="BH487" s="696"/>
      <c r="BI487" s="696">
        <f>[52]ACCOUNTALLOC!BI487</f>
        <v>0</v>
      </c>
      <c r="BJ487" s="696">
        <f>[52]ACCOUNTALLOC!BJ487</f>
        <v>0</v>
      </c>
      <c r="BK487" s="696">
        <f>[52]ACCOUNTALLOC!BK487</f>
        <v>111.31889125227907</v>
      </c>
      <c r="BL487" s="696">
        <f>[52]ACCOUNTALLOC!BL487</f>
        <v>0</v>
      </c>
      <c r="BM487" s="696">
        <f>[52]ACCOUNTALLOC!BM487</f>
        <v>0</v>
      </c>
      <c r="BN487" s="696">
        <f>[52]ACCOUNTALLOC!BN487</f>
        <v>0</v>
      </c>
      <c r="BO487" s="696">
        <f>[52]ACCOUNTALLOC!BO487</f>
        <v>111.31889125227907</v>
      </c>
      <c r="BP487" s="696"/>
      <c r="BQ487" s="696">
        <f>[52]ACCOUNTALLOC!BQ487</f>
        <v>0</v>
      </c>
      <c r="BR487" s="696">
        <f>[52]ACCOUNTALLOC!BR487</f>
        <v>0</v>
      </c>
      <c r="BS487" s="696">
        <f>[52]ACCOUNTALLOC!BS487</f>
        <v>29.924433132333085</v>
      </c>
      <c r="BT487" s="696">
        <f>[52]ACCOUNTALLOC!BT487</f>
        <v>0</v>
      </c>
      <c r="BU487" s="696">
        <f>[52]ACCOUNTALLOC!BU487</f>
        <v>0</v>
      </c>
      <c r="BV487" s="696">
        <f>[52]ACCOUNTALLOC!BV487</f>
        <v>0</v>
      </c>
      <c r="BW487" s="696">
        <f>[52]ACCOUNTALLOC!BW487</f>
        <v>29.924433132333085</v>
      </c>
      <c r="BX487" s="696"/>
      <c r="BY487" s="696">
        <f>[52]ACCOUNTALLOC!BY487</f>
        <v>0</v>
      </c>
      <c r="BZ487" s="696">
        <f>[52]ACCOUNTALLOC!BZ487</f>
        <v>0</v>
      </c>
      <c r="CA487" s="696">
        <f>[52]ACCOUNTALLOC!CA487</f>
        <v>19.151637204693174</v>
      </c>
      <c r="CB487" s="696">
        <f>[52]ACCOUNTALLOC!CB487</f>
        <v>0</v>
      </c>
      <c r="CC487" s="696">
        <f>[52]ACCOUNTALLOC!CC487</f>
        <v>0</v>
      </c>
      <c r="CD487" s="696">
        <f>[52]ACCOUNTALLOC!CD487</f>
        <v>0</v>
      </c>
      <c r="CE487" s="696">
        <f>[52]ACCOUNTALLOC!CE487</f>
        <v>19.151637204693174</v>
      </c>
      <c r="CF487" s="696"/>
      <c r="CG487" s="696">
        <f>[52]ACCOUNTALLOC!CG487</f>
        <v>0</v>
      </c>
      <c r="CH487" s="696">
        <f>[52]ACCOUNTALLOC!CH487</f>
        <v>0</v>
      </c>
      <c r="CI487" s="696">
        <f>[52]ACCOUNTALLOC!CI487</f>
        <v>9371.1354797214281</v>
      </c>
      <c r="CJ487" s="696">
        <f>[52]ACCOUNTALLOC!CJ487</f>
        <v>0</v>
      </c>
      <c r="CK487" s="696">
        <f>[52]ACCOUNTALLOC!CK487</f>
        <v>0</v>
      </c>
      <c r="CL487" s="696">
        <f>[52]ACCOUNTALLOC!CL487</f>
        <v>0</v>
      </c>
      <c r="CM487" s="696">
        <f>[52]ACCOUNTALLOC!CM487</f>
        <v>9371.1354797214281</v>
      </c>
      <c r="CN487" s="696">
        <f>[52]ACCOUNTALLOC!CN487</f>
        <v>0</v>
      </c>
      <c r="CO487" s="696">
        <f>[52]ACCOUNTALLOC!CO487</f>
        <v>0</v>
      </c>
      <c r="CP487" s="696">
        <f>[52]ACCOUNTALLOC!CP487</f>
        <v>0</v>
      </c>
      <c r="CQ487" s="696">
        <f>[52]ACCOUNTALLOC!CQ487</f>
        <v>9.5758186023465868</v>
      </c>
      <c r="CR487" s="696">
        <f>[52]ACCOUNTALLOC!CR487</f>
        <v>0</v>
      </c>
      <c r="CS487" s="696">
        <f>[52]ACCOUNTALLOC!CS487</f>
        <v>0</v>
      </c>
      <c r="CT487" s="696">
        <f>[52]ACCOUNTALLOC!CT487</f>
        <v>0</v>
      </c>
      <c r="CU487" s="696">
        <f>[52]ACCOUNTALLOC!CU487</f>
        <v>9.5758186023465868</v>
      </c>
      <c r="CV487" s="66"/>
      <c r="CW487" s="66">
        <f>[52]ACCOUNTALLOC!CW487</f>
        <v>0</v>
      </c>
      <c r="CX487" s="66">
        <f>[52]ACCOUNTALLOC!CX487</f>
        <v>0</v>
      </c>
      <c r="CY487" s="66">
        <f>[52]ACCOUNTALLOC!CY487</f>
        <v>0</v>
      </c>
      <c r="CZ487" s="66">
        <f>[52]ACCOUNTALLOC!CZ487</f>
        <v>0</v>
      </c>
      <c r="DA487" s="66">
        <f>[52]ACCOUNTALLOC!DA487</f>
        <v>0</v>
      </c>
      <c r="DB487" s="66">
        <f>[52]ACCOUNTALLOC!DB487</f>
        <v>0</v>
      </c>
      <c r="DC487" s="66">
        <f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>[52]ACCOUNTALLOC!E489</f>
        <v>18988718.941789243</v>
      </c>
      <c r="F489" s="696">
        <f>[52]ACCOUNTALLOC!F489</f>
        <v>17240687.986005589</v>
      </c>
      <c r="G489" s="696">
        <f>[52]ACCOUNTALLOC!G489</f>
        <v>12976869.988280533</v>
      </c>
      <c r="H489" s="696">
        <f>[52]ACCOUNTALLOC!H489</f>
        <v>0</v>
      </c>
      <c r="I489" s="696">
        <f>[52]ACCOUNTALLOC!I489</f>
        <v>0</v>
      </c>
      <c r="J489" s="696">
        <f>[52]ACCOUNTALLOC!J489</f>
        <v>0</v>
      </c>
      <c r="K489" s="696">
        <f>[52]ACCOUNTALLOC!K489</f>
        <v>49206276.916075364</v>
      </c>
      <c r="L489" s="696"/>
      <c r="M489" s="696">
        <f>[52]ACCOUNTALLOC!M489</f>
        <v>3603355.9552714825</v>
      </c>
      <c r="N489" s="696">
        <f>[52]ACCOUNTALLOC!N489</f>
        <v>4380656.5173802953</v>
      </c>
      <c r="O489" s="696">
        <f>[52]ACCOUNTALLOC!O489</f>
        <v>1445349.91160355</v>
      </c>
      <c r="P489" s="696">
        <f>[52]ACCOUNTALLOC!P489</f>
        <v>0</v>
      </c>
      <c r="Q489" s="696">
        <f>[52]ACCOUNTALLOC!Q489</f>
        <v>0</v>
      </c>
      <c r="R489" s="696">
        <f>[52]ACCOUNTALLOC!R489</f>
        <v>0</v>
      </c>
      <c r="S489" s="696">
        <f>[52]ACCOUNTALLOC!S489</f>
        <v>9429362.3842553273</v>
      </c>
      <c r="T489" s="696"/>
      <c r="U489" s="696">
        <f>[52]ACCOUNTALLOC!U489</f>
        <v>3169581.3976514684</v>
      </c>
      <c r="V489" s="696">
        <f>[52]ACCOUNTALLOC!V489</f>
        <v>4871625.5172672942</v>
      </c>
      <c r="W489" s="696">
        <f>[52]ACCOUNTALLOC!W489</f>
        <v>188851.31271084389</v>
      </c>
      <c r="X489" s="696">
        <f>[52]ACCOUNTALLOC!X489</f>
        <v>0</v>
      </c>
      <c r="Y489" s="696">
        <f>[52]ACCOUNTALLOC!Y489</f>
        <v>0</v>
      </c>
      <c r="Z489" s="696">
        <f>[52]ACCOUNTALLOC!Z489</f>
        <v>0</v>
      </c>
      <c r="AA489" s="696">
        <f>[52]ACCOUNTALLOC!AA489</f>
        <v>8230058.2276296066</v>
      </c>
      <c r="AB489" s="696"/>
      <c r="AC489" s="696">
        <f>[52]ACCOUNTALLOC!AC489</f>
        <v>1432612.6512894991</v>
      </c>
      <c r="AD489" s="696">
        <f>[52]ACCOUNTALLOC!AD489</f>
        <v>3143980.5872340528</v>
      </c>
      <c r="AE489" s="696">
        <f>[52]ACCOUNTALLOC!AE489</f>
        <v>116720.68921383322</v>
      </c>
      <c r="AF489" s="696">
        <f>[52]ACCOUNTALLOC!AF489</f>
        <v>0</v>
      </c>
      <c r="AG489" s="696">
        <f>[52]ACCOUNTALLOC!AG489</f>
        <v>0</v>
      </c>
      <c r="AH489" s="696">
        <f>[52]ACCOUNTALLOC!AH489</f>
        <v>0</v>
      </c>
      <c r="AI489" s="696">
        <f>[52]ACCOUNTALLOC!AI489</f>
        <v>4693313.927737385</v>
      </c>
      <c r="AJ489" s="696"/>
      <c r="AK489" s="696">
        <f>[52]ACCOUNTALLOC!AK489</f>
        <v>1112975.3365879077</v>
      </c>
      <c r="AL489" s="696">
        <f>[52]ACCOUNTALLOC!AL489</f>
        <v>2187401.8227069289</v>
      </c>
      <c r="AM489" s="696">
        <f>[52]ACCOUNTALLOC!AM489</f>
        <v>219627.18569992401</v>
      </c>
      <c r="AN489" s="696">
        <f>[52]ACCOUNTALLOC!AN489</f>
        <v>0</v>
      </c>
      <c r="AO489" s="696">
        <f>[52]ACCOUNTALLOC!AO489</f>
        <v>0</v>
      </c>
      <c r="AP489" s="696">
        <f>[52]ACCOUNTALLOC!AP489</f>
        <v>0</v>
      </c>
      <c r="AQ489" s="696">
        <f>[52]ACCOUNTALLOC!AQ489</f>
        <v>3520004.3449947606</v>
      </c>
      <c r="AR489" s="696"/>
      <c r="AS489" s="696">
        <f>[52]ACCOUNTALLOC!AS489</f>
        <v>11066.000969494326</v>
      </c>
      <c r="AT489" s="696">
        <f>[52]ACCOUNTALLOC!AT489</f>
        <v>6906.9582892072294</v>
      </c>
      <c r="AU489" s="696">
        <f>[52]ACCOUNTALLOC!AU489</f>
        <v>347.20035594080349</v>
      </c>
      <c r="AV489" s="696">
        <f>[52]ACCOUNTALLOC!AV489</f>
        <v>0</v>
      </c>
      <c r="AW489" s="696">
        <f>[52]ACCOUNTALLOC!AW489</f>
        <v>0</v>
      </c>
      <c r="AX489" s="696">
        <f>[52]ACCOUNTALLOC!AX489</f>
        <v>0</v>
      </c>
      <c r="AY489" s="696">
        <f>[52]ACCOUNTALLOC!AY489</f>
        <v>18320.159614642358</v>
      </c>
      <c r="AZ489" s="696"/>
      <c r="BA489" s="696">
        <f>[52]ACCOUNTALLOC!BA489</f>
        <v>213764.94433415626</v>
      </c>
      <c r="BB489" s="696">
        <f>[52]ACCOUNTALLOC!BB489</f>
        <v>190628.69729902773</v>
      </c>
      <c r="BC489" s="696">
        <f>[52]ACCOUNTALLOC!BC489</f>
        <v>36819.475682330769</v>
      </c>
      <c r="BD489" s="696">
        <f>[52]ACCOUNTALLOC!BD489</f>
        <v>0</v>
      </c>
      <c r="BE489" s="696">
        <f>[52]ACCOUNTALLOC!BE489</f>
        <v>0</v>
      </c>
      <c r="BF489" s="696">
        <f>[52]ACCOUNTALLOC!BF489</f>
        <v>0</v>
      </c>
      <c r="BG489" s="696">
        <f>[52]ACCOUNTALLOC!BG489</f>
        <v>441213.11731551477</v>
      </c>
      <c r="BH489" s="696"/>
      <c r="BI489" s="696">
        <f>[52]ACCOUNTALLOC!BI489</f>
        <v>343641.6685583496</v>
      </c>
      <c r="BJ489" s="696">
        <f>[52]ACCOUNTALLOC!BJ489</f>
        <v>93756.369955934584</v>
      </c>
      <c r="BK489" s="696">
        <f>[52]ACCOUNTALLOC!BK489</f>
        <v>20006.546815859616</v>
      </c>
      <c r="BL489" s="696">
        <f>[52]ACCOUNTALLOC!BL489</f>
        <v>0</v>
      </c>
      <c r="BM489" s="696">
        <f>[52]ACCOUNTALLOC!BM489</f>
        <v>0</v>
      </c>
      <c r="BN489" s="696">
        <f>[52]ACCOUNTALLOC!BN489</f>
        <v>0</v>
      </c>
      <c r="BO489" s="696">
        <f>[52]ACCOUNTALLOC!BO489</f>
        <v>457404.5853301438</v>
      </c>
      <c r="BP489" s="696"/>
      <c r="BQ489" s="696">
        <f>[52]ACCOUNTALLOC!BQ489</f>
        <v>199215.09692999726</v>
      </c>
      <c r="BR489" s="696">
        <f>[52]ACCOUNTALLOC!BR489</f>
        <v>946796.44560489408</v>
      </c>
      <c r="BS489" s="696">
        <f>[52]ACCOUNTALLOC!BS489</f>
        <v>25185.728952914411</v>
      </c>
      <c r="BT489" s="696">
        <f>[52]ACCOUNTALLOC!BT489</f>
        <v>0</v>
      </c>
      <c r="BU489" s="696">
        <f>[52]ACCOUNTALLOC!BU489</f>
        <v>0</v>
      </c>
      <c r="BV489" s="696">
        <f>[52]ACCOUNTALLOC!BV489</f>
        <v>0</v>
      </c>
      <c r="BW489" s="696">
        <f>[52]ACCOUNTALLOC!BW489</f>
        <v>1171197.2714878058</v>
      </c>
      <c r="BX489" s="696"/>
      <c r="BY489" s="696">
        <f>[52]ACCOUNTALLOC!BY489</f>
        <v>89180.391714751342</v>
      </c>
      <c r="BZ489" s="696">
        <f>[52]ACCOUNTALLOC!BZ489</f>
        <v>553342.35937773075</v>
      </c>
      <c r="CA489" s="696">
        <f>[52]ACCOUNTALLOC!CA489</f>
        <v>44199.945276352286</v>
      </c>
      <c r="CB489" s="696">
        <f>[52]ACCOUNTALLOC!CB489</f>
        <v>0</v>
      </c>
      <c r="CC489" s="696">
        <f>[52]ACCOUNTALLOC!CC489</f>
        <v>0</v>
      </c>
      <c r="CD489" s="696">
        <f>[52]ACCOUNTALLOC!CD489</f>
        <v>0</v>
      </c>
      <c r="CE489" s="696">
        <f>[52]ACCOUNTALLOC!CE489</f>
        <v>686722.69636883447</v>
      </c>
      <c r="CF489" s="696"/>
      <c r="CG489" s="696">
        <f>[52]ACCOUNTALLOC!CG489</f>
        <v>161508.76381385367</v>
      </c>
      <c r="CH489" s="696">
        <f>[52]ACCOUNTALLOC!CH489</f>
        <v>114006.02978511651</v>
      </c>
      <c r="CI489" s="696">
        <f>[52]ACCOUNTALLOC!CI489</f>
        <v>437208.84515764198</v>
      </c>
      <c r="CJ489" s="696">
        <f>[52]ACCOUNTALLOC!CJ489</f>
        <v>0</v>
      </c>
      <c r="CK489" s="696">
        <f>[52]ACCOUNTALLOC!CK489</f>
        <v>0</v>
      </c>
      <c r="CL489" s="696">
        <f>[52]ACCOUNTALLOC!CL489</f>
        <v>0</v>
      </c>
      <c r="CM489" s="696">
        <f>[52]ACCOUNTALLOC!CM489</f>
        <v>712723.63875661208</v>
      </c>
      <c r="CN489" s="696">
        <f>[52]ACCOUNTALLOC!CN489</f>
        <v>0</v>
      </c>
      <c r="CO489" s="696">
        <f>[52]ACCOUNTALLOC!CO489</f>
        <v>10120.807080371133</v>
      </c>
      <c r="CP489" s="696">
        <f>[52]ACCOUNTALLOC!CP489</f>
        <v>11157.628530959546</v>
      </c>
      <c r="CQ489" s="696">
        <f>[52]ACCOUNTALLOC!CQ489</f>
        <v>105.57652125085194</v>
      </c>
      <c r="CR489" s="696">
        <f>[52]ACCOUNTALLOC!CR489</f>
        <v>0</v>
      </c>
      <c r="CS489" s="696">
        <f>[52]ACCOUNTALLOC!CS489</f>
        <v>0</v>
      </c>
      <c r="CT489" s="696">
        <f>[52]ACCOUNTALLOC!CT489</f>
        <v>0</v>
      </c>
      <c r="CU489" s="696">
        <f>[52]ACCOUNTALLOC!CU489</f>
        <v>21384.012132581531</v>
      </c>
      <c r="CV489" s="66"/>
      <c r="CW489" s="66">
        <f>[52]ACCOUNTALLOC!CW489</f>
        <v>0</v>
      </c>
      <c r="CX489" s="66">
        <f>[52]ACCOUNTALLOC!CX489</f>
        <v>0</v>
      </c>
      <c r="CY489" s="66">
        <f>[52]ACCOUNTALLOC!CY489</f>
        <v>0</v>
      </c>
      <c r="CZ489" s="66">
        <f>[52]ACCOUNTALLOC!CZ489</f>
        <v>0</v>
      </c>
      <c r="DA489" s="66">
        <f>[52]ACCOUNTALLOC!DA489</f>
        <v>0</v>
      </c>
      <c r="DB489" s="66">
        <f>[52]ACCOUNTALLOC!DB489</f>
        <v>0</v>
      </c>
      <c r="DC489" s="66">
        <f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>[52]ACCOUNTALLOC!E492</f>
        <v>0</v>
      </c>
      <c r="F492" s="697">
        <f>[52]ACCOUNTALLOC!F492</f>
        <v>0</v>
      </c>
      <c r="G492" s="697">
        <f>[52]ACCOUNTALLOC!G492</f>
        <v>0</v>
      </c>
      <c r="H492" s="697">
        <f>[52]ACCOUNTALLOC!H492</f>
        <v>0</v>
      </c>
      <c r="I492" s="697">
        <f>[52]ACCOUNTALLOC!I492</f>
        <v>0</v>
      </c>
      <c r="J492" s="697">
        <f>[52]ACCOUNTALLOC!J492</f>
        <v>0</v>
      </c>
      <c r="K492" s="697">
        <f>[52]ACCOUNTALLOC!K492</f>
        <v>0</v>
      </c>
      <c r="L492" s="698"/>
      <c r="M492" s="697">
        <f>[52]ACCOUNTALLOC!M492</f>
        <v>0</v>
      </c>
      <c r="N492" s="697">
        <f>[52]ACCOUNTALLOC!N492</f>
        <v>0</v>
      </c>
      <c r="O492" s="697">
        <f>[52]ACCOUNTALLOC!O492</f>
        <v>0</v>
      </c>
      <c r="P492" s="697">
        <f>[52]ACCOUNTALLOC!P492</f>
        <v>0</v>
      </c>
      <c r="Q492" s="697">
        <f>[52]ACCOUNTALLOC!Q492</f>
        <v>0</v>
      </c>
      <c r="R492" s="697">
        <f>[52]ACCOUNTALLOC!R492</f>
        <v>0</v>
      </c>
      <c r="S492" s="697">
        <f>[52]ACCOUNTALLOC!S492</f>
        <v>0</v>
      </c>
      <c r="T492" s="698"/>
      <c r="U492" s="697">
        <f>[52]ACCOUNTALLOC!U492</f>
        <v>0</v>
      </c>
      <c r="V492" s="697">
        <f>[52]ACCOUNTALLOC!V492</f>
        <v>0</v>
      </c>
      <c r="W492" s="697">
        <f>[52]ACCOUNTALLOC!W492</f>
        <v>0</v>
      </c>
      <c r="X492" s="697">
        <f>[52]ACCOUNTALLOC!X492</f>
        <v>0</v>
      </c>
      <c r="Y492" s="697">
        <f>[52]ACCOUNTALLOC!Y492</f>
        <v>0</v>
      </c>
      <c r="Z492" s="697">
        <f>[52]ACCOUNTALLOC!Z492</f>
        <v>0</v>
      </c>
      <c r="AA492" s="697">
        <f>[52]ACCOUNTALLOC!AA492</f>
        <v>0</v>
      </c>
      <c r="AB492" s="698"/>
      <c r="AC492" s="697">
        <f>[52]ACCOUNTALLOC!AC492</f>
        <v>0</v>
      </c>
      <c r="AD492" s="697">
        <f>[52]ACCOUNTALLOC!AD492</f>
        <v>0</v>
      </c>
      <c r="AE492" s="697">
        <f>[52]ACCOUNTALLOC!AE492</f>
        <v>0</v>
      </c>
      <c r="AF492" s="697">
        <f>[52]ACCOUNTALLOC!AF492</f>
        <v>0</v>
      </c>
      <c r="AG492" s="697">
        <f>[52]ACCOUNTALLOC!AG492</f>
        <v>0</v>
      </c>
      <c r="AH492" s="697">
        <f>[52]ACCOUNTALLOC!AH492</f>
        <v>0</v>
      </c>
      <c r="AI492" s="697">
        <f>[52]ACCOUNTALLOC!AI492</f>
        <v>0</v>
      </c>
      <c r="AJ492" s="698"/>
      <c r="AK492" s="697">
        <f>[52]ACCOUNTALLOC!AK492</f>
        <v>0</v>
      </c>
      <c r="AL492" s="697">
        <f>[52]ACCOUNTALLOC!AL492</f>
        <v>0</v>
      </c>
      <c r="AM492" s="697">
        <f>[52]ACCOUNTALLOC!AM492</f>
        <v>0</v>
      </c>
      <c r="AN492" s="697">
        <f>[52]ACCOUNTALLOC!AN492</f>
        <v>0</v>
      </c>
      <c r="AO492" s="697">
        <f>[52]ACCOUNTALLOC!AO492</f>
        <v>0</v>
      </c>
      <c r="AP492" s="697">
        <f>[52]ACCOUNTALLOC!AP492</f>
        <v>0</v>
      </c>
      <c r="AQ492" s="697">
        <f>[52]ACCOUNTALLOC!AQ492</f>
        <v>0</v>
      </c>
      <c r="AR492" s="698"/>
      <c r="AS492" s="697">
        <f>[52]ACCOUNTALLOC!AS492</f>
        <v>0</v>
      </c>
      <c r="AT492" s="697">
        <f>[52]ACCOUNTALLOC!AT492</f>
        <v>0</v>
      </c>
      <c r="AU492" s="697">
        <f>[52]ACCOUNTALLOC!AU492</f>
        <v>0</v>
      </c>
      <c r="AV492" s="697">
        <f>[52]ACCOUNTALLOC!AV492</f>
        <v>0</v>
      </c>
      <c r="AW492" s="697">
        <f>[52]ACCOUNTALLOC!AW492</f>
        <v>0</v>
      </c>
      <c r="AX492" s="697">
        <f>[52]ACCOUNTALLOC!AX492</f>
        <v>0</v>
      </c>
      <c r="AY492" s="697">
        <f>[52]ACCOUNTALLOC!AY492</f>
        <v>0</v>
      </c>
      <c r="AZ492" s="698"/>
      <c r="BA492" s="697">
        <f>[52]ACCOUNTALLOC!BA492</f>
        <v>0</v>
      </c>
      <c r="BB492" s="697">
        <f>[52]ACCOUNTALLOC!BB492</f>
        <v>0</v>
      </c>
      <c r="BC492" s="697">
        <f>[52]ACCOUNTALLOC!BC492</f>
        <v>0</v>
      </c>
      <c r="BD492" s="697">
        <f>[52]ACCOUNTALLOC!BD492</f>
        <v>0</v>
      </c>
      <c r="BE492" s="697">
        <f>[52]ACCOUNTALLOC!BE492</f>
        <v>0</v>
      </c>
      <c r="BF492" s="697">
        <f>[52]ACCOUNTALLOC!BF492</f>
        <v>0</v>
      </c>
      <c r="BG492" s="697">
        <f>[52]ACCOUNTALLOC!BG492</f>
        <v>0</v>
      </c>
      <c r="BH492" s="698"/>
      <c r="BI492" s="697">
        <f>[52]ACCOUNTALLOC!BI492</f>
        <v>0</v>
      </c>
      <c r="BJ492" s="697">
        <f>[52]ACCOUNTALLOC!BJ492</f>
        <v>0</v>
      </c>
      <c r="BK492" s="697">
        <f>[52]ACCOUNTALLOC!BK492</f>
        <v>0</v>
      </c>
      <c r="BL492" s="697">
        <f>[52]ACCOUNTALLOC!BL492</f>
        <v>0</v>
      </c>
      <c r="BM492" s="697">
        <f>[52]ACCOUNTALLOC!BM492</f>
        <v>0</v>
      </c>
      <c r="BN492" s="697">
        <f>[52]ACCOUNTALLOC!BN492</f>
        <v>0</v>
      </c>
      <c r="BO492" s="697">
        <f>[52]ACCOUNTALLOC!BO492</f>
        <v>0</v>
      </c>
      <c r="BP492" s="698"/>
      <c r="BQ492" s="697">
        <f>[52]ACCOUNTALLOC!BQ492</f>
        <v>0</v>
      </c>
      <c r="BR492" s="697">
        <f>[52]ACCOUNTALLOC!BR492</f>
        <v>0</v>
      </c>
      <c r="BS492" s="697">
        <f>[52]ACCOUNTALLOC!BS492</f>
        <v>0</v>
      </c>
      <c r="BT492" s="697">
        <f>[52]ACCOUNTALLOC!BT492</f>
        <v>0</v>
      </c>
      <c r="BU492" s="697">
        <f>[52]ACCOUNTALLOC!BU492</f>
        <v>0</v>
      </c>
      <c r="BV492" s="697">
        <f>[52]ACCOUNTALLOC!BV492</f>
        <v>0</v>
      </c>
      <c r="BW492" s="697">
        <f>[52]ACCOUNTALLOC!BW492</f>
        <v>0</v>
      </c>
      <c r="BX492" s="698"/>
      <c r="BY492" s="697">
        <f>[52]ACCOUNTALLOC!BY492</f>
        <v>0</v>
      </c>
      <c r="BZ492" s="697">
        <f>[52]ACCOUNTALLOC!BZ492</f>
        <v>0</v>
      </c>
      <c r="CA492" s="697">
        <f>[52]ACCOUNTALLOC!CA492</f>
        <v>0</v>
      </c>
      <c r="CB492" s="697">
        <f>[52]ACCOUNTALLOC!CB492</f>
        <v>0</v>
      </c>
      <c r="CC492" s="697">
        <f>[52]ACCOUNTALLOC!CC492</f>
        <v>0</v>
      </c>
      <c r="CD492" s="697">
        <f>[52]ACCOUNTALLOC!CD492</f>
        <v>0</v>
      </c>
      <c r="CE492" s="697">
        <f>[52]ACCOUNTALLOC!CE492</f>
        <v>0</v>
      </c>
      <c r="CF492" s="698"/>
      <c r="CG492" s="697">
        <f>[52]ACCOUNTALLOC!CG492</f>
        <v>0</v>
      </c>
      <c r="CH492" s="697">
        <f>[52]ACCOUNTALLOC!CH492</f>
        <v>0</v>
      </c>
      <c r="CI492" s="697">
        <f>[52]ACCOUNTALLOC!CI492</f>
        <v>0</v>
      </c>
      <c r="CJ492" s="697">
        <f>[52]ACCOUNTALLOC!CJ492</f>
        <v>0</v>
      </c>
      <c r="CK492" s="697">
        <f>[52]ACCOUNTALLOC!CK492</f>
        <v>0</v>
      </c>
      <c r="CL492" s="697">
        <f>[52]ACCOUNTALLOC!CL492</f>
        <v>0</v>
      </c>
      <c r="CM492" s="697">
        <f>[52]ACCOUNTALLOC!CM492</f>
        <v>0</v>
      </c>
      <c r="CN492" s="698">
        <f>[52]ACCOUNTALLOC!CN492</f>
        <v>0</v>
      </c>
      <c r="CO492" s="697">
        <f>[52]ACCOUNTALLOC!CO492</f>
        <v>0</v>
      </c>
      <c r="CP492" s="697">
        <f>[52]ACCOUNTALLOC!CP492</f>
        <v>0</v>
      </c>
      <c r="CQ492" s="697">
        <f>[52]ACCOUNTALLOC!CQ492</f>
        <v>0</v>
      </c>
      <c r="CR492" s="697">
        <f>[52]ACCOUNTALLOC!CR492</f>
        <v>0</v>
      </c>
      <c r="CS492" s="697">
        <f>[52]ACCOUNTALLOC!CS492</f>
        <v>0</v>
      </c>
      <c r="CT492" s="697">
        <f>[52]ACCOUNTALLOC!CT492</f>
        <v>0</v>
      </c>
      <c r="CU492" s="697">
        <f>[52]ACCOUNTALLOC!CU492</f>
        <v>0</v>
      </c>
      <c r="CW492" s="65">
        <f>[52]ACCOUNTALLOC!CW492</f>
        <v>0</v>
      </c>
      <c r="CX492" s="65">
        <f>[52]ACCOUNTALLOC!CX492</f>
        <v>0</v>
      </c>
      <c r="CY492" s="65">
        <f>[52]ACCOUNTALLOC!CY492</f>
        <v>0</v>
      </c>
      <c r="CZ492" s="65">
        <f>[52]ACCOUNTALLOC!CZ492</f>
        <v>0</v>
      </c>
      <c r="DA492" s="65">
        <f>[52]ACCOUNTALLOC!DA492</f>
        <v>0</v>
      </c>
      <c r="DB492" s="65">
        <f>[52]ACCOUNTALLOC!DB492</f>
        <v>0</v>
      </c>
      <c r="DC492" s="65">
        <f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>[52]ACCOUNTALLOC!E493</f>
        <v>0</v>
      </c>
      <c r="F493" s="697">
        <f>[52]ACCOUNTALLOC!F493</f>
        <v>0</v>
      </c>
      <c r="G493" s="697">
        <f>[52]ACCOUNTALLOC!G493</f>
        <v>0</v>
      </c>
      <c r="H493" s="697">
        <f>[52]ACCOUNTALLOC!H493</f>
        <v>0</v>
      </c>
      <c r="I493" s="697">
        <f>[52]ACCOUNTALLOC!I493</f>
        <v>0</v>
      </c>
      <c r="J493" s="697">
        <f>[52]ACCOUNTALLOC!J493</f>
        <v>0</v>
      </c>
      <c r="K493" s="697">
        <f>[52]ACCOUNTALLOC!K493</f>
        <v>0</v>
      </c>
      <c r="L493" s="698"/>
      <c r="M493" s="697">
        <f>[52]ACCOUNTALLOC!M493</f>
        <v>0</v>
      </c>
      <c r="N493" s="697">
        <f>[52]ACCOUNTALLOC!N493</f>
        <v>0</v>
      </c>
      <c r="O493" s="697">
        <f>[52]ACCOUNTALLOC!O493</f>
        <v>0</v>
      </c>
      <c r="P493" s="697">
        <f>[52]ACCOUNTALLOC!P493</f>
        <v>0</v>
      </c>
      <c r="Q493" s="697">
        <f>[52]ACCOUNTALLOC!Q493</f>
        <v>0</v>
      </c>
      <c r="R493" s="697">
        <f>[52]ACCOUNTALLOC!R493</f>
        <v>0</v>
      </c>
      <c r="S493" s="697">
        <f>[52]ACCOUNTALLOC!S493</f>
        <v>0</v>
      </c>
      <c r="T493" s="698"/>
      <c r="U493" s="697">
        <f>[52]ACCOUNTALLOC!U493</f>
        <v>0</v>
      </c>
      <c r="V493" s="697">
        <f>[52]ACCOUNTALLOC!V493</f>
        <v>0</v>
      </c>
      <c r="W493" s="697">
        <f>[52]ACCOUNTALLOC!W493</f>
        <v>0</v>
      </c>
      <c r="X493" s="697">
        <f>[52]ACCOUNTALLOC!X493</f>
        <v>0</v>
      </c>
      <c r="Y493" s="697">
        <f>[52]ACCOUNTALLOC!Y493</f>
        <v>0</v>
      </c>
      <c r="Z493" s="697">
        <f>[52]ACCOUNTALLOC!Z493</f>
        <v>0</v>
      </c>
      <c r="AA493" s="697">
        <f>[52]ACCOUNTALLOC!AA493</f>
        <v>0</v>
      </c>
      <c r="AB493" s="698"/>
      <c r="AC493" s="697">
        <f>[52]ACCOUNTALLOC!AC493</f>
        <v>0</v>
      </c>
      <c r="AD493" s="697">
        <f>[52]ACCOUNTALLOC!AD493</f>
        <v>0</v>
      </c>
      <c r="AE493" s="697">
        <f>[52]ACCOUNTALLOC!AE493</f>
        <v>0</v>
      </c>
      <c r="AF493" s="697">
        <f>[52]ACCOUNTALLOC!AF493</f>
        <v>0</v>
      </c>
      <c r="AG493" s="697">
        <f>[52]ACCOUNTALLOC!AG493</f>
        <v>0</v>
      </c>
      <c r="AH493" s="697">
        <f>[52]ACCOUNTALLOC!AH493</f>
        <v>0</v>
      </c>
      <c r="AI493" s="697">
        <f>[52]ACCOUNTALLOC!AI493</f>
        <v>0</v>
      </c>
      <c r="AJ493" s="698"/>
      <c r="AK493" s="697">
        <f>[52]ACCOUNTALLOC!AK493</f>
        <v>0</v>
      </c>
      <c r="AL493" s="697">
        <f>[52]ACCOUNTALLOC!AL493</f>
        <v>0</v>
      </c>
      <c r="AM493" s="697">
        <f>[52]ACCOUNTALLOC!AM493</f>
        <v>0</v>
      </c>
      <c r="AN493" s="697">
        <f>[52]ACCOUNTALLOC!AN493</f>
        <v>0</v>
      </c>
      <c r="AO493" s="697">
        <f>[52]ACCOUNTALLOC!AO493</f>
        <v>0</v>
      </c>
      <c r="AP493" s="697">
        <f>[52]ACCOUNTALLOC!AP493</f>
        <v>0</v>
      </c>
      <c r="AQ493" s="697">
        <f>[52]ACCOUNTALLOC!AQ493</f>
        <v>0</v>
      </c>
      <c r="AR493" s="698"/>
      <c r="AS493" s="697">
        <f>[52]ACCOUNTALLOC!AS493</f>
        <v>0</v>
      </c>
      <c r="AT493" s="697">
        <f>[52]ACCOUNTALLOC!AT493</f>
        <v>0</v>
      </c>
      <c r="AU493" s="697">
        <f>[52]ACCOUNTALLOC!AU493</f>
        <v>0</v>
      </c>
      <c r="AV493" s="697">
        <f>[52]ACCOUNTALLOC!AV493</f>
        <v>0</v>
      </c>
      <c r="AW493" s="697">
        <f>[52]ACCOUNTALLOC!AW493</f>
        <v>0</v>
      </c>
      <c r="AX493" s="697">
        <f>[52]ACCOUNTALLOC!AX493</f>
        <v>0</v>
      </c>
      <c r="AY493" s="697">
        <f>[52]ACCOUNTALLOC!AY493</f>
        <v>0</v>
      </c>
      <c r="AZ493" s="698"/>
      <c r="BA493" s="697">
        <f>[52]ACCOUNTALLOC!BA493</f>
        <v>0</v>
      </c>
      <c r="BB493" s="697">
        <f>[52]ACCOUNTALLOC!BB493</f>
        <v>0</v>
      </c>
      <c r="BC493" s="697">
        <f>[52]ACCOUNTALLOC!BC493</f>
        <v>0</v>
      </c>
      <c r="BD493" s="697">
        <f>[52]ACCOUNTALLOC!BD493</f>
        <v>0</v>
      </c>
      <c r="BE493" s="697">
        <f>[52]ACCOUNTALLOC!BE493</f>
        <v>0</v>
      </c>
      <c r="BF493" s="697">
        <f>[52]ACCOUNTALLOC!BF493</f>
        <v>0</v>
      </c>
      <c r="BG493" s="697">
        <f>[52]ACCOUNTALLOC!BG493</f>
        <v>0</v>
      </c>
      <c r="BH493" s="698"/>
      <c r="BI493" s="697">
        <f>[52]ACCOUNTALLOC!BI493</f>
        <v>0</v>
      </c>
      <c r="BJ493" s="697">
        <f>[52]ACCOUNTALLOC!BJ493</f>
        <v>0</v>
      </c>
      <c r="BK493" s="697">
        <f>[52]ACCOUNTALLOC!BK493</f>
        <v>0</v>
      </c>
      <c r="BL493" s="697">
        <f>[52]ACCOUNTALLOC!BL493</f>
        <v>0</v>
      </c>
      <c r="BM493" s="697">
        <f>[52]ACCOUNTALLOC!BM493</f>
        <v>0</v>
      </c>
      <c r="BN493" s="697">
        <f>[52]ACCOUNTALLOC!BN493</f>
        <v>0</v>
      </c>
      <c r="BO493" s="697">
        <f>[52]ACCOUNTALLOC!BO493</f>
        <v>0</v>
      </c>
      <c r="BP493" s="698"/>
      <c r="BQ493" s="697">
        <f>[52]ACCOUNTALLOC!BQ493</f>
        <v>0</v>
      </c>
      <c r="BR493" s="697">
        <f>[52]ACCOUNTALLOC!BR493</f>
        <v>0</v>
      </c>
      <c r="BS493" s="697">
        <f>[52]ACCOUNTALLOC!BS493</f>
        <v>0</v>
      </c>
      <c r="BT493" s="697">
        <f>[52]ACCOUNTALLOC!BT493</f>
        <v>0</v>
      </c>
      <c r="BU493" s="697">
        <f>[52]ACCOUNTALLOC!BU493</f>
        <v>0</v>
      </c>
      <c r="BV493" s="697">
        <f>[52]ACCOUNTALLOC!BV493</f>
        <v>0</v>
      </c>
      <c r="BW493" s="697">
        <f>[52]ACCOUNTALLOC!BW493</f>
        <v>0</v>
      </c>
      <c r="BX493" s="698"/>
      <c r="BY493" s="697">
        <f>[52]ACCOUNTALLOC!BY493</f>
        <v>0</v>
      </c>
      <c r="BZ493" s="697">
        <f>[52]ACCOUNTALLOC!BZ493</f>
        <v>0</v>
      </c>
      <c r="CA493" s="697">
        <f>[52]ACCOUNTALLOC!CA493</f>
        <v>0</v>
      </c>
      <c r="CB493" s="697">
        <f>[52]ACCOUNTALLOC!CB493</f>
        <v>0</v>
      </c>
      <c r="CC493" s="697">
        <f>[52]ACCOUNTALLOC!CC493</f>
        <v>0</v>
      </c>
      <c r="CD493" s="697">
        <f>[52]ACCOUNTALLOC!CD493</f>
        <v>0</v>
      </c>
      <c r="CE493" s="697">
        <f>[52]ACCOUNTALLOC!CE493</f>
        <v>0</v>
      </c>
      <c r="CF493" s="698"/>
      <c r="CG493" s="697">
        <f>[52]ACCOUNTALLOC!CG493</f>
        <v>0</v>
      </c>
      <c r="CH493" s="697">
        <f>[52]ACCOUNTALLOC!CH493</f>
        <v>0</v>
      </c>
      <c r="CI493" s="697">
        <f>[52]ACCOUNTALLOC!CI493</f>
        <v>0</v>
      </c>
      <c r="CJ493" s="697">
        <f>[52]ACCOUNTALLOC!CJ493</f>
        <v>0</v>
      </c>
      <c r="CK493" s="697">
        <f>[52]ACCOUNTALLOC!CK493</f>
        <v>0</v>
      </c>
      <c r="CL493" s="697">
        <f>[52]ACCOUNTALLOC!CL493</f>
        <v>0</v>
      </c>
      <c r="CM493" s="697">
        <f>[52]ACCOUNTALLOC!CM493</f>
        <v>0</v>
      </c>
      <c r="CN493" s="698">
        <f>[52]ACCOUNTALLOC!CN493</f>
        <v>0</v>
      </c>
      <c r="CO493" s="697">
        <f>[52]ACCOUNTALLOC!CO493</f>
        <v>0</v>
      </c>
      <c r="CP493" s="697">
        <f>[52]ACCOUNTALLOC!CP493</f>
        <v>0</v>
      </c>
      <c r="CQ493" s="697">
        <f>[52]ACCOUNTALLOC!CQ493</f>
        <v>0</v>
      </c>
      <c r="CR493" s="697">
        <f>[52]ACCOUNTALLOC!CR493</f>
        <v>0</v>
      </c>
      <c r="CS493" s="697">
        <f>[52]ACCOUNTALLOC!CS493</f>
        <v>0</v>
      </c>
      <c r="CT493" s="697">
        <f>[52]ACCOUNTALLOC!CT493</f>
        <v>0</v>
      </c>
      <c r="CU493" s="697">
        <f>[52]ACCOUNTALLOC!CU493</f>
        <v>0</v>
      </c>
      <c r="CW493" s="65">
        <f>[52]ACCOUNTALLOC!CW493</f>
        <v>0</v>
      </c>
      <c r="CX493" s="65">
        <f>[52]ACCOUNTALLOC!CX493</f>
        <v>0</v>
      </c>
      <c r="CY493" s="65">
        <f>[52]ACCOUNTALLOC!CY493</f>
        <v>0</v>
      </c>
      <c r="CZ493" s="65">
        <f>[52]ACCOUNTALLOC!CZ493</f>
        <v>0</v>
      </c>
      <c r="DA493" s="65">
        <f>[52]ACCOUNTALLOC!DA493</f>
        <v>0</v>
      </c>
      <c r="DB493" s="65">
        <f>[52]ACCOUNTALLOC!DB493</f>
        <v>0</v>
      </c>
      <c r="DC493" s="65">
        <f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>[52]ACCOUNTALLOC!E494</f>
        <v>0</v>
      </c>
      <c r="F494" s="697">
        <f>[52]ACCOUNTALLOC!F494</f>
        <v>0</v>
      </c>
      <c r="G494" s="697">
        <f>[52]ACCOUNTALLOC!G494</f>
        <v>0</v>
      </c>
      <c r="H494" s="697">
        <f>[52]ACCOUNTALLOC!H494</f>
        <v>0</v>
      </c>
      <c r="I494" s="697">
        <f>[52]ACCOUNTALLOC!I494</f>
        <v>0</v>
      </c>
      <c r="J494" s="697">
        <f>[52]ACCOUNTALLOC!J494</f>
        <v>0</v>
      </c>
      <c r="K494" s="697">
        <f>[52]ACCOUNTALLOC!K494</f>
        <v>0</v>
      </c>
      <c r="L494" s="698"/>
      <c r="M494" s="697">
        <f>[52]ACCOUNTALLOC!M494</f>
        <v>0</v>
      </c>
      <c r="N494" s="697">
        <f>[52]ACCOUNTALLOC!N494</f>
        <v>0</v>
      </c>
      <c r="O494" s="697">
        <f>[52]ACCOUNTALLOC!O494</f>
        <v>0</v>
      </c>
      <c r="P494" s="697">
        <f>[52]ACCOUNTALLOC!P494</f>
        <v>0</v>
      </c>
      <c r="Q494" s="697">
        <f>[52]ACCOUNTALLOC!Q494</f>
        <v>0</v>
      </c>
      <c r="R494" s="697">
        <f>[52]ACCOUNTALLOC!R494</f>
        <v>0</v>
      </c>
      <c r="S494" s="697">
        <f>[52]ACCOUNTALLOC!S494</f>
        <v>0</v>
      </c>
      <c r="T494" s="698"/>
      <c r="U494" s="697">
        <f>[52]ACCOUNTALLOC!U494</f>
        <v>0</v>
      </c>
      <c r="V494" s="697">
        <f>[52]ACCOUNTALLOC!V494</f>
        <v>0</v>
      </c>
      <c r="W494" s="697">
        <f>[52]ACCOUNTALLOC!W494</f>
        <v>0</v>
      </c>
      <c r="X494" s="697">
        <f>[52]ACCOUNTALLOC!X494</f>
        <v>0</v>
      </c>
      <c r="Y494" s="697">
        <f>[52]ACCOUNTALLOC!Y494</f>
        <v>0</v>
      </c>
      <c r="Z494" s="697">
        <f>[52]ACCOUNTALLOC!Z494</f>
        <v>0</v>
      </c>
      <c r="AA494" s="697">
        <f>[52]ACCOUNTALLOC!AA494</f>
        <v>0</v>
      </c>
      <c r="AB494" s="698"/>
      <c r="AC494" s="697">
        <f>[52]ACCOUNTALLOC!AC494</f>
        <v>0</v>
      </c>
      <c r="AD494" s="697">
        <f>[52]ACCOUNTALLOC!AD494</f>
        <v>0</v>
      </c>
      <c r="AE494" s="697">
        <f>[52]ACCOUNTALLOC!AE494</f>
        <v>0</v>
      </c>
      <c r="AF494" s="697">
        <f>[52]ACCOUNTALLOC!AF494</f>
        <v>0</v>
      </c>
      <c r="AG494" s="697">
        <f>[52]ACCOUNTALLOC!AG494</f>
        <v>0</v>
      </c>
      <c r="AH494" s="697">
        <f>[52]ACCOUNTALLOC!AH494</f>
        <v>0</v>
      </c>
      <c r="AI494" s="697">
        <f>[52]ACCOUNTALLOC!AI494</f>
        <v>0</v>
      </c>
      <c r="AJ494" s="698"/>
      <c r="AK494" s="697">
        <f>[52]ACCOUNTALLOC!AK494</f>
        <v>0</v>
      </c>
      <c r="AL494" s="697">
        <f>[52]ACCOUNTALLOC!AL494</f>
        <v>0</v>
      </c>
      <c r="AM494" s="697">
        <f>[52]ACCOUNTALLOC!AM494</f>
        <v>0</v>
      </c>
      <c r="AN494" s="697">
        <f>[52]ACCOUNTALLOC!AN494</f>
        <v>0</v>
      </c>
      <c r="AO494" s="697">
        <f>[52]ACCOUNTALLOC!AO494</f>
        <v>0</v>
      </c>
      <c r="AP494" s="697">
        <f>[52]ACCOUNTALLOC!AP494</f>
        <v>0</v>
      </c>
      <c r="AQ494" s="697">
        <f>[52]ACCOUNTALLOC!AQ494</f>
        <v>0</v>
      </c>
      <c r="AR494" s="698"/>
      <c r="AS494" s="697">
        <f>[52]ACCOUNTALLOC!AS494</f>
        <v>0</v>
      </c>
      <c r="AT494" s="697">
        <f>[52]ACCOUNTALLOC!AT494</f>
        <v>0</v>
      </c>
      <c r="AU494" s="697">
        <f>[52]ACCOUNTALLOC!AU494</f>
        <v>0</v>
      </c>
      <c r="AV494" s="697">
        <f>[52]ACCOUNTALLOC!AV494</f>
        <v>0</v>
      </c>
      <c r="AW494" s="697">
        <f>[52]ACCOUNTALLOC!AW494</f>
        <v>0</v>
      </c>
      <c r="AX494" s="697">
        <f>[52]ACCOUNTALLOC!AX494</f>
        <v>0</v>
      </c>
      <c r="AY494" s="697">
        <f>[52]ACCOUNTALLOC!AY494</f>
        <v>0</v>
      </c>
      <c r="AZ494" s="698"/>
      <c r="BA494" s="697">
        <f>[52]ACCOUNTALLOC!BA494</f>
        <v>0</v>
      </c>
      <c r="BB494" s="697">
        <f>[52]ACCOUNTALLOC!BB494</f>
        <v>0</v>
      </c>
      <c r="BC494" s="697">
        <f>[52]ACCOUNTALLOC!BC494</f>
        <v>0</v>
      </c>
      <c r="BD494" s="697">
        <f>[52]ACCOUNTALLOC!BD494</f>
        <v>0</v>
      </c>
      <c r="BE494" s="697">
        <f>[52]ACCOUNTALLOC!BE494</f>
        <v>0</v>
      </c>
      <c r="BF494" s="697">
        <f>[52]ACCOUNTALLOC!BF494</f>
        <v>0</v>
      </c>
      <c r="BG494" s="697">
        <f>[52]ACCOUNTALLOC!BG494</f>
        <v>0</v>
      </c>
      <c r="BH494" s="698"/>
      <c r="BI494" s="697">
        <f>[52]ACCOUNTALLOC!BI494</f>
        <v>0</v>
      </c>
      <c r="BJ494" s="697">
        <f>[52]ACCOUNTALLOC!BJ494</f>
        <v>0</v>
      </c>
      <c r="BK494" s="697">
        <f>[52]ACCOUNTALLOC!BK494</f>
        <v>0</v>
      </c>
      <c r="BL494" s="697">
        <f>[52]ACCOUNTALLOC!BL494</f>
        <v>0</v>
      </c>
      <c r="BM494" s="697">
        <f>[52]ACCOUNTALLOC!BM494</f>
        <v>0</v>
      </c>
      <c r="BN494" s="697">
        <f>[52]ACCOUNTALLOC!BN494</f>
        <v>0</v>
      </c>
      <c r="BO494" s="697">
        <f>[52]ACCOUNTALLOC!BO494</f>
        <v>0</v>
      </c>
      <c r="BP494" s="698"/>
      <c r="BQ494" s="697">
        <f>[52]ACCOUNTALLOC!BQ494</f>
        <v>0</v>
      </c>
      <c r="BR494" s="697">
        <f>[52]ACCOUNTALLOC!BR494</f>
        <v>0</v>
      </c>
      <c r="BS494" s="697">
        <f>[52]ACCOUNTALLOC!BS494</f>
        <v>0</v>
      </c>
      <c r="BT494" s="697">
        <f>[52]ACCOUNTALLOC!BT494</f>
        <v>0</v>
      </c>
      <c r="BU494" s="697">
        <f>[52]ACCOUNTALLOC!BU494</f>
        <v>0</v>
      </c>
      <c r="BV494" s="697">
        <f>[52]ACCOUNTALLOC!BV494</f>
        <v>0</v>
      </c>
      <c r="BW494" s="697">
        <f>[52]ACCOUNTALLOC!BW494</f>
        <v>0</v>
      </c>
      <c r="BX494" s="698"/>
      <c r="BY494" s="697">
        <f>[52]ACCOUNTALLOC!BY494</f>
        <v>0</v>
      </c>
      <c r="BZ494" s="697">
        <f>[52]ACCOUNTALLOC!BZ494</f>
        <v>0</v>
      </c>
      <c r="CA494" s="697">
        <f>[52]ACCOUNTALLOC!CA494</f>
        <v>0</v>
      </c>
      <c r="CB494" s="697">
        <f>[52]ACCOUNTALLOC!CB494</f>
        <v>0</v>
      </c>
      <c r="CC494" s="697">
        <f>[52]ACCOUNTALLOC!CC494</f>
        <v>0</v>
      </c>
      <c r="CD494" s="697">
        <f>[52]ACCOUNTALLOC!CD494</f>
        <v>0</v>
      </c>
      <c r="CE494" s="697">
        <f>[52]ACCOUNTALLOC!CE494</f>
        <v>0</v>
      </c>
      <c r="CF494" s="698"/>
      <c r="CG494" s="697">
        <f>[52]ACCOUNTALLOC!CG494</f>
        <v>0</v>
      </c>
      <c r="CH494" s="697">
        <f>[52]ACCOUNTALLOC!CH494</f>
        <v>0</v>
      </c>
      <c r="CI494" s="697">
        <f>[52]ACCOUNTALLOC!CI494</f>
        <v>0</v>
      </c>
      <c r="CJ494" s="697">
        <f>[52]ACCOUNTALLOC!CJ494</f>
        <v>0</v>
      </c>
      <c r="CK494" s="697">
        <f>[52]ACCOUNTALLOC!CK494</f>
        <v>0</v>
      </c>
      <c r="CL494" s="697">
        <f>[52]ACCOUNTALLOC!CL494</f>
        <v>0</v>
      </c>
      <c r="CM494" s="697">
        <f>[52]ACCOUNTALLOC!CM494</f>
        <v>0</v>
      </c>
      <c r="CN494" s="698">
        <f>[52]ACCOUNTALLOC!CN494</f>
        <v>0</v>
      </c>
      <c r="CO494" s="697">
        <f>[52]ACCOUNTALLOC!CO494</f>
        <v>0</v>
      </c>
      <c r="CP494" s="697">
        <f>[52]ACCOUNTALLOC!CP494</f>
        <v>0</v>
      </c>
      <c r="CQ494" s="697">
        <f>[52]ACCOUNTALLOC!CQ494</f>
        <v>0</v>
      </c>
      <c r="CR494" s="697">
        <f>[52]ACCOUNTALLOC!CR494</f>
        <v>0</v>
      </c>
      <c r="CS494" s="697">
        <f>[52]ACCOUNTALLOC!CS494</f>
        <v>0</v>
      </c>
      <c r="CT494" s="697">
        <f>[52]ACCOUNTALLOC!CT494</f>
        <v>0</v>
      </c>
      <c r="CU494" s="697">
        <f>[52]ACCOUNTALLOC!CU494</f>
        <v>0</v>
      </c>
      <c r="CW494" s="65">
        <f>[52]ACCOUNTALLOC!CW494</f>
        <v>0</v>
      </c>
      <c r="CX494" s="65">
        <f>[52]ACCOUNTALLOC!CX494</f>
        <v>0</v>
      </c>
      <c r="CY494" s="65">
        <f>[52]ACCOUNTALLOC!CY494</f>
        <v>0</v>
      </c>
      <c r="CZ494" s="65">
        <f>[52]ACCOUNTALLOC!CZ494</f>
        <v>0</v>
      </c>
      <c r="DA494" s="65">
        <f>[52]ACCOUNTALLOC!DA494</f>
        <v>0</v>
      </c>
      <c r="DB494" s="65">
        <f>[52]ACCOUNTALLOC!DB494</f>
        <v>0</v>
      </c>
      <c r="DC494" s="65">
        <f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>[52]ACCOUNTALLOC!E495</f>
        <v>0</v>
      </c>
      <c r="F495" s="697">
        <f>[52]ACCOUNTALLOC!F495</f>
        <v>0</v>
      </c>
      <c r="G495" s="697">
        <f>[52]ACCOUNTALLOC!G495</f>
        <v>0</v>
      </c>
      <c r="H495" s="697">
        <f>[52]ACCOUNTALLOC!H495</f>
        <v>0</v>
      </c>
      <c r="I495" s="697">
        <f>[52]ACCOUNTALLOC!I495</f>
        <v>0</v>
      </c>
      <c r="J495" s="697">
        <f>[52]ACCOUNTALLOC!J495</f>
        <v>0</v>
      </c>
      <c r="K495" s="697">
        <f>[52]ACCOUNTALLOC!K495</f>
        <v>0</v>
      </c>
      <c r="L495" s="698"/>
      <c r="M495" s="697">
        <f>[52]ACCOUNTALLOC!M495</f>
        <v>0</v>
      </c>
      <c r="N495" s="697">
        <f>[52]ACCOUNTALLOC!N495</f>
        <v>0</v>
      </c>
      <c r="O495" s="697">
        <f>[52]ACCOUNTALLOC!O495</f>
        <v>0</v>
      </c>
      <c r="P495" s="697">
        <f>[52]ACCOUNTALLOC!P495</f>
        <v>0</v>
      </c>
      <c r="Q495" s="697">
        <f>[52]ACCOUNTALLOC!Q495</f>
        <v>0</v>
      </c>
      <c r="R495" s="697">
        <f>[52]ACCOUNTALLOC!R495</f>
        <v>0</v>
      </c>
      <c r="S495" s="697">
        <f>[52]ACCOUNTALLOC!S495</f>
        <v>0</v>
      </c>
      <c r="T495" s="698"/>
      <c r="U495" s="697">
        <f>[52]ACCOUNTALLOC!U495</f>
        <v>0</v>
      </c>
      <c r="V495" s="697">
        <f>[52]ACCOUNTALLOC!V495</f>
        <v>0</v>
      </c>
      <c r="W495" s="697">
        <f>[52]ACCOUNTALLOC!W495</f>
        <v>0</v>
      </c>
      <c r="X495" s="697">
        <f>[52]ACCOUNTALLOC!X495</f>
        <v>0</v>
      </c>
      <c r="Y495" s="697">
        <f>[52]ACCOUNTALLOC!Y495</f>
        <v>0</v>
      </c>
      <c r="Z495" s="697">
        <f>[52]ACCOUNTALLOC!Z495</f>
        <v>0</v>
      </c>
      <c r="AA495" s="697">
        <f>[52]ACCOUNTALLOC!AA495</f>
        <v>0</v>
      </c>
      <c r="AB495" s="698"/>
      <c r="AC495" s="697">
        <f>[52]ACCOUNTALLOC!AC495</f>
        <v>0</v>
      </c>
      <c r="AD495" s="697">
        <f>[52]ACCOUNTALLOC!AD495</f>
        <v>0</v>
      </c>
      <c r="AE495" s="697">
        <f>[52]ACCOUNTALLOC!AE495</f>
        <v>0</v>
      </c>
      <c r="AF495" s="697">
        <f>[52]ACCOUNTALLOC!AF495</f>
        <v>0</v>
      </c>
      <c r="AG495" s="697">
        <f>[52]ACCOUNTALLOC!AG495</f>
        <v>0</v>
      </c>
      <c r="AH495" s="697">
        <f>[52]ACCOUNTALLOC!AH495</f>
        <v>0</v>
      </c>
      <c r="AI495" s="697">
        <f>[52]ACCOUNTALLOC!AI495</f>
        <v>0</v>
      </c>
      <c r="AJ495" s="698"/>
      <c r="AK495" s="697">
        <f>[52]ACCOUNTALLOC!AK495</f>
        <v>0</v>
      </c>
      <c r="AL495" s="697">
        <f>[52]ACCOUNTALLOC!AL495</f>
        <v>0</v>
      </c>
      <c r="AM495" s="697">
        <f>[52]ACCOUNTALLOC!AM495</f>
        <v>0</v>
      </c>
      <c r="AN495" s="697">
        <f>[52]ACCOUNTALLOC!AN495</f>
        <v>0</v>
      </c>
      <c r="AO495" s="697">
        <f>[52]ACCOUNTALLOC!AO495</f>
        <v>0</v>
      </c>
      <c r="AP495" s="697">
        <f>[52]ACCOUNTALLOC!AP495</f>
        <v>0</v>
      </c>
      <c r="AQ495" s="697">
        <f>[52]ACCOUNTALLOC!AQ495</f>
        <v>0</v>
      </c>
      <c r="AR495" s="698"/>
      <c r="AS495" s="697">
        <f>[52]ACCOUNTALLOC!AS495</f>
        <v>0</v>
      </c>
      <c r="AT495" s="697">
        <f>[52]ACCOUNTALLOC!AT495</f>
        <v>0</v>
      </c>
      <c r="AU495" s="697">
        <f>[52]ACCOUNTALLOC!AU495</f>
        <v>0</v>
      </c>
      <c r="AV495" s="697">
        <f>[52]ACCOUNTALLOC!AV495</f>
        <v>0</v>
      </c>
      <c r="AW495" s="697">
        <f>[52]ACCOUNTALLOC!AW495</f>
        <v>0</v>
      </c>
      <c r="AX495" s="697">
        <f>[52]ACCOUNTALLOC!AX495</f>
        <v>0</v>
      </c>
      <c r="AY495" s="697">
        <f>[52]ACCOUNTALLOC!AY495</f>
        <v>0</v>
      </c>
      <c r="AZ495" s="698"/>
      <c r="BA495" s="697">
        <f>[52]ACCOUNTALLOC!BA495</f>
        <v>0</v>
      </c>
      <c r="BB495" s="697">
        <f>[52]ACCOUNTALLOC!BB495</f>
        <v>0</v>
      </c>
      <c r="BC495" s="697">
        <f>[52]ACCOUNTALLOC!BC495</f>
        <v>0</v>
      </c>
      <c r="BD495" s="697">
        <f>[52]ACCOUNTALLOC!BD495</f>
        <v>0</v>
      </c>
      <c r="BE495" s="697">
        <f>[52]ACCOUNTALLOC!BE495</f>
        <v>0</v>
      </c>
      <c r="BF495" s="697">
        <f>[52]ACCOUNTALLOC!BF495</f>
        <v>0</v>
      </c>
      <c r="BG495" s="697">
        <f>[52]ACCOUNTALLOC!BG495</f>
        <v>0</v>
      </c>
      <c r="BH495" s="698"/>
      <c r="BI495" s="697">
        <f>[52]ACCOUNTALLOC!BI495</f>
        <v>0</v>
      </c>
      <c r="BJ495" s="697">
        <f>[52]ACCOUNTALLOC!BJ495</f>
        <v>0</v>
      </c>
      <c r="BK495" s="697">
        <f>[52]ACCOUNTALLOC!BK495</f>
        <v>0</v>
      </c>
      <c r="BL495" s="697">
        <f>[52]ACCOUNTALLOC!BL495</f>
        <v>0</v>
      </c>
      <c r="BM495" s="697">
        <f>[52]ACCOUNTALLOC!BM495</f>
        <v>0</v>
      </c>
      <c r="BN495" s="697">
        <f>[52]ACCOUNTALLOC!BN495</f>
        <v>0</v>
      </c>
      <c r="BO495" s="697">
        <f>[52]ACCOUNTALLOC!BO495</f>
        <v>0</v>
      </c>
      <c r="BP495" s="698"/>
      <c r="BQ495" s="697">
        <f>[52]ACCOUNTALLOC!BQ495</f>
        <v>0</v>
      </c>
      <c r="BR495" s="697">
        <f>[52]ACCOUNTALLOC!BR495</f>
        <v>0</v>
      </c>
      <c r="BS495" s="697">
        <f>[52]ACCOUNTALLOC!BS495</f>
        <v>0</v>
      </c>
      <c r="BT495" s="697">
        <f>[52]ACCOUNTALLOC!BT495</f>
        <v>0</v>
      </c>
      <c r="BU495" s="697">
        <f>[52]ACCOUNTALLOC!BU495</f>
        <v>0</v>
      </c>
      <c r="BV495" s="697">
        <f>[52]ACCOUNTALLOC!BV495</f>
        <v>0</v>
      </c>
      <c r="BW495" s="697">
        <f>[52]ACCOUNTALLOC!BW495</f>
        <v>0</v>
      </c>
      <c r="BX495" s="698"/>
      <c r="BY495" s="697">
        <f>[52]ACCOUNTALLOC!BY495</f>
        <v>0</v>
      </c>
      <c r="BZ495" s="697">
        <f>[52]ACCOUNTALLOC!BZ495</f>
        <v>0</v>
      </c>
      <c r="CA495" s="697">
        <f>[52]ACCOUNTALLOC!CA495</f>
        <v>0</v>
      </c>
      <c r="CB495" s="697">
        <f>[52]ACCOUNTALLOC!CB495</f>
        <v>0</v>
      </c>
      <c r="CC495" s="697">
        <f>[52]ACCOUNTALLOC!CC495</f>
        <v>0</v>
      </c>
      <c r="CD495" s="697">
        <f>[52]ACCOUNTALLOC!CD495</f>
        <v>0</v>
      </c>
      <c r="CE495" s="697">
        <f>[52]ACCOUNTALLOC!CE495</f>
        <v>0</v>
      </c>
      <c r="CF495" s="698"/>
      <c r="CG495" s="697">
        <f>[52]ACCOUNTALLOC!CG495</f>
        <v>0</v>
      </c>
      <c r="CH495" s="697">
        <f>[52]ACCOUNTALLOC!CH495</f>
        <v>0</v>
      </c>
      <c r="CI495" s="697">
        <f>[52]ACCOUNTALLOC!CI495</f>
        <v>0</v>
      </c>
      <c r="CJ495" s="697">
        <f>[52]ACCOUNTALLOC!CJ495</f>
        <v>0</v>
      </c>
      <c r="CK495" s="697">
        <f>[52]ACCOUNTALLOC!CK495</f>
        <v>0</v>
      </c>
      <c r="CL495" s="697">
        <f>[52]ACCOUNTALLOC!CL495</f>
        <v>0</v>
      </c>
      <c r="CM495" s="697">
        <f>[52]ACCOUNTALLOC!CM495</f>
        <v>0</v>
      </c>
      <c r="CN495" s="698">
        <f>[52]ACCOUNTALLOC!CN495</f>
        <v>0</v>
      </c>
      <c r="CO495" s="697">
        <f>[52]ACCOUNTALLOC!CO495</f>
        <v>0</v>
      </c>
      <c r="CP495" s="697">
        <f>[52]ACCOUNTALLOC!CP495</f>
        <v>0</v>
      </c>
      <c r="CQ495" s="697">
        <f>[52]ACCOUNTALLOC!CQ495</f>
        <v>0</v>
      </c>
      <c r="CR495" s="697">
        <f>[52]ACCOUNTALLOC!CR495</f>
        <v>0</v>
      </c>
      <c r="CS495" s="697">
        <f>[52]ACCOUNTALLOC!CS495</f>
        <v>0</v>
      </c>
      <c r="CT495" s="697">
        <f>[52]ACCOUNTALLOC!CT495</f>
        <v>0</v>
      </c>
      <c r="CU495" s="697">
        <f>[52]ACCOUNTALLOC!CU495</f>
        <v>0</v>
      </c>
      <c r="CW495" s="65">
        <f>[52]ACCOUNTALLOC!CW495</f>
        <v>0</v>
      </c>
      <c r="CX495" s="65">
        <f>[52]ACCOUNTALLOC!CX495</f>
        <v>0</v>
      </c>
      <c r="CY495" s="65">
        <f>[52]ACCOUNTALLOC!CY495</f>
        <v>0</v>
      </c>
      <c r="CZ495" s="65">
        <f>[52]ACCOUNTALLOC!CZ495</f>
        <v>0</v>
      </c>
      <c r="DA495" s="65">
        <f>[52]ACCOUNTALLOC!DA495</f>
        <v>0</v>
      </c>
      <c r="DB495" s="65">
        <f>[52]ACCOUNTALLOC!DB495</f>
        <v>0</v>
      </c>
      <c r="DC495" s="65">
        <f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>[52]ACCOUNTALLOC!E496</f>
        <v>0</v>
      </c>
      <c r="F496" s="697">
        <f>[52]ACCOUNTALLOC!F496</f>
        <v>0</v>
      </c>
      <c r="G496" s="697">
        <f>[52]ACCOUNTALLOC!G496</f>
        <v>0</v>
      </c>
      <c r="H496" s="697">
        <f>[52]ACCOUNTALLOC!H496</f>
        <v>0</v>
      </c>
      <c r="I496" s="697">
        <f>[52]ACCOUNTALLOC!I496</f>
        <v>0</v>
      </c>
      <c r="J496" s="697">
        <f>[52]ACCOUNTALLOC!J496</f>
        <v>0</v>
      </c>
      <c r="K496" s="697">
        <f>[52]ACCOUNTALLOC!K496</f>
        <v>0</v>
      </c>
      <c r="L496" s="698"/>
      <c r="M496" s="697">
        <f>[52]ACCOUNTALLOC!M496</f>
        <v>0</v>
      </c>
      <c r="N496" s="697">
        <f>[52]ACCOUNTALLOC!N496</f>
        <v>0</v>
      </c>
      <c r="O496" s="697">
        <f>[52]ACCOUNTALLOC!O496</f>
        <v>0</v>
      </c>
      <c r="P496" s="697">
        <f>[52]ACCOUNTALLOC!P496</f>
        <v>0</v>
      </c>
      <c r="Q496" s="697">
        <f>[52]ACCOUNTALLOC!Q496</f>
        <v>0</v>
      </c>
      <c r="R496" s="697">
        <f>[52]ACCOUNTALLOC!R496</f>
        <v>0</v>
      </c>
      <c r="S496" s="697">
        <f>[52]ACCOUNTALLOC!S496</f>
        <v>0</v>
      </c>
      <c r="T496" s="698"/>
      <c r="U496" s="697">
        <f>[52]ACCOUNTALLOC!U496</f>
        <v>0</v>
      </c>
      <c r="V496" s="697">
        <f>[52]ACCOUNTALLOC!V496</f>
        <v>0</v>
      </c>
      <c r="W496" s="697">
        <f>[52]ACCOUNTALLOC!W496</f>
        <v>0</v>
      </c>
      <c r="X496" s="697">
        <f>[52]ACCOUNTALLOC!X496</f>
        <v>0</v>
      </c>
      <c r="Y496" s="697">
        <f>[52]ACCOUNTALLOC!Y496</f>
        <v>0</v>
      </c>
      <c r="Z496" s="697">
        <f>[52]ACCOUNTALLOC!Z496</f>
        <v>0</v>
      </c>
      <c r="AA496" s="697">
        <f>[52]ACCOUNTALLOC!AA496</f>
        <v>0</v>
      </c>
      <c r="AB496" s="698"/>
      <c r="AC496" s="697">
        <f>[52]ACCOUNTALLOC!AC496</f>
        <v>0</v>
      </c>
      <c r="AD496" s="697">
        <f>[52]ACCOUNTALLOC!AD496</f>
        <v>0</v>
      </c>
      <c r="AE496" s="697">
        <f>[52]ACCOUNTALLOC!AE496</f>
        <v>0</v>
      </c>
      <c r="AF496" s="697">
        <f>[52]ACCOUNTALLOC!AF496</f>
        <v>0</v>
      </c>
      <c r="AG496" s="697">
        <f>[52]ACCOUNTALLOC!AG496</f>
        <v>0</v>
      </c>
      <c r="AH496" s="697">
        <f>[52]ACCOUNTALLOC!AH496</f>
        <v>0</v>
      </c>
      <c r="AI496" s="697">
        <f>[52]ACCOUNTALLOC!AI496</f>
        <v>0</v>
      </c>
      <c r="AJ496" s="698"/>
      <c r="AK496" s="697">
        <f>[52]ACCOUNTALLOC!AK496</f>
        <v>0</v>
      </c>
      <c r="AL496" s="697">
        <f>[52]ACCOUNTALLOC!AL496</f>
        <v>0</v>
      </c>
      <c r="AM496" s="697">
        <f>[52]ACCOUNTALLOC!AM496</f>
        <v>0</v>
      </c>
      <c r="AN496" s="697">
        <f>[52]ACCOUNTALLOC!AN496</f>
        <v>0</v>
      </c>
      <c r="AO496" s="697">
        <f>[52]ACCOUNTALLOC!AO496</f>
        <v>0</v>
      </c>
      <c r="AP496" s="697">
        <f>[52]ACCOUNTALLOC!AP496</f>
        <v>0</v>
      </c>
      <c r="AQ496" s="697">
        <f>[52]ACCOUNTALLOC!AQ496</f>
        <v>0</v>
      </c>
      <c r="AR496" s="698"/>
      <c r="AS496" s="697">
        <f>[52]ACCOUNTALLOC!AS496</f>
        <v>0</v>
      </c>
      <c r="AT496" s="697">
        <f>[52]ACCOUNTALLOC!AT496</f>
        <v>0</v>
      </c>
      <c r="AU496" s="697">
        <f>[52]ACCOUNTALLOC!AU496</f>
        <v>0</v>
      </c>
      <c r="AV496" s="697">
        <f>[52]ACCOUNTALLOC!AV496</f>
        <v>0</v>
      </c>
      <c r="AW496" s="697">
        <f>[52]ACCOUNTALLOC!AW496</f>
        <v>0</v>
      </c>
      <c r="AX496" s="697">
        <f>[52]ACCOUNTALLOC!AX496</f>
        <v>0</v>
      </c>
      <c r="AY496" s="697">
        <f>[52]ACCOUNTALLOC!AY496</f>
        <v>0</v>
      </c>
      <c r="AZ496" s="698"/>
      <c r="BA496" s="697">
        <f>[52]ACCOUNTALLOC!BA496</f>
        <v>0</v>
      </c>
      <c r="BB496" s="697">
        <f>[52]ACCOUNTALLOC!BB496</f>
        <v>0</v>
      </c>
      <c r="BC496" s="697">
        <f>[52]ACCOUNTALLOC!BC496</f>
        <v>0</v>
      </c>
      <c r="BD496" s="697">
        <f>[52]ACCOUNTALLOC!BD496</f>
        <v>0</v>
      </c>
      <c r="BE496" s="697">
        <f>[52]ACCOUNTALLOC!BE496</f>
        <v>0</v>
      </c>
      <c r="BF496" s="697">
        <f>[52]ACCOUNTALLOC!BF496</f>
        <v>0</v>
      </c>
      <c r="BG496" s="697">
        <f>[52]ACCOUNTALLOC!BG496</f>
        <v>0</v>
      </c>
      <c r="BH496" s="698"/>
      <c r="BI496" s="697">
        <f>[52]ACCOUNTALLOC!BI496</f>
        <v>0</v>
      </c>
      <c r="BJ496" s="697">
        <f>[52]ACCOUNTALLOC!BJ496</f>
        <v>0</v>
      </c>
      <c r="BK496" s="697">
        <f>[52]ACCOUNTALLOC!BK496</f>
        <v>0</v>
      </c>
      <c r="BL496" s="697">
        <f>[52]ACCOUNTALLOC!BL496</f>
        <v>0</v>
      </c>
      <c r="BM496" s="697">
        <f>[52]ACCOUNTALLOC!BM496</f>
        <v>0</v>
      </c>
      <c r="BN496" s="697">
        <f>[52]ACCOUNTALLOC!BN496</f>
        <v>0</v>
      </c>
      <c r="BO496" s="697">
        <f>[52]ACCOUNTALLOC!BO496</f>
        <v>0</v>
      </c>
      <c r="BP496" s="698"/>
      <c r="BQ496" s="697">
        <f>[52]ACCOUNTALLOC!BQ496</f>
        <v>0</v>
      </c>
      <c r="BR496" s="697">
        <f>[52]ACCOUNTALLOC!BR496</f>
        <v>0</v>
      </c>
      <c r="BS496" s="697">
        <f>[52]ACCOUNTALLOC!BS496</f>
        <v>0</v>
      </c>
      <c r="BT496" s="697">
        <f>[52]ACCOUNTALLOC!BT496</f>
        <v>0</v>
      </c>
      <c r="BU496" s="697">
        <f>[52]ACCOUNTALLOC!BU496</f>
        <v>0</v>
      </c>
      <c r="BV496" s="697">
        <f>[52]ACCOUNTALLOC!BV496</f>
        <v>0</v>
      </c>
      <c r="BW496" s="697">
        <f>[52]ACCOUNTALLOC!BW496</f>
        <v>0</v>
      </c>
      <c r="BX496" s="698"/>
      <c r="BY496" s="697">
        <f>[52]ACCOUNTALLOC!BY496</f>
        <v>0</v>
      </c>
      <c r="BZ496" s="697">
        <f>[52]ACCOUNTALLOC!BZ496</f>
        <v>0</v>
      </c>
      <c r="CA496" s="697">
        <f>[52]ACCOUNTALLOC!CA496</f>
        <v>0</v>
      </c>
      <c r="CB496" s="697">
        <f>[52]ACCOUNTALLOC!CB496</f>
        <v>0</v>
      </c>
      <c r="CC496" s="697">
        <f>[52]ACCOUNTALLOC!CC496</f>
        <v>0</v>
      </c>
      <c r="CD496" s="697">
        <f>[52]ACCOUNTALLOC!CD496</f>
        <v>0</v>
      </c>
      <c r="CE496" s="697">
        <f>[52]ACCOUNTALLOC!CE496</f>
        <v>0</v>
      </c>
      <c r="CF496" s="698"/>
      <c r="CG496" s="697">
        <f>[52]ACCOUNTALLOC!CG496</f>
        <v>0</v>
      </c>
      <c r="CH496" s="697">
        <f>[52]ACCOUNTALLOC!CH496</f>
        <v>0</v>
      </c>
      <c r="CI496" s="697">
        <f>[52]ACCOUNTALLOC!CI496</f>
        <v>0</v>
      </c>
      <c r="CJ496" s="697">
        <f>[52]ACCOUNTALLOC!CJ496</f>
        <v>0</v>
      </c>
      <c r="CK496" s="697">
        <f>[52]ACCOUNTALLOC!CK496</f>
        <v>0</v>
      </c>
      <c r="CL496" s="697">
        <f>[52]ACCOUNTALLOC!CL496</f>
        <v>0</v>
      </c>
      <c r="CM496" s="697">
        <f>[52]ACCOUNTALLOC!CM496</f>
        <v>0</v>
      </c>
      <c r="CN496" s="698">
        <f>[52]ACCOUNTALLOC!CN496</f>
        <v>0</v>
      </c>
      <c r="CO496" s="697">
        <f>[52]ACCOUNTALLOC!CO496</f>
        <v>0</v>
      </c>
      <c r="CP496" s="697">
        <f>[52]ACCOUNTALLOC!CP496</f>
        <v>0</v>
      </c>
      <c r="CQ496" s="697">
        <f>[52]ACCOUNTALLOC!CQ496</f>
        <v>0</v>
      </c>
      <c r="CR496" s="697">
        <f>[52]ACCOUNTALLOC!CR496</f>
        <v>0</v>
      </c>
      <c r="CS496" s="697">
        <f>[52]ACCOUNTALLOC!CS496</f>
        <v>0</v>
      </c>
      <c r="CT496" s="697">
        <f>[52]ACCOUNTALLOC!CT496</f>
        <v>0</v>
      </c>
      <c r="CU496" s="697">
        <f>[52]ACCOUNTALLOC!CU496</f>
        <v>0</v>
      </c>
      <c r="CW496" s="65">
        <f>[52]ACCOUNTALLOC!CW496</f>
        <v>0</v>
      </c>
      <c r="CX496" s="65">
        <f>[52]ACCOUNTALLOC!CX496</f>
        <v>0</v>
      </c>
      <c r="CY496" s="65">
        <f>[52]ACCOUNTALLOC!CY496</f>
        <v>0</v>
      </c>
      <c r="CZ496" s="65">
        <f>[52]ACCOUNTALLOC!CZ496</f>
        <v>0</v>
      </c>
      <c r="DA496" s="65">
        <f>[52]ACCOUNTALLOC!DA496</f>
        <v>0</v>
      </c>
      <c r="DB496" s="65">
        <f>[52]ACCOUNTALLOC!DB496</f>
        <v>0</v>
      </c>
      <c r="DC496" s="65">
        <f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>[52]ACCOUNTALLOC!E497</f>
        <v>0</v>
      </c>
      <c r="F497" s="696">
        <f>[52]ACCOUNTALLOC!F497</f>
        <v>0</v>
      </c>
      <c r="G497" s="696">
        <f>[52]ACCOUNTALLOC!G497</f>
        <v>0</v>
      </c>
      <c r="H497" s="696">
        <f>[52]ACCOUNTALLOC!H497</f>
        <v>0</v>
      </c>
      <c r="I497" s="696">
        <f>[52]ACCOUNTALLOC!I497</f>
        <v>0</v>
      </c>
      <c r="J497" s="696">
        <f>[52]ACCOUNTALLOC!J497</f>
        <v>0</v>
      </c>
      <c r="K497" s="696">
        <f>[52]ACCOUNTALLOC!K497</f>
        <v>0</v>
      </c>
      <c r="L497" s="696"/>
      <c r="M497" s="696">
        <f>[52]ACCOUNTALLOC!M497</f>
        <v>0</v>
      </c>
      <c r="N497" s="696">
        <f>[52]ACCOUNTALLOC!N497</f>
        <v>0</v>
      </c>
      <c r="O497" s="696">
        <f>[52]ACCOUNTALLOC!O497</f>
        <v>0</v>
      </c>
      <c r="P497" s="696">
        <f>[52]ACCOUNTALLOC!P497</f>
        <v>0</v>
      </c>
      <c r="Q497" s="696">
        <f>[52]ACCOUNTALLOC!Q497</f>
        <v>0</v>
      </c>
      <c r="R497" s="696">
        <f>[52]ACCOUNTALLOC!R497</f>
        <v>0</v>
      </c>
      <c r="S497" s="696">
        <f>[52]ACCOUNTALLOC!S497</f>
        <v>0</v>
      </c>
      <c r="T497" s="696"/>
      <c r="U497" s="696">
        <f>[52]ACCOUNTALLOC!U497</f>
        <v>0</v>
      </c>
      <c r="V497" s="696">
        <f>[52]ACCOUNTALLOC!V497</f>
        <v>0</v>
      </c>
      <c r="W497" s="696">
        <f>[52]ACCOUNTALLOC!W497</f>
        <v>0</v>
      </c>
      <c r="X497" s="696">
        <f>[52]ACCOUNTALLOC!X497</f>
        <v>0</v>
      </c>
      <c r="Y497" s="696">
        <f>[52]ACCOUNTALLOC!Y497</f>
        <v>0</v>
      </c>
      <c r="Z497" s="696">
        <f>[52]ACCOUNTALLOC!Z497</f>
        <v>0</v>
      </c>
      <c r="AA497" s="696">
        <f>[52]ACCOUNTALLOC!AA497</f>
        <v>0</v>
      </c>
      <c r="AB497" s="696"/>
      <c r="AC497" s="696">
        <f>[52]ACCOUNTALLOC!AC497</f>
        <v>0</v>
      </c>
      <c r="AD497" s="696">
        <f>[52]ACCOUNTALLOC!AD497</f>
        <v>0</v>
      </c>
      <c r="AE497" s="696">
        <f>[52]ACCOUNTALLOC!AE497</f>
        <v>0</v>
      </c>
      <c r="AF497" s="696">
        <f>[52]ACCOUNTALLOC!AF497</f>
        <v>0</v>
      </c>
      <c r="AG497" s="696">
        <f>[52]ACCOUNTALLOC!AG497</f>
        <v>0</v>
      </c>
      <c r="AH497" s="696">
        <f>[52]ACCOUNTALLOC!AH497</f>
        <v>0</v>
      </c>
      <c r="AI497" s="696">
        <f>[52]ACCOUNTALLOC!AI497</f>
        <v>0</v>
      </c>
      <c r="AJ497" s="696"/>
      <c r="AK497" s="696">
        <f>[52]ACCOUNTALLOC!AK497</f>
        <v>0</v>
      </c>
      <c r="AL497" s="696">
        <f>[52]ACCOUNTALLOC!AL497</f>
        <v>0</v>
      </c>
      <c r="AM497" s="696">
        <f>[52]ACCOUNTALLOC!AM497</f>
        <v>0</v>
      </c>
      <c r="AN497" s="696">
        <f>[52]ACCOUNTALLOC!AN497</f>
        <v>0</v>
      </c>
      <c r="AO497" s="696">
        <f>[52]ACCOUNTALLOC!AO497</f>
        <v>0</v>
      </c>
      <c r="AP497" s="696">
        <f>[52]ACCOUNTALLOC!AP497</f>
        <v>0</v>
      </c>
      <c r="AQ497" s="696">
        <f>[52]ACCOUNTALLOC!AQ497</f>
        <v>0</v>
      </c>
      <c r="AR497" s="696"/>
      <c r="AS497" s="696">
        <f>[52]ACCOUNTALLOC!AS497</f>
        <v>0</v>
      </c>
      <c r="AT497" s="696">
        <f>[52]ACCOUNTALLOC!AT497</f>
        <v>0</v>
      </c>
      <c r="AU497" s="696">
        <f>[52]ACCOUNTALLOC!AU497</f>
        <v>0</v>
      </c>
      <c r="AV497" s="696">
        <f>[52]ACCOUNTALLOC!AV497</f>
        <v>0</v>
      </c>
      <c r="AW497" s="696">
        <f>[52]ACCOUNTALLOC!AW497</f>
        <v>0</v>
      </c>
      <c r="AX497" s="696">
        <f>[52]ACCOUNTALLOC!AX497</f>
        <v>0</v>
      </c>
      <c r="AY497" s="696">
        <f>[52]ACCOUNTALLOC!AY497</f>
        <v>0</v>
      </c>
      <c r="AZ497" s="696"/>
      <c r="BA497" s="696">
        <f>[52]ACCOUNTALLOC!BA497</f>
        <v>0</v>
      </c>
      <c r="BB497" s="696">
        <f>[52]ACCOUNTALLOC!BB497</f>
        <v>0</v>
      </c>
      <c r="BC497" s="696">
        <f>[52]ACCOUNTALLOC!BC497</f>
        <v>0</v>
      </c>
      <c r="BD497" s="696">
        <f>[52]ACCOUNTALLOC!BD497</f>
        <v>0</v>
      </c>
      <c r="BE497" s="696">
        <f>[52]ACCOUNTALLOC!BE497</f>
        <v>0</v>
      </c>
      <c r="BF497" s="696">
        <f>[52]ACCOUNTALLOC!BF497</f>
        <v>0</v>
      </c>
      <c r="BG497" s="696">
        <f>[52]ACCOUNTALLOC!BG497</f>
        <v>0</v>
      </c>
      <c r="BH497" s="696"/>
      <c r="BI497" s="696">
        <f>[52]ACCOUNTALLOC!BI497</f>
        <v>0</v>
      </c>
      <c r="BJ497" s="696">
        <f>[52]ACCOUNTALLOC!BJ497</f>
        <v>0</v>
      </c>
      <c r="BK497" s="696">
        <f>[52]ACCOUNTALLOC!BK497</f>
        <v>0</v>
      </c>
      <c r="BL497" s="696">
        <f>[52]ACCOUNTALLOC!BL497</f>
        <v>0</v>
      </c>
      <c r="BM497" s="696">
        <f>[52]ACCOUNTALLOC!BM497</f>
        <v>0</v>
      </c>
      <c r="BN497" s="696">
        <f>[52]ACCOUNTALLOC!BN497</f>
        <v>0</v>
      </c>
      <c r="BO497" s="696">
        <f>[52]ACCOUNTALLOC!BO497</f>
        <v>0</v>
      </c>
      <c r="BP497" s="696"/>
      <c r="BQ497" s="696">
        <f>[52]ACCOUNTALLOC!BQ497</f>
        <v>0</v>
      </c>
      <c r="BR497" s="696">
        <f>[52]ACCOUNTALLOC!BR497</f>
        <v>0</v>
      </c>
      <c r="BS497" s="696">
        <f>[52]ACCOUNTALLOC!BS497</f>
        <v>0</v>
      </c>
      <c r="BT497" s="696">
        <f>[52]ACCOUNTALLOC!BT497</f>
        <v>0</v>
      </c>
      <c r="BU497" s="696">
        <f>[52]ACCOUNTALLOC!BU497</f>
        <v>0</v>
      </c>
      <c r="BV497" s="696">
        <f>[52]ACCOUNTALLOC!BV497</f>
        <v>0</v>
      </c>
      <c r="BW497" s="696">
        <f>[52]ACCOUNTALLOC!BW497</f>
        <v>0</v>
      </c>
      <c r="BX497" s="696"/>
      <c r="BY497" s="696">
        <f>[52]ACCOUNTALLOC!BY497</f>
        <v>0</v>
      </c>
      <c r="BZ497" s="696">
        <f>[52]ACCOUNTALLOC!BZ497</f>
        <v>0</v>
      </c>
      <c r="CA497" s="696">
        <f>[52]ACCOUNTALLOC!CA497</f>
        <v>0</v>
      </c>
      <c r="CB497" s="696">
        <f>[52]ACCOUNTALLOC!CB497</f>
        <v>0</v>
      </c>
      <c r="CC497" s="696">
        <f>[52]ACCOUNTALLOC!CC497</f>
        <v>0</v>
      </c>
      <c r="CD497" s="696">
        <f>[52]ACCOUNTALLOC!CD497</f>
        <v>0</v>
      </c>
      <c r="CE497" s="696">
        <f>[52]ACCOUNTALLOC!CE497</f>
        <v>0</v>
      </c>
      <c r="CF497" s="696"/>
      <c r="CG497" s="696">
        <f>[52]ACCOUNTALLOC!CG497</f>
        <v>0</v>
      </c>
      <c r="CH497" s="696">
        <f>[52]ACCOUNTALLOC!CH497</f>
        <v>0</v>
      </c>
      <c r="CI497" s="696">
        <f>[52]ACCOUNTALLOC!CI497</f>
        <v>0</v>
      </c>
      <c r="CJ497" s="696">
        <f>[52]ACCOUNTALLOC!CJ497</f>
        <v>0</v>
      </c>
      <c r="CK497" s="696">
        <f>[52]ACCOUNTALLOC!CK497</f>
        <v>0</v>
      </c>
      <c r="CL497" s="696">
        <f>[52]ACCOUNTALLOC!CL497</f>
        <v>0</v>
      </c>
      <c r="CM497" s="696">
        <f>[52]ACCOUNTALLOC!CM497</f>
        <v>0</v>
      </c>
      <c r="CN497" s="696">
        <f>[52]ACCOUNTALLOC!CN497</f>
        <v>0</v>
      </c>
      <c r="CO497" s="696">
        <f>[52]ACCOUNTALLOC!CO497</f>
        <v>0</v>
      </c>
      <c r="CP497" s="696">
        <f>[52]ACCOUNTALLOC!CP497</f>
        <v>0</v>
      </c>
      <c r="CQ497" s="696">
        <f>[52]ACCOUNTALLOC!CQ497</f>
        <v>0</v>
      </c>
      <c r="CR497" s="696">
        <f>[52]ACCOUNTALLOC!CR497</f>
        <v>0</v>
      </c>
      <c r="CS497" s="696">
        <f>[52]ACCOUNTALLOC!CS497</f>
        <v>0</v>
      </c>
      <c r="CT497" s="696">
        <f>[52]ACCOUNTALLOC!CT497</f>
        <v>0</v>
      </c>
      <c r="CU497" s="696">
        <f>[52]ACCOUNTALLOC!CU497</f>
        <v>0</v>
      </c>
      <c r="CV497" s="66"/>
      <c r="CW497" s="66">
        <f>[52]ACCOUNTALLOC!CW497</f>
        <v>0</v>
      </c>
      <c r="CX497" s="66">
        <f>[52]ACCOUNTALLOC!CX497</f>
        <v>0</v>
      </c>
      <c r="CY497" s="66">
        <f>[52]ACCOUNTALLOC!CY497</f>
        <v>0</v>
      </c>
      <c r="CZ497" s="66">
        <f>[52]ACCOUNTALLOC!CZ497</f>
        <v>0</v>
      </c>
      <c r="DA497" s="66">
        <f>[52]ACCOUNTALLOC!DA497</f>
        <v>0</v>
      </c>
      <c r="DB497" s="66">
        <f>[52]ACCOUNTALLOC!DB497</f>
        <v>0</v>
      </c>
      <c r="DC497" s="66">
        <f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>[52]ACCOUNTALLOC!E500</f>
        <v>0</v>
      </c>
      <c r="F500" s="697">
        <f>[52]ACCOUNTALLOC!F500</f>
        <v>0</v>
      </c>
      <c r="G500" s="697">
        <f>[52]ACCOUNTALLOC!G500</f>
        <v>0</v>
      </c>
      <c r="H500" s="697">
        <f>[52]ACCOUNTALLOC!H500</f>
        <v>0</v>
      </c>
      <c r="I500" s="697">
        <f>[52]ACCOUNTALLOC!I500</f>
        <v>0</v>
      </c>
      <c r="J500" s="697">
        <f>[52]ACCOUNTALLOC!J500</f>
        <v>0</v>
      </c>
      <c r="K500" s="697">
        <f>[52]ACCOUNTALLOC!K500</f>
        <v>0</v>
      </c>
      <c r="L500" s="698"/>
      <c r="M500" s="697">
        <f>[52]ACCOUNTALLOC!M500</f>
        <v>0</v>
      </c>
      <c r="N500" s="697">
        <f>[52]ACCOUNTALLOC!N500</f>
        <v>0</v>
      </c>
      <c r="O500" s="697">
        <f>[52]ACCOUNTALLOC!O500</f>
        <v>0</v>
      </c>
      <c r="P500" s="697">
        <f>[52]ACCOUNTALLOC!P500</f>
        <v>0</v>
      </c>
      <c r="Q500" s="697">
        <f>[52]ACCOUNTALLOC!Q500</f>
        <v>0</v>
      </c>
      <c r="R500" s="697">
        <f>[52]ACCOUNTALLOC!R500</f>
        <v>0</v>
      </c>
      <c r="S500" s="697">
        <f>[52]ACCOUNTALLOC!S500</f>
        <v>0</v>
      </c>
      <c r="T500" s="698"/>
      <c r="U500" s="697">
        <f>[52]ACCOUNTALLOC!U500</f>
        <v>0</v>
      </c>
      <c r="V500" s="697">
        <f>[52]ACCOUNTALLOC!V500</f>
        <v>0</v>
      </c>
      <c r="W500" s="697">
        <f>[52]ACCOUNTALLOC!W500</f>
        <v>0</v>
      </c>
      <c r="X500" s="697">
        <f>[52]ACCOUNTALLOC!X500</f>
        <v>0</v>
      </c>
      <c r="Y500" s="697">
        <f>[52]ACCOUNTALLOC!Y500</f>
        <v>0</v>
      </c>
      <c r="Z500" s="697">
        <f>[52]ACCOUNTALLOC!Z500</f>
        <v>0</v>
      </c>
      <c r="AA500" s="697">
        <f>[52]ACCOUNTALLOC!AA500</f>
        <v>0</v>
      </c>
      <c r="AB500" s="698"/>
      <c r="AC500" s="697">
        <f>[52]ACCOUNTALLOC!AC500</f>
        <v>0</v>
      </c>
      <c r="AD500" s="697">
        <f>[52]ACCOUNTALLOC!AD500</f>
        <v>0</v>
      </c>
      <c r="AE500" s="697">
        <f>[52]ACCOUNTALLOC!AE500</f>
        <v>0</v>
      </c>
      <c r="AF500" s="697">
        <f>[52]ACCOUNTALLOC!AF500</f>
        <v>0</v>
      </c>
      <c r="AG500" s="697">
        <f>[52]ACCOUNTALLOC!AG500</f>
        <v>0</v>
      </c>
      <c r="AH500" s="697">
        <f>[52]ACCOUNTALLOC!AH500</f>
        <v>0</v>
      </c>
      <c r="AI500" s="697">
        <f>[52]ACCOUNTALLOC!AI500</f>
        <v>0</v>
      </c>
      <c r="AJ500" s="698"/>
      <c r="AK500" s="697">
        <f>[52]ACCOUNTALLOC!AK500</f>
        <v>0</v>
      </c>
      <c r="AL500" s="697">
        <f>[52]ACCOUNTALLOC!AL500</f>
        <v>0</v>
      </c>
      <c r="AM500" s="697">
        <f>[52]ACCOUNTALLOC!AM500</f>
        <v>0</v>
      </c>
      <c r="AN500" s="697">
        <f>[52]ACCOUNTALLOC!AN500</f>
        <v>0</v>
      </c>
      <c r="AO500" s="697">
        <f>[52]ACCOUNTALLOC!AO500</f>
        <v>0</v>
      </c>
      <c r="AP500" s="697">
        <f>[52]ACCOUNTALLOC!AP500</f>
        <v>0</v>
      </c>
      <c r="AQ500" s="697">
        <f>[52]ACCOUNTALLOC!AQ500</f>
        <v>0</v>
      </c>
      <c r="AR500" s="698"/>
      <c r="AS500" s="697">
        <f>[52]ACCOUNTALLOC!AS500</f>
        <v>0</v>
      </c>
      <c r="AT500" s="697">
        <f>[52]ACCOUNTALLOC!AT500</f>
        <v>0</v>
      </c>
      <c r="AU500" s="697">
        <f>[52]ACCOUNTALLOC!AU500</f>
        <v>0</v>
      </c>
      <c r="AV500" s="697">
        <f>[52]ACCOUNTALLOC!AV500</f>
        <v>0</v>
      </c>
      <c r="AW500" s="697">
        <f>[52]ACCOUNTALLOC!AW500</f>
        <v>0</v>
      </c>
      <c r="AX500" s="697">
        <f>[52]ACCOUNTALLOC!AX500</f>
        <v>0</v>
      </c>
      <c r="AY500" s="697">
        <f>[52]ACCOUNTALLOC!AY500</f>
        <v>0</v>
      </c>
      <c r="AZ500" s="698"/>
      <c r="BA500" s="697">
        <f>[52]ACCOUNTALLOC!BA500</f>
        <v>0</v>
      </c>
      <c r="BB500" s="697">
        <f>[52]ACCOUNTALLOC!BB500</f>
        <v>0</v>
      </c>
      <c r="BC500" s="697">
        <f>[52]ACCOUNTALLOC!BC500</f>
        <v>0</v>
      </c>
      <c r="BD500" s="697">
        <f>[52]ACCOUNTALLOC!BD500</f>
        <v>0</v>
      </c>
      <c r="BE500" s="697">
        <f>[52]ACCOUNTALLOC!BE500</f>
        <v>0</v>
      </c>
      <c r="BF500" s="697">
        <f>[52]ACCOUNTALLOC!BF500</f>
        <v>0</v>
      </c>
      <c r="BG500" s="697">
        <f>[52]ACCOUNTALLOC!BG500</f>
        <v>0</v>
      </c>
      <c r="BH500" s="698"/>
      <c r="BI500" s="697">
        <f>[52]ACCOUNTALLOC!BI500</f>
        <v>0</v>
      </c>
      <c r="BJ500" s="697">
        <f>[52]ACCOUNTALLOC!BJ500</f>
        <v>0</v>
      </c>
      <c r="BK500" s="697">
        <f>[52]ACCOUNTALLOC!BK500</f>
        <v>0</v>
      </c>
      <c r="BL500" s="697">
        <f>[52]ACCOUNTALLOC!BL500</f>
        <v>0</v>
      </c>
      <c r="BM500" s="697">
        <f>[52]ACCOUNTALLOC!BM500</f>
        <v>0</v>
      </c>
      <c r="BN500" s="697">
        <f>[52]ACCOUNTALLOC!BN500</f>
        <v>0</v>
      </c>
      <c r="BO500" s="697">
        <f>[52]ACCOUNTALLOC!BO500</f>
        <v>0</v>
      </c>
      <c r="BP500" s="698"/>
      <c r="BQ500" s="697">
        <f>[52]ACCOUNTALLOC!BQ500</f>
        <v>0</v>
      </c>
      <c r="BR500" s="697">
        <f>[52]ACCOUNTALLOC!BR500</f>
        <v>0</v>
      </c>
      <c r="BS500" s="697">
        <f>[52]ACCOUNTALLOC!BS500</f>
        <v>0</v>
      </c>
      <c r="BT500" s="697">
        <f>[52]ACCOUNTALLOC!BT500</f>
        <v>0</v>
      </c>
      <c r="BU500" s="697">
        <f>[52]ACCOUNTALLOC!BU500</f>
        <v>0</v>
      </c>
      <c r="BV500" s="697">
        <f>[52]ACCOUNTALLOC!BV500</f>
        <v>0</v>
      </c>
      <c r="BW500" s="697">
        <f>[52]ACCOUNTALLOC!BW500</f>
        <v>0</v>
      </c>
      <c r="BX500" s="698"/>
      <c r="BY500" s="697">
        <f>[52]ACCOUNTALLOC!BY500</f>
        <v>0</v>
      </c>
      <c r="BZ500" s="697">
        <f>[52]ACCOUNTALLOC!BZ500</f>
        <v>0</v>
      </c>
      <c r="CA500" s="697">
        <f>[52]ACCOUNTALLOC!CA500</f>
        <v>0</v>
      </c>
      <c r="CB500" s="697">
        <f>[52]ACCOUNTALLOC!CB500</f>
        <v>0</v>
      </c>
      <c r="CC500" s="697">
        <f>[52]ACCOUNTALLOC!CC500</f>
        <v>0</v>
      </c>
      <c r="CD500" s="697">
        <f>[52]ACCOUNTALLOC!CD500</f>
        <v>0</v>
      </c>
      <c r="CE500" s="697">
        <f>[52]ACCOUNTALLOC!CE500</f>
        <v>0</v>
      </c>
      <c r="CF500" s="698"/>
      <c r="CG500" s="697">
        <f>[52]ACCOUNTALLOC!CG500</f>
        <v>0</v>
      </c>
      <c r="CH500" s="697">
        <f>[52]ACCOUNTALLOC!CH500</f>
        <v>0</v>
      </c>
      <c r="CI500" s="697">
        <f>[52]ACCOUNTALLOC!CI500</f>
        <v>0</v>
      </c>
      <c r="CJ500" s="697">
        <f>[52]ACCOUNTALLOC!CJ500</f>
        <v>0</v>
      </c>
      <c r="CK500" s="697">
        <f>[52]ACCOUNTALLOC!CK500</f>
        <v>0</v>
      </c>
      <c r="CL500" s="697">
        <f>[52]ACCOUNTALLOC!CL500</f>
        <v>0</v>
      </c>
      <c r="CM500" s="697">
        <f>[52]ACCOUNTALLOC!CM500</f>
        <v>0</v>
      </c>
      <c r="CN500" s="698">
        <f>[52]ACCOUNTALLOC!CN500</f>
        <v>0</v>
      </c>
      <c r="CO500" s="697">
        <f>[52]ACCOUNTALLOC!CO500</f>
        <v>0</v>
      </c>
      <c r="CP500" s="697">
        <f>[52]ACCOUNTALLOC!CP500</f>
        <v>0</v>
      </c>
      <c r="CQ500" s="697">
        <f>[52]ACCOUNTALLOC!CQ500</f>
        <v>0</v>
      </c>
      <c r="CR500" s="697">
        <f>[52]ACCOUNTALLOC!CR500</f>
        <v>0</v>
      </c>
      <c r="CS500" s="697">
        <f>[52]ACCOUNTALLOC!CS500</f>
        <v>0</v>
      </c>
      <c r="CT500" s="697">
        <f>[52]ACCOUNTALLOC!CT500</f>
        <v>0</v>
      </c>
      <c r="CU500" s="697">
        <f>[52]ACCOUNTALLOC!CU500</f>
        <v>0</v>
      </c>
      <c r="CW500" s="65">
        <f>[52]ACCOUNTALLOC!CW500</f>
        <v>0</v>
      </c>
      <c r="CX500" s="65">
        <f>[52]ACCOUNTALLOC!CX500</f>
        <v>0</v>
      </c>
      <c r="CY500" s="65">
        <f>[52]ACCOUNTALLOC!CY500</f>
        <v>0</v>
      </c>
      <c r="CZ500" s="65">
        <f>[52]ACCOUNTALLOC!CZ500</f>
        <v>0</v>
      </c>
      <c r="DA500" s="65">
        <f>[52]ACCOUNTALLOC!DA500</f>
        <v>0</v>
      </c>
      <c r="DB500" s="65">
        <f>[52]ACCOUNTALLOC!DB500</f>
        <v>0</v>
      </c>
      <c r="DC500" s="65">
        <f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>[52]ACCOUNTALLOC!E501</f>
        <v>0</v>
      </c>
      <c r="F501" s="697">
        <f>[52]ACCOUNTALLOC!F501</f>
        <v>0</v>
      </c>
      <c r="G501" s="697">
        <f>[52]ACCOUNTALLOC!G501</f>
        <v>0</v>
      </c>
      <c r="H501" s="697">
        <f>[52]ACCOUNTALLOC!H501</f>
        <v>0</v>
      </c>
      <c r="I501" s="697">
        <f>[52]ACCOUNTALLOC!I501</f>
        <v>0</v>
      </c>
      <c r="J501" s="697">
        <f>[52]ACCOUNTALLOC!J501</f>
        <v>0</v>
      </c>
      <c r="K501" s="697">
        <f>[52]ACCOUNTALLOC!K501</f>
        <v>0</v>
      </c>
      <c r="L501" s="698"/>
      <c r="M501" s="697">
        <f>[52]ACCOUNTALLOC!M501</f>
        <v>0</v>
      </c>
      <c r="N501" s="697">
        <f>[52]ACCOUNTALLOC!N501</f>
        <v>0</v>
      </c>
      <c r="O501" s="697">
        <f>[52]ACCOUNTALLOC!O501</f>
        <v>0</v>
      </c>
      <c r="P501" s="697">
        <f>[52]ACCOUNTALLOC!P501</f>
        <v>0</v>
      </c>
      <c r="Q501" s="697">
        <f>[52]ACCOUNTALLOC!Q501</f>
        <v>0</v>
      </c>
      <c r="R501" s="697">
        <f>[52]ACCOUNTALLOC!R501</f>
        <v>0</v>
      </c>
      <c r="S501" s="697">
        <f>[52]ACCOUNTALLOC!S501</f>
        <v>0</v>
      </c>
      <c r="T501" s="698"/>
      <c r="U501" s="697">
        <f>[52]ACCOUNTALLOC!U501</f>
        <v>0</v>
      </c>
      <c r="V501" s="697">
        <f>[52]ACCOUNTALLOC!V501</f>
        <v>0</v>
      </c>
      <c r="W501" s="697">
        <f>[52]ACCOUNTALLOC!W501</f>
        <v>0</v>
      </c>
      <c r="X501" s="697">
        <f>[52]ACCOUNTALLOC!X501</f>
        <v>0</v>
      </c>
      <c r="Y501" s="697">
        <f>[52]ACCOUNTALLOC!Y501</f>
        <v>0</v>
      </c>
      <c r="Z501" s="697">
        <f>[52]ACCOUNTALLOC!Z501</f>
        <v>0</v>
      </c>
      <c r="AA501" s="697">
        <f>[52]ACCOUNTALLOC!AA501</f>
        <v>0</v>
      </c>
      <c r="AB501" s="698"/>
      <c r="AC501" s="697">
        <f>[52]ACCOUNTALLOC!AC501</f>
        <v>0</v>
      </c>
      <c r="AD501" s="697">
        <f>[52]ACCOUNTALLOC!AD501</f>
        <v>0</v>
      </c>
      <c r="AE501" s="697">
        <f>[52]ACCOUNTALLOC!AE501</f>
        <v>0</v>
      </c>
      <c r="AF501" s="697">
        <f>[52]ACCOUNTALLOC!AF501</f>
        <v>0</v>
      </c>
      <c r="AG501" s="697">
        <f>[52]ACCOUNTALLOC!AG501</f>
        <v>0</v>
      </c>
      <c r="AH501" s="697">
        <f>[52]ACCOUNTALLOC!AH501</f>
        <v>0</v>
      </c>
      <c r="AI501" s="697">
        <f>[52]ACCOUNTALLOC!AI501</f>
        <v>0</v>
      </c>
      <c r="AJ501" s="698"/>
      <c r="AK501" s="697">
        <f>[52]ACCOUNTALLOC!AK501</f>
        <v>0</v>
      </c>
      <c r="AL501" s="697">
        <f>[52]ACCOUNTALLOC!AL501</f>
        <v>0</v>
      </c>
      <c r="AM501" s="697">
        <f>[52]ACCOUNTALLOC!AM501</f>
        <v>0</v>
      </c>
      <c r="AN501" s="697">
        <f>[52]ACCOUNTALLOC!AN501</f>
        <v>0</v>
      </c>
      <c r="AO501" s="697">
        <f>[52]ACCOUNTALLOC!AO501</f>
        <v>0</v>
      </c>
      <c r="AP501" s="697">
        <f>[52]ACCOUNTALLOC!AP501</f>
        <v>0</v>
      </c>
      <c r="AQ501" s="697">
        <f>[52]ACCOUNTALLOC!AQ501</f>
        <v>0</v>
      </c>
      <c r="AR501" s="698"/>
      <c r="AS501" s="697">
        <f>[52]ACCOUNTALLOC!AS501</f>
        <v>0</v>
      </c>
      <c r="AT501" s="697">
        <f>[52]ACCOUNTALLOC!AT501</f>
        <v>0</v>
      </c>
      <c r="AU501" s="697">
        <f>[52]ACCOUNTALLOC!AU501</f>
        <v>0</v>
      </c>
      <c r="AV501" s="697">
        <f>[52]ACCOUNTALLOC!AV501</f>
        <v>0</v>
      </c>
      <c r="AW501" s="697">
        <f>[52]ACCOUNTALLOC!AW501</f>
        <v>0</v>
      </c>
      <c r="AX501" s="697">
        <f>[52]ACCOUNTALLOC!AX501</f>
        <v>0</v>
      </c>
      <c r="AY501" s="697">
        <f>[52]ACCOUNTALLOC!AY501</f>
        <v>0</v>
      </c>
      <c r="AZ501" s="698"/>
      <c r="BA501" s="697">
        <f>[52]ACCOUNTALLOC!BA501</f>
        <v>0</v>
      </c>
      <c r="BB501" s="697">
        <f>[52]ACCOUNTALLOC!BB501</f>
        <v>0</v>
      </c>
      <c r="BC501" s="697">
        <f>[52]ACCOUNTALLOC!BC501</f>
        <v>0</v>
      </c>
      <c r="BD501" s="697">
        <f>[52]ACCOUNTALLOC!BD501</f>
        <v>0</v>
      </c>
      <c r="BE501" s="697">
        <f>[52]ACCOUNTALLOC!BE501</f>
        <v>0</v>
      </c>
      <c r="BF501" s="697">
        <f>[52]ACCOUNTALLOC!BF501</f>
        <v>0</v>
      </c>
      <c r="BG501" s="697">
        <f>[52]ACCOUNTALLOC!BG501</f>
        <v>0</v>
      </c>
      <c r="BH501" s="698"/>
      <c r="BI501" s="697">
        <f>[52]ACCOUNTALLOC!BI501</f>
        <v>0</v>
      </c>
      <c r="BJ501" s="697">
        <f>[52]ACCOUNTALLOC!BJ501</f>
        <v>0</v>
      </c>
      <c r="BK501" s="697">
        <f>[52]ACCOUNTALLOC!BK501</f>
        <v>0</v>
      </c>
      <c r="BL501" s="697">
        <f>[52]ACCOUNTALLOC!BL501</f>
        <v>0</v>
      </c>
      <c r="BM501" s="697">
        <f>[52]ACCOUNTALLOC!BM501</f>
        <v>0</v>
      </c>
      <c r="BN501" s="697">
        <f>[52]ACCOUNTALLOC!BN501</f>
        <v>0</v>
      </c>
      <c r="BO501" s="697">
        <f>[52]ACCOUNTALLOC!BO501</f>
        <v>0</v>
      </c>
      <c r="BP501" s="698"/>
      <c r="BQ501" s="697">
        <f>[52]ACCOUNTALLOC!BQ501</f>
        <v>0</v>
      </c>
      <c r="BR501" s="697">
        <f>[52]ACCOUNTALLOC!BR501</f>
        <v>0</v>
      </c>
      <c r="BS501" s="697">
        <f>[52]ACCOUNTALLOC!BS501</f>
        <v>0</v>
      </c>
      <c r="BT501" s="697">
        <f>[52]ACCOUNTALLOC!BT501</f>
        <v>0</v>
      </c>
      <c r="BU501" s="697">
        <f>[52]ACCOUNTALLOC!BU501</f>
        <v>0</v>
      </c>
      <c r="BV501" s="697">
        <f>[52]ACCOUNTALLOC!BV501</f>
        <v>0</v>
      </c>
      <c r="BW501" s="697">
        <f>[52]ACCOUNTALLOC!BW501</f>
        <v>0</v>
      </c>
      <c r="BX501" s="698"/>
      <c r="BY501" s="697">
        <f>[52]ACCOUNTALLOC!BY501</f>
        <v>0</v>
      </c>
      <c r="BZ501" s="697">
        <f>[52]ACCOUNTALLOC!BZ501</f>
        <v>0</v>
      </c>
      <c r="CA501" s="697">
        <f>[52]ACCOUNTALLOC!CA501</f>
        <v>0</v>
      </c>
      <c r="CB501" s="697">
        <f>[52]ACCOUNTALLOC!CB501</f>
        <v>0</v>
      </c>
      <c r="CC501" s="697">
        <f>[52]ACCOUNTALLOC!CC501</f>
        <v>0</v>
      </c>
      <c r="CD501" s="697">
        <f>[52]ACCOUNTALLOC!CD501</f>
        <v>0</v>
      </c>
      <c r="CE501" s="697">
        <f>[52]ACCOUNTALLOC!CE501</f>
        <v>0</v>
      </c>
      <c r="CF501" s="698"/>
      <c r="CG501" s="697">
        <f>[52]ACCOUNTALLOC!CG501</f>
        <v>0</v>
      </c>
      <c r="CH501" s="697">
        <f>[52]ACCOUNTALLOC!CH501</f>
        <v>0</v>
      </c>
      <c r="CI501" s="697">
        <f>[52]ACCOUNTALLOC!CI501</f>
        <v>0</v>
      </c>
      <c r="CJ501" s="697">
        <f>[52]ACCOUNTALLOC!CJ501</f>
        <v>0</v>
      </c>
      <c r="CK501" s="697">
        <f>[52]ACCOUNTALLOC!CK501</f>
        <v>0</v>
      </c>
      <c r="CL501" s="697">
        <f>[52]ACCOUNTALLOC!CL501</f>
        <v>0</v>
      </c>
      <c r="CM501" s="697">
        <f>[52]ACCOUNTALLOC!CM501</f>
        <v>0</v>
      </c>
      <c r="CN501" s="698">
        <f>[52]ACCOUNTALLOC!CN501</f>
        <v>0</v>
      </c>
      <c r="CO501" s="697">
        <f>[52]ACCOUNTALLOC!CO501</f>
        <v>0</v>
      </c>
      <c r="CP501" s="697">
        <f>[52]ACCOUNTALLOC!CP501</f>
        <v>0</v>
      </c>
      <c r="CQ501" s="697">
        <f>[52]ACCOUNTALLOC!CQ501</f>
        <v>0</v>
      </c>
      <c r="CR501" s="697">
        <f>[52]ACCOUNTALLOC!CR501</f>
        <v>0</v>
      </c>
      <c r="CS501" s="697">
        <f>[52]ACCOUNTALLOC!CS501</f>
        <v>0</v>
      </c>
      <c r="CT501" s="697">
        <f>[52]ACCOUNTALLOC!CT501</f>
        <v>0</v>
      </c>
      <c r="CU501" s="697">
        <f>[52]ACCOUNTALLOC!CU501</f>
        <v>0</v>
      </c>
      <c r="CW501" s="65">
        <f>[52]ACCOUNTALLOC!CW501</f>
        <v>0</v>
      </c>
      <c r="CX501" s="65">
        <f>[52]ACCOUNTALLOC!CX501</f>
        <v>0</v>
      </c>
      <c r="CY501" s="65">
        <f>[52]ACCOUNTALLOC!CY501</f>
        <v>0</v>
      </c>
      <c r="CZ501" s="65">
        <f>[52]ACCOUNTALLOC!CZ501</f>
        <v>0</v>
      </c>
      <c r="DA501" s="65">
        <f>[52]ACCOUNTALLOC!DA501</f>
        <v>0</v>
      </c>
      <c r="DB501" s="65">
        <f>[52]ACCOUNTALLOC!DB501</f>
        <v>0</v>
      </c>
      <c r="DC501" s="65">
        <f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>[52]ACCOUNTALLOC!E502</f>
        <v>0</v>
      </c>
      <c r="F502" s="696">
        <f>[52]ACCOUNTALLOC!F502</f>
        <v>0</v>
      </c>
      <c r="G502" s="696">
        <f>[52]ACCOUNTALLOC!G502</f>
        <v>0</v>
      </c>
      <c r="H502" s="696">
        <f>[52]ACCOUNTALLOC!H502</f>
        <v>0</v>
      </c>
      <c r="I502" s="696">
        <f>[52]ACCOUNTALLOC!I502</f>
        <v>0</v>
      </c>
      <c r="J502" s="696">
        <f>[52]ACCOUNTALLOC!J502</f>
        <v>0</v>
      </c>
      <c r="K502" s="696">
        <f>[52]ACCOUNTALLOC!K502</f>
        <v>0</v>
      </c>
      <c r="L502" s="696"/>
      <c r="M502" s="696">
        <f>[52]ACCOUNTALLOC!M502</f>
        <v>0</v>
      </c>
      <c r="N502" s="696">
        <f>[52]ACCOUNTALLOC!N502</f>
        <v>0</v>
      </c>
      <c r="O502" s="696">
        <f>[52]ACCOUNTALLOC!O502</f>
        <v>0</v>
      </c>
      <c r="P502" s="696">
        <f>[52]ACCOUNTALLOC!P502</f>
        <v>0</v>
      </c>
      <c r="Q502" s="696">
        <f>[52]ACCOUNTALLOC!Q502</f>
        <v>0</v>
      </c>
      <c r="R502" s="696">
        <f>[52]ACCOUNTALLOC!R502</f>
        <v>0</v>
      </c>
      <c r="S502" s="696">
        <f>[52]ACCOUNTALLOC!S502</f>
        <v>0</v>
      </c>
      <c r="T502" s="696"/>
      <c r="U502" s="696">
        <f>[52]ACCOUNTALLOC!U502</f>
        <v>0</v>
      </c>
      <c r="V502" s="696">
        <f>[52]ACCOUNTALLOC!V502</f>
        <v>0</v>
      </c>
      <c r="W502" s="696">
        <f>[52]ACCOUNTALLOC!W502</f>
        <v>0</v>
      </c>
      <c r="X502" s="696">
        <f>[52]ACCOUNTALLOC!X502</f>
        <v>0</v>
      </c>
      <c r="Y502" s="696">
        <f>[52]ACCOUNTALLOC!Y502</f>
        <v>0</v>
      </c>
      <c r="Z502" s="696">
        <f>[52]ACCOUNTALLOC!Z502</f>
        <v>0</v>
      </c>
      <c r="AA502" s="696">
        <f>[52]ACCOUNTALLOC!AA502</f>
        <v>0</v>
      </c>
      <c r="AB502" s="696"/>
      <c r="AC502" s="696">
        <f>[52]ACCOUNTALLOC!AC502</f>
        <v>0</v>
      </c>
      <c r="AD502" s="696">
        <f>[52]ACCOUNTALLOC!AD502</f>
        <v>0</v>
      </c>
      <c r="AE502" s="696">
        <f>[52]ACCOUNTALLOC!AE502</f>
        <v>0</v>
      </c>
      <c r="AF502" s="696">
        <f>[52]ACCOUNTALLOC!AF502</f>
        <v>0</v>
      </c>
      <c r="AG502" s="696">
        <f>[52]ACCOUNTALLOC!AG502</f>
        <v>0</v>
      </c>
      <c r="AH502" s="696">
        <f>[52]ACCOUNTALLOC!AH502</f>
        <v>0</v>
      </c>
      <c r="AI502" s="696">
        <f>[52]ACCOUNTALLOC!AI502</f>
        <v>0</v>
      </c>
      <c r="AJ502" s="696"/>
      <c r="AK502" s="696">
        <f>[52]ACCOUNTALLOC!AK502</f>
        <v>0</v>
      </c>
      <c r="AL502" s="696">
        <f>[52]ACCOUNTALLOC!AL502</f>
        <v>0</v>
      </c>
      <c r="AM502" s="696">
        <f>[52]ACCOUNTALLOC!AM502</f>
        <v>0</v>
      </c>
      <c r="AN502" s="696">
        <f>[52]ACCOUNTALLOC!AN502</f>
        <v>0</v>
      </c>
      <c r="AO502" s="696">
        <f>[52]ACCOUNTALLOC!AO502</f>
        <v>0</v>
      </c>
      <c r="AP502" s="696">
        <f>[52]ACCOUNTALLOC!AP502</f>
        <v>0</v>
      </c>
      <c r="AQ502" s="696">
        <f>[52]ACCOUNTALLOC!AQ502</f>
        <v>0</v>
      </c>
      <c r="AR502" s="696"/>
      <c r="AS502" s="696">
        <f>[52]ACCOUNTALLOC!AS502</f>
        <v>0</v>
      </c>
      <c r="AT502" s="696">
        <f>[52]ACCOUNTALLOC!AT502</f>
        <v>0</v>
      </c>
      <c r="AU502" s="696">
        <f>[52]ACCOUNTALLOC!AU502</f>
        <v>0</v>
      </c>
      <c r="AV502" s="696">
        <f>[52]ACCOUNTALLOC!AV502</f>
        <v>0</v>
      </c>
      <c r="AW502" s="696">
        <f>[52]ACCOUNTALLOC!AW502</f>
        <v>0</v>
      </c>
      <c r="AX502" s="696">
        <f>[52]ACCOUNTALLOC!AX502</f>
        <v>0</v>
      </c>
      <c r="AY502" s="696">
        <f>[52]ACCOUNTALLOC!AY502</f>
        <v>0</v>
      </c>
      <c r="AZ502" s="696"/>
      <c r="BA502" s="696">
        <f>[52]ACCOUNTALLOC!BA502</f>
        <v>0</v>
      </c>
      <c r="BB502" s="696">
        <f>[52]ACCOUNTALLOC!BB502</f>
        <v>0</v>
      </c>
      <c r="BC502" s="696">
        <f>[52]ACCOUNTALLOC!BC502</f>
        <v>0</v>
      </c>
      <c r="BD502" s="696">
        <f>[52]ACCOUNTALLOC!BD502</f>
        <v>0</v>
      </c>
      <c r="BE502" s="696">
        <f>[52]ACCOUNTALLOC!BE502</f>
        <v>0</v>
      </c>
      <c r="BF502" s="696">
        <f>[52]ACCOUNTALLOC!BF502</f>
        <v>0</v>
      </c>
      <c r="BG502" s="696">
        <f>[52]ACCOUNTALLOC!BG502</f>
        <v>0</v>
      </c>
      <c r="BH502" s="696"/>
      <c r="BI502" s="696">
        <f>[52]ACCOUNTALLOC!BI502</f>
        <v>0</v>
      </c>
      <c r="BJ502" s="696">
        <f>[52]ACCOUNTALLOC!BJ502</f>
        <v>0</v>
      </c>
      <c r="BK502" s="696">
        <f>[52]ACCOUNTALLOC!BK502</f>
        <v>0</v>
      </c>
      <c r="BL502" s="696">
        <f>[52]ACCOUNTALLOC!BL502</f>
        <v>0</v>
      </c>
      <c r="BM502" s="696">
        <f>[52]ACCOUNTALLOC!BM502</f>
        <v>0</v>
      </c>
      <c r="BN502" s="696">
        <f>[52]ACCOUNTALLOC!BN502</f>
        <v>0</v>
      </c>
      <c r="BO502" s="696">
        <f>[52]ACCOUNTALLOC!BO502</f>
        <v>0</v>
      </c>
      <c r="BP502" s="696"/>
      <c r="BQ502" s="696">
        <f>[52]ACCOUNTALLOC!BQ502</f>
        <v>0</v>
      </c>
      <c r="BR502" s="696">
        <f>[52]ACCOUNTALLOC!BR502</f>
        <v>0</v>
      </c>
      <c r="BS502" s="696">
        <f>[52]ACCOUNTALLOC!BS502</f>
        <v>0</v>
      </c>
      <c r="BT502" s="696">
        <f>[52]ACCOUNTALLOC!BT502</f>
        <v>0</v>
      </c>
      <c r="BU502" s="696">
        <f>[52]ACCOUNTALLOC!BU502</f>
        <v>0</v>
      </c>
      <c r="BV502" s="696">
        <f>[52]ACCOUNTALLOC!BV502</f>
        <v>0</v>
      </c>
      <c r="BW502" s="696">
        <f>[52]ACCOUNTALLOC!BW502</f>
        <v>0</v>
      </c>
      <c r="BX502" s="696"/>
      <c r="BY502" s="696">
        <f>[52]ACCOUNTALLOC!BY502</f>
        <v>0</v>
      </c>
      <c r="BZ502" s="696">
        <f>[52]ACCOUNTALLOC!BZ502</f>
        <v>0</v>
      </c>
      <c r="CA502" s="696">
        <f>[52]ACCOUNTALLOC!CA502</f>
        <v>0</v>
      </c>
      <c r="CB502" s="696">
        <f>[52]ACCOUNTALLOC!CB502</f>
        <v>0</v>
      </c>
      <c r="CC502" s="696">
        <f>[52]ACCOUNTALLOC!CC502</f>
        <v>0</v>
      </c>
      <c r="CD502" s="696">
        <f>[52]ACCOUNTALLOC!CD502</f>
        <v>0</v>
      </c>
      <c r="CE502" s="696">
        <f>[52]ACCOUNTALLOC!CE502</f>
        <v>0</v>
      </c>
      <c r="CF502" s="696"/>
      <c r="CG502" s="696">
        <f>[52]ACCOUNTALLOC!CG502</f>
        <v>0</v>
      </c>
      <c r="CH502" s="696">
        <f>[52]ACCOUNTALLOC!CH502</f>
        <v>0</v>
      </c>
      <c r="CI502" s="696">
        <f>[52]ACCOUNTALLOC!CI502</f>
        <v>0</v>
      </c>
      <c r="CJ502" s="696">
        <f>[52]ACCOUNTALLOC!CJ502</f>
        <v>0</v>
      </c>
      <c r="CK502" s="696">
        <f>[52]ACCOUNTALLOC!CK502</f>
        <v>0</v>
      </c>
      <c r="CL502" s="696">
        <f>[52]ACCOUNTALLOC!CL502</f>
        <v>0</v>
      </c>
      <c r="CM502" s="696">
        <f>[52]ACCOUNTALLOC!CM502</f>
        <v>0</v>
      </c>
      <c r="CN502" s="696">
        <f>[52]ACCOUNTALLOC!CN502</f>
        <v>0</v>
      </c>
      <c r="CO502" s="696">
        <f>[52]ACCOUNTALLOC!CO502</f>
        <v>0</v>
      </c>
      <c r="CP502" s="696">
        <f>[52]ACCOUNTALLOC!CP502</f>
        <v>0</v>
      </c>
      <c r="CQ502" s="696">
        <f>[52]ACCOUNTALLOC!CQ502</f>
        <v>0</v>
      </c>
      <c r="CR502" s="696">
        <f>[52]ACCOUNTALLOC!CR502</f>
        <v>0</v>
      </c>
      <c r="CS502" s="696">
        <f>[52]ACCOUNTALLOC!CS502</f>
        <v>0</v>
      </c>
      <c r="CT502" s="696">
        <f>[52]ACCOUNTALLOC!CT502</f>
        <v>0</v>
      </c>
      <c r="CU502" s="696">
        <f>[52]ACCOUNTALLOC!CU502</f>
        <v>0</v>
      </c>
      <c r="CV502" s="66"/>
      <c r="CW502" s="66">
        <f>[52]ACCOUNTALLOC!CW502</f>
        <v>0</v>
      </c>
      <c r="CX502" s="66">
        <f>[52]ACCOUNTALLOC!CX502</f>
        <v>0</v>
      </c>
      <c r="CY502" s="66">
        <f>[52]ACCOUNTALLOC!CY502</f>
        <v>0</v>
      </c>
      <c r="CZ502" s="66">
        <f>[52]ACCOUNTALLOC!CZ502</f>
        <v>0</v>
      </c>
      <c r="DA502" s="66">
        <f>[52]ACCOUNTALLOC!DA502</f>
        <v>0</v>
      </c>
      <c r="DB502" s="66">
        <f>[52]ACCOUNTALLOC!DB502</f>
        <v>0</v>
      </c>
      <c r="DC502" s="66">
        <f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>[52]ACCOUNTALLOC!E505</f>
        <v>0</v>
      </c>
      <c r="F505" s="697">
        <f>[52]ACCOUNTALLOC!F505</f>
        <v>0</v>
      </c>
      <c r="G505" s="697">
        <f>[52]ACCOUNTALLOC!G505</f>
        <v>0</v>
      </c>
      <c r="H505" s="697">
        <f>[52]ACCOUNTALLOC!H505</f>
        <v>0</v>
      </c>
      <c r="I505" s="697">
        <f>[52]ACCOUNTALLOC!I505</f>
        <v>0</v>
      </c>
      <c r="J505" s="697">
        <f>[52]ACCOUNTALLOC!J505</f>
        <v>0</v>
      </c>
      <c r="K505" s="697">
        <f>[52]ACCOUNTALLOC!K505</f>
        <v>0</v>
      </c>
      <c r="L505" s="698"/>
      <c r="M505" s="697">
        <f>[52]ACCOUNTALLOC!M505</f>
        <v>0</v>
      </c>
      <c r="N505" s="697">
        <f>[52]ACCOUNTALLOC!N505</f>
        <v>0</v>
      </c>
      <c r="O505" s="697">
        <f>[52]ACCOUNTALLOC!O505</f>
        <v>0</v>
      </c>
      <c r="P505" s="697">
        <f>[52]ACCOUNTALLOC!P505</f>
        <v>0</v>
      </c>
      <c r="Q505" s="697">
        <f>[52]ACCOUNTALLOC!Q505</f>
        <v>0</v>
      </c>
      <c r="R505" s="697">
        <f>[52]ACCOUNTALLOC!R505</f>
        <v>0</v>
      </c>
      <c r="S505" s="697">
        <f>[52]ACCOUNTALLOC!S505</f>
        <v>0</v>
      </c>
      <c r="T505" s="698"/>
      <c r="U505" s="697">
        <f>[52]ACCOUNTALLOC!U505</f>
        <v>0</v>
      </c>
      <c r="V505" s="697">
        <f>[52]ACCOUNTALLOC!V505</f>
        <v>0</v>
      </c>
      <c r="W505" s="697">
        <f>[52]ACCOUNTALLOC!W505</f>
        <v>0</v>
      </c>
      <c r="X505" s="697">
        <f>[52]ACCOUNTALLOC!X505</f>
        <v>0</v>
      </c>
      <c r="Y505" s="697">
        <f>[52]ACCOUNTALLOC!Y505</f>
        <v>0</v>
      </c>
      <c r="Z505" s="697">
        <f>[52]ACCOUNTALLOC!Z505</f>
        <v>0</v>
      </c>
      <c r="AA505" s="697">
        <f>[52]ACCOUNTALLOC!AA505</f>
        <v>0</v>
      </c>
      <c r="AB505" s="698"/>
      <c r="AC505" s="697">
        <f>[52]ACCOUNTALLOC!AC505</f>
        <v>0</v>
      </c>
      <c r="AD505" s="697">
        <f>[52]ACCOUNTALLOC!AD505</f>
        <v>0</v>
      </c>
      <c r="AE505" s="697">
        <f>[52]ACCOUNTALLOC!AE505</f>
        <v>0</v>
      </c>
      <c r="AF505" s="697">
        <f>[52]ACCOUNTALLOC!AF505</f>
        <v>0</v>
      </c>
      <c r="AG505" s="697">
        <f>[52]ACCOUNTALLOC!AG505</f>
        <v>0</v>
      </c>
      <c r="AH505" s="697">
        <f>[52]ACCOUNTALLOC!AH505</f>
        <v>0</v>
      </c>
      <c r="AI505" s="697">
        <f>[52]ACCOUNTALLOC!AI505</f>
        <v>0</v>
      </c>
      <c r="AJ505" s="698"/>
      <c r="AK505" s="697">
        <f>[52]ACCOUNTALLOC!AK505</f>
        <v>0</v>
      </c>
      <c r="AL505" s="697">
        <f>[52]ACCOUNTALLOC!AL505</f>
        <v>0</v>
      </c>
      <c r="AM505" s="697">
        <f>[52]ACCOUNTALLOC!AM505</f>
        <v>0</v>
      </c>
      <c r="AN505" s="697">
        <f>[52]ACCOUNTALLOC!AN505</f>
        <v>0</v>
      </c>
      <c r="AO505" s="697">
        <f>[52]ACCOUNTALLOC!AO505</f>
        <v>0</v>
      </c>
      <c r="AP505" s="697">
        <f>[52]ACCOUNTALLOC!AP505</f>
        <v>0</v>
      </c>
      <c r="AQ505" s="697">
        <f>[52]ACCOUNTALLOC!AQ505</f>
        <v>0</v>
      </c>
      <c r="AR505" s="698"/>
      <c r="AS505" s="697">
        <f>[52]ACCOUNTALLOC!AS505</f>
        <v>0</v>
      </c>
      <c r="AT505" s="697">
        <f>[52]ACCOUNTALLOC!AT505</f>
        <v>0</v>
      </c>
      <c r="AU505" s="697">
        <f>[52]ACCOUNTALLOC!AU505</f>
        <v>0</v>
      </c>
      <c r="AV505" s="697">
        <f>[52]ACCOUNTALLOC!AV505</f>
        <v>0</v>
      </c>
      <c r="AW505" s="697">
        <f>[52]ACCOUNTALLOC!AW505</f>
        <v>0</v>
      </c>
      <c r="AX505" s="697">
        <f>[52]ACCOUNTALLOC!AX505</f>
        <v>0</v>
      </c>
      <c r="AY505" s="697">
        <f>[52]ACCOUNTALLOC!AY505</f>
        <v>0</v>
      </c>
      <c r="AZ505" s="698"/>
      <c r="BA505" s="697">
        <f>[52]ACCOUNTALLOC!BA505</f>
        <v>0</v>
      </c>
      <c r="BB505" s="697">
        <f>[52]ACCOUNTALLOC!BB505</f>
        <v>0</v>
      </c>
      <c r="BC505" s="697">
        <f>[52]ACCOUNTALLOC!BC505</f>
        <v>0</v>
      </c>
      <c r="BD505" s="697">
        <f>[52]ACCOUNTALLOC!BD505</f>
        <v>0</v>
      </c>
      <c r="BE505" s="697">
        <f>[52]ACCOUNTALLOC!BE505</f>
        <v>0</v>
      </c>
      <c r="BF505" s="697">
        <f>[52]ACCOUNTALLOC!BF505</f>
        <v>0</v>
      </c>
      <c r="BG505" s="697">
        <f>[52]ACCOUNTALLOC!BG505</f>
        <v>0</v>
      </c>
      <c r="BH505" s="698"/>
      <c r="BI505" s="697">
        <f>[52]ACCOUNTALLOC!BI505</f>
        <v>0</v>
      </c>
      <c r="BJ505" s="697">
        <f>[52]ACCOUNTALLOC!BJ505</f>
        <v>0</v>
      </c>
      <c r="BK505" s="697">
        <f>[52]ACCOUNTALLOC!BK505</f>
        <v>0</v>
      </c>
      <c r="BL505" s="697">
        <f>[52]ACCOUNTALLOC!BL505</f>
        <v>0</v>
      </c>
      <c r="BM505" s="697">
        <f>[52]ACCOUNTALLOC!BM505</f>
        <v>0</v>
      </c>
      <c r="BN505" s="697">
        <f>[52]ACCOUNTALLOC!BN505</f>
        <v>0</v>
      </c>
      <c r="BO505" s="697">
        <f>[52]ACCOUNTALLOC!BO505</f>
        <v>0</v>
      </c>
      <c r="BP505" s="698"/>
      <c r="BQ505" s="697">
        <f>[52]ACCOUNTALLOC!BQ505</f>
        <v>0</v>
      </c>
      <c r="BR505" s="697">
        <f>[52]ACCOUNTALLOC!BR505</f>
        <v>0</v>
      </c>
      <c r="BS505" s="697">
        <f>[52]ACCOUNTALLOC!BS505</f>
        <v>0</v>
      </c>
      <c r="BT505" s="697">
        <f>[52]ACCOUNTALLOC!BT505</f>
        <v>0</v>
      </c>
      <c r="BU505" s="697">
        <f>[52]ACCOUNTALLOC!BU505</f>
        <v>0</v>
      </c>
      <c r="BV505" s="697">
        <f>[52]ACCOUNTALLOC!BV505</f>
        <v>0</v>
      </c>
      <c r="BW505" s="697">
        <f>[52]ACCOUNTALLOC!BW505</f>
        <v>0</v>
      </c>
      <c r="BX505" s="698"/>
      <c r="BY505" s="697">
        <f>[52]ACCOUNTALLOC!BY505</f>
        <v>0</v>
      </c>
      <c r="BZ505" s="697">
        <f>[52]ACCOUNTALLOC!BZ505</f>
        <v>0</v>
      </c>
      <c r="CA505" s="697">
        <f>[52]ACCOUNTALLOC!CA505</f>
        <v>0</v>
      </c>
      <c r="CB505" s="697">
        <f>[52]ACCOUNTALLOC!CB505</f>
        <v>0</v>
      </c>
      <c r="CC505" s="697">
        <f>[52]ACCOUNTALLOC!CC505</f>
        <v>0</v>
      </c>
      <c r="CD505" s="697">
        <f>[52]ACCOUNTALLOC!CD505</f>
        <v>0</v>
      </c>
      <c r="CE505" s="697">
        <f>[52]ACCOUNTALLOC!CE505</f>
        <v>0</v>
      </c>
      <c r="CF505" s="698"/>
      <c r="CG505" s="697">
        <f>[52]ACCOUNTALLOC!CG505</f>
        <v>0</v>
      </c>
      <c r="CH505" s="697">
        <f>[52]ACCOUNTALLOC!CH505</f>
        <v>0</v>
      </c>
      <c r="CI505" s="697">
        <f>[52]ACCOUNTALLOC!CI505</f>
        <v>0</v>
      </c>
      <c r="CJ505" s="697">
        <f>[52]ACCOUNTALLOC!CJ505</f>
        <v>0</v>
      </c>
      <c r="CK505" s="697">
        <f>[52]ACCOUNTALLOC!CK505</f>
        <v>0</v>
      </c>
      <c r="CL505" s="697">
        <f>[52]ACCOUNTALLOC!CL505</f>
        <v>0</v>
      </c>
      <c r="CM505" s="697">
        <f>[52]ACCOUNTALLOC!CM505</f>
        <v>0</v>
      </c>
      <c r="CN505" s="698">
        <f>[52]ACCOUNTALLOC!CN505</f>
        <v>0</v>
      </c>
      <c r="CO505" s="697">
        <f>[52]ACCOUNTALLOC!CO505</f>
        <v>0</v>
      </c>
      <c r="CP505" s="697">
        <f>[52]ACCOUNTALLOC!CP505</f>
        <v>0</v>
      </c>
      <c r="CQ505" s="697">
        <f>[52]ACCOUNTALLOC!CQ505</f>
        <v>0</v>
      </c>
      <c r="CR505" s="697">
        <f>[52]ACCOUNTALLOC!CR505</f>
        <v>0</v>
      </c>
      <c r="CS505" s="697">
        <f>[52]ACCOUNTALLOC!CS505</f>
        <v>0</v>
      </c>
      <c r="CT505" s="697">
        <f>[52]ACCOUNTALLOC!CT505</f>
        <v>0</v>
      </c>
      <c r="CU505" s="697">
        <f>[52]ACCOUNTALLOC!CU505</f>
        <v>0</v>
      </c>
      <c r="CW505" s="65">
        <f>[52]ACCOUNTALLOC!CW505</f>
        <v>0</v>
      </c>
      <c r="CX505" s="65">
        <f>[52]ACCOUNTALLOC!CX505</f>
        <v>0</v>
      </c>
      <c r="CY505" s="65">
        <f>[52]ACCOUNTALLOC!CY505</f>
        <v>0</v>
      </c>
      <c r="CZ505" s="65">
        <f>[52]ACCOUNTALLOC!CZ505</f>
        <v>0</v>
      </c>
      <c r="DA505" s="65">
        <f>[52]ACCOUNTALLOC!DA505</f>
        <v>0</v>
      </c>
      <c r="DB505" s="65">
        <f>[52]ACCOUNTALLOC!DB505</f>
        <v>0</v>
      </c>
      <c r="DC505" s="65">
        <f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>[52]ACCOUNTALLOC!E506</f>
        <v>0</v>
      </c>
      <c r="F506" s="697">
        <f>[52]ACCOUNTALLOC!F506</f>
        <v>0</v>
      </c>
      <c r="G506" s="697">
        <f>[52]ACCOUNTALLOC!G506</f>
        <v>0</v>
      </c>
      <c r="H506" s="697">
        <f>[52]ACCOUNTALLOC!H506</f>
        <v>0</v>
      </c>
      <c r="I506" s="697">
        <f>[52]ACCOUNTALLOC!I506</f>
        <v>0</v>
      </c>
      <c r="J506" s="697">
        <f>[52]ACCOUNTALLOC!J506</f>
        <v>0</v>
      </c>
      <c r="K506" s="697">
        <f>[52]ACCOUNTALLOC!K506</f>
        <v>0</v>
      </c>
      <c r="L506" s="698"/>
      <c r="M506" s="697">
        <f>[52]ACCOUNTALLOC!M506</f>
        <v>0</v>
      </c>
      <c r="N506" s="697">
        <f>[52]ACCOUNTALLOC!N506</f>
        <v>0</v>
      </c>
      <c r="O506" s="697">
        <f>[52]ACCOUNTALLOC!O506</f>
        <v>0</v>
      </c>
      <c r="P506" s="697">
        <f>[52]ACCOUNTALLOC!P506</f>
        <v>0</v>
      </c>
      <c r="Q506" s="697">
        <f>[52]ACCOUNTALLOC!Q506</f>
        <v>0</v>
      </c>
      <c r="R506" s="697">
        <f>[52]ACCOUNTALLOC!R506</f>
        <v>0</v>
      </c>
      <c r="S506" s="697">
        <f>[52]ACCOUNTALLOC!S506</f>
        <v>0</v>
      </c>
      <c r="T506" s="698"/>
      <c r="U506" s="697">
        <f>[52]ACCOUNTALLOC!U506</f>
        <v>0</v>
      </c>
      <c r="V506" s="697">
        <f>[52]ACCOUNTALLOC!V506</f>
        <v>0</v>
      </c>
      <c r="W506" s="697">
        <f>[52]ACCOUNTALLOC!W506</f>
        <v>0</v>
      </c>
      <c r="X506" s="697">
        <f>[52]ACCOUNTALLOC!X506</f>
        <v>0</v>
      </c>
      <c r="Y506" s="697">
        <f>[52]ACCOUNTALLOC!Y506</f>
        <v>0</v>
      </c>
      <c r="Z506" s="697">
        <f>[52]ACCOUNTALLOC!Z506</f>
        <v>0</v>
      </c>
      <c r="AA506" s="697">
        <f>[52]ACCOUNTALLOC!AA506</f>
        <v>0</v>
      </c>
      <c r="AB506" s="698"/>
      <c r="AC506" s="697">
        <f>[52]ACCOUNTALLOC!AC506</f>
        <v>0</v>
      </c>
      <c r="AD506" s="697">
        <f>[52]ACCOUNTALLOC!AD506</f>
        <v>0</v>
      </c>
      <c r="AE506" s="697">
        <f>[52]ACCOUNTALLOC!AE506</f>
        <v>0</v>
      </c>
      <c r="AF506" s="697">
        <f>[52]ACCOUNTALLOC!AF506</f>
        <v>0</v>
      </c>
      <c r="AG506" s="697">
        <f>[52]ACCOUNTALLOC!AG506</f>
        <v>0</v>
      </c>
      <c r="AH506" s="697">
        <f>[52]ACCOUNTALLOC!AH506</f>
        <v>0</v>
      </c>
      <c r="AI506" s="697">
        <f>[52]ACCOUNTALLOC!AI506</f>
        <v>0</v>
      </c>
      <c r="AJ506" s="698"/>
      <c r="AK506" s="697">
        <f>[52]ACCOUNTALLOC!AK506</f>
        <v>0</v>
      </c>
      <c r="AL506" s="697">
        <f>[52]ACCOUNTALLOC!AL506</f>
        <v>0</v>
      </c>
      <c r="AM506" s="697">
        <f>[52]ACCOUNTALLOC!AM506</f>
        <v>0</v>
      </c>
      <c r="AN506" s="697">
        <f>[52]ACCOUNTALLOC!AN506</f>
        <v>0</v>
      </c>
      <c r="AO506" s="697">
        <f>[52]ACCOUNTALLOC!AO506</f>
        <v>0</v>
      </c>
      <c r="AP506" s="697">
        <f>[52]ACCOUNTALLOC!AP506</f>
        <v>0</v>
      </c>
      <c r="AQ506" s="697">
        <f>[52]ACCOUNTALLOC!AQ506</f>
        <v>0</v>
      </c>
      <c r="AR506" s="698"/>
      <c r="AS506" s="697">
        <f>[52]ACCOUNTALLOC!AS506</f>
        <v>0</v>
      </c>
      <c r="AT506" s="697">
        <f>[52]ACCOUNTALLOC!AT506</f>
        <v>0</v>
      </c>
      <c r="AU506" s="697">
        <f>[52]ACCOUNTALLOC!AU506</f>
        <v>0</v>
      </c>
      <c r="AV506" s="697">
        <f>[52]ACCOUNTALLOC!AV506</f>
        <v>0</v>
      </c>
      <c r="AW506" s="697">
        <f>[52]ACCOUNTALLOC!AW506</f>
        <v>0</v>
      </c>
      <c r="AX506" s="697">
        <f>[52]ACCOUNTALLOC!AX506</f>
        <v>0</v>
      </c>
      <c r="AY506" s="697">
        <f>[52]ACCOUNTALLOC!AY506</f>
        <v>0</v>
      </c>
      <c r="AZ506" s="698"/>
      <c r="BA506" s="697">
        <f>[52]ACCOUNTALLOC!BA506</f>
        <v>0</v>
      </c>
      <c r="BB506" s="697">
        <f>[52]ACCOUNTALLOC!BB506</f>
        <v>0</v>
      </c>
      <c r="BC506" s="697">
        <f>[52]ACCOUNTALLOC!BC506</f>
        <v>0</v>
      </c>
      <c r="BD506" s="697">
        <f>[52]ACCOUNTALLOC!BD506</f>
        <v>0</v>
      </c>
      <c r="BE506" s="697">
        <f>[52]ACCOUNTALLOC!BE506</f>
        <v>0</v>
      </c>
      <c r="BF506" s="697">
        <f>[52]ACCOUNTALLOC!BF506</f>
        <v>0</v>
      </c>
      <c r="BG506" s="697">
        <f>[52]ACCOUNTALLOC!BG506</f>
        <v>0</v>
      </c>
      <c r="BH506" s="698"/>
      <c r="BI506" s="697">
        <f>[52]ACCOUNTALLOC!BI506</f>
        <v>0</v>
      </c>
      <c r="BJ506" s="697">
        <f>[52]ACCOUNTALLOC!BJ506</f>
        <v>0</v>
      </c>
      <c r="BK506" s="697">
        <f>[52]ACCOUNTALLOC!BK506</f>
        <v>0</v>
      </c>
      <c r="BL506" s="697">
        <f>[52]ACCOUNTALLOC!BL506</f>
        <v>0</v>
      </c>
      <c r="BM506" s="697">
        <f>[52]ACCOUNTALLOC!BM506</f>
        <v>0</v>
      </c>
      <c r="BN506" s="697">
        <f>[52]ACCOUNTALLOC!BN506</f>
        <v>0</v>
      </c>
      <c r="BO506" s="697">
        <f>[52]ACCOUNTALLOC!BO506</f>
        <v>0</v>
      </c>
      <c r="BP506" s="698"/>
      <c r="BQ506" s="697">
        <f>[52]ACCOUNTALLOC!BQ506</f>
        <v>0</v>
      </c>
      <c r="BR506" s="697">
        <f>[52]ACCOUNTALLOC!BR506</f>
        <v>0</v>
      </c>
      <c r="BS506" s="697">
        <f>[52]ACCOUNTALLOC!BS506</f>
        <v>0</v>
      </c>
      <c r="BT506" s="697">
        <f>[52]ACCOUNTALLOC!BT506</f>
        <v>0</v>
      </c>
      <c r="BU506" s="697">
        <f>[52]ACCOUNTALLOC!BU506</f>
        <v>0</v>
      </c>
      <c r="BV506" s="697">
        <f>[52]ACCOUNTALLOC!BV506</f>
        <v>0</v>
      </c>
      <c r="BW506" s="697">
        <f>[52]ACCOUNTALLOC!BW506</f>
        <v>0</v>
      </c>
      <c r="BX506" s="698"/>
      <c r="BY506" s="697">
        <f>[52]ACCOUNTALLOC!BY506</f>
        <v>0</v>
      </c>
      <c r="BZ506" s="697">
        <f>[52]ACCOUNTALLOC!BZ506</f>
        <v>0</v>
      </c>
      <c r="CA506" s="697">
        <f>[52]ACCOUNTALLOC!CA506</f>
        <v>0</v>
      </c>
      <c r="CB506" s="697">
        <f>[52]ACCOUNTALLOC!CB506</f>
        <v>0</v>
      </c>
      <c r="CC506" s="697">
        <f>[52]ACCOUNTALLOC!CC506</f>
        <v>0</v>
      </c>
      <c r="CD506" s="697">
        <f>[52]ACCOUNTALLOC!CD506</f>
        <v>0</v>
      </c>
      <c r="CE506" s="697">
        <f>[52]ACCOUNTALLOC!CE506</f>
        <v>0</v>
      </c>
      <c r="CF506" s="698"/>
      <c r="CG506" s="697">
        <f>[52]ACCOUNTALLOC!CG506</f>
        <v>0</v>
      </c>
      <c r="CH506" s="697">
        <f>[52]ACCOUNTALLOC!CH506</f>
        <v>0</v>
      </c>
      <c r="CI506" s="697">
        <f>[52]ACCOUNTALLOC!CI506</f>
        <v>0</v>
      </c>
      <c r="CJ506" s="697">
        <f>[52]ACCOUNTALLOC!CJ506</f>
        <v>0</v>
      </c>
      <c r="CK506" s="697">
        <f>[52]ACCOUNTALLOC!CK506</f>
        <v>0</v>
      </c>
      <c r="CL506" s="697">
        <f>[52]ACCOUNTALLOC!CL506</f>
        <v>0</v>
      </c>
      <c r="CM506" s="697">
        <f>[52]ACCOUNTALLOC!CM506</f>
        <v>0</v>
      </c>
      <c r="CN506" s="698">
        <f>[52]ACCOUNTALLOC!CN506</f>
        <v>0</v>
      </c>
      <c r="CO506" s="697">
        <f>[52]ACCOUNTALLOC!CO506</f>
        <v>0</v>
      </c>
      <c r="CP506" s="697">
        <f>[52]ACCOUNTALLOC!CP506</f>
        <v>0</v>
      </c>
      <c r="CQ506" s="697">
        <f>[52]ACCOUNTALLOC!CQ506</f>
        <v>0</v>
      </c>
      <c r="CR506" s="697">
        <f>[52]ACCOUNTALLOC!CR506</f>
        <v>0</v>
      </c>
      <c r="CS506" s="697">
        <f>[52]ACCOUNTALLOC!CS506</f>
        <v>0</v>
      </c>
      <c r="CT506" s="697">
        <f>[52]ACCOUNTALLOC!CT506</f>
        <v>0</v>
      </c>
      <c r="CU506" s="697">
        <f>[52]ACCOUNTALLOC!CU506</f>
        <v>0</v>
      </c>
      <c r="CW506" s="65">
        <f>[52]ACCOUNTALLOC!CW506</f>
        <v>0</v>
      </c>
      <c r="CX506" s="65">
        <f>[52]ACCOUNTALLOC!CX506</f>
        <v>0</v>
      </c>
      <c r="CY506" s="65">
        <f>[52]ACCOUNTALLOC!CY506</f>
        <v>0</v>
      </c>
      <c r="CZ506" s="65">
        <f>[52]ACCOUNTALLOC!CZ506</f>
        <v>0</v>
      </c>
      <c r="DA506" s="65">
        <f>[52]ACCOUNTALLOC!DA506</f>
        <v>0</v>
      </c>
      <c r="DB506" s="65">
        <f>[52]ACCOUNTALLOC!DB506</f>
        <v>0</v>
      </c>
      <c r="DC506" s="65">
        <f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>[52]ACCOUNTALLOC!E507</f>
        <v>0</v>
      </c>
      <c r="F507" s="697">
        <f>[52]ACCOUNTALLOC!F507</f>
        <v>0</v>
      </c>
      <c r="G507" s="697">
        <f>[52]ACCOUNTALLOC!G507</f>
        <v>0</v>
      </c>
      <c r="H507" s="697">
        <f>[52]ACCOUNTALLOC!H507</f>
        <v>0</v>
      </c>
      <c r="I507" s="697">
        <f>[52]ACCOUNTALLOC!I507</f>
        <v>0</v>
      </c>
      <c r="J507" s="697">
        <f>[52]ACCOUNTALLOC!J507</f>
        <v>0</v>
      </c>
      <c r="K507" s="697">
        <f>[52]ACCOUNTALLOC!K507</f>
        <v>0</v>
      </c>
      <c r="L507" s="698"/>
      <c r="M507" s="697">
        <f>[52]ACCOUNTALLOC!M507</f>
        <v>0</v>
      </c>
      <c r="N507" s="697">
        <f>[52]ACCOUNTALLOC!N507</f>
        <v>0</v>
      </c>
      <c r="O507" s="697">
        <f>[52]ACCOUNTALLOC!O507</f>
        <v>0</v>
      </c>
      <c r="P507" s="697">
        <f>[52]ACCOUNTALLOC!P507</f>
        <v>0</v>
      </c>
      <c r="Q507" s="697">
        <f>[52]ACCOUNTALLOC!Q507</f>
        <v>0</v>
      </c>
      <c r="R507" s="697">
        <f>[52]ACCOUNTALLOC!R507</f>
        <v>0</v>
      </c>
      <c r="S507" s="697">
        <f>[52]ACCOUNTALLOC!S507</f>
        <v>0</v>
      </c>
      <c r="T507" s="698"/>
      <c r="U507" s="697">
        <f>[52]ACCOUNTALLOC!U507</f>
        <v>0</v>
      </c>
      <c r="V507" s="697">
        <f>[52]ACCOUNTALLOC!V507</f>
        <v>0</v>
      </c>
      <c r="W507" s="697">
        <f>[52]ACCOUNTALLOC!W507</f>
        <v>0</v>
      </c>
      <c r="X507" s="697">
        <f>[52]ACCOUNTALLOC!X507</f>
        <v>0</v>
      </c>
      <c r="Y507" s="697">
        <f>[52]ACCOUNTALLOC!Y507</f>
        <v>0</v>
      </c>
      <c r="Z507" s="697">
        <f>[52]ACCOUNTALLOC!Z507</f>
        <v>0</v>
      </c>
      <c r="AA507" s="697">
        <f>[52]ACCOUNTALLOC!AA507</f>
        <v>0</v>
      </c>
      <c r="AB507" s="698"/>
      <c r="AC507" s="697">
        <f>[52]ACCOUNTALLOC!AC507</f>
        <v>0</v>
      </c>
      <c r="AD507" s="697">
        <f>[52]ACCOUNTALLOC!AD507</f>
        <v>0</v>
      </c>
      <c r="AE507" s="697">
        <f>[52]ACCOUNTALLOC!AE507</f>
        <v>0</v>
      </c>
      <c r="AF507" s="697">
        <f>[52]ACCOUNTALLOC!AF507</f>
        <v>0</v>
      </c>
      <c r="AG507" s="697">
        <f>[52]ACCOUNTALLOC!AG507</f>
        <v>0</v>
      </c>
      <c r="AH507" s="697">
        <f>[52]ACCOUNTALLOC!AH507</f>
        <v>0</v>
      </c>
      <c r="AI507" s="697">
        <f>[52]ACCOUNTALLOC!AI507</f>
        <v>0</v>
      </c>
      <c r="AJ507" s="698"/>
      <c r="AK507" s="697">
        <f>[52]ACCOUNTALLOC!AK507</f>
        <v>0</v>
      </c>
      <c r="AL507" s="697">
        <f>[52]ACCOUNTALLOC!AL507</f>
        <v>0</v>
      </c>
      <c r="AM507" s="697">
        <f>[52]ACCOUNTALLOC!AM507</f>
        <v>0</v>
      </c>
      <c r="AN507" s="697">
        <f>[52]ACCOUNTALLOC!AN507</f>
        <v>0</v>
      </c>
      <c r="AO507" s="697">
        <f>[52]ACCOUNTALLOC!AO507</f>
        <v>0</v>
      </c>
      <c r="AP507" s="697">
        <f>[52]ACCOUNTALLOC!AP507</f>
        <v>0</v>
      </c>
      <c r="AQ507" s="697">
        <f>[52]ACCOUNTALLOC!AQ507</f>
        <v>0</v>
      </c>
      <c r="AR507" s="698"/>
      <c r="AS507" s="697">
        <f>[52]ACCOUNTALLOC!AS507</f>
        <v>0</v>
      </c>
      <c r="AT507" s="697">
        <f>[52]ACCOUNTALLOC!AT507</f>
        <v>0</v>
      </c>
      <c r="AU507" s="697">
        <f>[52]ACCOUNTALLOC!AU507</f>
        <v>0</v>
      </c>
      <c r="AV507" s="697">
        <f>[52]ACCOUNTALLOC!AV507</f>
        <v>0</v>
      </c>
      <c r="AW507" s="697">
        <f>[52]ACCOUNTALLOC!AW507</f>
        <v>0</v>
      </c>
      <c r="AX507" s="697">
        <f>[52]ACCOUNTALLOC!AX507</f>
        <v>0</v>
      </c>
      <c r="AY507" s="697">
        <f>[52]ACCOUNTALLOC!AY507</f>
        <v>0</v>
      </c>
      <c r="AZ507" s="698"/>
      <c r="BA507" s="697">
        <f>[52]ACCOUNTALLOC!BA507</f>
        <v>0</v>
      </c>
      <c r="BB507" s="697">
        <f>[52]ACCOUNTALLOC!BB507</f>
        <v>0</v>
      </c>
      <c r="BC507" s="697">
        <f>[52]ACCOUNTALLOC!BC507</f>
        <v>0</v>
      </c>
      <c r="BD507" s="697">
        <f>[52]ACCOUNTALLOC!BD507</f>
        <v>0</v>
      </c>
      <c r="BE507" s="697">
        <f>[52]ACCOUNTALLOC!BE507</f>
        <v>0</v>
      </c>
      <c r="BF507" s="697">
        <f>[52]ACCOUNTALLOC!BF507</f>
        <v>0</v>
      </c>
      <c r="BG507" s="697">
        <f>[52]ACCOUNTALLOC!BG507</f>
        <v>0</v>
      </c>
      <c r="BH507" s="698"/>
      <c r="BI507" s="697">
        <f>[52]ACCOUNTALLOC!BI507</f>
        <v>0</v>
      </c>
      <c r="BJ507" s="697">
        <f>[52]ACCOUNTALLOC!BJ507</f>
        <v>0</v>
      </c>
      <c r="BK507" s="697">
        <f>[52]ACCOUNTALLOC!BK507</f>
        <v>0</v>
      </c>
      <c r="BL507" s="697">
        <f>[52]ACCOUNTALLOC!BL507</f>
        <v>0</v>
      </c>
      <c r="BM507" s="697">
        <f>[52]ACCOUNTALLOC!BM507</f>
        <v>0</v>
      </c>
      <c r="BN507" s="697">
        <f>[52]ACCOUNTALLOC!BN507</f>
        <v>0</v>
      </c>
      <c r="BO507" s="697">
        <f>[52]ACCOUNTALLOC!BO507</f>
        <v>0</v>
      </c>
      <c r="BP507" s="698"/>
      <c r="BQ507" s="697">
        <f>[52]ACCOUNTALLOC!BQ507</f>
        <v>0</v>
      </c>
      <c r="BR507" s="697">
        <f>[52]ACCOUNTALLOC!BR507</f>
        <v>0</v>
      </c>
      <c r="BS507" s="697">
        <f>[52]ACCOUNTALLOC!BS507</f>
        <v>0</v>
      </c>
      <c r="BT507" s="697">
        <f>[52]ACCOUNTALLOC!BT507</f>
        <v>0</v>
      </c>
      <c r="BU507" s="697">
        <f>[52]ACCOUNTALLOC!BU507</f>
        <v>0</v>
      </c>
      <c r="BV507" s="697">
        <f>[52]ACCOUNTALLOC!BV507</f>
        <v>0</v>
      </c>
      <c r="BW507" s="697">
        <f>[52]ACCOUNTALLOC!BW507</f>
        <v>0</v>
      </c>
      <c r="BX507" s="698"/>
      <c r="BY507" s="697">
        <f>[52]ACCOUNTALLOC!BY507</f>
        <v>0</v>
      </c>
      <c r="BZ507" s="697">
        <f>[52]ACCOUNTALLOC!BZ507</f>
        <v>0</v>
      </c>
      <c r="CA507" s="697">
        <f>[52]ACCOUNTALLOC!CA507</f>
        <v>0</v>
      </c>
      <c r="CB507" s="697">
        <f>[52]ACCOUNTALLOC!CB507</f>
        <v>0</v>
      </c>
      <c r="CC507" s="697">
        <f>[52]ACCOUNTALLOC!CC507</f>
        <v>0</v>
      </c>
      <c r="CD507" s="697">
        <f>[52]ACCOUNTALLOC!CD507</f>
        <v>0</v>
      </c>
      <c r="CE507" s="697">
        <f>[52]ACCOUNTALLOC!CE507</f>
        <v>0</v>
      </c>
      <c r="CF507" s="698"/>
      <c r="CG507" s="697">
        <f>[52]ACCOUNTALLOC!CG507</f>
        <v>0</v>
      </c>
      <c r="CH507" s="697">
        <f>[52]ACCOUNTALLOC!CH507</f>
        <v>0</v>
      </c>
      <c r="CI507" s="697">
        <f>[52]ACCOUNTALLOC!CI507</f>
        <v>0</v>
      </c>
      <c r="CJ507" s="697">
        <f>[52]ACCOUNTALLOC!CJ507</f>
        <v>0</v>
      </c>
      <c r="CK507" s="697">
        <f>[52]ACCOUNTALLOC!CK507</f>
        <v>0</v>
      </c>
      <c r="CL507" s="697">
        <f>[52]ACCOUNTALLOC!CL507</f>
        <v>0</v>
      </c>
      <c r="CM507" s="697">
        <f>[52]ACCOUNTALLOC!CM507</f>
        <v>0</v>
      </c>
      <c r="CN507" s="698">
        <f>[52]ACCOUNTALLOC!CN507</f>
        <v>0</v>
      </c>
      <c r="CO507" s="697">
        <f>[52]ACCOUNTALLOC!CO507</f>
        <v>0</v>
      </c>
      <c r="CP507" s="697">
        <f>[52]ACCOUNTALLOC!CP507</f>
        <v>0</v>
      </c>
      <c r="CQ507" s="697">
        <f>[52]ACCOUNTALLOC!CQ507</f>
        <v>0</v>
      </c>
      <c r="CR507" s="697">
        <f>[52]ACCOUNTALLOC!CR507</f>
        <v>0</v>
      </c>
      <c r="CS507" s="697">
        <f>[52]ACCOUNTALLOC!CS507</f>
        <v>0</v>
      </c>
      <c r="CT507" s="697">
        <f>[52]ACCOUNTALLOC!CT507</f>
        <v>0</v>
      </c>
      <c r="CU507" s="697">
        <f>[52]ACCOUNTALLOC!CU507</f>
        <v>0</v>
      </c>
      <c r="CW507" s="65">
        <f>[52]ACCOUNTALLOC!CW507</f>
        <v>0</v>
      </c>
      <c r="CX507" s="65">
        <f>[52]ACCOUNTALLOC!CX507</f>
        <v>0</v>
      </c>
      <c r="CY507" s="65">
        <f>[52]ACCOUNTALLOC!CY507</f>
        <v>0</v>
      </c>
      <c r="CZ507" s="65">
        <f>[52]ACCOUNTALLOC!CZ507</f>
        <v>0</v>
      </c>
      <c r="DA507" s="65">
        <f>[52]ACCOUNTALLOC!DA507</f>
        <v>0</v>
      </c>
      <c r="DB507" s="65">
        <f>[52]ACCOUNTALLOC!DB507</f>
        <v>0</v>
      </c>
      <c r="DC507" s="65">
        <f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>[52]ACCOUNTALLOC!E508</f>
        <v>0</v>
      </c>
      <c r="F508" s="697">
        <f>[52]ACCOUNTALLOC!F508</f>
        <v>0</v>
      </c>
      <c r="G508" s="697">
        <f>[52]ACCOUNTALLOC!G508</f>
        <v>0</v>
      </c>
      <c r="H508" s="697">
        <f>[52]ACCOUNTALLOC!H508</f>
        <v>0</v>
      </c>
      <c r="I508" s="697">
        <f>[52]ACCOUNTALLOC!I508</f>
        <v>0</v>
      </c>
      <c r="J508" s="697">
        <f>[52]ACCOUNTALLOC!J508</f>
        <v>0</v>
      </c>
      <c r="K508" s="697">
        <f>[52]ACCOUNTALLOC!K508</f>
        <v>0</v>
      </c>
      <c r="L508" s="698"/>
      <c r="M508" s="697">
        <f>[52]ACCOUNTALLOC!M508</f>
        <v>0</v>
      </c>
      <c r="N508" s="697">
        <f>[52]ACCOUNTALLOC!N508</f>
        <v>0</v>
      </c>
      <c r="O508" s="697">
        <f>[52]ACCOUNTALLOC!O508</f>
        <v>0</v>
      </c>
      <c r="P508" s="697">
        <f>[52]ACCOUNTALLOC!P508</f>
        <v>0</v>
      </c>
      <c r="Q508" s="697">
        <f>[52]ACCOUNTALLOC!Q508</f>
        <v>0</v>
      </c>
      <c r="R508" s="697">
        <f>[52]ACCOUNTALLOC!R508</f>
        <v>0</v>
      </c>
      <c r="S508" s="697">
        <f>[52]ACCOUNTALLOC!S508</f>
        <v>0</v>
      </c>
      <c r="T508" s="698"/>
      <c r="U508" s="697">
        <f>[52]ACCOUNTALLOC!U508</f>
        <v>0</v>
      </c>
      <c r="V508" s="697">
        <f>[52]ACCOUNTALLOC!V508</f>
        <v>0</v>
      </c>
      <c r="W508" s="697">
        <f>[52]ACCOUNTALLOC!W508</f>
        <v>0</v>
      </c>
      <c r="X508" s="697">
        <f>[52]ACCOUNTALLOC!X508</f>
        <v>0</v>
      </c>
      <c r="Y508" s="697">
        <f>[52]ACCOUNTALLOC!Y508</f>
        <v>0</v>
      </c>
      <c r="Z508" s="697">
        <f>[52]ACCOUNTALLOC!Z508</f>
        <v>0</v>
      </c>
      <c r="AA508" s="697">
        <f>[52]ACCOUNTALLOC!AA508</f>
        <v>0</v>
      </c>
      <c r="AB508" s="698"/>
      <c r="AC508" s="697">
        <f>[52]ACCOUNTALLOC!AC508</f>
        <v>0</v>
      </c>
      <c r="AD508" s="697">
        <f>[52]ACCOUNTALLOC!AD508</f>
        <v>0</v>
      </c>
      <c r="AE508" s="697">
        <f>[52]ACCOUNTALLOC!AE508</f>
        <v>0</v>
      </c>
      <c r="AF508" s="697">
        <f>[52]ACCOUNTALLOC!AF508</f>
        <v>0</v>
      </c>
      <c r="AG508" s="697">
        <f>[52]ACCOUNTALLOC!AG508</f>
        <v>0</v>
      </c>
      <c r="AH508" s="697">
        <f>[52]ACCOUNTALLOC!AH508</f>
        <v>0</v>
      </c>
      <c r="AI508" s="697">
        <f>[52]ACCOUNTALLOC!AI508</f>
        <v>0</v>
      </c>
      <c r="AJ508" s="698"/>
      <c r="AK508" s="697">
        <f>[52]ACCOUNTALLOC!AK508</f>
        <v>0</v>
      </c>
      <c r="AL508" s="697">
        <f>[52]ACCOUNTALLOC!AL508</f>
        <v>0</v>
      </c>
      <c r="AM508" s="697">
        <f>[52]ACCOUNTALLOC!AM508</f>
        <v>0</v>
      </c>
      <c r="AN508" s="697">
        <f>[52]ACCOUNTALLOC!AN508</f>
        <v>0</v>
      </c>
      <c r="AO508" s="697">
        <f>[52]ACCOUNTALLOC!AO508</f>
        <v>0</v>
      </c>
      <c r="AP508" s="697">
        <f>[52]ACCOUNTALLOC!AP508</f>
        <v>0</v>
      </c>
      <c r="AQ508" s="697">
        <f>[52]ACCOUNTALLOC!AQ508</f>
        <v>0</v>
      </c>
      <c r="AR508" s="698"/>
      <c r="AS508" s="697">
        <f>[52]ACCOUNTALLOC!AS508</f>
        <v>0</v>
      </c>
      <c r="AT508" s="697">
        <f>[52]ACCOUNTALLOC!AT508</f>
        <v>0</v>
      </c>
      <c r="AU508" s="697">
        <f>[52]ACCOUNTALLOC!AU508</f>
        <v>0</v>
      </c>
      <c r="AV508" s="697">
        <f>[52]ACCOUNTALLOC!AV508</f>
        <v>0</v>
      </c>
      <c r="AW508" s="697">
        <f>[52]ACCOUNTALLOC!AW508</f>
        <v>0</v>
      </c>
      <c r="AX508" s="697">
        <f>[52]ACCOUNTALLOC!AX508</f>
        <v>0</v>
      </c>
      <c r="AY508" s="697">
        <f>[52]ACCOUNTALLOC!AY508</f>
        <v>0</v>
      </c>
      <c r="AZ508" s="698"/>
      <c r="BA508" s="697">
        <f>[52]ACCOUNTALLOC!BA508</f>
        <v>0</v>
      </c>
      <c r="BB508" s="697">
        <f>[52]ACCOUNTALLOC!BB508</f>
        <v>0</v>
      </c>
      <c r="BC508" s="697">
        <f>[52]ACCOUNTALLOC!BC508</f>
        <v>0</v>
      </c>
      <c r="BD508" s="697">
        <f>[52]ACCOUNTALLOC!BD508</f>
        <v>0</v>
      </c>
      <c r="BE508" s="697">
        <f>[52]ACCOUNTALLOC!BE508</f>
        <v>0</v>
      </c>
      <c r="BF508" s="697">
        <f>[52]ACCOUNTALLOC!BF508</f>
        <v>0</v>
      </c>
      <c r="BG508" s="697">
        <f>[52]ACCOUNTALLOC!BG508</f>
        <v>0</v>
      </c>
      <c r="BH508" s="698"/>
      <c r="BI508" s="697">
        <f>[52]ACCOUNTALLOC!BI508</f>
        <v>0</v>
      </c>
      <c r="BJ508" s="697">
        <f>[52]ACCOUNTALLOC!BJ508</f>
        <v>0</v>
      </c>
      <c r="BK508" s="697">
        <f>[52]ACCOUNTALLOC!BK508</f>
        <v>0</v>
      </c>
      <c r="BL508" s="697">
        <f>[52]ACCOUNTALLOC!BL508</f>
        <v>0</v>
      </c>
      <c r="BM508" s="697">
        <f>[52]ACCOUNTALLOC!BM508</f>
        <v>0</v>
      </c>
      <c r="BN508" s="697">
        <f>[52]ACCOUNTALLOC!BN508</f>
        <v>0</v>
      </c>
      <c r="BO508" s="697">
        <f>[52]ACCOUNTALLOC!BO508</f>
        <v>0</v>
      </c>
      <c r="BP508" s="698"/>
      <c r="BQ508" s="697">
        <f>[52]ACCOUNTALLOC!BQ508</f>
        <v>0</v>
      </c>
      <c r="BR508" s="697">
        <f>[52]ACCOUNTALLOC!BR508</f>
        <v>0</v>
      </c>
      <c r="BS508" s="697">
        <f>[52]ACCOUNTALLOC!BS508</f>
        <v>0</v>
      </c>
      <c r="BT508" s="697">
        <f>[52]ACCOUNTALLOC!BT508</f>
        <v>0</v>
      </c>
      <c r="BU508" s="697">
        <f>[52]ACCOUNTALLOC!BU508</f>
        <v>0</v>
      </c>
      <c r="BV508" s="697">
        <f>[52]ACCOUNTALLOC!BV508</f>
        <v>0</v>
      </c>
      <c r="BW508" s="697">
        <f>[52]ACCOUNTALLOC!BW508</f>
        <v>0</v>
      </c>
      <c r="BX508" s="698"/>
      <c r="BY508" s="697">
        <f>[52]ACCOUNTALLOC!BY508</f>
        <v>0</v>
      </c>
      <c r="BZ508" s="697">
        <f>[52]ACCOUNTALLOC!BZ508</f>
        <v>0</v>
      </c>
      <c r="CA508" s="697">
        <f>[52]ACCOUNTALLOC!CA508</f>
        <v>0</v>
      </c>
      <c r="CB508" s="697">
        <f>[52]ACCOUNTALLOC!CB508</f>
        <v>0</v>
      </c>
      <c r="CC508" s="697">
        <f>[52]ACCOUNTALLOC!CC508</f>
        <v>0</v>
      </c>
      <c r="CD508" s="697">
        <f>[52]ACCOUNTALLOC!CD508</f>
        <v>0</v>
      </c>
      <c r="CE508" s="697">
        <f>[52]ACCOUNTALLOC!CE508</f>
        <v>0</v>
      </c>
      <c r="CF508" s="698"/>
      <c r="CG508" s="697">
        <f>[52]ACCOUNTALLOC!CG508</f>
        <v>0</v>
      </c>
      <c r="CH508" s="697">
        <f>[52]ACCOUNTALLOC!CH508</f>
        <v>0</v>
      </c>
      <c r="CI508" s="697">
        <f>[52]ACCOUNTALLOC!CI508</f>
        <v>0</v>
      </c>
      <c r="CJ508" s="697">
        <f>[52]ACCOUNTALLOC!CJ508</f>
        <v>0</v>
      </c>
      <c r="CK508" s="697">
        <f>[52]ACCOUNTALLOC!CK508</f>
        <v>0</v>
      </c>
      <c r="CL508" s="697">
        <f>[52]ACCOUNTALLOC!CL508</f>
        <v>0</v>
      </c>
      <c r="CM508" s="697">
        <f>[52]ACCOUNTALLOC!CM508</f>
        <v>0</v>
      </c>
      <c r="CN508" s="698">
        <f>[52]ACCOUNTALLOC!CN508</f>
        <v>0</v>
      </c>
      <c r="CO508" s="697">
        <f>[52]ACCOUNTALLOC!CO508</f>
        <v>0</v>
      </c>
      <c r="CP508" s="697">
        <f>[52]ACCOUNTALLOC!CP508</f>
        <v>0</v>
      </c>
      <c r="CQ508" s="697">
        <f>[52]ACCOUNTALLOC!CQ508</f>
        <v>0</v>
      </c>
      <c r="CR508" s="697">
        <f>[52]ACCOUNTALLOC!CR508</f>
        <v>0</v>
      </c>
      <c r="CS508" s="697">
        <f>[52]ACCOUNTALLOC!CS508</f>
        <v>0</v>
      </c>
      <c r="CT508" s="697">
        <f>[52]ACCOUNTALLOC!CT508</f>
        <v>0</v>
      </c>
      <c r="CU508" s="697">
        <f>[52]ACCOUNTALLOC!CU508</f>
        <v>0</v>
      </c>
      <c r="CW508" s="65">
        <f>[52]ACCOUNTALLOC!CW508</f>
        <v>0</v>
      </c>
      <c r="CX508" s="65">
        <f>[52]ACCOUNTALLOC!CX508</f>
        <v>0</v>
      </c>
      <c r="CY508" s="65">
        <f>[52]ACCOUNTALLOC!CY508</f>
        <v>0</v>
      </c>
      <c r="CZ508" s="65">
        <f>[52]ACCOUNTALLOC!CZ508</f>
        <v>0</v>
      </c>
      <c r="DA508" s="65">
        <f>[52]ACCOUNTALLOC!DA508</f>
        <v>0</v>
      </c>
      <c r="DB508" s="65">
        <f>[52]ACCOUNTALLOC!DB508</f>
        <v>0</v>
      </c>
      <c r="DC508" s="65">
        <f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>[52]ACCOUNTALLOC!E509</f>
        <v>0</v>
      </c>
      <c r="F509" s="697">
        <f>[52]ACCOUNTALLOC!F509</f>
        <v>0</v>
      </c>
      <c r="G509" s="697">
        <f>[52]ACCOUNTALLOC!G509</f>
        <v>0</v>
      </c>
      <c r="H509" s="697">
        <f>[52]ACCOUNTALLOC!H509</f>
        <v>0</v>
      </c>
      <c r="I509" s="697">
        <f>[52]ACCOUNTALLOC!I509</f>
        <v>0</v>
      </c>
      <c r="J509" s="697">
        <f>[52]ACCOUNTALLOC!J509</f>
        <v>0</v>
      </c>
      <c r="K509" s="697">
        <f>[52]ACCOUNTALLOC!K509</f>
        <v>0</v>
      </c>
      <c r="L509" s="698"/>
      <c r="M509" s="697">
        <f>[52]ACCOUNTALLOC!M509</f>
        <v>0</v>
      </c>
      <c r="N509" s="697">
        <f>[52]ACCOUNTALLOC!N509</f>
        <v>0</v>
      </c>
      <c r="O509" s="697">
        <f>[52]ACCOUNTALLOC!O509</f>
        <v>0</v>
      </c>
      <c r="P509" s="697">
        <f>[52]ACCOUNTALLOC!P509</f>
        <v>0</v>
      </c>
      <c r="Q509" s="697">
        <f>[52]ACCOUNTALLOC!Q509</f>
        <v>0</v>
      </c>
      <c r="R509" s="697">
        <f>[52]ACCOUNTALLOC!R509</f>
        <v>0</v>
      </c>
      <c r="S509" s="697">
        <f>[52]ACCOUNTALLOC!S509</f>
        <v>0</v>
      </c>
      <c r="T509" s="698"/>
      <c r="U509" s="697">
        <f>[52]ACCOUNTALLOC!U509</f>
        <v>0</v>
      </c>
      <c r="V509" s="697">
        <f>[52]ACCOUNTALLOC!V509</f>
        <v>0</v>
      </c>
      <c r="W509" s="697">
        <f>[52]ACCOUNTALLOC!W509</f>
        <v>0</v>
      </c>
      <c r="X509" s="697">
        <f>[52]ACCOUNTALLOC!X509</f>
        <v>0</v>
      </c>
      <c r="Y509" s="697">
        <f>[52]ACCOUNTALLOC!Y509</f>
        <v>0</v>
      </c>
      <c r="Z509" s="697">
        <f>[52]ACCOUNTALLOC!Z509</f>
        <v>0</v>
      </c>
      <c r="AA509" s="697">
        <f>[52]ACCOUNTALLOC!AA509</f>
        <v>0</v>
      </c>
      <c r="AB509" s="698"/>
      <c r="AC509" s="697">
        <f>[52]ACCOUNTALLOC!AC509</f>
        <v>0</v>
      </c>
      <c r="AD509" s="697">
        <f>[52]ACCOUNTALLOC!AD509</f>
        <v>0</v>
      </c>
      <c r="AE509" s="697">
        <f>[52]ACCOUNTALLOC!AE509</f>
        <v>0</v>
      </c>
      <c r="AF509" s="697">
        <f>[52]ACCOUNTALLOC!AF509</f>
        <v>0</v>
      </c>
      <c r="AG509" s="697">
        <f>[52]ACCOUNTALLOC!AG509</f>
        <v>0</v>
      </c>
      <c r="AH509" s="697">
        <f>[52]ACCOUNTALLOC!AH509</f>
        <v>0</v>
      </c>
      <c r="AI509" s="697">
        <f>[52]ACCOUNTALLOC!AI509</f>
        <v>0</v>
      </c>
      <c r="AJ509" s="698"/>
      <c r="AK509" s="697">
        <f>[52]ACCOUNTALLOC!AK509</f>
        <v>0</v>
      </c>
      <c r="AL509" s="697">
        <f>[52]ACCOUNTALLOC!AL509</f>
        <v>0</v>
      </c>
      <c r="AM509" s="697">
        <f>[52]ACCOUNTALLOC!AM509</f>
        <v>0</v>
      </c>
      <c r="AN509" s="697">
        <f>[52]ACCOUNTALLOC!AN509</f>
        <v>0</v>
      </c>
      <c r="AO509" s="697">
        <f>[52]ACCOUNTALLOC!AO509</f>
        <v>0</v>
      </c>
      <c r="AP509" s="697">
        <f>[52]ACCOUNTALLOC!AP509</f>
        <v>0</v>
      </c>
      <c r="AQ509" s="697">
        <f>[52]ACCOUNTALLOC!AQ509</f>
        <v>0</v>
      </c>
      <c r="AR509" s="698"/>
      <c r="AS509" s="697">
        <f>[52]ACCOUNTALLOC!AS509</f>
        <v>0</v>
      </c>
      <c r="AT509" s="697">
        <f>[52]ACCOUNTALLOC!AT509</f>
        <v>0</v>
      </c>
      <c r="AU509" s="697">
        <f>[52]ACCOUNTALLOC!AU509</f>
        <v>0</v>
      </c>
      <c r="AV509" s="697">
        <f>[52]ACCOUNTALLOC!AV509</f>
        <v>0</v>
      </c>
      <c r="AW509" s="697">
        <f>[52]ACCOUNTALLOC!AW509</f>
        <v>0</v>
      </c>
      <c r="AX509" s="697">
        <f>[52]ACCOUNTALLOC!AX509</f>
        <v>0</v>
      </c>
      <c r="AY509" s="697">
        <f>[52]ACCOUNTALLOC!AY509</f>
        <v>0</v>
      </c>
      <c r="AZ509" s="698"/>
      <c r="BA509" s="697">
        <f>[52]ACCOUNTALLOC!BA509</f>
        <v>0</v>
      </c>
      <c r="BB509" s="697">
        <f>[52]ACCOUNTALLOC!BB509</f>
        <v>0</v>
      </c>
      <c r="BC509" s="697">
        <f>[52]ACCOUNTALLOC!BC509</f>
        <v>0</v>
      </c>
      <c r="BD509" s="697">
        <f>[52]ACCOUNTALLOC!BD509</f>
        <v>0</v>
      </c>
      <c r="BE509" s="697">
        <f>[52]ACCOUNTALLOC!BE509</f>
        <v>0</v>
      </c>
      <c r="BF509" s="697">
        <f>[52]ACCOUNTALLOC!BF509</f>
        <v>0</v>
      </c>
      <c r="BG509" s="697">
        <f>[52]ACCOUNTALLOC!BG509</f>
        <v>0</v>
      </c>
      <c r="BH509" s="698"/>
      <c r="BI509" s="697">
        <f>[52]ACCOUNTALLOC!BI509</f>
        <v>0</v>
      </c>
      <c r="BJ509" s="697">
        <f>[52]ACCOUNTALLOC!BJ509</f>
        <v>0</v>
      </c>
      <c r="BK509" s="697">
        <f>[52]ACCOUNTALLOC!BK509</f>
        <v>0</v>
      </c>
      <c r="BL509" s="697">
        <f>[52]ACCOUNTALLOC!BL509</f>
        <v>0</v>
      </c>
      <c r="BM509" s="697">
        <f>[52]ACCOUNTALLOC!BM509</f>
        <v>0</v>
      </c>
      <c r="BN509" s="697">
        <f>[52]ACCOUNTALLOC!BN509</f>
        <v>0</v>
      </c>
      <c r="BO509" s="697">
        <f>[52]ACCOUNTALLOC!BO509</f>
        <v>0</v>
      </c>
      <c r="BP509" s="698"/>
      <c r="BQ509" s="697">
        <f>[52]ACCOUNTALLOC!BQ509</f>
        <v>0</v>
      </c>
      <c r="BR509" s="697">
        <f>[52]ACCOUNTALLOC!BR509</f>
        <v>0</v>
      </c>
      <c r="BS509" s="697">
        <f>[52]ACCOUNTALLOC!BS509</f>
        <v>0</v>
      </c>
      <c r="BT509" s="697">
        <f>[52]ACCOUNTALLOC!BT509</f>
        <v>0</v>
      </c>
      <c r="BU509" s="697">
        <f>[52]ACCOUNTALLOC!BU509</f>
        <v>0</v>
      </c>
      <c r="BV509" s="697">
        <f>[52]ACCOUNTALLOC!BV509</f>
        <v>0</v>
      </c>
      <c r="BW509" s="697">
        <f>[52]ACCOUNTALLOC!BW509</f>
        <v>0</v>
      </c>
      <c r="BX509" s="698"/>
      <c r="BY509" s="697">
        <f>[52]ACCOUNTALLOC!BY509</f>
        <v>0</v>
      </c>
      <c r="BZ509" s="697">
        <f>[52]ACCOUNTALLOC!BZ509</f>
        <v>0</v>
      </c>
      <c r="CA509" s="697">
        <f>[52]ACCOUNTALLOC!CA509</f>
        <v>0</v>
      </c>
      <c r="CB509" s="697">
        <f>[52]ACCOUNTALLOC!CB509</f>
        <v>0</v>
      </c>
      <c r="CC509" s="697">
        <f>[52]ACCOUNTALLOC!CC509</f>
        <v>0</v>
      </c>
      <c r="CD509" s="697">
        <f>[52]ACCOUNTALLOC!CD509</f>
        <v>0</v>
      </c>
      <c r="CE509" s="697">
        <f>[52]ACCOUNTALLOC!CE509</f>
        <v>0</v>
      </c>
      <c r="CF509" s="698"/>
      <c r="CG509" s="697">
        <f>[52]ACCOUNTALLOC!CG509</f>
        <v>0</v>
      </c>
      <c r="CH509" s="697">
        <f>[52]ACCOUNTALLOC!CH509</f>
        <v>0</v>
      </c>
      <c r="CI509" s="697">
        <f>[52]ACCOUNTALLOC!CI509</f>
        <v>0</v>
      </c>
      <c r="CJ509" s="697">
        <f>[52]ACCOUNTALLOC!CJ509</f>
        <v>0</v>
      </c>
      <c r="CK509" s="697">
        <f>[52]ACCOUNTALLOC!CK509</f>
        <v>0</v>
      </c>
      <c r="CL509" s="697">
        <f>[52]ACCOUNTALLOC!CL509</f>
        <v>0</v>
      </c>
      <c r="CM509" s="697">
        <f>[52]ACCOUNTALLOC!CM509</f>
        <v>0</v>
      </c>
      <c r="CN509" s="698">
        <f>[52]ACCOUNTALLOC!CN509</f>
        <v>0</v>
      </c>
      <c r="CO509" s="697">
        <f>[52]ACCOUNTALLOC!CO509</f>
        <v>0</v>
      </c>
      <c r="CP509" s="697">
        <f>[52]ACCOUNTALLOC!CP509</f>
        <v>0</v>
      </c>
      <c r="CQ509" s="697">
        <f>[52]ACCOUNTALLOC!CQ509</f>
        <v>0</v>
      </c>
      <c r="CR509" s="697">
        <f>[52]ACCOUNTALLOC!CR509</f>
        <v>0</v>
      </c>
      <c r="CS509" s="697">
        <f>[52]ACCOUNTALLOC!CS509</f>
        <v>0</v>
      </c>
      <c r="CT509" s="697">
        <f>[52]ACCOUNTALLOC!CT509</f>
        <v>0</v>
      </c>
      <c r="CU509" s="697">
        <f>[52]ACCOUNTALLOC!CU509</f>
        <v>0</v>
      </c>
      <c r="CW509" s="65">
        <f>[52]ACCOUNTALLOC!CW509</f>
        <v>0</v>
      </c>
      <c r="CX509" s="65">
        <f>[52]ACCOUNTALLOC!CX509</f>
        <v>0</v>
      </c>
      <c r="CY509" s="65">
        <f>[52]ACCOUNTALLOC!CY509</f>
        <v>0</v>
      </c>
      <c r="CZ509" s="65">
        <f>[52]ACCOUNTALLOC!CZ509</f>
        <v>0</v>
      </c>
      <c r="DA509" s="65">
        <f>[52]ACCOUNTALLOC!DA509</f>
        <v>0</v>
      </c>
      <c r="DB509" s="65">
        <f>[52]ACCOUNTALLOC!DB509</f>
        <v>0</v>
      </c>
      <c r="DC509" s="65">
        <f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>[52]ACCOUNTALLOC!E510</f>
        <v>0</v>
      </c>
      <c r="F510" s="696">
        <f>[52]ACCOUNTALLOC!F510</f>
        <v>0</v>
      </c>
      <c r="G510" s="696">
        <f>[52]ACCOUNTALLOC!G510</f>
        <v>0</v>
      </c>
      <c r="H510" s="696">
        <f>[52]ACCOUNTALLOC!H510</f>
        <v>0</v>
      </c>
      <c r="I510" s="696">
        <f>[52]ACCOUNTALLOC!I510</f>
        <v>0</v>
      </c>
      <c r="J510" s="696">
        <f>[52]ACCOUNTALLOC!J510</f>
        <v>0</v>
      </c>
      <c r="K510" s="696">
        <f>[52]ACCOUNTALLOC!K510</f>
        <v>0</v>
      </c>
      <c r="L510" s="696"/>
      <c r="M510" s="696">
        <f>[52]ACCOUNTALLOC!M510</f>
        <v>0</v>
      </c>
      <c r="N510" s="696">
        <f>[52]ACCOUNTALLOC!N510</f>
        <v>0</v>
      </c>
      <c r="O510" s="696">
        <f>[52]ACCOUNTALLOC!O510</f>
        <v>0</v>
      </c>
      <c r="P510" s="696">
        <f>[52]ACCOUNTALLOC!P510</f>
        <v>0</v>
      </c>
      <c r="Q510" s="696">
        <f>[52]ACCOUNTALLOC!Q510</f>
        <v>0</v>
      </c>
      <c r="R510" s="696">
        <f>[52]ACCOUNTALLOC!R510</f>
        <v>0</v>
      </c>
      <c r="S510" s="696">
        <f>[52]ACCOUNTALLOC!S510</f>
        <v>0</v>
      </c>
      <c r="T510" s="696"/>
      <c r="U510" s="696">
        <f>[52]ACCOUNTALLOC!U510</f>
        <v>0</v>
      </c>
      <c r="V510" s="696">
        <f>[52]ACCOUNTALLOC!V510</f>
        <v>0</v>
      </c>
      <c r="W510" s="696">
        <f>[52]ACCOUNTALLOC!W510</f>
        <v>0</v>
      </c>
      <c r="X510" s="696">
        <f>[52]ACCOUNTALLOC!X510</f>
        <v>0</v>
      </c>
      <c r="Y510" s="696">
        <f>[52]ACCOUNTALLOC!Y510</f>
        <v>0</v>
      </c>
      <c r="Z510" s="696">
        <f>[52]ACCOUNTALLOC!Z510</f>
        <v>0</v>
      </c>
      <c r="AA510" s="696">
        <f>[52]ACCOUNTALLOC!AA510</f>
        <v>0</v>
      </c>
      <c r="AB510" s="696"/>
      <c r="AC510" s="696">
        <f>[52]ACCOUNTALLOC!AC510</f>
        <v>0</v>
      </c>
      <c r="AD510" s="696">
        <f>[52]ACCOUNTALLOC!AD510</f>
        <v>0</v>
      </c>
      <c r="AE510" s="696">
        <f>[52]ACCOUNTALLOC!AE510</f>
        <v>0</v>
      </c>
      <c r="AF510" s="696">
        <f>[52]ACCOUNTALLOC!AF510</f>
        <v>0</v>
      </c>
      <c r="AG510" s="696">
        <f>[52]ACCOUNTALLOC!AG510</f>
        <v>0</v>
      </c>
      <c r="AH510" s="696">
        <f>[52]ACCOUNTALLOC!AH510</f>
        <v>0</v>
      </c>
      <c r="AI510" s="696">
        <f>[52]ACCOUNTALLOC!AI510</f>
        <v>0</v>
      </c>
      <c r="AJ510" s="696"/>
      <c r="AK510" s="696">
        <f>[52]ACCOUNTALLOC!AK510</f>
        <v>0</v>
      </c>
      <c r="AL510" s="696">
        <f>[52]ACCOUNTALLOC!AL510</f>
        <v>0</v>
      </c>
      <c r="AM510" s="696">
        <f>[52]ACCOUNTALLOC!AM510</f>
        <v>0</v>
      </c>
      <c r="AN510" s="696">
        <f>[52]ACCOUNTALLOC!AN510</f>
        <v>0</v>
      </c>
      <c r="AO510" s="696">
        <f>[52]ACCOUNTALLOC!AO510</f>
        <v>0</v>
      </c>
      <c r="AP510" s="696">
        <f>[52]ACCOUNTALLOC!AP510</f>
        <v>0</v>
      </c>
      <c r="AQ510" s="696">
        <f>[52]ACCOUNTALLOC!AQ510</f>
        <v>0</v>
      </c>
      <c r="AR510" s="696"/>
      <c r="AS510" s="696">
        <f>[52]ACCOUNTALLOC!AS510</f>
        <v>0</v>
      </c>
      <c r="AT510" s="696">
        <f>[52]ACCOUNTALLOC!AT510</f>
        <v>0</v>
      </c>
      <c r="AU510" s="696">
        <f>[52]ACCOUNTALLOC!AU510</f>
        <v>0</v>
      </c>
      <c r="AV510" s="696">
        <f>[52]ACCOUNTALLOC!AV510</f>
        <v>0</v>
      </c>
      <c r="AW510" s="696">
        <f>[52]ACCOUNTALLOC!AW510</f>
        <v>0</v>
      </c>
      <c r="AX510" s="696">
        <f>[52]ACCOUNTALLOC!AX510</f>
        <v>0</v>
      </c>
      <c r="AY510" s="696">
        <f>[52]ACCOUNTALLOC!AY510</f>
        <v>0</v>
      </c>
      <c r="AZ510" s="696"/>
      <c r="BA510" s="696">
        <f>[52]ACCOUNTALLOC!BA510</f>
        <v>0</v>
      </c>
      <c r="BB510" s="696">
        <f>[52]ACCOUNTALLOC!BB510</f>
        <v>0</v>
      </c>
      <c r="BC510" s="696">
        <f>[52]ACCOUNTALLOC!BC510</f>
        <v>0</v>
      </c>
      <c r="BD510" s="696">
        <f>[52]ACCOUNTALLOC!BD510</f>
        <v>0</v>
      </c>
      <c r="BE510" s="696">
        <f>[52]ACCOUNTALLOC!BE510</f>
        <v>0</v>
      </c>
      <c r="BF510" s="696">
        <f>[52]ACCOUNTALLOC!BF510</f>
        <v>0</v>
      </c>
      <c r="BG510" s="696">
        <f>[52]ACCOUNTALLOC!BG510</f>
        <v>0</v>
      </c>
      <c r="BH510" s="696"/>
      <c r="BI510" s="696">
        <f>[52]ACCOUNTALLOC!BI510</f>
        <v>0</v>
      </c>
      <c r="BJ510" s="696">
        <f>[52]ACCOUNTALLOC!BJ510</f>
        <v>0</v>
      </c>
      <c r="BK510" s="696">
        <f>[52]ACCOUNTALLOC!BK510</f>
        <v>0</v>
      </c>
      <c r="BL510" s="696">
        <f>[52]ACCOUNTALLOC!BL510</f>
        <v>0</v>
      </c>
      <c r="BM510" s="696">
        <f>[52]ACCOUNTALLOC!BM510</f>
        <v>0</v>
      </c>
      <c r="BN510" s="696">
        <f>[52]ACCOUNTALLOC!BN510</f>
        <v>0</v>
      </c>
      <c r="BO510" s="696">
        <f>[52]ACCOUNTALLOC!BO510</f>
        <v>0</v>
      </c>
      <c r="BP510" s="696"/>
      <c r="BQ510" s="696">
        <f>[52]ACCOUNTALLOC!BQ510</f>
        <v>0</v>
      </c>
      <c r="BR510" s="696">
        <f>[52]ACCOUNTALLOC!BR510</f>
        <v>0</v>
      </c>
      <c r="BS510" s="696">
        <f>[52]ACCOUNTALLOC!BS510</f>
        <v>0</v>
      </c>
      <c r="BT510" s="696">
        <f>[52]ACCOUNTALLOC!BT510</f>
        <v>0</v>
      </c>
      <c r="BU510" s="696">
        <f>[52]ACCOUNTALLOC!BU510</f>
        <v>0</v>
      </c>
      <c r="BV510" s="696">
        <f>[52]ACCOUNTALLOC!BV510</f>
        <v>0</v>
      </c>
      <c r="BW510" s="696">
        <f>[52]ACCOUNTALLOC!BW510</f>
        <v>0</v>
      </c>
      <c r="BX510" s="696"/>
      <c r="BY510" s="696">
        <f>[52]ACCOUNTALLOC!BY510</f>
        <v>0</v>
      </c>
      <c r="BZ510" s="696">
        <f>[52]ACCOUNTALLOC!BZ510</f>
        <v>0</v>
      </c>
      <c r="CA510" s="696">
        <f>[52]ACCOUNTALLOC!CA510</f>
        <v>0</v>
      </c>
      <c r="CB510" s="696">
        <f>[52]ACCOUNTALLOC!CB510</f>
        <v>0</v>
      </c>
      <c r="CC510" s="696">
        <f>[52]ACCOUNTALLOC!CC510</f>
        <v>0</v>
      </c>
      <c r="CD510" s="696">
        <f>[52]ACCOUNTALLOC!CD510</f>
        <v>0</v>
      </c>
      <c r="CE510" s="696">
        <f>[52]ACCOUNTALLOC!CE510</f>
        <v>0</v>
      </c>
      <c r="CF510" s="696"/>
      <c r="CG510" s="696">
        <f>[52]ACCOUNTALLOC!CG510</f>
        <v>0</v>
      </c>
      <c r="CH510" s="696">
        <f>[52]ACCOUNTALLOC!CH510</f>
        <v>0</v>
      </c>
      <c r="CI510" s="696">
        <f>[52]ACCOUNTALLOC!CI510</f>
        <v>0</v>
      </c>
      <c r="CJ510" s="696">
        <f>[52]ACCOUNTALLOC!CJ510</f>
        <v>0</v>
      </c>
      <c r="CK510" s="696">
        <f>[52]ACCOUNTALLOC!CK510</f>
        <v>0</v>
      </c>
      <c r="CL510" s="696">
        <f>[52]ACCOUNTALLOC!CL510</f>
        <v>0</v>
      </c>
      <c r="CM510" s="696">
        <f>[52]ACCOUNTALLOC!CM510</f>
        <v>0</v>
      </c>
      <c r="CN510" s="696">
        <f>[52]ACCOUNTALLOC!CN510</f>
        <v>0</v>
      </c>
      <c r="CO510" s="696">
        <f>[52]ACCOUNTALLOC!CO510</f>
        <v>0</v>
      </c>
      <c r="CP510" s="696">
        <f>[52]ACCOUNTALLOC!CP510</f>
        <v>0</v>
      </c>
      <c r="CQ510" s="696">
        <f>[52]ACCOUNTALLOC!CQ510</f>
        <v>0</v>
      </c>
      <c r="CR510" s="696">
        <f>[52]ACCOUNTALLOC!CR510</f>
        <v>0</v>
      </c>
      <c r="CS510" s="696">
        <f>[52]ACCOUNTALLOC!CS510</f>
        <v>0</v>
      </c>
      <c r="CT510" s="696">
        <f>[52]ACCOUNTALLOC!CT510</f>
        <v>0</v>
      </c>
      <c r="CU510" s="696">
        <f>[52]ACCOUNTALLOC!CU510</f>
        <v>0</v>
      </c>
      <c r="CV510" s="66"/>
      <c r="CW510" s="66">
        <f>[52]ACCOUNTALLOC!CW510</f>
        <v>0</v>
      </c>
      <c r="CX510" s="66">
        <f>[52]ACCOUNTALLOC!CX510</f>
        <v>0</v>
      </c>
      <c r="CY510" s="66">
        <f>[52]ACCOUNTALLOC!CY510</f>
        <v>0</v>
      </c>
      <c r="CZ510" s="66">
        <f>[52]ACCOUNTALLOC!CZ510</f>
        <v>0</v>
      </c>
      <c r="DA510" s="66">
        <f>[52]ACCOUNTALLOC!DA510</f>
        <v>0</v>
      </c>
      <c r="DB510" s="66">
        <f>[52]ACCOUNTALLOC!DB510</f>
        <v>0</v>
      </c>
      <c r="DC510" s="66">
        <f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>[52]ACCOUNTALLOC!E513</f>
        <v>0</v>
      </c>
      <c r="F513" s="697">
        <f>[52]ACCOUNTALLOC!F513</f>
        <v>0</v>
      </c>
      <c r="G513" s="697">
        <f>[52]ACCOUNTALLOC!G513</f>
        <v>0</v>
      </c>
      <c r="H513" s="697">
        <f>[52]ACCOUNTALLOC!H513</f>
        <v>0</v>
      </c>
      <c r="I513" s="697">
        <f>[52]ACCOUNTALLOC!I513</f>
        <v>0</v>
      </c>
      <c r="J513" s="697">
        <f>[52]ACCOUNTALLOC!J513</f>
        <v>0</v>
      </c>
      <c r="K513" s="697">
        <f>[52]ACCOUNTALLOC!K513</f>
        <v>0</v>
      </c>
      <c r="L513" s="698"/>
      <c r="M513" s="697">
        <f>[52]ACCOUNTALLOC!M513</f>
        <v>0</v>
      </c>
      <c r="N513" s="697">
        <f>[52]ACCOUNTALLOC!N513</f>
        <v>0</v>
      </c>
      <c r="O513" s="697">
        <f>[52]ACCOUNTALLOC!O513</f>
        <v>0</v>
      </c>
      <c r="P513" s="697">
        <f>[52]ACCOUNTALLOC!P513</f>
        <v>0</v>
      </c>
      <c r="Q513" s="697">
        <f>[52]ACCOUNTALLOC!Q513</f>
        <v>0</v>
      </c>
      <c r="R513" s="697">
        <f>[52]ACCOUNTALLOC!R513</f>
        <v>0</v>
      </c>
      <c r="S513" s="697">
        <f>[52]ACCOUNTALLOC!S513</f>
        <v>0</v>
      </c>
      <c r="T513" s="698"/>
      <c r="U513" s="697">
        <f>[52]ACCOUNTALLOC!U513</f>
        <v>0</v>
      </c>
      <c r="V513" s="697">
        <f>[52]ACCOUNTALLOC!V513</f>
        <v>0</v>
      </c>
      <c r="W513" s="697">
        <f>[52]ACCOUNTALLOC!W513</f>
        <v>0</v>
      </c>
      <c r="X513" s="697">
        <f>[52]ACCOUNTALLOC!X513</f>
        <v>0</v>
      </c>
      <c r="Y513" s="697">
        <f>[52]ACCOUNTALLOC!Y513</f>
        <v>0</v>
      </c>
      <c r="Z513" s="697">
        <f>[52]ACCOUNTALLOC!Z513</f>
        <v>0</v>
      </c>
      <c r="AA513" s="697">
        <f>[52]ACCOUNTALLOC!AA513</f>
        <v>0</v>
      </c>
      <c r="AB513" s="698"/>
      <c r="AC513" s="697">
        <f>[52]ACCOUNTALLOC!AC513</f>
        <v>0</v>
      </c>
      <c r="AD513" s="697">
        <f>[52]ACCOUNTALLOC!AD513</f>
        <v>0</v>
      </c>
      <c r="AE513" s="697">
        <f>[52]ACCOUNTALLOC!AE513</f>
        <v>0</v>
      </c>
      <c r="AF513" s="697">
        <f>[52]ACCOUNTALLOC!AF513</f>
        <v>0</v>
      </c>
      <c r="AG513" s="697">
        <f>[52]ACCOUNTALLOC!AG513</f>
        <v>0</v>
      </c>
      <c r="AH513" s="697">
        <f>[52]ACCOUNTALLOC!AH513</f>
        <v>0</v>
      </c>
      <c r="AI513" s="697">
        <f>[52]ACCOUNTALLOC!AI513</f>
        <v>0</v>
      </c>
      <c r="AJ513" s="698"/>
      <c r="AK513" s="697">
        <f>[52]ACCOUNTALLOC!AK513</f>
        <v>0</v>
      </c>
      <c r="AL513" s="697">
        <f>[52]ACCOUNTALLOC!AL513</f>
        <v>0</v>
      </c>
      <c r="AM513" s="697">
        <f>[52]ACCOUNTALLOC!AM513</f>
        <v>0</v>
      </c>
      <c r="AN513" s="697">
        <f>[52]ACCOUNTALLOC!AN513</f>
        <v>0</v>
      </c>
      <c r="AO513" s="697">
        <f>[52]ACCOUNTALLOC!AO513</f>
        <v>0</v>
      </c>
      <c r="AP513" s="697">
        <f>[52]ACCOUNTALLOC!AP513</f>
        <v>0</v>
      </c>
      <c r="AQ513" s="697">
        <f>[52]ACCOUNTALLOC!AQ513</f>
        <v>0</v>
      </c>
      <c r="AR513" s="698"/>
      <c r="AS513" s="697">
        <f>[52]ACCOUNTALLOC!AS513</f>
        <v>0</v>
      </c>
      <c r="AT513" s="697">
        <f>[52]ACCOUNTALLOC!AT513</f>
        <v>0</v>
      </c>
      <c r="AU513" s="697">
        <f>[52]ACCOUNTALLOC!AU513</f>
        <v>0</v>
      </c>
      <c r="AV513" s="697">
        <f>[52]ACCOUNTALLOC!AV513</f>
        <v>0</v>
      </c>
      <c r="AW513" s="697">
        <f>[52]ACCOUNTALLOC!AW513</f>
        <v>0</v>
      </c>
      <c r="AX513" s="697">
        <f>[52]ACCOUNTALLOC!AX513</f>
        <v>0</v>
      </c>
      <c r="AY513" s="697">
        <f>[52]ACCOUNTALLOC!AY513</f>
        <v>0</v>
      </c>
      <c r="AZ513" s="698"/>
      <c r="BA513" s="697">
        <f>[52]ACCOUNTALLOC!BA513</f>
        <v>0</v>
      </c>
      <c r="BB513" s="697">
        <f>[52]ACCOUNTALLOC!BB513</f>
        <v>0</v>
      </c>
      <c r="BC513" s="697">
        <f>[52]ACCOUNTALLOC!BC513</f>
        <v>0</v>
      </c>
      <c r="BD513" s="697">
        <f>[52]ACCOUNTALLOC!BD513</f>
        <v>0</v>
      </c>
      <c r="BE513" s="697">
        <f>[52]ACCOUNTALLOC!BE513</f>
        <v>0</v>
      </c>
      <c r="BF513" s="697">
        <f>[52]ACCOUNTALLOC!BF513</f>
        <v>0</v>
      </c>
      <c r="BG513" s="697">
        <f>[52]ACCOUNTALLOC!BG513</f>
        <v>0</v>
      </c>
      <c r="BH513" s="698"/>
      <c r="BI513" s="697">
        <f>[52]ACCOUNTALLOC!BI513</f>
        <v>0</v>
      </c>
      <c r="BJ513" s="697">
        <f>[52]ACCOUNTALLOC!BJ513</f>
        <v>0</v>
      </c>
      <c r="BK513" s="697">
        <f>[52]ACCOUNTALLOC!BK513</f>
        <v>0</v>
      </c>
      <c r="BL513" s="697">
        <f>[52]ACCOUNTALLOC!BL513</f>
        <v>0</v>
      </c>
      <c r="BM513" s="697">
        <f>[52]ACCOUNTALLOC!BM513</f>
        <v>0</v>
      </c>
      <c r="BN513" s="697">
        <f>[52]ACCOUNTALLOC!BN513</f>
        <v>0</v>
      </c>
      <c r="BO513" s="697">
        <f>[52]ACCOUNTALLOC!BO513</f>
        <v>0</v>
      </c>
      <c r="BP513" s="698"/>
      <c r="BQ513" s="697">
        <f>[52]ACCOUNTALLOC!BQ513</f>
        <v>0</v>
      </c>
      <c r="BR513" s="697">
        <f>[52]ACCOUNTALLOC!BR513</f>
        <v>0</v>
      </c>
      <c r="BS513" s="697">
        <f>[52]ACCOUNTALLOC!BS513</f>
        <v>0</v>
      </c>
      <c r="BT513" s="697">
        <f>[52]ACCOUNTALLOC!BT513</f>
        <v>0</v>
      </c>
      <c r="BU513" s="697">
        <f>[52]ACCOUNTALLOC!BU513</f>
        <v>0</v>
      </c>
      <c r="BV513" s="697">
        <f>[52]ACCOUNTALLOC!BV513</f>
        <v>0</v>
      </c>
      <c r="BW513" s="697">
        <f>[52]ACCOUNTALLOC!BW513</f>
        <v>0</v>
      </c>
      <c r="BX513" s="698"/>
      <c r="BY513" s="697">
        <f>[52]ACCOUNTALLOC!BY513</f>
        <v>0</v>
      </c>
      <c r="BZ513" s="697">
        <f>[52]ACCOUNTALLOC!BZ513</f>
        <v>0</v>
      </c>
      <c r="CA513" s="697">
        <f>[52]ACCOUNTALLOC!CA513</f>
        <v>0</v>
      </c>
      <c r="CB513" s="697">
        <f>[52]ACCOUNTALLOC!CB513</f>
        <v>0</v>
      </c>
      <c r="CC513" s="697">
        <f>[52]ACCOUNTALLOC!CC513</f>
        <v>0</v>
      </c>
      <c r="CD513" s="697">
        <f>[52]ACCOUNTALLOC!CD513</f>
        <v>0</v>
      </c>
      <c r="CE513" s="697">
        <f>[52]ACCOUNTALLOC!CE513</f>
        <v>0</v>
      </c>
      <c r="CF513" s="698"/>
      <c r="CG513" s="697">
        <f>[52]ACCOUNTALLOC!CG513</f>
        <v>0</v>
      </c>
      <c r="CH513" s="697">
        <f>[52]ACCOUNTALLOC!CH513</f>
        <v>0</v>
      </c>
      <c r="CI513" s="697">
        <f>[52]ACCOUNTALLOC!CI513</f>
        <v>0</v>
      </c>
      <c r="CJ513" s="697">
        <f>[52]ACCOUNTALLOC!CJ513</f>
        <v>0</v>
      </c>
      <c r="CK513" s="697">
        <f>[52]ACCOUNTALLOC!CK513</f>
        <v>0</v>
      </c>
      <c r="CL513" s="697">
        <f>[52]ACCOUNTALLOC!CL513</f>
        <v>0</v>
      </c>
      <c r="CM513" s="697">
        <f>[52]ACCOUNTALLOC!CM513</f>
        <v>0</v>
      </c>
      <c r="CN513" s="698">
        <f>[52]ACCOUNTALLOC!CN513</f>
        <v>0</v>
      </c>
      <c r="CO513" s="697">
        <f>[52]ACCOUNTALLOC!CO513</f>
        <v>0</v>
      </c>
      <c r="CP513" s="697">
        <f>[52]ACCOUNTALLOC!CP513</f>
        <v>0</v>
      </c>
      <c r="CQ513" s="697">
        <f>[52]ACCOUNTALLOC!CQ513</f>
        <v>0</v>
      </c>
      <c r="CR513" s="697">
        <f>[52]ACCOUNTALLOC!CR513</f>
        <v>0</v>
      </c>
      <c r="CS513" s="697">
        <f>[52]ACCOUNTALLOC!CS513</f>
        <v>0</v>
      </c>
      <c r="CT513" s="697">
        <f>[52]ACCOUNTALLOC!CT513</f>
        <v>0</v>
      </c>
      <c r="CU513" s="697">
        <f>[52]ACCOUNTALLOC!CU513</f>
        <v>0</v>
      </c>
      <c r="CW513" s="65">
        <f>[52]ACCOUNTALLOC!CW513</f>
        <v>0</v>
      </c>
      <c r="CX513" s="65">
        <f>[52]ACCOUNTALLOC!CX513</f>
        <v>0</v>
      </c>
      <c r="CY513" s="65">
        <f>[52]ACCOUNTALLOC!CY513</f>
        <v>0</v>
      </c>
      <c r="CZ513" s="65">
        <f>[52]ACCOUNTALLOC!CZ513</f>
        <v>0</v>
      </c>
      <c r="DA513" s="65">
        <f>[52]ACCOUNTALLOC!DA513</f>
        <v>0</v>
      </c>
      <c r="DB513" s="65">
        <f>[52]ACCOUNTALLOC!DB513</f>
        <v>0</v>
      </c>
      <c r="DC513" s="65">
        <f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>[52]ACCOUNTALLOC!E514</f>
        <v>0</v>
      </c>
      <c r="F514" s="697">
        <f>[52]ACCOUNTALLOC!F514</f>
        <v>0</v>
      </c>
      <c r="G514" s="697">
        <f>[52]ACCOUNTALLOC!G514</f>
        <v>0</v>
      </c>
      <c r="H514" s="697">
        <f>[52]ACCOUNTALLOC!H514</f>
        <v>0</v>
      </c>
      <c r="I514" s="697">
        <f>[52]ACCOUNTALLOC!I514</f>
        <v>0</v>
      </c>
      <c r="J514" s="697">
        <f>[52]ACCOUNTALLOC!J514</f>
        <v>0</v>
      </c>
      <c r="K514" s="697">
        <f>[52]ACCOUNTALLOC!K514</f>
        <v>0</v>
      </c>
      <c r="L514" s="698"/>
      <c r="M514" s="697">
        <f>[52]ACCOUNTALLOC!M514</f>
        <v>0</v>
      </c>
      <c r="N514" s="697">
        <f>[52]ACCOUNTALLOC!N514</f>
        <v>0</v>
      </c>
      <c r="O514" s="697">
        <f>[52]ACCOUNTALLOC!O514</f>
        <v>0</v>
      </c>
      <c r="P514" s="697">
        <f>[52]ACCOUNTALLOC!P514</f>
        <v>0</v>
      </c>
      <c r="Q514" s="697">
        <f>[52]ACCOUNTALLOC!Q514</f>
        <v>0</v>
      </c>
      <c r="R514" s="697">
        <f>[52]ACCOUNTALLOC!R514</f>
        <v>0</v>
      </c>
      <c r="S514" s="697">
        <f>[52]ACCOUNTALLOC!S514</f>
        <v>0</v>
      </c>
      <c r="T514" s="698"/>
      <c r="U514" s="697">
        <f>[52]ACCOUNTALLOC!U514</f>
        <v>0</v>
      </c>
      <c r="V514" s="697">
        <f>[52]ACCOUNTALLOC!V514</f>
        <v>0</v>
      </c>
      <c r="W514" s="697">
        <f>[52]ACCOUNTALLOC!W514</f>
        <v>0</v>
      </c>
      <c r="X514" s="697">
        <f>[52]ACCOUNTALLOC!X514</f>
        <v>0</v>
      </c>
      <c r="Y514" s="697">
        <f>[52]ACCOUNTALLOC!Y514</f>
        <v>0</v>
      </c>
      <c r="Z514" s="697">
        <f>[52]ACCOUNTALLOC!Z514</f>
        <v>0</v>
      </c>
      <c r="AA514" s="697">
        <f>[52]ACCOUNTALLOC!AA514</f>
        <v>0</v>
      </c>
      <c r="AB514" s="698"/>
      <c r="AC514" s="697">
        <f>[52]ACCOUNTALLOC!AC514</f>
        <v>0</v>
      </c>
      <c r="AD514" s="697">
        <f>[52]ACCOUNTALLOC!AD514</f>
        <v>0</v>
      </c>
      <c r="AE514" s="697">
        <f>[52]ACCOUNTALLOC!AE514</f>
        <v>0</v>
      </c>
      <c r="AF514" s="697">
        <f>[52]ACCOUNTALLOC!AF514</f>
        <v>0</v>
      </c>
      <c r="AG514" s="697">
        <f>[52]ACCOUNTALLOC!AG514</f>
        <v>0</v>
      </c>
      <c r="AH514" s="697">
        <f>[52]ACCOUNTALLOC!AH514</f>
        <v>0</v>
      </c>
      <c r="AI514" s="697">
        <f>[52]ACCOUNTALLOC!AI514</f>
        <v>0</v>
      </c>
      <c r="AJ514" s="698"/>
      <c r="AK514" s="697">
        <f>[52]ACCOUNTALLOC!AK514</f>
        <v>0</v>
      </c>
      <c r="AL514" s="697">
        <f>[52]ACCOUNTALLOC!AL514</f>
        <v>0</v>
      </c>
      <c r="AM514" s="697">
        <f>[52]ACCOUNTALLOC!AM514</f>
        <v>0</v>
      </c>
      <c r="AN514" s="697">
        <f>[52]ACCOUNTALLOC!AN514</f>
        <v>0</v>
      </c>
      <c r="AO514" s="697">
        <f>[52]ACCOUNTALLOC!AO514</f>
        <v>0</v>
      </c>
      <c r="AP514" s="697">
        <f>[52]ACCOUNTALLOC!AP514</f>
        <v>0</v>
      </c>
      <c r="AQ514" s="697">
        <f>[52]ACCOUNTALLOC!AQ514</f>
        <v>0</v>
      </c>
      <c r="AR514" s="698"/>
      <c r="AS514" s="697">
        <f>[52]ACCOUNTALLOC!AS514</f>
        <v>0</v>
      </c>
      <c r="AT514" s="697">
        <f>[52]ACCOUNTALLOC!AT514</f>
        <v>0</v>
      </c>
      <c r="AU514" s="697">
        <f>[52]ACCOUNTALLOC!AU514</f>
        <v>0</v>
      </c>
      <c r="AV514" s="697">
        <f>[52]ACCOUNTALLOC!AV514</f>
        <v>0</v>
      </c>
      <c r="AW514" s="697">
        <f>[52]ACCOUNTALLOC!AW514</f>
        <v>0</v>
      </c>
      <c r="AX514" s="697">
        <f>[52]ACCOUNTALLOC!AX514</f>
        <v>0</v>
      </c>
      <c r="AY514" s="697">
        <f>[52]ACCOUNTALLOC!AY514</f>
        <v>0</v>
      </c>
      <c r="AZ514" s="698"/>
      <c r="BA514" s="697">
        <f>[52]ACCOUNTALLOC!BA514</f>
        <v>0</v>
      </c>
      <c r="BB514" s="697">
        <f>[52]ACCOUNTALLOC!BB514</f>
        <v>0</v>
      </c>
      <c r="BC514" s="697">
        <f>[52]ACCOUNTALLOC!BC514</f>
        <v>0</v>
      </c>
      <c r="BD514" s="697">
        <f>[52]ACCOUNTALLOC!BD514</f>
        <v>0</v>
      </c>
      <c r="BE514" s="697">
        <f>[52]ACCOUNTALLOC!BE514</f>
        <v>0</v>
      </c>
      <c r="BF514" s="697">
        <f>[52]ACCOUNTALLOC!BF514</f>
        <v>0</v>
      </c>
      <c r="BG514" s="697">
        <f>[52]ACCOUNTALLOC!BG514</f>
        <v>0</v>
      </c>
      <c r="BH514" s="698"/>
      <c r="BI514" s="697">
        <f>[52]ACCOUNTALLOC!BI514</f>
        <v>0</v>
      </c>
      <c r="BJ514" s="697">
        <f>[52]ACCOUNTALLOC!BJ514</f>
        <v>0</v>
      </c>
      <c r="BK514" s="697">
        <f>[52]ACCOUNTALLOC!BK514</f>
        <v>0</v>
      </c>
      <c r="BL514" s="697">
        <f>[52]ACCOUNTALLOC!BL514</f>
        <v>0</v>
      </c>
      <c r="BM514" s="697">
        <f>[52]ACCOUNTALLOC!BM514</f>
        <v>0</v>
      </c>
      <c r="BN514" s="697">
        <f>[52]ACCOUNTALLOC!BN514</f>
        <v>0</v>
      </c>
      <c r="BO514" s="697">
        <f>[52]ACCOUNTALLOC!BO514</f>
        <v>0</v>
      </c>
      <c r="BP514" s="698"/>
      <c r="BQ514" s="697">
        <f>[52]ACCOUNTALLOC!BQ514</f>
        <v>0</v>
      </c>
      <c r="BR514" s="697">
        <f>[52]ACCOUNTALLOC!BR514</f>
        <v>0</v>
      </c>
      <c r="BS514" s="697">
        <f>[52]ACCOUNTALLOC!BS514</f>
        <v>0</v>
      </c>
      <c r="BT514" s="697">
        <f>[52]ACCOUNTALLOC!BT514</f>
        <v>0</v>
      </c>
      <c r="BU514" s="697">
        <f>[52]ACCOUNTALLOC!BU514</f>
        <v>0</v>
      </c>
      <c r="BV514" s="697">
        <f>[52]ACCOUNTALLOC!BV514</f>
        <v>0</v>
      </c>
      <c r="BW514" s="697">
        <f>[52]ACCOUNTALLOC!BW514</f>
        <v>0</v>
      </c>
      <c r="BX514" s="698"/>
      <c r="BY514" s="697">
        <f>[52]ACCOUNTALLOC!BY514</f>
        <v>0</v>
      </c>
      <c r="BZ514" s="697">
        <f>[52]ACCOUNTALLOC!BZ514</f>
        <v>0</v>
      </c>
      <c r="CA514" s="697">
        <f>[52]ACCOUNTALLOC!CA514</f>
        <v>0</v>
      </c>
      <c r="CB514" s="697">
        <f>[52]ACCOUNTALLOC!CB514</f>
        <v>0</v>
      </c>
      <c r="CC514" s="697">
        <f>[52]ACCOUNTALLOC!CC514</f>
        <v>0</v>
      </c>
      <c r="CD514" s="697">
        <f>[52]ACCOUNTALLOC!CD514</f>
        <v>0</v>
      </c>
      <c r="CE514" s="697">
        <f>[52]ACCOUNTALLOC!CE514</f>
        <v>0</v>
      </c>
      <c r="CF514" s="698"/>
      <c r="CG514" s="697">
        <f>[52]ACCOUNTALLOC!CG514</f>
        <v>0</v>
      </c>
      <c r="CH514" s="697">
        <f>[52]ACCOUNTALLOC!CH514</f>
        <v>0</v>
      </c>
      <c r="CI514" s="697">
        <f>[52]ACCOUNTALLOC!CI514</f>
        <v>0</v>
      </c>
      <c r="CJ514" s="697">
        <f>[52]ACCOUNTALLOC!CJ514</f>
        <v>0</v>
      </c>
      <c r="CK514" s="697">
        <f>[52]ACCOUNTALLOC!CK514</f>
        <v>0</v>
      </c>
      <c r="CL514" s="697">
        <f>[52]ACCOUNTALLOC!CL514</f>
        <v>0</v>
      </c>
      <c r="CM514" s="697">
        <f>[52]ACCOUNTALLOC!CM514</f>
        <v>0</v>
      </c>
      <c r="CN514" s="698">
        <f>[52]ACCOUNTALLOC!CN514</f>
        <v>0</v>
      </c>
      <c r="CO514" s="697">
        <f>[52]ACCOUNTALLOC!CO514</f>
        <v>0</v>
      </c>
      <c r="CP514" s="697">
        <f>[52]ACCOUNTALLOC!CP514</f>
        <v>0</v>
      </c>
      <c r="CQ514" s="697">
        <f>[52]ACCOUNTALLOC!CQ514</f>
        <v>0</v>
      </c>
      <c r="CR514" s="697">
        <f>[52]ACCOUNTALLOC!CR514</f>
        <v>0</v>
      </c>
      <c r="CS514" s="697">
        <f>[52]ACCOUNTALLOC!CS514</f>
        <v>0</v>
      </c>
      <c r="CT514" s="697">
        <f>[52]ACCOUNTALLOC!CT514</f>
        <v>0</v>
      </c>
      <c r="CU514" s="697">
        <f>[52]ACCOUNTALLOC!CU514</f>
        <v>0</v>
      </c>
      <c r="CW514" s="65">
        <f>[52]ACCOUNTALLOC!CW514</f>
        <v>0</v>
      </c>
      <c r="CX514" s="65">
        <f>[52]ACCOUNTALLOC!CX514</f>
        <v>0</v>
      </c>
      <c r="CY514" s="65">
        <f>[52]ACCOUNTALLOC!CY514</f>
        <v>0</v>
      </c>
      <c r="CZ514" s="65">
        <f>[52]ACCOUNTALLOC!CZ514</f>
        <v>0</v>
      </c>
      <c r="DA514" s="65">
        <f>[52]ACCOUNTALLOC!DA514</f>
        <v>0</v>
      </c>
      <c r="DB514" s="65">
        <f>[52]ACCOUNTALLOC!DB514</f>
        <v>0</v>
      </c>
      <c r="DC514" s="65">
        <f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>[52]ACCOUNTALLOC!E515</f>
        <v>0</v>
      </c>
      <c r="F515" s="697">
        <f>[52]ACCOUNTALLOC!F515</f>
        <v>0</v>
      </c>
      <c r="G515" s="697">
        <f>[52]ACCOUNTALLOC!G515</f>
        <v>0</v>
      </c>
      <c r="H515" s="697">
        <f>[52]ACCOUNTALLOC!H515</f>
        <v>0</v>
      </c>
      <c r="I515" s="697">
        <f>[52]ACCOUNTALLOC!I515</f>
        <v>0</v>
      </c>
      <c r="J515" s="697">
        <f>[52]ACCOUNTALLOC!J515</f>
        <v>0</v>
      </c>
      <c r="K515" s="697">
        <f>[52]ACCOUNTALLOC!K515</f>
        <v>0</v>
      </c>
      <c r="L515" s="698"/>
      <c r="M515" s="697">
        <f>[52]ACCOUNTALLOC!M515</f>
        <v>0</v>
      </c>
      <c r="N515" s="697">
        <f>[52]ACCOUNTALLOC!N515</f>
        <v>0</v>
      </c>
      <c r="O515" s="697">
        <f>[52]ACCOUNTALLOC!O515</f>
        <v>0</v>
      </c>
      <c r="P515" s="697">
        <f>[52]ACCOUNTALLOC!P515</f>
        <v>0</v>
      </c>
      <c r="Q515" s="697">
        <f>[52]ACCOUNTALLOC!Q515</f>
        <v>0</v>
      </c>
      <c r="R515" s="697">
        <f>[52]ACCOUNTALLOC!R515</f>
        <v>0</v>
      </c>
      <c r="S515" s="697">
        <f>[52]ACCOUNTALLOC!S515</f>
        <v>0</v>
      </c>
      <c r="T515" s="698"/>
      <c r="U515" s="697">
        <f>[52]ACCOUNTALLOC!U515</f>
        <v>0</v>
      </c>
      <c r="V515" s="697">
        <f>[52]ACCOUNTALLOC!V515</f>
        <v>0</v>
      </c>
      <c r="W515" s="697">
        <f>[52]ACCOUNTALLOC!W515</f>
        <v>0</v>
      </c>
      <c r="X515" s="697">
        <f>[52]ACCOUNTALLOC!X515</f>
        <v>0</v>
      </c>
      <c r="Y515" s="697">
        <f>[52]ACCOUNTALLOC!Y515</f>
        <v>0</v>
      </c>
      <c r="Z515" s="697">
        <f>[52]ACCOUNTALLOC!Z515</f>
        <v>0</v>
      </c>
      <c r="AA515" s="697">
        <f>[52]ACCOUNTALLOC!AA515</f>
        <v>0</v>
      </c>
      <c r="AB515" s="698"/>
      <c r="AC515" s="697">
        <f>[52]ACCOUNTALLOC!AC515</f>
        <v>0</v>
      </c>
      <c r="AD515" s="697">
        <f>[52]ACCOUNTALLOC!AD515</f>
        <v>0</v>
      </c>
      <c r="AE515" s="697">
        <f>[52]ACCOUNTALLOC!AE515</f>
        <v>0</v>
      </c>
      <c r="AF515" s="697">
        <f>[52]ACCOUNTALLOC!AF515</f>
        <v>0</v>
      </c>
      <c r="AG515" s="697">
        <f>[52]ACCOUNTALLOC!AG515</f>
        <v>0</v>
      </c>
      <c r="AH515" s="697">
        <f>[52]ACCOUNTALLOC!AH515</f>
        <v>0</v>
      </c>
      <c r="AI515" s="697">
        <f>[52]ACCOUNTALLOC!AI515</f>
        <v>0</v>
      </c>
      <c r="AJ515" s="698"/>
      <c r="AK515" s="697">
        <f>[52]ACCOUNTALLOC!AK515</f>
        <v>0</v>
      </c>
      <c r="AL515" s="697">
        <f>[52]ACCOUNTALLOC!AL515</f>
        <v>0</v>
      </c>
      <c r="AM515" s="697">
        <f>[52]ACCOUNTALLOC!AM515</f>
        <v>0</v>
      </c>
      <c r="AN515" s="697">
        <f>[52]ACCOUNTALLOC!AN515</f>
        <v>0</v>
      </c>
      <c r="AO515" s="697">
        <f>[52]ACCOUNTALLOC!AO515</f>
        <v>0</v>
      </c>
      <c r="AP515" s="697">
        <f>[52]ACCOUNTALLOC!AP515</f>
        <v>0</v>
      </c>
      <c r="AQ515" s="697">
        <f>[52]ACCOUNTALLOC!AQ515</f>
        <v>0</v>
      </c>
      <c r="AR515" s="698"/>
      <c r="AS515" s="697">
        <f>[52]ACCOUNTALLOC!AS515</f>
        <v>0</v>
      </c>
      <c r="AT515" s="697">
        <f>[52]ACCOUNTALLOC!AT515</f>
        <v>0</v>
      </c>
      <c r="AU515" s="697">
        <f>[52]ACCOUNTALLOC!AU515</f>
        <v>0</v>
      </c>
      <c r="AV515" s="697">
        <f>[52]ACCOUNTALLOC!AV515</f>
        <v>0</v>
      </c>
      <c r="AW515" s="697">
        <f>[52]ACCOUNTALLOC!AW515</f>
        <v>0</v>
      </c>
      <c r="AX515" s="697">
        <f>[52]ACCOUNTALLOC!AX515</f>
        <v>0</v>
      </c>
      <c r="AY515" s="697">
        <f>[52]ACCOUNTALLOC!AY515</f>
        <v>0</v>
      </c>
      <c r="AZ515" s="698"/>
      <c r="BA515" s="697">
        <f>[52]ACCOUNTALLOC!BA515</f>
        <v>0</v>
      </c>
      <c r="BB515" s="697">
        <f>[52]ACCOUNTALLOC!BB515</f>
        <v>0</v>
      </c>
      <c r="BC515" s="697">
        <f>[52]ACCOUNTALLOC!BC515</f>
        <v>0</v>
      </c>
      <c r="BD515" s="697">
        <f>[52]ACCOUNTALLOC!BD515</f>
        <v>0</v>
      </c>
      <c r="BE515" s="697">
        <f>[52]ACCOUNTALLOC!BE515</f>
        <v>0</v>
      </c>
      <c r="BF515" s="697">
        <f>[52]ACCOUNTALLOC!BF515</f>
        <v>0</v>
      </c>
      <c r="BG515" s="697">
        <f>[52]ACCOUNTALLOC!BG515</f>
        <v>0</v>
      </c>
      <c r="BH515" s="698"/>
      <c r="BI515" s="697">
        <f>[52]ACCOUNTALLOC!BI515</f>
        <v>0</v>
      </c>
      <c r="BJ515" s="697">
        <f>[52]ACCOUNTALLOC!BJ515</f>
        <v>0</v>
      </c>
      <c r="BK515" s="697">
        <f>[52]ACCOUNTALLOC!BK515</f>
        <v>0</v>
      </c>
      <c r="BL515" s="697">
        <f>[52]ACCOUNTALLOC!BL515</f>
        <v>0</v>
      </c>
      <c r="BM515" s="697">
        <f>[52]ACCOUNTALLOC!BM515</f>
        <v>0</v>
      </c>
      <c r="BN515" s="697">
        <f>[52]ACCOUNTALLOC!BN515</f>
        <v>0</v>
      </c>
      <c r="BO515" s="697">
        <f>[52]ACCOUNTALLOC!BO515</f>
        <v>0</v>
      </c>
      <c r="BP515" s="698"/>
      <c r="BQ515" s="697">
        <f>[52]ACCOUNTALLOC!BQ515</f>
        <v>0</v>
      </c>
      <c r="BR515" s="697">
        <f>[52]ACCOUNTALLOC!BR515</f>
        <v>0</v>
      </c>
      <c r="BS515" s="697">
        <f>[52]ACCOUNTALLOC!BS515</f>
        <v>0</v>
      </c>
      <c r="BT515" s="697">
        <f>[52]ACCOUNTALLOC!BT515</f>
        <v>0</v>
      </c>
      <c r="BU515" s="697">
        <f>[52]ACCOUNTALLOC!BU515</f>
        <v>0</v>
      </c>
      <c r="BV515" s="697">
        <f>[52]ACCOUNTALLOC!BV515</f>
        <v>0</v>
      </c>
      <c r="BW515" s="697">
        <f>[52]ACCOUNTALLOC!BW515</f>
        <v>0</v>
      </c>
      <c r="BX515" s="698"/>
      <c r="BY515" s="697">
        <f>[52]ACCOUNTALLOC!BY515</f>
        <v>0</v>
      </c>
      <c r="BZ515" s="697">
        <f>[52]ACCOUNTALLOC!BZ515</f>
        <v>0</v>
      </c>
      <c r="CA515" s="697">
        <f>[52]ACCOUNTALLOC!CA515</f>
        <v>0</v>
      </c>
      <c r="CB515" s="697">
        <f>[52]ACCOUNTALLOC!CB515</f>
        <v>0</v>
      </c>
      <c r="CC515" s="697">
        <f>[52]ACCOUNTALLOC!CC515</f>
        <v>0</v>
      </c>
      <c r="CD515" s="697">
        <f>[52]ACCOUNTALLOC!CD515</f>
        <v>0</v>
      </c>
      <c r="CE515" s="697">
        <f>[52]ACCOUNTALLOC!CE515</f>
        <v>0</v>
      </c>
      <c r="CF515" s="698"/>
      <c r="CG515" s="697">
        <f>[52]ACCOUNTALLOC!CG515</f>
        <v>0</v>
      </c>
      <c r="CH515" s="697">
        <f>[52]ACCOUNTALLOC!CH515</f>
        <v>0</v>
      </c>
      <c r="CI515" s="697">
        <f>[52]ACCOUNTALLOC!CI515</f>
        <v>0</v>
      </c>
      <c r="CJ515" s="697">
        <f>[52]ACCOUNTALLOC!CJ515</f>
        <v>0</v>
      </c>
      <c r="CK515" s="697">
        <f>[52]ACCOUNTALLOC!CK515</f>
        <v>0</v>
      </c>
      <c r="CL515" s="697">
        <f>[52]ACCOUNTALLOC!CL515</f>
        <v>0</v>
      </c>
      <c r="CM515" s="697">
        <f>[52]ACCOUNTALLOC!CM515</f>
        <v>0</v>
      </c>
      <c r="CN515" s="698">
        <f>[52]ACCOUNTALLOC!CN515</f>
        <v>0</v>
      </c>
      <c r="CO515" s="697">
        <f>[52]ACCOUNTALLOC!CO515</f>
        <v>0</v>
      </c>
      <c r="CP515" s="697">
        <f>[52]ACCOUNTALLOC!CP515</f>
        <v>0</v>
      </c>
      <c r="CQ515" s="697">
        <f>[52]ACCOUNTALLOC!CQ515</f>
        <v>0</v>
      </c>
      <c r="CR515" s="697">
        <f>[52]ACCOUNTALLOC!CR515</f>
        <v>0</v>
      </c>
      <c r="CS515" s="697">
        <f>[52]ACCOUNTALLOC!CS515</f>
        <v>0</v>
      </c>
      <c r="CT515" s="697">
        <f>[52]ACCOUNTALLOC!CT515</f>
        <v>0</v>
      </c>
      <c r="CU515" s="697">
        <f>[52]ACCOUNTALLOC!CU515</f>
        <v>0</v>
      </c>
      <c r="CW515" s="65">
        <f>[52]ACCOUNTALLOC!CW515</f>
        <v>0</v>
      </c>
      <c r="CX515" s="65">
        <f>[52]ACCOUNTALLOC!CX515</f>
        <v>0</v>
      </c>
      <c r="CY515" s="65">
        <f>[52]ACCOUNTALLOC!CY515</f>
        <v>0</v>
      </c>
      <c r="CZ515" s="65">
        <f>[52]ACCOUNTALLOC!CZ515</f>
        <v>0</v>
      </c>
      <c r="DA515" s="65">
        <f>[52]ACCOUNTALLOC!DA515</f>
        <v>0</v>
      </c>
      <c r="DB515" s="65">
        <f>[52]ACCOUNTALLOC!DB515</f>
        <v>0</v>
      </c>
      <c r="DC515" s="65">
        <f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>[52]ACCOUNTALLOC!E516</f>
        <v>0</v>
      </c>
      <c r="F516" s="697">
        <f>[52]ACCOUNTALLOC!F516</f>
        <v>0</v>
      </c>
      <c r="G516" s="697">
        <f>[52]ACCOUNTALLOC!G516</f>
        <v>0</v>
      </c>
      <c r="H516" s="697">
        <f>[52]ACCOUNTALLOC!H516</f>
        <v>0</v>
      </c>
      <c r="I516" s="697">
        <f>[52]ACCOUNTALLOC!I516</f>
        <v>0</v>
      </c>
      <c r="J516" s="697">
        <f>[52]ACCOUNTALLOC!J516</f>
        <v>0</v>
      </c>
      <c r="K516" s="697">
        <f>[52]ACCOUNTALLOC!K516</f>
        <v>0</v>
      </c>
      <c r="L516" s="698"/>
      <c r="M516" s="697">
        <f>[52]ACCOUNTALLOC!M516</f>
        <v>0</v>
      </c>
      <c r="N516" s="697">
        <f>[52]ACCOUNTALLOC!N516</f>
        <v>0</v>
      </c>
      <c r="O516" s="697">
        <f>[52]ACCOUNTALLOC!O516</f>
        <v>0</v>
      </c>
      <c r="P516" s="697">
        <f>[52]ACCOUNTALLOC!P516</f>
        <v>0</v>
      </c>
      <c r="Q516" s="697">
        <f>[52]ACCOUNTALLOC!Q516</f>
        <v>0</v>
      </c>
      <c r="R516" s="697">
        <f>[52]ACCOUNTALLOC!R516</f>
        <v>0</v>
      </c>
      <c r="S516" s="697">
        <f>[52]ACCOUNTALLOC!S516</f>
        <v>0</v>
      </c>
      <c r="T516" s="698"/>
      <c r="U516" s="697">
        <f>[52]ACCOUNTALLOC!U516</f>
        <v>0</v>
      </c>
      <c r="V516" s="697">
        <f>[52]ACCOUNTALLOC!V516</f>
        <v>0</v>
      </c>
      <c r="W516" s="697">
        <f>[52]ACCOUNTALLOC!W516</f>
        <v>0</v>
      </c>
      <c r="X516" s="697">
        <f>[52]ACCOUNTALLOC!X516</f>
        <v>0</v>
      </c>
      <c r="Y516" s="697">
        <f>[52]ACCOUNTALLOC!Y516</f>
        <v>0</v>
      </c>
      <c r="Z516" s="697">
        <f>[52]ACCOUNTALLOC!Z516</f>
        <v>0</v>
      </c>
      <c r="AA516" s="697">
        <f>[52]ACCOUNTALLOC!AA516</f>
        <v>0</v>
      </c>
      <c r="AB516" s="698"/>
      <c r="AC516" s="697">
        <f>[52]ACCOUNTALLOC!AC516</f>
        <v>0</v>
      </c>
      <c r="AD516" s="697">
        <f>[52]ACCOUNTALLOC!AD516</f>
        <v>0</v>
      </c>
      <c r="AE516" s="697">
        <f>[52]ACCOUNTALLOC!AE516</f>
        <v>0</v>
      </c>
      <c r="AF516" s="697">
        <f>[52]ACCOUNTALLOC!AF516</f>
        <v>0</v>
      </c>
      <c r="AG516" s="697">
        <f>[52]ACCOUNTALLOC!AG516</f>
        <v>0</v>
      </c>
      <c r="AH516" s="697">
        <f>[52]ACCOUNTALLOC!AH516</f>
        <v>0</v>
      </c>
      <c r="AI516" s="697">
        <f>[52]ACCOUNTALLOC!AI516</f>
        <v>0</v>
      </c>
      <c r="AJ516" s="698"/>
      <c r="AK516" s="697">
        <f>[52]ACCOUNTALLOC!AK516</f>
        <v>0</v>
      </c>
      <c r="AL516" s="697">
        <f>[52]ACCOUNTALLOC!AL516</f>
        <v>0</v>
      </c>
      <c r="AM516" s="697">
        <f>[52]ACCOUNTALLOC!AM516</f>
        <v>0</v>
      </c>
      <c r="AN516" s="697">
        <f>[52]ACCOUNTALLOC!AN516</f>
        <v>0</v>
      </c>
      <c r="AO516" s="697">
        <f>[52]ACCOUNTALLOC!AO516</f>
        <v>0</v>
      </c>
      <c r="AP516" s="697">
        <f>[52]ACCOUNTALLOC!AP516</f>
        <v>0</v>
      </c>
      <c r="AQ516" s="697">
        <f>[52]ACCOUNTALLOC!AQ516</f>
        <v>0</v>
      </c>
      <c r="AR516" s="698"/>
      <c r="AS516" s="697">
        <f>[52]ACCOUNTALLOC!AS516</f>
        <v>0</v>
      </c>
      <c r="AT516" s="697">
        <f>[52]ACCOUNTALLOC!AT516</f>
        <v>0</v>
      </c>
      <c r="AU516" s="697">
        <f>[52]ACCOUNTALLOC!AU516</f>
        <v>0</v>
      </c>
      <c r="AV516" s="697">
        <f>[52]ACCOUNTALLOC!AV516</f>
        <v>0</v>
      </c>
      <c r="AW516" s="697">
        <f>[52]ACCOUNTALLOC!AW516</f>
        <v>0</v>
      </c>
      <c r="AX516" s="697">
        <f>[52]ACCOUNTALLOC!AX516</f>
        <v>0</v>
      </c>
      <c r="AY516" s="697">
        <f>[52]ACCOUNTALLOC!AY516</f>
        <v>0</v>
      </c>
      <c r="AZ516" s="698"/>
      <c r="BA516" s="697">
        <f>[52]ACCOUNTALLOC!BA516</f>
        <v>0</v>
      </c>
      <c r="BB516" s="697">
        <f>[52]ACCOUNTALLOC!BB516</f>
        <v>0</v>
      </c>
      <c r="BC516" s="697">
        <f>[52]ACCOUNTALLOC!BC516</f>
        <v>0</v>
      </c>
      <c r="BD516" s="697">
        <f>[52]ACCOUNTALLOC!BD516</f>
        <v>0</v>
      </c>
      <c r="BE516" s="697">
        <f>[52]ACCOUNTALLOC!BE516</f>
        <v>0</v>
      </c>
      <c r="BF516" s="697">
        <f>[52]ACCOUNTALLOC!BF516</f>
        <v>0</v>
      </c>
      <c r="BG516" s="697">
        <f>[52]ACCOUNTALLOC!BG516</f>
        <v>0</v>
      </c>
      <c r="BH516" s="698"/>
      <c r="BI516" s="697">
        <f>[52]ACCOUNTALLOC!BI516</f>
        <v>0</v>
      </c>
      <c r="BJ516" s="697">
        <f>[52]ACCOUNTALLOC!BJ516</f>
        <v>0</v>
      </c>
      <c r="BK516" s="697">
        <f>[52]ACCOUNTALLOC!BK516</f>
        <v>0</v>
      </c>
      <c r="BL516" s="697">
        <f>[52]ACCOUNTALLOC!BL516</f>
        <v>0</v>
      </c>
      <c r="BM516" s="697">
        <f>[52]ACCOUNTALLOC!BM516</f>
        <v>0</v>
      </c>
      <c r="BN516" s="697">
        <f>[52]ACCOUNTALLOC!BN516</f>
        <v>0</v>
      </c>
      <c r="BO516" s="697">
        <f>[52]ACCOUNTALLOC!BO516</f>
        <v>0</v>
      </c>
      <c r="BP516" s="698"/>
      <c r="BQ516" s="697">
        <f>[52]ACCOUNTALLOC!BQ516</f>
        <v>0</v>
      </c>
      <c r="BR516" s="697">
        <f>[52]ACCOUNTALLOC!BR516</f>
        <v>0</v>
      </c>
      <c r="BS516" s="697">
        <f>[52]ACCOUNTALLOC!BS516</f>
        <v>0</v>
      </c>
      <c r="BT516" s="697">
        <f>[52]ACCOUNTALLOC!BT516</f>
        <v>0</v>
      </c>
      <c r="BU516" s="697">
        <f>[52]ACCOUNTALLOC!BU516</f>
        <v>0</v>
      </c>
      <c r="BV516" s="697">
        <f>[52]ACCOUNTALLOC!BV516</f>
        <v>0</v>
      </c>
      <c r="BW516" s="697">
        <f>[52]ACCOUNTALLOC!BW516</f>
        <v>0</v>
      </c>
      <c r="BX516" s="698"/>
      <c r="BY516" s="697">
        <f>[52]ACCOUNTALLOC!BY516</f>
        <v>0</v>
      </c>
      <c r="BZ516" s="697">
        <f>[52]ACCOUNTALLOC!BZ516</f>
        <v>0</v>
      </c>
      <c r="CA516" s="697">
        <f>[52]ACCOUNTALLOC!CA516</f>
        <v>0</v>
      </c>
      <c r="CB516" s="697">
        <f>[52]ACCOUNTALLOC!CB516</f>
        <v>0</v>
      </c>
      <c r="CC516" s="697">
        <f>[52]ACCOUNTALLOC!CC516</f>
        <v>0</v>
      </c>
      <c r="CD516" s="697">
        <f>[52]ACCOUNTALLOC!CD516</f>
        <v>0</v>
      </c>
      <c r="CE516" s="697">
        <f>[52]ACCOUNTALLOC!CE516</f>
        <v>0</v>
      </c>
      <c r="CF516" s="698"/>
      <c r="CG516" s="697">
        <f>[52]ACCOUNTALLOC!CG516</f>
        <v>0</v>
      </c>
      <c r="CH516" s="697">
        <f>[52]ACCOUNTALLOC!CH516</f>
        <v>0</v>
      </c>
      <c r="CI516" s="697">
        <f>[52]ACCOUNTALLOC!CI516</f>
        <v>0</v>
      </c>
      <c r="CJ516" s="697">
        <f>[52]ACCOUNTALLOC!CJ516</f>
        <v>0</v>
      </c>
      <c r="CK516" s="697">
        <f>[52]ACCOUNTALLOC!CK516</f>
        <v>0</v>
      </c>
      <c r="CL516" s="697">
        <f>[52]ACCOUNTALLOC!CL516</f>
        <v>0</v>
      </c>
      <c r="CM516" s="697">
        <f>[52]ACCOUNTALLOC!CM516</f>
        <v>0</v>
      </c>
      <c r="CN516" s="698">
        <f>[52]ACCOUNTALLOC!CN516</f>
        <v>0</v>
      </c>
      <c r="CO516" s="697">
        <f>[52]ACCOUNTALLOC!CO516</f>
        <v>0</v>
      </c>
      <c r="CP516" s="697">
        <f>[52]ACCOUNTALLOC!CP516</f>
        <v>0</v>
      </c>
      <c r="CQ516" s="697">
        <f>[52]ACCOUNTALLOC!CQ516</f>
        <v>0</v>
      </c>
      <c r="CR516" s="697">
        <f>[52]ACCOUNTALLOC!CR516</f>
        <v>0</v>
      </c>
      <c r="CS516" s="697">
        <f>[52]ACCOUNTALLOC!CS516</f>
        <v>0</v>
      </c>
      <c r="CT516" s="697">
        <f>[52]ACCOUNTALLOC!CT516</f>
        <v>0</v>
      </c>
      <c r="CU516" s="697">
        <f>[52]ACCOUNTALLOC!CU516</f>
        <v>0</v>
      </c>
      <c r="CW516" s="65">
        <f>[52]ACCOUNTALLOC!CW516</f>
        <v>0</v>
      </c>
      <c r="CX516" s="65">
        <f>[52]ACCOUNTALLOC!CX516</f>
        <v>0</v>
      </c>
      <c r="CY516" s="65">
        <f>[52]ACCOUNTALLOC!CY516</f>
        <v>0</v>
      </c>
      <c r="CZ516" s="65">
        <f>[52]ACCOUNTALLOC!CZ516</f>
        <v>0</v>
      </c>
      <c r="DA516" s="65">
        <f>[52]ACCOUNTALLOC!DA516</f>
        <v>0</v>
      </c>
      <c r="DB516" s="65">
        <f>[52]ACCOUNTALLOC!DB516</f>
        <v>0</v>
      </c>
      <c r="DC516" s="65">
        <f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>[52]ACCOUNTALLOC!E517</f>
        <v>0</v>
      </c>
      <c r="F517" s="697">
        <f>[52]ACCOUNTALLOC!F517</f>
        <v>0</v>
      </c>
      <c r="G517" s="697">
        <f>[52]ACCOUNTALLOC!G517</f>
        <v>0</v>
      </c>
      <c r="H517" s="697">
        <f>[52]ACCOUNTALLOC!H517</f>
        <v>0</v>
      </c>
      <c r="I517" s="697">
        <f>[52]ACCOUNTALLOC!I517</f>
        <v>0</v>
      </c>
      <c r="J517" s="697">
        <f>[52]ACCOUNTALLOC!J517</f>
        <v>0</v>
      </c>
      <c r="K517" s="697">
        <f>[52]ACCOUNTALLOC!K517</f>
        <v>0</v>
      </c>
      <c r="L517" s="698"/>
      <c r="M517" s="697">
        <f>[52]ACCOUNTALLOC!M517</f>
        <v>0</v>
      </c>
      <c r="N517" s="697">
        <f>[52]ACCOUNTALLOC!N517</f>
        <v>0</v>
      </c>
      <c r="O517" s="697">
        <f>[52]ACCOUNTALLOC!O517</f>
        <v>0</v>
      </c>
      <c r="P517" s="697">
        <f>[52]ACCOUNTALLOC!P517</f>
        <v>0</v>
      </c>
      <c r="Q517" s="697">
        <f>[52]ACCOUNTALLOC!Q517</f>
        <v>0</v>
      </c>
      <c r="R517" s="697">
        <f>[52]ACCOUNTALLOC!R517</f>
        <v>0</v>
      </c>
      <c r="S517" s="697">
        <f>[52]ACCOUNTALLOC!S517</f>
        <v>0</v>
      </c>
      <c r="T517" s="698"/>
      <c r="U517" s="697">
        <f>[52]ACCOUNTALLOC!U517</f>
        <v>0</v>
      </c>
      <c r="V517" s="697">
        <f>[52]ACCOUNTALLOC!V517</f>
        <v>0</v>
      </c>
      <c r="W517" s="697">
        <f>[52]ACCOUNTALLOC!W517</f>
        <v>0</v>
      </c>
      <c r="X517" s="697">
        <f>[52]ACCOUNTALLOC!X517</f>
        <v>0</v>
      </c>
      <c r="Y517" s="697">
        <f>[52]ACCOUNTALLOC!Y517</f>
        <v>0</v>
      </c>
      <c r="Z517" s="697">
        <f>[52]ACCOUNTALLOC!Z517</f>
        <v>0</v>
      </c>
      <c r="AA517" s="697">
        <f>[52]ACCOUNTALLOC!AA517</f>
        <v>0</v>
      </c>
      <c r="AB517" s="698"/>
      <c r="AC517" s="697">
        <f>[52]ACCOUNTALLOC!AC517</f>
        <v>0</v>
      </c>
      <c r="AD517" s="697">
        <f>[52]ACCOUNTALLOC!AD517</f>
        <v>0</v>
      </c>
      <c r="AE517" s="697">
        <f>[52]ACCOUNTALLOC!AE517</f>
        <v>0</v>
      </c>
      <c r="AF517" s="697">
        <f>[52]ACCOUNTALLOC!AF517</f>
        <v>0</v>
      </c>
      <c r="AG517" s="697">
        <f>[52]ACCOUNTALLOC!AG517</f>
        <v>0</v>
      </c>
      <c r="AH517" s="697">
        <f>[52]ACCOUNTALLOC!AH517</f>
        <v>0</v>
      </c>
      <c r="AI517" s="697">
        <f>[52]ACCOUNTALLOC!AI517</f>
        <v>0</v>
      </c>
      <c r="AJ517" s="698"/>
      <c r="AK517" s="697">
        <f>[52]ACCOUNTALLOC!AK517</f>
        <v>0</v>
      </c>
      <c r="AL517" s="697">
        <f>[52]ACCOUNTALLOC!AL517</f>
        <v>0</v>
      </c>
      <c r="AM517" s="697">
        <f>[52]ACCOUNTALLOC!AM517</f>
        <v>0</v>
      </c>
      <c r="AN517" s="697">
        <f>[52]ACCOUNTALLOC!AN517</f>
        <v>0</v>
      </c>
      <c r="AO517" s="697">
        <f>[52]ACCOUNTALLOC!AO517</f>
        <v>0</v>
      </c>
      <c r="AP517" s="697">
        <f>[52]ACCOUNTALLOC!AP517</f>
        <v>0</v>
      </c>
      <c r="AQ517" s="697">
        <f>[52]ACCOUNTALLOC!AQ517</f>
        <v>0</v>
      </c>
      <c r="AR517" s="698"/>
      <c r="AS517" s="697">
        <f>[52]ACCOUNTALLOC!AS517</f>
        <v>0</v>
      </c>
      <c r="AT517" s="697">
        <f>[52]ACCOUNTALLOC!AT517</f>
        <v>0</v>
      </c>
      <c r="AU517" s="697">
        <f>[52]ACCOUNTALLOC!AU517</f>
        <v>0</v>
      </c>
      <c r="AV517" s="697">
        <f>[52]ACCOUNTALLOC!AV517</f>
        <v>0</v>
      </c>
      <c r="AW517" s="697">
        <f>[52]ACCOUNTALLOC!AW517</f>
        <v>0</v>
      </c>
      <c r="AX517" s="697">
        <f>[52]ACCOUNTALLOC!AX517</f>
        <v>0</v>
      </c>
      <c r="AY517" s="697">
        <f>[52]ACCOUNTALLOC!AY517</f>
        <v>0</v>
      </c>
      <c r="AZ517" s="698"/>
      <c r="BA517" s="697">
        <f>[52]ACCOUNTALLOC!BA517</f>
        <v>0</v>
      </c>
      <c r="BB517" s="697">
        <f>[52]ACCOUNTALLOC!BB517</f>
        <v>0</v>
      </c>
      <c r="BC517" s="697">
        <f>[52]ACCOUNTALLOC!BC517</f>
        <v>0</v>
      </c>
      <c r="BD517" s="697">
        <f>[52]ACCOUNTALLOC!BD517</f>
        <v>0</v>
      </c>
      <c r="BE517" s="697">
        <f>[52]ACCOUNTALLOC!BE517</f>
        <v>0</v>
      </c>
      <c r="BF517" s="697">
        <f>[52]ACCOUNTALLOC!BF517</f>
        <v>0</v>
      </c>
      <c r="BG517" s="697">
        <f>[52]ACCOUNTALLOC!BG517</f>
        <v>0</v>
      </c>
      <c r="BH517" s="698"/>
      <c r="BI517" s="697">
        <f>[52]ACCOUNTALLOC!BI517</f>
        <v>0</v>
      </c>
      <c r="BJ517" s="697">
        <f>[52]ACCOUNTALLOC!BJ517</f>
        <v>0</v>
      </c>
      <c r="BK517" s="697">
        <f>[52]ACCOUNTALLOC!BK517</f>
        <v>0</v>
      </c>
      <c r="BL517" s="697">
        <f>[52]ACCOUNTALLOC!BL517</f>
        <v>0</v>
      </c>
      <c r="BM517" s="697">
        <f>[52]ACCOUNTALLOC!BM517</f>
        <v>0</v>
      </c>
      <c r="BN517" s="697">
        <f>[52]ACCOUNTALLOC!BN517</f>
        <v>0</v>
      </c>
      <c r="BO517" s="697">
        <f>[52]ACCOUNTALLOC!BO517</f>
        <v>0</v>
      </c>
      <c r="BP517" s="698"/>
      <c r="BQ517" s="697">
        <f>[52]ACCOUNTALLOC!BQ517</f>
        <v>0</v>
      </c>
      <c r="BR517" s="697">
        <f>[52]ACCOUNTALLOC!BR517</f>
        <v>0</v>
      </c>
      <c r="BS517" s="697">
        <f>[52]ACCOUNTALLOC!BS517</f>
        <v>0</v>
      </c>
      <c r="BT517" s="697">
        <f>[52]ACCOUNTALLOC!BT517</f>
        <v>0</v>
      </c>
      <c r="BU517" s="697">
        <f>[52]ACCOUNTALLOC!BU517</f>
        <v>0</v>
      </c>
      <c r="BV517" s="697">
        <f>[52]ACCOUNTALLOC!BV517</f>
        <v>0</v>
      </c>
      <c r="BW517" s="697">
        <f>[52]ACCOUNTALLOC!BW517</f>
        <v>0</v>
      </c>
      <c r="BX517" s="698"/>
      <c r="BY517" s="697">
        <f>[52]ACCOUNTALLOC!BY517</f>
        <v>0</v>
      </c>
      <c r="BZ517" s="697">
        <f>[52]ACCOUNTALLOC!BZ517</f>
        <v>0</v>
      </c>
      <c r="CA517" s="697">
        <f>[52]ACCOUNTALLOC!CA517</f>
        <v>0</v>
      </c>
      <c r="CB517" s="697">
        <f>[52]ACCOUNTALLOC!CB517</f>
        <v>0</v>
      </c>
      <c r="CC517" s="697">
        <f>[52]ACCOUNTALLOC!CC517</f>
        <v>0</v>
      </c>
      <c r="CD517" s="697">
        <f>[52]ACCOUNTALLOC!CD517</f>
        <v>0</v>
      </c>
      <c r="CE517" s="697">
        <f>[52]ACCOUNTALLOC!CE517</f>
        <v>0</v>
      </c>
      <c r="CF517" s="698"/>
      <c r="CG517" s="697">
        <f>[52]ACCOUNTALLOC!CG517</f>
        <v>0</v>
      </c>
      <c r="CH517" s="697">
        <f>[52]ACCOUNTALLOC!CH517</f>
        <v>0</v>
      </c>
      <c r="CI517" s="697">
        <f>[52]ACCOUNTALLOC!CI517</f>
        <v>0</v>
      </c>
      <c r="CJ517" s="697">
        <f>[52]ACCOUNTALLOC!CJ517</f>
        <v>0</v>
      </c>
      <c r="CK517" s="697">
        <f>[52]ACCOUNTALLOC!CK517</f>
        <v>0</v>
      </c>
      <c r="CL517" s="697">
        <f>[52]ACCOUNTALLOC!CL517</f>
        <v>0</v>
      </c>
      <c r="CM517" s="697">
        <f>[52]ACCOUNTALLOC!CM517</f>
        <v>0</v>
      </c>
      <c r="CN517" s="698">
        <f>[52]ACCOUNTALLOC!CN517</f>
        <v>0</v>
      </c>
      <c r="CO517" s="697">
        <f>[52]ACCOUNTALLOC!CO517</f>
        <v>0</v>
      </c>
      <c r="CP517" s="697">
        <f>[52]ACCOUNTALLOC!CP517</f>
        <v>0</v>
      </c>
      <c r="CQ517" s="697">
        <f>[52]ACCOUNTALLOC!CQ517</f>
        <v>0</v>
      </c>
      <c r="CR517" s="697">
        <f>[52]ACCOUNTALLOC!CR517</f>
        <v>0</v>
      </c>
      <c r="CS517" s="697">
        <f>[52]ACCOUNTALLOC!CS517</f>
        <v>0</v>
      </c>
      <c r="CT517" s="697">
        <f>[52]ACCOUNTALLOC!CT517</f>
        <v>0</v>
      </c>
      <c r="CU517" s="697">
        <f>[52]ACCOUNTALLOC!CU517</f>
        <v>0</v>
      </c>
      <c r="CW517" s="65">
        <f>[52]ACCOUNTALLOC!CW517</f>
        <v>0</v>
      </c>
      <c r="CX517" s="65">
        <f>[52]ACCOUNTALLOC!CX517</f>
        <v>0</v>
      </c>
      <c r="CY517" s="65">
        <f>[52]ACCOUNTALLOC!CY517</f>
        <v>0</v>
      </c>
      <c r="CZ517" s="65">
        <f>[52]ACCOUNTALLOC!CZ517</f>
        <v>0</v>
      </c>
      <c r="DA517" s="65">
        <f>[52]ACCOUNTALLOC!DA517</f>
        <v>0</v>
      </c>
      <c r="DB517" s="65">
        <f>[52]ACCOUNTALLOC!DB517</f>
        <v>0</v>
      </c>
      <c r="DC517" s="65">
        <f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>[52]ACCOUNTALLOC!E518</f>
        <v>0</v>
      </c>
      <c r="F518" s="697">
        <f>[52]ACCOUNTALLOC!F518</f>
        <v>0</v>
      </c>
      <c r="G518" s="697">
        <f>[52]ACCOUNTALLOC!G518</f>
        <v>0</v>
      </c>
      <c r="H518" s="697">
        <f>[52]ACCOUNTALLOC!H518</f>
        <v>0</v>
      </c>
      <c r="I518" s="697">
        <f>[52]ACCOUNTALLOC!I518</f>
        <v>0</v>
      </c>
      <c r="J518" s="697">
        <f>[52]ACCOUNTALLOC!J518</f>
        <v>0</v>
      </c>
      <c r="K518" s="697">
        <f>[52]ACCOUNTALLOC!K518</f>
        <v>0</v>
      </c>
      <c r="L518" s="698"/>
      <c r="M518" s="697">
        <f>[52]ACCOUNTALLOC!M518</f>
        <v>0</v>
      </c>
      <c r="N518" s="697">
        <f>[52]ACCOUNTALLOC!N518</f>
        <v>0</v>
      </c>
      <c r="O518" s="697">
        <f>[52]ACCOUNTALLOC!O518</f>
        <v>0</v>
      </c>
      <c r="P518" s="697">
        <f>[52]ACCOUNTALLOC!P518</f>
        <v>0</v>
      </c>
      <c r="Q518" s="697">
        <f>[52]ACCOUNTALLOC!Q518</f>
        <v>0</v>
      </c>
      <c r="R518" s="697">
        <f>[52]ACCOUNTALLOC!R518</f>
        <v>0</v>
      </c>
      <c r="S518" s="697">
        <f>[52]ACCOUNTALLOC!S518</f>
        <v>0</v>
      </c>
      <c r="T518" s="698"/>
      <c r="U518" s="697">
        <f>[52]ACCOUNTALLOC!U518</f>
        <v>0</v>
      </c>
      <c r="V518" s="697">
        <f>[52]ACCOUNTALLOC!V518</f>
        <v>0</v>
      </c>
      <c r="W518" s="697">
        <f>[52]ACCOUNTALLOC!W518</f>
        <v>0</v>
      </c>
      <c r="X518" s="697">
        <f>[52]ACCOUNTALLOC!X518</f>
        <v>0</v>
      </c>
      <c r="Y518" s="697">
        <f>[52]ACCOUNTALLOC!Y518</f>
        <v>0</v>
      </c>
      <c r="Z518" s="697">
        <f>[52]ACCOUNTALLOC!Z518</f>
        <v>0</v>
      </c>
      <c r="AA518" s="697">
        <f>[52]ACCOUNTALLOC!AA518</f>
        <v>0</v>
      </c>
      <c r="AB518" s="698"/>
      <c r="AC518" s="697">
        <f>[52]ACCOUNTALLOC!AC518</f>
        <v>0</v>
      </c>
      <c r="AD518" s="697">
        <f>[52]ACCOUNTALLOC!AD518</f>
        <v>0</v>
      </c>
      <c r="AE518" s="697">
        <f>[52]ACCOUNTALLOC!AE518</f>
        <v>0</v>
      </c>
      <c r="AF518" s="697">
        <f>[52]ACCOUNTALLOC!AF518</f>
        <v>0</v>
      </c>
      <c r="AG518" s="697">
        <f>[52]ACCOUNTALLOC!AG518</f>
        <v>0</v>
      </c>
      <c r="AH518" s="697">
        <f>[52]ACCOUNTALLOC!AH518</f>
        <v>0</v>
      </c>
      <c r="AI518" s="697">
        <f>[52]ACCOUNTALLOC!AI518</f>
        <v>0</v>
      </c>
      <c r="AJ518" s="698"/>
      <c r="AK518" s="697">
        <f>[52]ACCOUNTALLOC!AK518</f>
        <v>0</v>
      </c>
      <c r="AL518" s="697">
        <f>[52]ACCOUNTALLOC!AL518</f>
        <v>0</v>
      </c>
      <c r="AM518" s="697">
        <f>[52]ACCOUNTALLOC!AM518</f>
        <v>0</v>
      </c>
      <c r="AN518" s="697">
        <f>[52]ACCOUNTALLOC!AN518</f>
        <v>0</v>
      </c>
      <c r="AO518" s="697">
        <f>[52]ACCOUNTALLOC!AO518</f>
        <v>0</v>
      </c>
      <c r="AP518" s="697">
        <f>[52]ACCOUNTALLOC!AP518</f>
        <v>0</v>
      </c>
      <c r="AQ518" s="697">
        <f>[52]ACCOUNTALLOC!AQ518</f>
        <v>0</v>
      </c>
      <c r="AR518" s="698"/>
      <c r="AS518" s="697">
        <f>[52]ACCOUNTALLOC!AS518</f>
        <v>0</v>
      </c>
      <c r="AT518" s="697">
        <f>[52]ACCOUNTALLOC!AT518</f>
        <v>0</v>
      </c>
      <c r="AU518" s="697">
        <f>[52]ACCOUNTALLOC!AU518</f>
        <v>0</v>
      </c>
      <c r="AV518" s="697">
        <f>[52]ACCOUNTALLOC!AV518</f>
        <v>0</v>
      </c>
      <c r="AW518" s="697">
        <f>[52]ACCOUNTALLOC!AW518</f>
        <v>0</v>
      </c>
      <c r="AX518" s="697">
        <f>[52]ACCOUNTALLOC!AX518</f>
        <v>0</v>
      </c>
      <c r="AY518" s="697">
        <f>[52]ACCOUNTALLOC!AY518</f>
        <v>0</v>
      </c>
      <c r="AZ518" s="698"/>
      <c r="BA518" s="697">
        <f>[52]ACCOUNTALLOC!BA518</f>
        <v>0</v>
      </c>
      <c r="BB518" s="697">
        <f>[52]ACCOUNTALLOC!BB518</f>
        <v>0</v>
      </c>
      <c r="BC518" s="697">
        <f>[52]ACCOUNTALLOC!BC518</f>
        <v>0</v>
      </c>
      <c r="BD518" s="697">
        <f>[52]ACCOUNTALLOC!BD518</f>
        <v>0</v>
      </c>
      <c r="BE518" s="697">
        <f>[52]ACCOUNTALLOC!BE518</f>
        <v>0</v>
      </c>
      <c r="BF518" s="697">
        <f>[52]ACCOUNTALLOC!BF518</f>
        <v>0</v>
      </c>
      <c r="BG518" s="697">
        <f>[52]ACCOUNTALLOC!BG518</f>
        <v>0</v>
      </c>
      <c r="BH518" s="698"/>
      <c r="BI518" s="697">
        <f>[52]ACCOUNTALLOC!BI518</f>
        <v>0</v>
      </c>
      <c r="BJ518" s="697">
        <f>[52]ACCOUNTALLOC!BJ518</f>
        <v>0</v>
      </c>
      <c r="BK518" s="697">
        <f>[52]ACCOUNTALLOC!BK518</f>
        <v>0</v>
      </c>
      <c r="BL518" s="697">
        <f>[52]ACCOUNTALLOC!BL518</f>
        <v>0</v>
      </c>
      <c r="BM518" s="697">
        <f>[52]ACCOUNTALLOC!BM518</f>
        <v>0</v>
      </c>
      <c r="BN518" s="697">
        <f>[52]ACCOUNTALLOC!BN518</f>
        <v>0</v>
      </c>
      <c r="BO518" s="697">
        <f>[52]ACCOUNTALLOC!BO518</f>
        <v>0</v>
      </c>
      <c r="BP518" s="698"/>
      <c r="BQ518" s="697">
        <f>[52]ACCOUNTALLOC!BQ518</f>
        <v>0</v>
      </c>
      <c r="BR518" s="697">
        <f>[52]ACCOUNTALLOC!BR518</f>
        <v>0</v>
      </c>
      <c r="BS518" s="697">
        <f>[52]ACCOUNTALLOC!BS518</f>
        <v>0</v>
      </c>
      <c r="BT518" s="697">
        <f>[52]ACCOUNTALLOC!BT518</f>
        <v>0</v>
      </c>
      <c r="BU518" s="697">
        <f>[52]ACCOUNTALLOC!BU518</f>
        <v>0</v>
      </c>
      <c r="BV518" s="697">
        <f>[52]ACCOUNTALLOC!BV518</f>
        <v>0</v>
      </c>
      <c r="BW518" s="697">
        <f>[52]ACCOUNTALLOC!BW518</f>
        <v>0</v>
      </c>
      <c r="BX518" s="698"/>
      <c r="BY518" s="697">
        <f>[52]ACCOUNTALLOC!BY518</f>
        <v>0</v>
      </c>
      <c r="BZ518" s="697">
        <f>[52]ACCOUNTALLOC!BZ518</f>
        <v>0</v>
      </c>
      <c r="CA518" s="697">
        <f>[52]ACCOUNTALLOC!CA518</f>
        <v>0</v>
      </c>
      <c r="CB518" s="697">
        <f>[52]ACCOUNTALLOC!CB518</f>
        <v>0</v>
      </c>
      <c r="CC518" s="697">
        <f>[52]ACCOUNTALLOC!CC518</f>
        <v>0</v>
      </c>
      <c r="CD518" s="697">
        <f>[52]ACCOUNTALLOC!CD518</f>
        <v>0</v>
      </c>
      <c r="CE518" s="697">
        <f>[52]ACCOUNTALLOC!CE518</f>
        <v>0</v>
      </c>
      <c r="CF518" s="698"/>
      <c r="CG518" s="697">
        <f>[52]ACCOUNTALLOC!CG518</f>
        <v>0</v>
      </c>
      <c r="CH518" s="697">
        <f>[52]ACCOUNTALLOC!CH518</f>
        <v>0</v>
      </c>
      <c r="CI518" s="697">
        <f>[52]ACCOUNTALLOC!CI518</f>
        <v>0</v>
      </c>
      <c r="CJ518" s="697">
        <f>[52]ACCOUNTALLOC!CJ518</f>
        <v>0</v>
      </c>
      <c r="CK518" s="697">
        <f>[52]ACCOUNTALLOC!CK518</f>
        <v>0</v>
      </c>
      <c r="CL518" s="697">
        <f>[52]ACCOUNTALLOC!CL518</f>
        <v>0</v>
      </c>
      <c r="CM518" s="697">
        <f>[52]ACCOUNTALLOC!CM518</f>
        <v>0</v>
      </c>
      <c r="CN518" s="698">
        <f>[52]ACCOUNTALLOC!CN518</f>
        <v>0</v>
      </c>
      <c r="CO518" s="697">
        <f>[52]ACCOUNTALLOC!CO518</f>
        <v>0</v>
      </c>
      <c r="CP518" s="697">
        <f>[52]ACCOUNTALLOC!CP518</f>
        <v>0</v>
      </c>
      <c r="CQ518" s="697">
        <f>[52]ACCOUNTALLOC!CQ518</f>
        <v>0</v>
      </c>
      <c r="CR518" s="697">
        <f>[52]ACCOUNTALLOC!CR518</f>
        <v>0</v>
      </c>
      <c r="CS518" s="697">
        <f>[52]ACCOUNTALLOC!CS518</f>
        <v>0</v>
      </c>
      <c r="CT518" s="697">
        <f>[52]ACCOUNTALLOC!CT518</f>
        <v>0</v>
      </c>
      <c r="CU518" s="697">
        <f>[52]ACCOUNTALLOC!CU518</f>
        <v>0</v>
      </c>
      <c r="CW518" s="65">
        <f>[52]ACCOUNTALLOC!CW518</f>
        <v>0</v>
      </c>
      <c r="CX518" s="65">
        <f>[52]ACCOUNTALLOC!CX518</f>
        <v>0</v>
      </c>
      <c r="CY518" s="65">
        <f>[52]ACCOUNTALLOC!CY518</f>
        <v>0</v>
      </c>
      <c r="CZ518" s="65">
        <f>[52]ACCOUNTALLOC!CZ518</f>
        <v>0</v>
      </c>
      <c r="DA518" s="65">
        <f>[52]ACCOUNTALLOC!DA518</f>
        <v>0</v>
      </c>
      <c r="DB518" s="65">
        <f>[52]ACCOUNTALLOC!DB518</f>
        <v>0</v>
      </c>
      <c r="DC518" s="65">
        <f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>[52]ACCOUNTALLOC!E519</f>
        <v>0</v>
      </c>
      <c r="F519" s="697">
        <f>[52]ACCOUNTALLOC!F519</f>
        <v>0</v>
      </c>
      <c r="G519" s="697">
        <f>[52]ACCOUNTALLOC!G519</f>
        <v>0</v>
      </c>
      <c r="H519" s="697">
        <f>[52]ACCOUNTALLOC!H519</f>
        <v>0</v>
      </c>
      <c r="I519" s="697">
        <f>[52]ACCOUNTALLOC!I519</f>
        <v>0</v>
      </c>
      <c r="J519" s="697">
        <f>[52]ACCOUNTALLOC!J519</f>
        <v>0</v>
      </c>
      <c r="K519" s="697">
        <f>[52]ACCOUNTALLOC!K519</f>
        <v>0</v>
      </c>
      <c r="L519" s="698"/>
      <c r="M519" s="697">
        <f>[52]ACCOUNTALLOC!M519</f>
        <v>0</v>
      </c>
      <c r="N519" s="697">
        <f>[52]ACCOUNTALLOC!N519</f>
        <v>0</v>
      </c>
      <c r="O519" s="697">
        <f>[52]ACCOUNTALLOC!O519</f>
        <v>0</v>
      </c>
      <c r="P519" s="697">
        <f>[52]ACCOUNTALLOC!P519</f>
        <v>0</v>
      </c>
      <c r="Q519" s="697">
        <f>[52]ACCOUNTALLOC!Q519</f>
        <v>0</v>
      </c>
      <c r="R519" s="697">
        <f>[52]ACCOUNTALLOC!R519</f>
        <v>0</v>
      </c>
      <c r="S519" s="697">
        <f>[52]ACCOUNTALLOC!S519</f>
        <v>0</v>
      </c>
      <c r="T519" s="698"/>
      <c r="U519" s="697">
        <f>[52]ACCOUNTALLOC!U519</f>
        <v>0</v>
      </c>
      <c r="V519" s="697">
        <f>[52]ACCOUNTALLOC!V519</f>
        <v>0</v>
      </c>
      <c r="W519" s="697">
        <f>[52]ACCOUNTALLOC!W519</f>
        <v>0</v>
      </c>
      <c r="X519" s="697">
        <f>[52]ACCOUNTALLOC!X519</f>
        <v>0</v>
      </c>
      <c r="Y519" s="697">
        <f>[52]ACCOUNTALLOC!Y519</f>
        <v>0</v>
      </c>
      <c r="Z519" s="697">
        <f>[52]ACCOUNTALLOC!Z519</f>
        <v>0</v>
      </c>
      <c r="AA519" s="697">
        <f>[52]ACCOUNTALLOC!AA519</f>
        <v>0</v>
      </c>
      <c r="AB519" s="698"/>
      <c r="AC519" s="697">
        <f>[52]ACCOUNTALLOC!AC519</f>
        <v>0</v>
      </c>
      <c r="AD519" s="697">
        <f>[52]ACCOUNTALLOC!AD519</f>
        <v>0</v>
      </c>
      <c r="AE519" s="697">
        <f>[52]ACCOUNTALLOC!AE519</f>
        <v>0</v>
      </c>
      <c r="AF519" s="697">
        <f>[52]ACCOUNTALLOC!AF519</f>
        <v>0</v>
      </c>
      <c r="AG519" s="697">
        <f>[52]ACCOUNTALLOC!AG519</f>
        <v>0</v>
      </c>
      <c r="AH519" s="697">
        <f>[52]ACCOUNTALLOC!AH519</f>
        <v>0</v>
      </c>
      <c r="AI519" s="697">
        <f>[52]ACCOUNTALLOC!AI519</f>
        <v>0</v>
      </c>
      <c r="AJ519" s="698"/>
      <c r="AK519" s="697">
        <f>[52]ACCOUNTALLOC!AK519</f>
        <v>0</v>
      </c>
      <c r="AL519" s="697">
        <f>[52]ACCOUNTALLOC!AL519</f>
        <v>0</v>
      </c>
      <c r="AM519" s="697">
        <f>[52]ACCOUNTALLOC!AM519</f>
        <v>0</v>
      </c>
      <c r="AN519" s="697">
        <f>[52]ACCOUNTALLOC!AN519</f>
        <v>0</v>
      </c>
      <c r="AO519" s="697">
        <f>[52]ACCOUNTALLOC!AO519</f>
        <v>0</v>
      </c>
      <c r="AP519" s="697">
        <f>[52]ACCOUNTALLOC!AP519</f>
        <v>0</v>
      </c>
      <c r="AQ519" s="697">
        <f>[52]ACCOUNTALLOC!AQ519</f>
        <v>0</v>
      </c>
      <c r="AR519" s="698"/>
      <c r="AS519" s="697">
        <f>[52]ACCOUNTALLOC!AS519</f>
        <v>0</v>
      </c>
      <c r="AT519" s="697">
        <f>[52]ACCOUNTALLOC!AT519</f>
        <v>0</v>
      </c>
      <c r="AU519" s="697">
        <f>[52]ACCOUNTALLOC!AU519</f>
        <v>0</v>
      </c>
      <c r="AV519" s="697">
        <f>[52]ACCOUNTALLOC!AV519</f>
        <v>0</v>
      </c>
      <c r="AW519" s="697">
        <f>[52]ACCOUNTALLOC!AW519</f>
        <v>0</v>
      </c>
      <c r="AX519" s="697">
        <f>[52]ACCOUNTALLOC!AX519</f>
        <v>0</v>
      </c>
      <c r="AY519" s="697">
        <f>[52]ACCOUNTALLOC!AY519</f>
        <v>0</v>
      </c>
      <c r="AZ519" s="698"/>
      <c r="BA519" s="697">
        <f>[52]ACCOUNTALLOC!BA519</f>
        <v>0</v>
      </c>
      <c r="BB519" s="697">
        <f>[52]ACCOUNTALLOC!BB519</f>
        <v>0</v>
      </c>
      <c r="BC519" s="697">
        <f>[52]ACCOUNTALLOC!BC519</f>
        <v>0</v>
      </c>
      <c r="BD519" s="697">
        <f>[52]ACCOUNTALLOC!BD519</f>
        <v>0</v>
      </c>
      <c r="BE519" s="697">
        <f>[52]ACCOUNTALLOC!BE519</f>
        <v>0</v>
      </c>
      <c r="BF519" s="697">
        <f>[52]ACCOUNTALLOC!BF519</f>
        <v>0</v>
      </c>
      <c r="BG519" s="697">
        <f>[52]ACCOUNTALLOC!BG519</f>
        <v>0</v>
      </c>
      <c r="BH519" s="698"/>
      <c r="BI519" s="697">
        <f>[52]ACCOUNTALLOC!BI519</f>
        <v>0</v>
      </c>
      <c r="BJ519" s="697">
        <f>[52]ACCOUNTALLOC!BJ519</f>
        <v>0</v>
      </c>
      <c r="BK519" s="697">
        <f>[52]ACCOUNTALLOC!BK519</f>
        <v>0</v>
      </c>
      <c r="BL519" s="697">
        <f>[52]ACCOUNTALLOC!BL519</f>
        <v>0</v>
      </c>
      <c r="BM519" s="697">
        <f>[52]ACCOUNTALLOC!BM519</f>
        <v>0</v>
      </c>
      <c r="BN519" s="697">
        <f>[52]ACCOUNTALLOC!BN519</f>
        <v>0</v>
      </c>
      <c r="BO519" s="697">
        <f>[52]ACCOUNTALLOC!BO519</f>
        <v>0</v>
      </c>
      <c r="BP519" s="698"/>
      <c r="BQ519" s="697">
        <f>[52]ACCOUNTALLOC!BQ519</f>
        <v>0</v>
      </c>
      <c r="BR519" s="697">
        <f>[52]ACCOUNTALLOC!BR519</f>
        <v>0</v>
      </c>
      <c r="BS519" s="697">
        <f>[52]ACCOUNTALLOC!BS519</f>
        <v>0</v>
      </c>
      <c r="BT519" s="697">
        <f>[52]ACCOUNTALLOC!BT519</f>
        <v>0</v>
      </c>
      <c r="BU519" s="697">
        <f>[52]ACCOUNTALLOC!BU519</f>
        <v>0</v>
      </c>
      <c r="BV519" s="697">
        <f>[52]ACCOUNTALLOC!BV519</f>
        <v>0</v>
      </c>
      <c r="BW519" s="697">
        <f>[52]ACCOUNTALLOC!BW519</f>
        <v>0</v>
      </c>
      <c r="BX519" s="698"/>
      <c r="BY519" s="697">
        <f>[52]ACCOUNTALLOC!BY519</f>
        <v>0</v>
      </c>
      <c r="BZ519" s="697">
        <f>[52]ACCOUNTALLOC!BZ519</f>
        <v>0</v>
      </c>
      <c r="CA519" s="697">
        <f>[52]ACCOUNTALLOC!CA519</f>
        <v>0</v>
      </c>
      <c r="CB519" s="697">
        <f>[52]ACCOUNTALLOC!CB519</f>
        <v>0</v>
      </c>
      <c r="CC519" s="697">
        <f>[52]ACCOUNTALLOC!CC519</f>
        <v>0</v>
      </c>
      <c r="CD519" s="697">
        <f>[52]ACCOUNTALLOC!CD519</f>
        <v>0</v>
      </c>
      <c r="CE519" s="697">
        <f>[52]ACCOUNTALLOC!CE519</f>
        <v>0</v>
      </c>
      <c r="CF519" s="698"/>
      <c r="CG519" s="697">
        <f>[52]ACCOUNTALLOC!CG519</f>
        <v>0</v>
      </c>
      <c r="CH519" s="697">
        <f>[52]ACCOUNTALLOC!CH519</f>
        <v>0</v>
      </c>
      <c r="CI519" s="697">
        <f>[52]ACCOUNTALLOC!CI519</f>
        <v>0</v>
      </c>
      <c r="CJ519" s="697">
        <f>[52]ACCOUNTALLOC!CJ519</f>
        <v>0</v>
      </c>
      <c r="CK519" s="697">
        <f>[52]ACCOUNTALLOC!CK519</f>
        <v>0</v>
      </c>
      <c r="CL519" s="697">
        <f>[52]ACCOUNTALLOC!CL519</f>
        <v>0</v>
      </c>
      <c r="CM519" s="697">
        <f>[52]ACCOUNTALLOC!CM519</f>
        <v>0</v>
      </c>
      <c r="CN519" s="698">
        <f>[52]ACCOUNTALLOC!CN519</f>
        <v>0</v>
      </c>
      <c r="CO519" s="697">
        <f>[52]ACCOUNTALLOC!CO519</f>
        <v>0</v>
      </c>
      <c r="CP519" s="697">
        <f>[52]ACCOUNTALLOC!CP519</f>
        <v>0</v>
      </c>
      <c r="CQ519" s="697">
        <f>[52]ACCOUNTALLOC!CQ519</f>
        <v>0</v>
      </c>
      <c r="CR519" s="697">
        <f>[52]ACCOUNTALLOC!CR519</f>
        <v>0</v>
      </c>
      <c r="CS519" s="697">
        <f>[52]ACCOUNTALLOC!CS519</f>
        <v>0</v>
      </c>
      <c r="CT519" s="697">
        <f>[52]ACCOUNTALLOC!CT519</f>
        <v>0</v>
      </c>
      <c r="CU519" s="697">
        <f>[52]ACCOUNTALLOC!CU519</f>
        <v>0</v>
      </c>
      <c r="CW519" s="65">
        <f>[52]ACCOUNTALLOC!CW519</f>
        <v>0</v>
      </c>
      <c r="CX519" s="65">
        <f>[52]ACCOUNTALLOC!CX519</f>
        <v>0</v>
      </c>
      <c r="CY519" s="65">
        <f>[52]ACCOUNTALLOC!CY519</f>
        <v>0</v>
      </c>
      <c r="CZ519" s="65">
        <f>[52]ACCOUNTALLOC!CZ519</f>
        <v>0</v>
      </c>
      <c r="DA519" s="65">
        <f>[52]ACCOUNTALLOC!DA519</f>
        <v>0</v>
      </c>
      <c r="DB519" s="65">
        <f>[52]ACCOUNTALLOC!DB519</f>
        <v>0</v>
      </c>
      <c r="DC519" s="65">
        <f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>[52]ACCOUNTALLOC!E520</f>
        <v>0</v>
      </c>
      <c r="F520" s="697">
        <f>[52]ACCOUNTALLOC!F520</f>
        <v>0</v>
      </c>
      <c r="G520" s="697">
        <f>[52]ACCOUNTALLOC!G520</f>
        <v>0</v>
      </c>
      <c r="H520" s="697">
        <f>[52]ACCOUNTALLOC!H520</f>
        <v>0</v>
      </c>
      <c r="I520" s="697">
        <f>[52]ACCOUNTALLOC!I520</f>
        <v>0</v>
      </c>
      <c r="J520" s="697">
        <f>[52]ACCOUNTALLOC!J520</f>
        <v>0</v>
      </c>
      <c r="K520" s="697">
        <f>[52]ACCOUNTALLOC!K520</f>
        <v>0</v>
      </c>
      <c r="L520" s="698"/>
      <c r="M520" s="697">
        <f>[52]ACCOUNTALLOC!M520</f>
        <v>0</v>
      </c>
      <c r="N520" s="697">
        <f>[52]ACCOUNTALLOC!N520</f>
        <v>0</v>
      </c>
      <c r="O520" s="697">
        <f>[52]ACCOUNTALLOC!O520</f>
        <v>0</v>
      </c>
      <c r="P520" s="697">
        <f>[52]ACCOUNTALLOC!P520</f>
        <v>0</v>
      </c>
      <c r="Q520" s="697">
        <f>[52]ACCOUNTALLOC!Q520</f>
        <v>0</v>
      </c>
      <c r="R520" s="697">
        <f>[52]ACCOUNTALLOC!R520</f>
        <v>0</v>
      </c>
      <c r="S520" s="697">
        <f>[52]ACCOUNTALLOC!S520</f>
        <v>0</v>
      </c>
      <c r="T520" s="698"/>
      <c r="U520" s="697">
        <f>[52]ACCOUNTALLOC!U520</f>
        <v>0</v>
      </c>
      <c r="V520" s="697">
        <f>[52]ACCOUNTALLOC!V520</f>
        <v>0</v>
      </c>
      <c r="W520" s="697">
        <f>[52]ACCOUNTALLOC!W520</f>
        <v>0</v>
      </c>
      <c r="X520" s="697">
        <f>[52]ACCOUNTALLOC!X520</f>
        <v>0</v>
      </c>
      <c r="Y520" s="697">
        <f>[52]ACCOUNTALLOC!Y520</f>
        <v>0</v>
      </c>
      <c r="Z520" s="697">
        <f>[52]ACCOUNTALLOC!Z520</f>
        <v>0</v>
      </c>
      <c r="AA520" s="697">
        <f>[52]ACCOUNTALLOC!AA520</f>
        <v>0</v>
      </c>
      <c r="AB520" s="698"/>
      <c r="AC520" s="697">
        <f>[52]ACCOUNTALLOC!AC520</f>
        <v>0</v>
      </c>
      <c r="AD520" s="697">
        <f>[52]ACCOUNTALLOC!AD520</f>
        <v>0</v>
      </c>
      <c r="AE520" s="697">
        <f>[52]ACCOUNTALLOC!AE520</f>
        <v>0</v>
      </c>
      <c r="AF520" s="697">
        <f>[52]ACCOUNTALLOC!AF520</f>
        <v>0</v>
      </c>
      <c r="AG520" s="697">
        <f>[52]ACCOUNTALLOC!AG520</f>
        <v>0</v>
      </c>
      <c r="AH520" s="697">
        <f>[52]ACCOUNTALLOC!AH520</f>
        <v>0</v>
      </c>
      <c r="AI520" s="697">
        <f>[52]ACCOUNTALLOC!AI520</f>
        <v>0</v>
      </c>
      <c r="AJ520" s="698"/>
      <c r="AK520" s="697">
        <f>[52]ACCOUNTALLOC!AK520</f>
        <v>0</v>
      </c>
      <c r="AL520" s="697">
        <f>[52]ACCOUNTALLOC!AL520</f>
        <v>0</v>
      </c>
      <c r="AM520" s="697">
        <f>[52]ACCOUNTALLOC!AM520</f>
        <v>0</v>
      </c>
      <c r="AN520" s="697">
        <f>[52]ACCOUNTALLOC!AN520</f>
        <v>0</v>
      </c>
      <c r="AO520" s="697">
        <f>[52]ACCOUNTALLOC!AO520</f>
        <v>0</v>
      </c>
      <c r="AP520" s="697">
        <f>[52]ACCOUNTALLOC!AP520</f>
        <v>0</v>
      </c>
      <c r="AQ520" s="697">
        <f>[52]ACCOUNTALLOC!AQ520</f>
        <v>0</v>
      </c>
      <c r="AR520" s="698"/>
      <c r="AS520" s="697">
        <f>[52]ACCOUNTALLOC!AS520</f>
        <v>0</v>
      </c>
      <c r="AT520" s="697">
        <f>[52]ACCOUNTALLOC!AT520</f>
        <v>0</v>
      </c>
      <c r="AU520" s="697">
        <f>[52]ACCOUNTALLOC!AU520</f>
        <v>0</v>
      </c>
      <c r="AV520" s="697">
        <f>[52]ACCOUNTALLOC!AV520</f>
        <v>0</v>
      </c>
      <c r="AW520" s="697">
        <f>[52]ACCOUNTALLOC!AW520</f>
        <v>0</v>
      </c>
      <c r="AX520" s="697">
        <f>[52]ACCOUNTALLOC!AX520</f>
        <v>0</v>
      </c>
      <c r="AY520" s="697">
        <f>[52]ACCOUNTALLOC!AY520</f>
        <v>0</v>
      </c>
      <c r="AZ520" s="698"/>
      <c r="BA520" s="697">
        <f>[52]ACCOUNTALLOC!BA520</f>
        <v>0</v>
      </c>
      <c r="BB520" s="697">
        <f>[52]ACCOUNTALLOC!BB520</f>
        <v>0</v>
      </c>
      <c r="BC520" s="697">
        <f>[52]ACCOUNTALLOC!BC520</f>
        <v>0</v>
      </c>
      <c r="BD520" s="697">
        <f>[52]ACCOUNTALLOC!BD520</f>
        <v>0</v>
      </c>
      <c r="BE520" s="697">
        <f>[52]ACCOUNTALLOC!BE520</f>
        <v>0</v>
      </c>
      <c r="BF520" s="697">
        <f>[52]ACCOUNTALLOC!BF520</f>
        <v>0</v>
      </c>
      <c r="BG520" s="697">
        <f>[52]ACCOUNTALLOC!BG520</f>
        <v>0</v>
      </c>
      <c r="BH520" s="698"/>
      <c r="BI520" s="697">
        <f>[52]ACCOUNTALLOC!BI520</f>
        <v>0</v>
      </c>
      <c r="BJ520" s="697">
        <f>[52]ACCOUNTALLOC!BJ520</f>
        <v>0</v>
      </c>
      <c r="BK520" s="697">
        <f>[52]ACCOUNTALLOC!BK520</f>
        <v>0</v>
      </c>
      <c r="BL520" s="697">
        <f>[52]ACCOUNTALLOC!BL520</f>
        <v>0</v>
      </c>
      <c r="BM520" s="697">
        <f>[52]ACCOUNTALLOC!BM520</f>
        <v>0</v>
      </c>
      <c r="BN520" s="697">
        <f>[52]ACCOUNTALLOC!BN520</f>
        <v>0</v>
      </c>
      <c r="BO520" s="697">
        <f>[52]ACCOUNTALLOC!BO520</f>
        <v>0</v>
      </c>
      <c r="BP520" s="698"/>
      <c r="BQ520" s="697">
        <f>[52]ACCOUNTALLOC!BQ520</f>
        <v>0</v>
      </c>
      <c r="BR520" s="697">
        <f>[52]ACCOUNTALLOC!BR520</f>
        <v>0</v>
      </c>
      <c r="BS520" s="697">
        <f>[52]ACCOUNTALLOC!BS520</f>
        <v>0</v>
      </c>
      <c r="BT520" s="697">
        <f>[52]ACCOUNTALLOC!BT520</f>
        <v>0</v>
      </c>
      <c r="BU520" s="697">
        <f>[52]ACCOUNTALLOC!BU520</f>
        <v>0</v>
      </c>
      <c r="BV520" s="697">
        <f>[52]ACCOUNTALLOC!BV520</f>
        <v>0</v>
      </c>
      <c r="BW520" s="697">
        <f>[52]ACCOUNTALLOC!BW520</f>
        <v>0</v>
      </c>
      <c r="BX520" s="698"/>
      <c r="BY520" s="697">
        <f>[52]ACCOUNTALLOC!BY520</f>
        <v>0</v>
      </c>
      <c r="BZ520" s="697">
        <f>[52]ACCOUNTALLOC!BZ520</f>
        <v>0</v>
      </c>
      <c r="CA520" s="697">
        <f>[52]ACCOUNTALLOC!CA520</f>
        <v>0</v>
      </c>
      <c r="CB520" s="697">
        <f>[52]ACCOUNTALLOC!CB520</f>
        <v>0</v>
      </c>
      <c r="CC520" s="697">
        <f>[52]ACCOUNTALLOC!CC520</f>
        <v>0</v>
      </c>
      <c r="CD520" s="697">
        <f>[52]ACCOUNTALLOC!CD520</f>
        <v>0</v>
      </c>
      <c r="CE520" s="697">
        <f>[52]ACCOUNTALLOC!CE520</f>
        <v>0</v>
      </c>
      <c r="CF520" s="698"/>
      <c r="CG520" s="697">
        <f>[52]ACCOUNTALLOC!CG520</f>
        <v>0</v>
      </c>
      <c r="CH520" s="697">
        <f>[52]ACCOUNTALLOC!CH520</f>
        <v>0</v>
      </c>
      <c r="CI520" s="697">
        <f>[52]ACCOUNTALLOC!CI520</f>
        <v>0</v>
      </c>
      <c r="CJ520" s="697">
        <f>[52]ACCOUNTALLOC!CJ520</f>
        <v>0</v>
      </c>
      <c r="CK520" s="697">
        <f>[52]ACCOUNTALLOC!CK520</f>
        <v>0</v>
      </c>
      <c r="CL520" s="697">
        <f>[52]ACCOUNTALLOC!CL520</f>
        <v>0</v>
      </c>
      <c r="CM520" s="697">
        <f>[52]ACCOUNTALLOC!CM520</f>
        <v>0</v>
      </c>
      <c r="CN520" s="698">
        <f>[52]ACCOUNTALLOC!CN520</f>
        <v>0</v>
      </c>
      <c r="CO520" s="697">
        <f>[52]ACCOUNTALLOC!CO520</f>
        <v>0</v>
      </c>
      <c r="CP520" s="697">
        <f>[52]ACCOUNTALLOC!CP520</f>
        <v>0</v>
      </c>
      <c r="CQ520" s="697">
        <f>[52]ACCOUNTALLOC!CQ520</f>
        <v>0</v>
      </c>
      <c r="CR520" s="697">
        <f>[52]ACCOUNTALLOC!CR520</f>
        <v>0</v>
      </c>
      <c r="CS520" s="697">
        <f>[52]ACCOUNTALLOC!CS520</f>
        <v>0</v>
      </c>
      <c r="CT520" s="697">
        <f>[52]ACCOUNTALLOC!CT520</f>
        <v>0</v>
      </c>
      <c r="CU520" s="697">
        <f>[52]ACCOUNTALLOC!CU520</f>
        <v>0</v>
      </c>
      <c r="CW520" s="65">
        <f>[52]ACCOUNTALLOC!CW520</f>
        <v>0</v>
      </c>
      <c r="CX520" s="65">
        <f>[52]ACCOUNTALLOC!CX520</f>
        <v>0</v>
      </c>
      <c r="CY520" s="65">
        <f>[52]ACCOUNTALLOC!CY520</f>
        <v>0</v>
      </c>
      <c r="CZ520" s="65">
        <f>[52]ACCOUNTALLOC!CZ520</f>
        <v>0</v>
      </c>
      <c r="DA520" s="65">
        <f>[52]ACCOUNTALLOC!DA520</f>
        <v>0</v>
      </c>
      <c r="DB520" s="65">
        <f>[52]ACCOUNTALLOC!DB520</f>
        <v>0</v>
      </c>
      <c r="DC520" s="65">
        <f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>[52]ACCOUNTALLOC!E521</f>
        <v>0</v>
      </c>
      <c r="F521" s="696">
        <f>[52]ACCOUNTALLOC!F521</f>
        <v>0</v>
      </c>
      <c r="G521" s="696">
        <f>[52]ACCOUNTALLOC!G521</f>
        <v>0</v>
      </c>
      <c r="H521" s="696">
        <f>[52]ACCOUNTALLOC!H521</f>
        <v>0</v>
      </c>
      <c r="I521" s="696">
        <f>[52]ACCOUNTALLOC!I521</f>
        <v>0</v>
      </c>
      <c r="J521" s="696">
        <f>[52]ACCOUNTALLOC!J521</f>
        <v>0</v>
      </c>
      <c r="K521" s="696">
        <f>[52]ACCOUNTALLOC!K521</f>
        <v>0</v>
      </c>
      <c r="L521" s="696"/>
      <c r="M521" s="696">
        <f>[52]ACCOUNTALLOC!M521</f>
        <v>0</v>
      </c>
      <c r="N521" s="696">
        <f>[52]ACCOUNTALLOC!N521</f>
        <v>0</v>
      </c>
      <c r="O521" s="696">
        <f>[52]ACCOUNTALLOC!O521</f>
        <v>0</v>
      </c>
      <c r="P521" s="696">
        <f>[52]ACCOUNTALLOC!P521</f>
        <v>0</v>
      </c>
      <c r="Q521" s="696">
        <f>[52]ACCOUNTALLOC!Q521</f>
        <v>0</v>
      </c>
      <c r="R521" s="696">
        <f>[52]ACCOUNTALLOC!R521</f>
        <v>0</v>
      </c>
      <c r="S521" s="696">
        <f>[52]ACCOUNTALLOC!S521</f>
        <v>0</v>
      </c>
      <c r="T521" s="696"/>
      <c r="U521" s="696">
        <f>[52]ACCOUNTALLOC!U521</f>
        <v>0</v>
      </c>
      <c r="V521" s="696">
        <f>[52]ACCOUNTALLOC!V521</f>
        <v>0</v>
      </c>
      <c r="W521" s="696">
        <f>[52]ACCOUNTALLOC!W521</f>
        <v>0</v>
      </c>
      <c r="X521" s="696">
        <f>[52]ACCOUNTALLOC!X521</f>
        <v>0</v>
      </c>
      <c r="Y521" s="696">
        <f>[52]ACCOUNTALLOC!Y521</f>
        <v>0</v>
      </c>
      <c r="Z521" s="696">
        <f>[52]ACCOUNTALLOC!Z521</f>
        <v>0</v>
      </c>
      <c r="AA521" s="696">
        <f>[52]ACCOUNTALLOC!AA521</f>
        <v>0</v>
      </c>
      <c r="AB521" s="696"/>
      <c r="AC521" s="696">
        <f>[52]ACCOUNTALLOC!AC521</f>
        <v>0</v>
      </c>
      <c r="AD521" s="696">
        <f>[52]ACCOUNTALLOC!AD521</f>
        <v>0</v>
      </c>
      <c r="AE521" s="696">
        <f>[52]ACCOUNTALLOC!AE521</f>
        <v>0</v>
      </c>
      <c r="AF521" s="696">
        <f>[52]ACCOUNTALLOC!AF521</f>
        <v>0</v>
      </c>
      <c r="AG521" s="696">
        <f>[52]ACCOUNTALLOC!AG521</f>
        <v>0</v>
      </c>
      <c r="AH521" s="696">
        <f>[52]ACCOUNTALLOC!AH521</f>
        <v>0</v>
      </c>
      <c r="AI521" s="696">
        <f>[52]ACCOUNTALLOC!AI521</f>
        <v>0</v>
      </c>
      <c r="AJ521" s="696"/>
      <c r="AK521" s="696">
        <f>[52]ACCOUNTALLOC!AK521</f>
        <v>0</v>
      </c>
      <c r="AL521" s="696">
        <f>[52]ACCOUNTALLOC!AL521</f>
        <v>0</v>
      </c>
      <c r="AM521" s="696">
        <f>[52]ACCOUNTALLOC!AM521</f>
        <v>0</v>
      </c>
      <c r="AN521" s="696">
        <f>[52]ACCOUNTALLOC!AN521</f>
        <v>0</v>
      </c>
      <c r="AO521" s="696">
        <f>[52]ACCOUNTALLOC!AO521</f>
        <v>0</v>
      </c>
      <c r="AP521" s="696">
        <f>[52]ACCOUNTALLOC!AP521</f>
        <v>0</v>
      </c>
      <c r="AQ521" s="696">
        <f>[52]ACCOUNTALLOC!AQ521</f>
        <v>0</v>
      </c>
      <c r="AR521" s="696"/>
      <c r="AS521" s="696">
        <f>[52]ACCOUNTALLOC!AS521</f>
        <v>0</v>
      </c>
      <c r="AT521" s="696">
        <f>[52]ACCOUNTALLOC!AT521</f>
        <v>0</v>
      </c>
      <c r="AU521" s="696">
        <f>[52]ACCOUNTALLOC!AU521</f>
        <v>0</v>
      </c>
      <c r="AV521" s="696">
        <f>[52]ACCOUNTALLOC!AV521</f>
        <v>0</v>
      </c>
      <c r="AW521" s="696">
        <f>[52]ACCOUNTALLOC!AW521</f>
        <v>0</v>
      </c>
      <c r="AX521" s="696">
        <f>[52]ACCOUNTALLOC!AX521</f>
        <v>0</v>
      </c>
      <c r="AY521" s="696">
        <f>[52]ACCOUNTALLOC!AY521</f>
        <v>0</v>
      </c>
      <c r="AZ521" s="696"/>
      <c r="BA521" s="696">
        <f>[52]ACCOUNTALLOC!BA521</f>
        <v>0</v>
      </c>
      <c r="BB521" s="696">
        <f>[52]ACCOUNTALLOC!BB521</f>
        <v>0</v>
      </c>
      <c r="BC521" s="696">
        <f>[52]ACCOUNTALLOC!BC521</f>
        <v>0</v>
      </c>
      <c r="BD521" s="696">
        <f>[52]ACCOUNTALLOC!BD521</f>
        <v>0</v>
      </c>
      <c r="BE521" s="696">
        <f>[52]ACCOUNTALLOC!BE521</f>
        <v>0</v>
      </c>
      <c r="BF521" s="696">
        <f>[52]ACCOUNTALLOC!BF521</f>
        <v>0</v>
      </c>
      <c r="BG521" s="696">
        <f>[52]ACCOUNTALLOC!BG521</f>
        <v>0</v>
      </c>
      <c r="BH521" s="696"/>
      <c r="BI521" s="696">
        <f>[52]ACCOUNTALLOC!BI521</f>
        <v>0</v>
      </c>
      <c r="BJ521" s="696">
        <f>[52]ACCOUNTALLOC!BJ521</f>
        <v>0</v>
      </c>
      <c r="BK521" s="696">
        <f>[52]ACCOUNTALLOC!BK521</f>
        <v>0</v>
      </c>
      <c r="BL521" s="696">
        <f>[52]ACCOUNTALLOC!BL521</f>
        <v>0</v>
      </c>
      <c r="BM521" s="696">
        <f>[52]ACCOUNTALLOC!BM521</f>
        <v>0</v>
      </c>
      <c r="BN521" s="696">
        <f>[52]ACCOUNTALLOC!BN521</f>
        <v>0</v>
      </c>
      <c r="BO521" s="696">
        <f>[52]ACCOUNTALLOC!BO521</f>
        <v>0</v>
      </c>
      <c r="BP521" s="696"/>
      <c r="BQ521" s="696">
        <f>[52]ACCOUNTALLOC!BQ521</f>
        <v>0</v>
      </c>
      <c r="BR521" s="696">
        <f>[52]ACCOUNTALLOC!BR521</f>
        <v>0</v>
      </c>
      <c r="BS521" s="696">
        <f>[52]ACCOUNTALLOC!BS521</f>
        <v>0</v>
      </c>
      <c r="BT521" s="696">
        <f>[52]ACCOUNTALLOC!BT521</f>
        <v>0</v>
      </c>
      <c r="BU521" s="696">
        <f>[52]ACCOUNTALLOC!BU521</f>
        <v>0</v>
      </c>
      <c r="BV521" s="696">
        <f>[52]ACCOUNTALLOC!BV521</f>
        <v>0</v>
      </c>
      <c r="BW521" s="696">
        <f>[52]ACCOUNTALLOC!BW521</f>
        <v>0</v>
      </c>
      <c r="BX521" s="696"/>
      <c r="BY521" s="696">
        <f>[52]ACCOUNTALLOC!BY521</f>
        <v>0</v>
      </c>
      <c r="BZ521" s="696">
        <f>[52]ACCOUNTALLOC!BZ521</f>
        <v>0</v>
      </c>
      <c r="CA521" s="696">
        <f>[52]ACCOUNTALLOC!CA521</f>
        <v>0</v>
      </c>
      <c r="CB521" s="696">
        <f>[52]ACCOUNTALLOC!CB521</f>
        <v>0</v>
      </c>
      <c r="CC521" s="696">
        <f>[52]ACCOUNTALLOC!CC521</f>
        <v>0</v>
      </c>
      <c r="CD521" s="696">
        <f>[52]ACCOUNTALLOC!CD521</f>
        <v>0</v>
      </c>
      <c r="CE521" s="696">
        <f>[52]ACCOUNTALLOC!CE521</f>
        <v>0</v>
      </c>
      <c r="CF521" s="696"/>
      <c r="CG521" s="696">
        <f>[52]ACCOUNTALLOC!CG521</f>
        <v>0</v>
      </c>
      <c r="CH521" s="696">
        <f>[52]ACCOUNTALLOC!CH521</f>
        <v>0</v>
      </c>
      <c r="CI521" s="696">
        <f>[52]ACCOUNTALLOC!CI521</f>
        <v>0</v>
      </c>
      <c r="CJ521" s="696">
        <f>[52]ACCOUNTALLOC!CJ521</f>
        <v>0</v>
      </c>
      <c r="CK521" s="696">
        <f>[52]ACCOUNTALLOC!CK521</f>
        <v>0</v>
      </c>
      <c r="CL521" s="696">
        <f>[52]ACCOUNTALLOC!CL521</f>
        <v>0</v>
      </c>
      <c r="CM521" s="696">
        <f>[52]ACCOUNTALLOC!CM521</f>
        <v>0</v>
      </c>
      <c r="CN521" s="696">
        <f>[52]ACCOUNTALLOC!CN521</f>
        <v>0</v>
      </c>
      <c r="CO521" s="696">
        <f>[52]ACCOUNTALLOC!CO521</f>
        <v>0</v>
      </c>
      <c r="CP521" s="696">
        <f>[52]ACCOUNTALLOC!CP521</f>
        <v>0</v>
      </c>
      <c r="CQ521" s="696">
        <f>[52]ACCOUNTALLOC!CQ521</f>
        <v>0</v>
      </c>
      <c r="CR521" s="696">
        <f>[52]ACCOUNTALLOC!CR521</f>
        <v>0</v>
      </c>
      <c r="CS521" s="696">
        <f>[52]ACCOUNTALLOC!CS521</f>
        <v>0</v>
      </c>
      <c r="CT521" s="696">
        <f>[52]ACCOUNTALLOC!CT521</f>
        <v>0</v>
      </c>
      <c r="CU521" s="696">
        <f>[52]ACCOUNTALLOC!CU521</f>
        <v>0</v>
      </c>
      <c r="CV521" s="66"/>
      <c r="CW521" s="66">
        <f>[52]ACCOUNTALLOC!CW521</f>
        <v>0</v>
      </c>
      <c r="CX521" s="66">
        <f>[52]ACCOUNTALLOC!CX521</f>
        <v>0</v>
      </c>
      <c r="CY521" s="66">
        <f>[52]ACCOUNTALLOC!CY521</f>
        <v>0</v>
      </c>
      <c r="CZ521" s="66">
        <f>[52]ACCOUNTALLOC!CZ521</f>
        <v>0</v>
      </c>
      <c r="DA521" s="66">
        <f>[52]ACCOUNTALLOC!DA521</f>
        <v>0</v>
      </c>
      <c r="DB521" s="66">
        <f>[52]ACCOUNTALLOC!DB521</f>
        <v>0</v>
      </c>
      <c r="DC521" s="66">
        <f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>[52]ACCOUNTALLOC!E524</f>
        <v>8234988.7383645568</v>
      </c>
      <c r="F524" s="697">
        <f>[52]ACCOUNTALLOC!F524</f>
        <v>7713857.3982068291</v>
      </c>
      <c r="G524" s="697">
        <f>[52]ACCOUNTALLOC!G524</f>
        <v>947287.69441890751</v>
      </c>
      <c r="H524" s="697">
        <f>[52]ACCOUNTALLOC!H524</f>
        <v>0</v>
      </c>
      <c r="I524" s="697">
        <f>[52]ACCOUNTALLOC!I524</f>
        <v>0</v>
      </c>
      <c r="J524" s="697">
        <f>[52]ACCOUNTALLOC!J524</f>
        <v>0</v>
      </c>
      <c r="K524" s="697">
        <f>[52]ACCOUNTALLOC!K524</f>
        <v>16896133.830990292</v>
      </c>
      <c r="L524" s="698"/>
      <c r="M524" s="697">
        <f>[52]ACCOUNTALLOC!M524</f>
        <v>1564244.7289505515</v>
      </c>
      <c r="N524" s="697">
        <f>[52]ACCOUNTALLOC!N524</f>
        <v>1960000.6515416328</v>
      </c>
      <c r="O524" s="697">
        <f>[52]ACCOUNTALLOC!O524</f>
        <v>128221.65696620452</v>
      </c>
      <c r="P524" s="697">
        <f>[52]ACCOUNTALLOC!P524</f>
        <v>0</v>
      </c>
      <c r="Q524" s="697">
        <f>[52]ACCOUNTALLOC!Q524</f>
        <v>0</v>
      </c>
      <c r="R524" s="697">
        <f>[52]ACCOUNTALLOC!R524</f>
        <v>0</v>
      </c>
      <c r="S524" s="697">
        <f>[52]ACCOUNTALLOC!S524</f>
        <v>3652467.0374583891</v>
      </c>
      <c r="T524" s="698"/>
      <c r="U524" s="697">
        <f>[52]ACCOUNTALLOC!U524</f>
        <v>1377609.2983098447</v>
      </c>
      <c r="V524" s="697">
        <f>[52]ACCOUNTALLOC!V524</f>
        <v>2179670.8210350247</v>
      </c>
      <c r="W524" s="697">
        <f>[52]ACCOUNTALLOC!W524</f>
        <v>33752.157688127467</v>
      </c>
      <c r="X524" s="697">
        <f>[52]ACCOUNTALLOC!X524</f>
        <v>0</v>
      </c>
      <c r="Y524" s="697">
        <f>[52]ACCOUNTALLOC!Y524</f>
        <v>0</v>
      </c>
      <c r="Z524" s="697">
        <f>[52]ACCOUNTALLOC!Z524</f>
        <v>0</v>
      </c>
      <c r="AA524" s="697">
        <f>[52]ACCOUNTALLOC!AA524</f>
        <v>3591032.277032997</v>
      </c>
      <c r="AB524" s="698"/>
      <c r="AC524" s="697">
        <f>[52]ACCOUNTALLOC!AC524</f>
        <v>623350.80861452327</v>
      </c>
      <c r="AD524" s="697">
        <f>[52]ACCOUNTALLOC!AD524</f>
        <v>1406685.0425191722</v>
      </c>
      <c r="AE524" s="697">
        <f>[52]ACCOUNTALLOC!AE524</f>
        <v>3737.4791347035475</v>
      </c>
      <c r="AF524" s="697">
        <f>[52]ACCOUNTALLOC!AF524</f>
        <v>0</v>
      </c>
      <c r="AG524" s="697">
        <f>[52]ACCOUNTALLOC!AG524</f>
        <v>0</v>
      </c>
      <c r="AH524" s="697">
        <f>[52]ACCOUNTALLOC!AH524</f>
        <v>0</v>
      </c>
      <c r="AI524" s="697">
        <f>[52]ACCOUNTALLOC!AI524</f>
        <v>2033773.3302683989</v>
      </c>
      <c r="AJ524" s="698"/>
      <c r="AK524" s="697">
        <f>[52]ACCOUNTALLOC!AK524</f>
        <v>483925.04741729703</v>
      </c>
      <c r="AL524" s="697">
        <f>[52]ACCOUNTALLOC!AL524</f>
        <v>978690.97489816835</v>
      </c>
      <c r="AM524" s="697">
        <f>[52]ACCOUNTALLOC!AM524</f>
        <v>44606.675191901508</v>
      </c>
      <c r="AN524" s="697">
        <f>[52]ACCOUNTALLOC!AN524</f>
        <v>0</v>
      </c>
      <c r="AO524" s="697">
        <f>[52]ACCOUNTALLOC!AO524</f>
        <v>0</v>
      </c>
      <c r="AP524" s="697">
        <f>[52]ACCOUNTALLOC!AP524</f>
        <v>0</v>
      </c>
      <c r="AQ524" s="697">
        <f>[52]ACCOUNTALLOC!AQ524</f>
        <v>1507222.697507367</v>
      </c>
      <c r="AR524" s="698"/>
      <c r="AS524" s="697">
        <f>[52]ACCOUNTALLOC!AS524</f>
        <v>4777.0732119671411</v>
      </c>
      <c r="AT524" s="697">
        <f>[52]ACCOUNTALLOC!AT524</f>
        <v>3090.322807393442</v>
      </c>
      <c r="AU524" s="697">
        <f>[52]ACCOUNTALLOC!AU524</f>
        <v>144.6288957091505</v>
      </c>
      <c r="AV524" s="697">
        <f>[52]ACCOUNTALLOC!AV524</f>
        <v>0</v>
      </c>
      <c r="AW524" s="697">
        <f>[52]ACCOUNTALLOC!AW524</f>
        <v>0</v>
      </c>
      <c r="AX524" s="697">
        <f>[52]ACCOUNTALLOC!AX524</f>
        <v>0</v>
      </c>
      <c r="AY524" s="697">
        <f>[52]ACCOUNTALLOC!AY524</f>
        <v>8012.0249150697337</v>
      </c>
      <c r="AZ524" s="698"/>
      <c r="BA524" s="697">
        <f>[52]ACCOUNTALLOC!BA524</f>
        <v>92277.724135891011</v>
      </c>
      <c r="BB524" s="697">
        <f>[52]ACCOUNTALLOC!BB524</f>
        <v>85291.409957899508</v>
      </c>
      <c r="BC524" s="697">
        <f>[52]ACCOUNTALLOC!BC524</f>
        <v>14416.060575177826</v>
      </c>
      <c r="BD524" s="697">
        <f>[52]ACCOUNTALLOC!BD524</f>
        <v>0</v>
      </c>
      <c r="BE524" s="697">
        <f>[52]ACCOUNTALLOC!BE524</f>
        <v>0</v>
      </c>
      <c r="BF524" s="697">
        <f>[52]ACCOUNTALLOC!BF524</f>
        <v>0</v>
      </c>
      <c r="BG524" s="697">
        <f>[52]ACCOUNTALLOC!BG524</f>
        <v>191985.19466896835</v>
      </c>
      <c r="BH524" s="698"/>
      <c r="BI524" s="697">
        <f>[52]ACCOUNTALLOC!BI524</f>
        <v>149041.33923455141</v>
      </c>
      <c r="BJ524" s="697">
        <f>[52]ACCOUNTALLOC!BJ524</f>
        <v>46885.589299232619</v>
      </c>
      <c r="BK524" s="697">
        <f>[52]ACCOUNTALLOC!BK524</f>
        <v>2915.6692036692693</v>
      </c>
      <c r="BL524" s="697">
        <f>[52]ACCOUNTALLOC!BL524</f>
        <v>0</v>
      </c>
      <c r="BM524" s="697">
        <f>[52]ACCOUNTALLOC!BM524</f>
        <v>0</v>
      </c>
      <c r="BN524" s="697">
        <f>[52]ACCOUNTALLOC!BN524</f>
        <v>0</v>
      </c>
      <c r="BO524" s="697">
        <f>[52]ACCOUNTALLOC!BO524</f>
        <v>198842.5977374533</v>
      </c>
      <c r="BP524" s="698"/>
      <c r="BQ524" s="697">
        <f>[52]ACCOUNTALLOC!BQ524</f>
        <v>87178.047262951426</v>
      </c>
      <c r="BR524" s="697">
        <f>[52]ACCOUNTALLOC!BR524</f>
        <v>423617.24615940591</v>
      </c>
      <c r="BS524" s="697">
        <f>[52]ACCOUNTALLOC!BS524</f>
        <v>1810.623629870267</v>
      </c>
      <c r="BT524" s="697">
        <f>[52]ACCOUNTALLOC!BT524</f>
        <v>0</v>
      </c>
      <c r="BU524" s="697">
        <f>[52]ACCOUNTALLOC!BU524</f>
        <v>0</v>
      </c>
      <c r="BV524" s="697">
        <f>[52]ACCOUNTALLOC!BV524</f>
        <v>0</v>
      </c>
      <c r="BW524" s="697">
        <f>[52]ACCOUNTALLOC!BW524</f>
        <v>512605.9170522276</v>
      </c>
      <c r="BX524" s="698"/>
      <c r="BY524" s="697">
        <f>[52]ACCOUNTALLOC!BY524</f>
        <v>41995.29577247829</v>
      </c>
      <c r="BZ524" s="697">
        <f>[52]ACCOUNTALLOC!BZ524</f>
        <v>276714.8793820219</v>
      </c>
      <c r="CA524" s="697">
        <f>[52]ACCOUNTALLOC!CA524</f>
        <v>2915.0884379094064</v>
      </c>
      <c r="CB524" s="697">
        <f>[52]ACCOUNTALLOC!CB524</f>
        <v>0</v>
      </c>
      <c r="CC524" s="697">
        <f>[52]ACCOUNTALLOC!CC524</f>
        <v>0</v>
      </c>
      <c r="CD524" s="697">
        <f>[52]ACCOUNTALLOC!CD524</f>
        <v>0</v>
      </c>
      <c r="CE524" s="697">
        <f>[52]ACCOUNTALLOC!CE524</f>
        <v>321625.26359240961</v>
      </c>
      <c r="CF524" s="698"/>
      <c r="CG524" s="697">
        <f>[52]ACCOUNTALLOC!CG524</f>
        <v>69856.674635072835</v>
      </c>
      <c r="CH524" s="697">
        <f>[52]ACCOUNTALLOC!CH524</f>
        <v>51008.768154260819</v>
      </c>
      <c r="CI524" s="697">
        <f>[52]ACCOUNTALLOC!CI524</f>
        <v>171073.86598610936</v>
      </c>
      <c r="CJ524" s="697">
        <f>[52]ACCOUNTALLOC!CJ524</f>
        <v>0</v>
      </c>
      <c r="CK524" s="697">
        <f>[52]ACCOUNTALLOC!CK524</f>
        <v>0</v>
      </c>
      <c r="CL524" s="697">
        <f>[52]ACCOUNTALLOC!CL524</f>
        <v>0</v>
      </c>
      <c r="CM524" s="697">
        <f>[52]ACCOUNTALLOC!CM524</f>
        <v>291939.308775443</v>
      </c>
      <c r="CN524" s="698">
        <f>[52]ACCOUNTALLOC!CN524</f>
        <v>0</v>
      </c>
      <c r="CO524" s="697">
        <f>[52]ACCOUNTALLOC!CO524</f>
        <v>4393.1840459151772</v>
      </c>
      <c r="CP524" s="697">
        <f>[52]ACCOUNTALLOC!CP524</f>
        <v>4992.1647825103209</v>
      </c>
      <c r="CQ524" s="697">
        <f>[52]ACCOUNTALLOC!CQ524</f>
        <v>32.5028929285874</v>
      </c>
      <c r="CR524" s="697">
        <f>[52]ACCOUNTALLOC!CR524</f>
        <v>0</v>
      </c>
      <c r="CS524" s="697">
        <f>[52]ACCOUNTALLOC!CS524</f>
        <v>0</v>
      </c>
      <c r="CT524" s="697">
        <f>[52]ACCOUNTALLOC!CT524</f>
        <v>0</v>
      </c>
      <c r="CU524" s="697">
        <f>[52]ACCOUNTALLOC!CU524</f>
        <v>9417.8517213540854</v>
      </c>
      <c r="CW524" s="65">
        <f>[52]ACCOUNTALLOC!CW524</f>
        <v>0</v>
      </c>
      <c r="CX524" s="65">
        <f>[52]ACCOUNTALLOC!CX524</f>
        <v>0</v>
      </c>
      <c r="CY524" s="65">
        <f>[52]ACCOUNTALLOC!CY524</f>
        <v>0</v>
      </c>
      <c r="CZ524" s="65">
        <f>[52]ACCOUNTALLOC!CZ524</f>
        <v>0</v>
      </c>
      <c r="DA524" s="65">
        <f>[52]ACCOUNTALLOC!DA524</f>
        <v>0</v>
      </c>
      <c r="DB524" s="65">
        <f>[52]ACCOUNTALLOC!DB524</f>
        <v>0</v>
      </c>
      <c r="DC524" s="65">
        <f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>[52]ACCOUNTALLOC!E525</f>
        <v>0</v>
      </c>
      <c r="F525" s="697">
        <f>[52]ACCOUNTALLOC!F525</f>
        <v>0</v>
      </c>
      <c r="G525" s="697">
        <f>[52]ACCOUNTALLOC!G525</f>
        <v>0</v>
      </c>
      <c r="H525" s="697">
        <f>[52]ACCOUNTALLOC!H525</f>
        <v>0</v>
      </c>
      <c r="I525" s="697">
        <f>[52]ACCOUNTALLOC!I525</f>
        <v>0</v>
      </c>
      <c r="J525" s="697">
        <f>[52]ACCOUNTALLOC!J525</f>
        <v>0</v>
      </c>
      <c r="K525" s="697">
        <f>[52]ACCOUNTALLOC!K525</f>
        <v>0</v>
      </c>
      <c r="L525" s="698"/>
      <c r="M525" s="697">
        <f>[52]ACCOUNTALLOC!M525</f>
        <v>0</v>
      </c>
      <c r="N525" s="697">
        <f>[52]ACCOUNTALLOC!N525</f>
        <v>0</v>
      </c>
      <c r="O525" s="697">
        <f>[52]ACCOUNTALLOC!O525</f>
        <v>0</v>
      </c>
      <c r="P525" s="697">
        <f>[52]ACCOUNTALLOC!P525</f>
        <v>0</v>
      </c>
      <c r="Q525" s="697">
        <f>[52]ACCOUNTALLOC!Q525</f>
        <v>0</v>
      </c>
      <c r="R525" s="697">
        <f>[52]ACCOUNTALLOC!R525</f>
        <v>0</v>
      </c>
      <c r="S525" s="697">
        <f>[52]ACCOUNTALLOC!S525</f>
        <v>0</v>
      </c>
      <c r="T525" s="698"/>
      <c r="U525" s="697">
        <f>[52]ACCOUNTALLOC!U525</f>
        <v>0</v>
      </c>
      <c r="V525" s="697">
        <f>[52]ACCOUNTALLOC!V525</f>
        <v>0</v>
      </c>
      <c r="W525" s="697">
        <f>[52]ACCOUNTALLOC!W525</f>
        <v>0</v>
      </c>
      <c r="X525" s="697">
        <f>[52]ACCOUNTALLOC!X525</f>
        <v>0</v>
      </c>
      <c r="Y525" s="697">
        <f>[52]ACCOUNTALLOC!Y525</f>
        <v>0</v>
      </c>
      <c r="Z525" s="697">
        <f>[52]ACCOUNTALLOC!Z525</f>
        <v>0</v>
      </c>
      <c r="AA525" s="697">
        <f>[52]ACCOUNTALLOC!AA525</f>
        <v>0</v>
      </c>
      <c r="AB525" s="698"/>
      <c r="AC525" s="697">
        <f>[52]ACCOUNTALLOC!AC525</f>
        <v>0</v>
      </c>
      <c r="AD525" s="697">
        <f>[52]ACCOUNTALLOC!AD525</f>
        <v>0</v>
      </c>
      <c r="AE525" s="697">
        <f>[52]ACCOUNTALLOC!AE525</f>
        <v>0</v>
      </c>
      <c r="AF525" s="697">
        <f>[52]ACCOUNTALLOC!AF525</f>
        <v>0</v>
      </c>
      <c r="AG525" s="697">
        <f>[52]ACCOUNTALLOC!AG525</f>
        <v>0</v>
      </c>
      <c r="AH525" s="697">
        <f>[52]ACCOUNTALLOC!AH525</f>
        <v>0</v>
      </c>
      <c r="AI525" s="697">
        <f>[52]ACCOUNTALLOC!AI525</f>
        <v>0</v>
      </c>
      <c r="AJ525" s="698"/>
      <c r="AK525" s="697">
        <f>[52]ACCOUNTALLOC!AK525</f>
        <v>0</v>
      </c>
      <c r="AL525" s="697">
        <f>[52]ACCOUNTALLOC!AL525</f>
        <v>0</v>
      </c>
      <c r="AM525" s="697">
        <f>[52]ACCOUNTALLOC!AM525</f>
        <v>0</v>
      </c>
      <c r="AN525" s="697">
        <f>[52]ACCOUNTALLOC!AN525</f>
        <v>0</v>
      </c>
      <c r="AO525" s="697">
        <f>[52]ACCOUNTALLOC!AO525</f>
        <v>0</v>
      </c>
      <c r="AP525" s="697">
        <f>[52]ACCOUNTALLOC!AP525</f>
        <v>0</v>
      </c>
      <c r="AQ525" s="697">
        <f>[52]ACCOUNTALLOC!AQ525</f>
        <v>0</v>
      </c>
      <c r="AR525" s="698"/>
      <c r="AS525" s="697">
        <f>[52]ACCOUNTALLOC!AS525</f>
        <v>0</v>
      </c>
      <c r="AT525" s="697">
        <f>[52]ACCOUNTALLOC!AT525</f>
        <v>0</v>
      </c>
      <c r="AU525" s="697">
        <f>[52]ACCOUNTALLOC!AU525</f>
        <v>0</v>
      </c>
      <c r="AV525" s="697">
        <f>[52]ACCOUNTALLOC!AV525</f>
        <v>0</v>
      </c>
      <c r="AW525" s="697">
        <f>[52]ACCOUNTALLOC!AW525</f>
        <v>0</v>
      </c>
      <c r="AX525" s="697">
        <f>[52]ACCOUNTALLOC!AX525</f>
        <v>0</v>
      </c>
      <c r="AY525" s="697">
        <f>[52]ACCOUNTALLOC!AY525</f>
        <v>0</v>
      </c>
      <c r="AZ525" s="698"/>
      <c r="BA525" s="697">
        <f>[52]ACCOUNTALLOC!BA525</f>
        <v>0</v>
      </c>
      <c r="BB525" s="697">
        <f>[52]ACCOUNTALLOC!BB525</f>
        <v>0</v>
      </c>
      <c r="BC525" s="697">
        <f>[52]ACCOUNTALLOC!BC525</f>
        <v>0</v>
      </c>
      <c r="BD525" s="697">
        <f>[52]ACCOUNTALLOC!BD525</f>
        <v>0</v>
      </c>
      <c r="BE525" s="697">
        <f>[52]ACCOUNTALLOC!BE525</f>
        <v>0</v>
      </c>
      <c r="BF525" s="697">
        <f>[52]ACCOUNTALLOC!BF525</f>
        <v>0</v>
      </c>
      <c r="BG525" s="697">
        <f>[52]ACCOUNTALLOC!BG525</f>
        <v>0</v>
      </c>
      <c r="BH525" s="698"/>
      <c r="BI525" s="697">
        <f>[52]ACCOUNTALLOC!BI525</f>
        <v>0</v>
      </c>
      <c r="BJ525" s="697">
        <f>[52]ACCOUNTALLOC!BJ525</f>
        <v>0</v>
      </c>
      <c r="BK525" s="697">
        <f>[52]ACCOUNTALLOC!BK525</f>
        <v>0</v>
      </c>
      <c r="BL525" s="697">
        <f>[52]ACCOUNTALLOC!BL525</f>
        <v>0</v>
      </c>
      <c r="BM525" s="697">
        <f>[52]ACCOUNTALLOC!BM525</f>
        <v>0</v>
      </c>
      <c r="BN525" s="697">
        <f>[52]ACCOUNTALLOC!BN525</f>
        <v>0</v>
      </c>
      <c r="BO525" s="697">
        <f>[52]ACCOUNTALLOC!BO525</f>
        <v>0</v>
      </c>
      <c r="BP525" s="698"/>
      <c r="BQ525" s="697">
        <f>[52]ACCOUNTALLOC!BQ525</f>
        <v>0</v>
      </c>
      <c r="BR525" s="697">
        <f>[52]ACCOUNTALLOC!BR525</f>
        <v>0</v>
      </c>
      <c r="BS525" s="697">
        <f>[52]ACCOUNTALLOC!BS525</f>
        <v>0</v>
      </c>
      <c r="BT525" s="697">
        <f>[52]ACCOUNTALLOC!BT525</f>
        <v>0</v>
      </c>
      <c r="BU525" s="697">
        <f>[52]ACCOUNTALLOC!BU525</f>
        <v>0</v>
      </c>
      <c r="BV525" s="697">
        <f>[52]ACCOUNTALLOC!BV525</f>
        <v>0</v>
      </c>
      <c r="BW525" s="697">
        <f>[52]ACCOUNTALLOC!BW525</f>
        <v>0</v>
      </c>
      <c r="BX525" s="698"/>
      <c r="BY525" s="697">
        <f>[52]ACCOUNTALLOC!BY525</f>
        <v>0</v>
      </c>
      <c r="BZ525" s="697">
        <f>[52]ACCOUNTALLOC!BZ525</f>
        <v>0</v>
      </c>
      <c r="CA525" s="697">
        <f>[52]ACCOUNTALLOC!CA525</f>
        <v>0</v>
      </c>
      <c r="CB525" s="697">
        <f>[52]ACCOUNTALLOC!CB525</f>
        <v>0</v>
      </c>
      <c r="CC525" s="697">
        <f>[52]ACCOUNTALLOC!CC525</f>
        <v>0</v>
      </c>
      <c r="CD525" s="697">
        <f>[52]ACCOUNTALLOC!CD525</f>
        <v>0</v>
      </c>
      <c r="CE525" s="697">
        <f>[52]ACCOUNTALLOC!CE525</f>
        <v>0</v>
      </c>
      <c r="CF525" s="698"/>
      <c r="CG525" s="697">
        <f>[52]ACCOUNTALLOC!CG525</f>
        <v>0</v>
      </c>
      <c r="CH525" s="697">
        <f>[52]ACCOUNTALLOC!CH525</f>
        <v>0</v>
      </c>
      <c r="CI525" s="697">
        <f>[52]ACCOUNTALLOC!CI525</f>
        <v>501708.48065521597</v>
      </c>
      <c r="CJ525" s="697">
        <f>[52]ACCOUNTALLOC!CJ525</f>
        <v>0</v>
      </c>
      <c r="CK525" s="697">
        <f>[52]ACCOUNTALLOC!CK525</f>
        <v>0</v>
      </c>
      <c r="CL525" s="697">
        <f>[52]ACCOUNTALLOC!CL525</f>
        <v>0</v>
      </c>
      <c r="CM525" s="697">
        <f>[52]ACCOUNTALLOC!CM525</f>
        <v>501708.48065521597</v>
      </c>
      <c r="CN525" s="698">
        <f>[52]ACCOUNTALLOC!CN525</f>
        <v>0</v>
      </c>
      <c r="CO525" s="697">
        <f>[52]ACCOUNTALLOC!CO525</f>
        <v>0</v>
      </c>
      <c r="CP525" s="697">
        <f>[52]ACCOUNTALLOC!CP525</f>
        <v>0</v>
      </c>
      <c r="CQ525" s="697">
        <f>[52]ACCOUNTALLOC!CQ525</f>
        <v>0</v>
      </c>
      <c r="CR525" s="697">
        <f>[52]ACCOUNTALLOC!CR525</f>
        <v>0</v>
      </c>
      <c r="CS525" s="697">
        <f>[52]ACCOUNTALLOC!CS525</f>
        <v>0</v>
      </c>
      <c r="CT525" s="697">
        <f>[52]ACCOUNTALLOC!CT525</f>
        <v>0</v>
      </c>
      <c r="CU525" s="697">
        <f>[52]ACCOUNTALLOC!CU525</f>
        <v>0</v>
      </c>
      <c r="CW525" s="65">
        <f>[52]ACCOUNTALLOC!CW525</f>
        <v>0</v>
      </c>
      <c r="CX525" s="65">
        <f>[52]ACCOUNTALLOC!CX525</f>
        <v>0</v>
      </c>
      <c r="CY525" s="65">
        <f>[52]ACCOUNTALLOC!CY525</f>
        <v>0</v>
      </c>
      <c r="CZ525" s="65">
        <f>[52]ACCOUNTALLOC!CZ525</f>
        <v>0</v>
      </c>
      <c r="DA525" s="65">
        <f>[52]ACCOUNTALLOC!DA525</f>
        <v>0</v>
      </c>
      <c r="DB525" s="65">
        <f>[52]ACCOUNTALLOC!DB525</f>
        <v>0</v>
      </c>
      <c r="DC525" s="65">
        <f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>[52]ACCOUNTALLOC!E526</f>
        <v>8234988.7383645568</v>
      </c>
      <c r="F526" s="696">
        <f>[52]ACCOUNTALLOC!F526</f>
        <v>7713857.3982068291</v>
      </c>
      <c r="G526" s="696">
        <f>[52]ACCOUNTALLOC!G526</f>
        <v>947287.69441890751</v>
      </c>
      <c r="H526" s="696">
        <f>[52]ACCOUNTALLOC!H526</f>
        <v>0</v>
      </c>
      <c r="I526" s="696">
        <f>[52]ACCOUNTALLOC!I526</f>
        <v>0</v>
      </c>
      <c r="J526" s="696">
        <f>[52]ACCOUNTALLOC!J526</f>
        <v>0</v>
      </c>
      <c r="K526" s="696">
        <f>[52]ACCOUNTALLOC!K526</f>
        <v>16896133.830990292</v>
      </c>
      <c r="L526" s="696"/>
      <c r="M526" s="696">
        <f>[52]ACCOUNTALLOC!M526</f>
        <v>1564244.7289505515</v>
      </c>
      <c r="N526" s="696">
        <f>[52]ACCOUNTALLOC!N526</f>
        <v>1960000.6515416328</v>
      </c>
      <c r="O526" s="696">
        <f>[52]ACCOUNTALLOC!O526</f>
        <v>128221.65696620452</v>
      </c>
      <c r="P526" s="696">
        <f>[52]ACCOUNTALLOC!P526</f>
        <v>0</v>
      </c>
      <c r="Q526" s="696">
        <f>[52]ACCOUNTALLOC!Q526</f>
        <v>0</v>
      </c>
      <c r="R526" s="696">
        <f>[52]ACCOUNTALLOC!R526</f>
        <v>0</v>
      </c>
      <c r="S526" s="696">
        <f>[52]ACCOUNTALLOC!S526</f>
        <v>3652467.0374583891</v>
      </c>
      <c r="T526" s="696"/>
      <c r="U526" s="696">
        <f>[52]ACCOUNTALLOC!U526</f>
        <v>1377609.2983098447</v>
      </c>
      <c r="V526" s="696">
        <f>[52]ACCOUNTALLOC!V526</f>
        <v>2179670.8210350247</v>
      </c>
      <c r="W526" s="696">
        <f>[52]ACCOUNTALLOC!W526</f>
        <v>33752.157688127467</v>
      </c>
      <c r="X526" s="696">
        <f>[52]ACCOUNTALLOC!X526</f>
        <v>0</v>
      </c>
      <c r="Y526" s="696">
        <f>[52]ACCOUNTALLOC!Y526</f>
        <v>0</v>
      </c>
      <c r="Z526" s="696">
        <f>[52]ACCOUNTALLOC!Z526</f>
        <v>0</v>
      </c>
      <c r="AA526" s="696">
        <f>[52]ACCOUNTALLOC!AA526</f>
        <v>3591032.277032997</v>
      </c>
      <c r="AB526" s="696"/>
      <c r="AC526" s="696">
        <f>[52]ACCOUNTALLOC!AC526</f>
        <v>623350.80861452327</v>
      </c>
      <c r="AD526" s="696">
        <f>[52]ACCOUNTALLOC!AD526</f>
        <v>1406685.0425191722</v>
      </c>
      <c r="AE526" s="696">
        <f>[52]ACCOUNTALLOC!AE526</f>
        <v>3737.4791347035475</v>
      </c>
      <c r="AF526" s="696">
        <f>[52]ACCOUNTALLOC!AF526</f>
        <v>0</v>
      </c>
      <c r="AG526" s="696">
        <f>[52]ACCOUNTALLOC!AG526</f>
        <v>0</v>
      </c>
      <c r="AH526" s="696">
        <f>[52]ACCOUNTALLOC!AH526</f>
        <v>0</v>
      </c>
      <c r="AI526" s="696">
        <f>[52]ACCOUNTALLOC!AI526</f>
        <v>2033773.3302683989</v>
      </c>
      <c r="AJ526" s="696"/>
      <c r="AK526" s="696">
        <f>[52]ACCOUNTALLOC!AK526</f>
        <v>483925.04741729703</v>
      </c>
      <c r="AL526" s="696">
        <f>[52]ACCOUNTALLOC!AL526</f>
        <v>978690.97489816835</v>
      </c>
      <c r="AM526" s="696">
        <f>[52]ACCOUNTALLOC!AM526</f>
        <v>44606.675191901508</v>
      </c>
      <c r="AN526" s="696">
        <f>[52]ACCOUNTALLOC!AN526</f>
        <v>0</v>
      </c>
      <c r="AO526" s="696">
        <f>[52]ACCOUNTALLOC!AO526</f>
        <v>0</v>
      </c>
      <c r="AP526" s="696">
        <f>[52]ACCOUNTALLOC!AP526</f>
        <v>0</v>
      </c>
      <c r="AQ526" s="696">
        <f>[52]ACCOUNTALLOC!AQ526</f>
        <v>1507222.697507367</v>
      </c>
      <c r="AR526" s="696"/>
      <c r="AS526" s="696">
        <f>[52]ACCOUNTALLOC!AS526</f>
        <v>4777.0732119671411</v>
      </c>
      <c r="AT526" s="696">
        <f>[52]ACCOUNTALLOC!AT526</f>
        <v>3090.322807393442</v>
      </c>
      <c r="AU526" s="696">
        <f>[52]ACCOUNTALLOC!AU526</f>
        <v>144.6288957091505</v>
      </c>
      <c r="AV526" s="696">
        <f>[52]ACCOUNTALLOC!AV526</f>
        <v>0</v>
      </c>
      <c r="AW526" s="696">
        <f>[52]ACCOUNTALLOC!AW526</f>
        <v>0</v>
      </c>
      <c r="AX526" s="696">
        <f>[52]ACCOUNTALLOC!AX526</f>
        <v>0</v>
      </c>
      <c r="AY526" s="696">
        <f>[52]ACCOUNTALLOC!AY526</f>
        <v>8012.0249150697337</v>
      </c>
      <c r="AZ526" s="696"/>
      <c r="BA526" s="696">
        <f>[52]ACCOUNTALLOC!BA526</f>
        <v>92277.724135891011</v>
      </c>
      <c r="BB526" s="696">
        <f>[52]ACCOUNTALLOC!BB526</f>
        <v>85291.409957899508</v>
      </c>
      <c r="BC526" s="696">
        <f>[52]ACCOUNTALLOC!BC526</f>
        <v>14416.060575177826</v>
      </c>
      <c r="BD526" s="696">
        <f>[52]ACCOUNTALLOC!BD526</f>
        <v>0</v>
      </c>
      <c r="BE526" s="696">
        <f>[52]ACCOUNTALLOC!BE526</f>
        <v>0</v>
      </c>
      <c r="BF526" s="696">
        <f>[52]ACCOUNTALLOC!BF526</f>
        <v>0</v>
      </c>
      <c r="BG526" s="696">
        <f>[52]ACCOUNTALLOC!BG526</f>
        <v>191985.19466896835</v>
      </c>
      <c r="BH526" s="696"/>
      <c r="BI526" s="696">
        <f>[52]ACCOUNTALLOC!BI526</f>
        <v>149041.33923455141</v>
      </c>
      <c r="BJ526" s="696">
        <f>[52]ACCOUNTALLOC!BJ526</f>
        <v>46885.589299232619</v>
      </c>
      <c r="BK526" s="696">
        <f>[52]ACCOUNTALLOC!BK526</f>
        <v>2915.6692036692693</v>
      </c>
      <c r="BL526" s="696">
        <f>[52]ACCOUNTALLOC!BL526</f>
        <v>0</v>
      </c>
      <c r="BM526" s="696">
        <f>[52]ACCOUNTALLOC!BM526</f>
        <v>0</v>
      </c>
      <c r="BN526" s="696">
        <f>[52]ACCOUNTALLOC!BN526</f>
        <v>0</v>
      </c>
      <c r="BO526" s="696">
        <f>[52]ACCOUNTALLOC!BO526</f>
        <v>198842.5977374533</v>
      </c>
      <c r="BP526" s="696"/>
      <c r="BQ526" s="696">
        <f>[52]ACCOUNTALLOC!BQ526</f>
        <v>87178.047262951426</v>
      </c>
      <c r="BR526" s="696">
        <f>[52]ACCOUNTALLOC!BR526</f>
        <v>423617.24615940591</v>
      </c>
      <c r="BS526" s="696">
        <f>[52]ACCOUNTALLOC!BS526</f>
        <v>1810.623629870267</v>
      </c>
      <c r="BT526" s="696">
        <f>[52]ACCOUNTALLOC!BT526</f>
        <v>0</v>
      </c>
      <c r="BU526" s="696">
        <f>[52]ACCOUNTALLOC!BU526</f>
        <v>0</v>
      </c>
      <c r="BV526" s="696">
        <f>[52]ACCOUNTALLOC!BV526</f>
        <v>0</v>
      </c>
      <c r="BW526" s="696">
        <f>[52]ACCOUNTALLOC!BW526</f>
        <v>512605.9170522276</v>
      </c>
      <c r="BX526" s="696"/>
      <c r="BY526" s="696">
        <f>[52]ACCOUNTALLOC!BY526</f>
        <v>41995.29577247829</v>
      </c>
      <c r="BZ526" s="696">
        <f>[52]ACCOUNTALLOC!BZ526</f>
        <v>276714.8793820219</v>
      </c>
      <c r="CA526" s="696">
        <f>[52]ACCOUNTALLOC!CA526</f>
        <v>2915.0884379094064</v>
      </c>
      <c r="CB526" s="696">
        <f>[52]ACCOUNTALLOC!CB526</f>
        <v>0</v>
      </c>
      <c r="CC526" s="696">
        <f>[52]ACCOUNTALLOC!CC526</f>
        <v>0</v>
      </c>
      <c r="CD526" s="696">
        <f>[52]ACCOUNTALLOC!CD526</f>
        <v>0</v>
      </c>
      <c r="CE526" s="696">
        <f>[52]ACCOUNTALLOC!CE526</f>
        <v>321625.26359240961</v>
      </c>
      <c r="CF526" s="696"/>
      <c r="CG526" s="696">
        <f>[52]ACCOUNTALLOC!CG526</f>
        <v>69856.674635072835</v>
      </c>
      <c r="CH526" s="696">
        <f>[52]ACCOUNTALLOC!CH526</f>
        <v>51008.768154260819</v>
      </c>
      <c r="CI526" s="696">
        <f>[52]ACCOUNTALLOC!CI526</f>
        <v>672782.34664132539</v>
      </c>
      <c r="CJ526" s="696">
        <f>[52]ACCOUNTALLOC!CJ526</f>
        <v>0</v>
      </c>
      <c r="CK526" s="696">
        <f>[52]ACCOUNTALLOC!CK526</f>
        <v>0</v>
      </c>
      <c r="CL526" s="696">
        <f>[52]ACCOUNTALLOC!CL526</f>
        <v>0</v>
      </c>
      <c r="CM526" s="696">
        <f>[52]ACCOUNTALLOC!CM526</f>
        <v>793647.78943065903</v>
      </c>
      <c r="CN526" s="696">
        <f>[52]ACCOUNTALLOC!CN526</f>
        <v>0</v>
      </c>
      <c r="CO526" s="696">
        <f>[52]ACCOUNTALLOC!CO526</f>
        <v>4393.1840459151772</v>
      </c>
      <c r="CP526" s="696">
        <f>[52]ACCOUNTALLOC!CP526</f>
        <v>4992.1647825103209</v>
      </c>
      <c r="CQ526" s="696">
        <f>[52]ACCOUNTALLOC!CQ526</f>
        <v>32.5028929285874</v>
      </c>
      <c r="CR526" s="696">
        <f>[52]ACCOUNTALLOC!CR526</f>
        <v>0</v>
      </c>
      <c r="CS526" s="696">
        <f>[52]ACCOUNTALLOC!CS526</f>
        <v>0</v>
      </c>
      <c r="CT526" s="696">
        <f>[52]ACCOUNTALLOC!CT526</f>
        <v>0</v>
      </c>
      <c r="CU526" s="696">
        <f>[52]ACCOUNTALLOC!CU526</f>
        <v>9417.8517213540854</v>
      </c>
      <c r="CV526" s="66"/>
      <c r="CW526" s="66">
        <f>[52]ACCOUNTALLOC!CW526</f>
        <v>0</v>
      </c>
      <c r="CX526" s="66">
        <f>[52]ACCOUNTALLOC!CX526</f>
        <v>0</v>
      </c>
      <c r="CY526" s="66">
        <f>[52]ACCOUNTALLOC!CY526</f>
        <v>0</v>
      </c>
      <c r="CZ526" s="66">
        <f>[52]ACCOUNTALLOC!CZ526</f>
        <v>0</v>
      </c>
      <c r="DA526" s="66">
        <f>[52]ACCOUNTALLOC!DA526</f>
        <v>0</v>
      </c>
      <c r="DB526" s="66">
        <f>[52]ACCOUNTALLOC!DB526</f>
        <v>0</v>
      </c>
      <c r="DC526" s="66">
        <f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>[52]ACCOUNTALLOC!E528</f>
        <v>8234988.7383645568</v>
      </c>
      <c r="F528" s="696">
        <f>[52]ACCOUNTALLOC!F528</f>
        <v>7713857.3982068291</v>
      </c>
      <c r="G528" s="696">
        <f>[52]ACCOUNTALLOC!G528</f>
        <v>947287.69441890751</v>
      </c>
      <c r="H528" s="696">
        <f>[52]ACCOUNTALLOC!H528</f>
        <v>0</v>
      </c>
      <c r="I528" s="696">
        <f>[52]ACCOUNTALLOC!I528</f>
        <v>0</v>
      </c>
      <c r="J528" s="696">
        <f>[52]ACCOUNTALLOC!J528</f>
        <v>0</v>
      </c>
      <c r="K528" s="696">
        <f>[52]ACCOUNTALLOC!K528</f>
        <v>16896133.830990292</v>
      </c>
      <c r="L528" s="696"/>
      <c r="M528" s="696">
        <f>[52]ACCOUNTALLOC!M528</f>
        <v>1564244.7289505515</v>
      </c>
      <c r="N528" s="696">
        <f>[52]ACCOUNTALLOC!N528</f>
        <v>1960000.6515416328</v>
      </c>
      <c r="O528" s="696">
        <f>[52]ACCOUNTALLOC!O528</f>
        <v>128221.65696620452</v>
      </c>
      <c r="P528" s="696">
        <f>[52]ACCOUNTALLOC!P528</f>
        <v>0</v>
      </c>
      <c r="Q528" s="696">
        <f>[52]ACCOUNTALLOC!Q528</f>
        <v>0</v>
      </c>
      <c r="R528" s="696">
        <f>[52]ACCOUNTALLOC!R528</f>
        <v>0</v>
      </c>
      <c r="S528" s="696">
        <f>[52]ACCOUNTALLOC!S528</f>
        <v>3652467.0374583891</v>
      </c>
      <c r="T528" s="696"/>
      <c r="U528" s="696">
        <f>[52]ACCOUNTALLOC!U528</f>
        <v>1377609.2983098447</v>
      </c>
      <c r="V528" s="696">
        <f>[52]ACCOUNTALLOC!V528</f>
        <v>2179670.8210350247</v>
      </c>
      <c r="W528" s="696">
        <f>[52]ACCOUNTALLOC!W528</f>
        <v>33752.157688127467</v>
      </c>
      <c r="X528" s="696">
        <f>[52]ACCOUNTALLOC!X528</f>
        <v>0</v>
      </c>
      <c r="Y528" s="696">
        <f>[52]ACCOUNTALLOC!Y528</f>
        <v>0</v>
      </c>
      <c r="Z528" s="696">
        <f>[52]ACCOUNTALLOC!Z528</f>
        <v>0</v>
      </c>
      <c r="AA528" s="696">
        <f>[52]ACCOUNTALLOC!AA528</f>
        <v>3591032.277032997</v>
      </c>
      <c r="AB528" s="696"/>
      <c r="AC528" s="696">
        <f>[52]ACCOUNTALLOC!AC528</f>
        <v>623350.80861452327</v>
      </c>
      <c r="AD528" s="696">
        <f>[52]ACCOUNTALLOC!AD528</f>
        <v>1406685.0425191722</v>
      </c>
      <c r="AE528" s="696">
        <f>[52]ACCOUNTALLOC!AE528</f>
        <v>3737.4791347035475</v>
      </c>
      <c r="AF528" s="696">
        <f>[52]ACCOUNTALLOC!AF528</f>
        <v>0</v>
      </c>
      <c r="AG528" s="696">
        <f>[52]ACCOUNTALLOC!AG528</f>
        <v>0</v>
      </c>
      <c r="AH528" s="696">
        <f>[52]ACCOUNTALLOC!AH528</f>
        <v>0</v>
      </c>
      <c r="AI528" s="696">
        <f>[52]ACCOUNTALLOC!AI528</f>
        <v>2033773.3302683989</v>
      </c>
      <c r="AJ528" s="696"/>
      <c r="AK528" s="696">
        <f>[52]ACCOUNTALLOC!AK528</f>
        <v>483925.04741729703</v>
      </c>
      <c r="AL528" s="696">
        <f>[52]ACCOUNTALLOC!AL528</f>
        <v>978690.97489816835</v>
      </c>
      <c r="AM528" s="696">
        <f>[52]ACCOUNTALLOC!AM528</f>
        <v>44606.675191901508</v>
      </c>
      <c r="AN528" s="696">
        <f>[52]ACCOUNTALLOC!AN528</f>
        <v>0</v>
      </c>
      <c r="AO528" s="696">
        <f>[52]ACCOUNTALLOC!AO528</f>
        <v>0</v>
      </c>
      <c r="AP528" s="696">
        <f>[52]ACCOUNTALLOC!AP528</f>
        <v>0</v>
      </c>
      <c r="AQ528" s="696">
        <f>[52]ACCOUNTALLOC!AQ528</f>
        <v>1507222.697507367</v>
      </c>
      <c r="AR528" s="696"/>
      <c r="AS528" s="696">
        <f>[52]ACCOUNTALLOC!AS528</f>
        <v>4777.0732119671411</v>
      </c>
      <c r="AT528" s="696">
        <f>[52]ACCOUNTALLOC!AT528</f>
        <v>3090.322807393442</v>
      </c>
      <c r="AU528" s="696">
        <f>[52]ACCOUNTALLOC!AU528</f>
        <v>144.6288957091505</v>
      </c>
      <c r="AV528" s="696">
        <f>[52]ACCOUNTALLOC!AV528</f>
        <v>0</v>
      </c>
      <c r="AW528" s="696">
        <f>[52]ACCOUNTALLOC!AW528</f>
        <v>0</v>
      </c>
      <c r="AX528" s="696">
        <f>[52]ACCOUNTALLOC!AX528</f>
        <v>0</v>
      </c>
      <c r="AY528" s="696">
        <f>[52]ACCOUNTALLOC!AY528</f>
        <v>8012.0249150697337</v>
      </c>
      <c r="AZ528" s="696"/>
      <c r="BA528" s="696">
        <f>[52]ACCOUNTALLOC!BA528</f>
        <v>92277.724135891011</v>
      </c>
      <c r="BB528" s="696">
        <f>[52]ACCOUNTALLOC!BB528</f>
        <v>85291.409957899508</v>
      </c>
      <c r="BC528" s="696">
        <f>[52]ACCOUNTALLOC!BC528</f>
        <v>14416.060575177826</v>
      </c>
      <c r="BD528" s="696">
        <f>[52]ACCOUNTALLOC!BD528</f>
        <v>0</v>
      </c>
      <c r="BE528" s="696">
        <f>[52]ACCOUNTALLOC!BE528</f>
        <v>0</v>
      </c>
      <c r="BF528" s="696">
        <f>[52]ACCOUNTALLOC!BF528</f>
        <v>0</v>
      </c>
      <c r="BG528" s="696">
        <f>[52]ACCOUNTALLOC!BG528</f>
        <v>191985.19466896835</v>
      </c>
      <c r="BH528" s="696"/>
      <c r="BI528" s="696">
        <f>[52]ACCOUNTALLOC!BI528</f>
        <v>149041.33923455141</v>
      </c>
      <c r="BJ528" s="696">
        <f>[52]ACCOUNTALLOC!BJ528</f>
        <v>46885.589299232619</v>
      </c>
      <c r="BK528" s="696">
        <f>[52]ACCOUNTALLOC!BK528</f>
        <v>2915.6692036692693</v>
      </c>
      <c r="BL528" s="696">
        <f>[52]ACCOUNTALLOC!BL528</f>
        <v>0</v>
      </c>
      <c r="BM528" s="696">
        <f>[52]ACCOUNTALLOC!BM528</f>
        <v>0</v>
      </c>
      <c r="BN528" s="696">
        <f>[52]ACCOUNTALLOC!BN528</f>
        <v>0</v>
      </c>
      <c r="BO528" s="696">
        <f>[52]ACCOUNTALLOC!BO528</f>
        <v>198842.5977374533</v>
      </c>
      <c r="BP528" s="696"/>
      <c r="BQ528" s="696">
        <f>[52]ACCOUNTALLOC!BQ528</f>
        <v>87178.047262951426</v>
      </c>
      <c r="BR528" s="696">
        <f>[52]ACCOUNTALLOC!BR528</f>
        <v>423617.24615940591</v>
      </c>
      <c r="BS528" s="696">
        <f>[52]ACCOUNTALLOC!BS528</f>
        <v>1810.623629870267</v>
      </c>
      <c r="BT528" s="696">
        <f>[52]ACCOUNTALLOC!BT528</f>
        <v>0</v>
      </c>
      <c r="BU528" s="696">
        <f>[52]ACCOUNTALLOC!BU528</f>
        <v>0</v>
      </c>
      <c r="BV528" s="696">
        <f>[52]ACCOUNTALLOC!BV528</f>
        <v>0</v>
      </c>
      <c r="BW528" s="696">
        <f>[52]ACCOUNTALLOC!BW528</f>
        <v>512605.9170522276</v>
      </c>
      <c r="BX528" s="696"/>
      <c r="BY528" s="696">
        <f>[52]ACCOUNTALLOC!BY528</f>
        <v>41995.29577247829</v>
      </c>
      <c r="BZ528" s="696">
        <f>[52]ACCOUNTALLOC!BZ528</f>
        <v>276714.8793820219</v>
      </c>
      <c r="CA528" s="696">
        <f>[52]ACCOUNTALLOC!CA528</f>
        <v>2915.0884379094064</v>
      </c>
      <c r="CB528" s="696">
        <f>[52]ACCOUNTALLOC!CB528</f>
        <v>0</v>
      </c>
      <c r="CC528" s="696">
        <f>[52]ACCOUNTALLOC!CC528</f>
        <v>0</v>
      </c>
      <c r="CD528" s="696">
        <f>[52]ACCOUNTALLOC!CD528</f>
        <v>0</v>
      </c>
      <c r="CE528" s="696">
        <f>[52]ACCOUNTALLOC!CE528</f>
        <v>321625.26359240961</v>
      </c>
      <c r="CF528" s="696"/>
      <c r="CG528" s="696">
        <f>[52]ACCOUNTALLOC!CG528</f>
        <v>69856.674635072835</v>
      </c>
      <c r="CH528" s="696">
        <f>[52]ACCOUNTALLOC!CH528</f>
        <v>51008.768154260819</v>
      </c>
      <c r="CI528" s="696">
        <f>[52]ACCOUNTALLOC!CI528</f>
        <v>672782.34664132539</v>
      </c>
      <c r="CJ528" s="696">
        <f>[52]ACCOUNTALLOC!CJ528</f>
        <v>0</v>
      </c>
      <c r="CK528" s="696">
        <f>[52]ACCOUNTALLOC!CK528</f>
        <v>0</v>
      </c>
      <c r="CL528" s="696">
        <f>[52]ACCOUNTALLOC!CL528</f>
        <v>0</v>
      </c>
      <c r="CM528" s="696">
        <f>[52]ACCOUNTALLOC!CM528</f>
        <v>793647.78943065903</v>
      </c>
      <c r="CN528" s="696">
        <f>[52]ACCOUNTALLOC!CN528</f>
        <v>0</v>
      </c>
      <c r="CO528" s="696">
        <f>[52]ACCOUNTALLOC!CO528</f>
        <v>4393.1840459151772</v>
      </c>
      <c r="CP528" s="696">
        <f>[52]ACCOUNTALLOC!CP528</f>
        <v>4992.1647825103209</v>
      </c>
      <c r="CQ528" s="696">
        <f>[52]ACCOUNTALLOC!CQ528</f>
        <v>32.5028929285874</v>
      </c>
      <c r="CR528" s="696">
        <f>[52]ACCOUNTALLOC!CR528</f>
        <v>0</v>
      </c>
      <c r="CS528" s="696">
        <f>[52]ACCOUNTALLOC!CS528</f>
        <v>0</v>
      </c>
      <c r="CT528" s="696">
        <f>[52]ACCOUNTALLOC!CT528</f>
        <v>0</v>
      </c>
      <c r="CU528" s="696">
        <f>[52]ACCOUNTALLOC!CU528</f>
        <v>9417.8517213540854</v>
      </c>
      <c r="CV528" s="66"/>
      <c r="CW528" s="66">
        <f>[52]ACCOUNTALLOC!CW528</f>
        <v>0</v>
      </c>
      <c r="CX528" s="66">
        <f>[52]ACCOUNTALLOC!CX528</f>
        <v>0</v>
      </c>
      <c r="CY528" s="66">
        <f>[52]ACCOUNTALLOC!CY528</f>
        <v>0</v>
      </c>
      <c r="CZ528" s="66">
        <f>[52]ACCOUNTALLOC!CZ528</f>
        <v>0</v>
      </c>
      <c r="DA528" s="66">
        <f>[52]ACCOUNTALLOC!DA528</f>
        <v>0</v>
      </c>
      <c r="DB528" s="66">
        <f>[52]ACCOUNTALLOC!DB528</f>
        <v>0</v>
      </c>
      <c r="DC528" s="66">
        <f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>[52]ACCOUNTALLOC!E531</f>
        <v>27223707.680153802</v>
      </c>
      <c r="F531" s="696">
        <f>[52]ACCOUNTALLOC!F531</f>
        <v>24954545.384212416</v>
      </c>
      <c r="G531" s="696">
        <f>[52]ACCOUNTALLOC!G531</f>
        <v>13924157.68269944</v>
      </c>
      <c r="H531" s="696">
        <f>[52]ACCOUNTALLOC!H531</f>
        <v>0</v>
      </c>
      <c r="I531" s="696">
        <f>[52]ACCOUNTALLOC!I531</f>
        <v>0</v>
      </c>
      <c r="J531" s="696">
        <f>[52]ACCOUNTALLOC!J531</f>
        <v>0</v>
      </c>
      <c r="K531" s="696">
        <f>[52]ACCOUNTALLOC!K531</f>
        <v>66102410.747065663</v>
      </c>
      <c r="L531" s="696"/>
      <c r="M531" s="696">
        <f>[52]ACCOUNTALLOC!M531</f>
        <v>5167600.6842220332</v>
      </c>
      <c r="N531" s="696">
        <f>[52]ACCOUNTALLOC!N531</f>
        <v>6340657.1689219289</v>
      </c>
      <c r="O531" s="696">
        <f>[52]ACCOUNTALLOC!O531</f>
        <v>1573571.5685697543</v>
      </c>
      <c r="P531" s="696">
        <f>[52]ACCOUNTALLOC!P531</f>
        <v>0</v>
      </c>
      <c r="Q531" s="696">
        <f>[52]ACCOUNTALLOC!Q531</f>
        <v>0</v>
      </c>
      <c r="R531" s="696">
        <f>[52]ACCOUNTALLOC!R531</f>
        <v>0</v>
      </c>
      <c r="S531" s="696">
        <f>[52]ACCOUNTALLOC!S531</f>
        <v>13081829.421713717</v>
      </c>
      <c r="T531" s="696"/>
      <c r="U531" s="696">
        <f>[52]ACCOUNTALLOC!U531</f>
        <v>4547190.6959613133</v>
      </c>
      <c r="V531" s="696">
        <f>[52]ACCOUNTALLOC!V531</f>
        <v>7051296.3383023189</v>
      </c>
      <c r="W531" s="696">
        <f>[52]ACCOUNTALLOC!W531</f>
        <v>222603.47039897135</v>
      </c>
      <c r="X531" s="696">
        <f>[52]ACCOUNTALLOC!X531</f>
        <v>0</v>
      </c>
      <c r="Y531" s="696">
        <f>[52]ACCOUNTALLOC!Y531</f>
        <v>0</v>
      </c>
      <c r="Z531" s="696">
        <f>[52]ACCOUNTALLOC!Z531</f>
        <v>0</v>
      </c>
      <c r="AA531" s="696">
        <f>[52]ACCOUNTALLOC!AA531</f>
        <v>11821090.504662605</v>
      </c>
      <c r="AB531" s="696"/>
      <c r="AC531" s="696">
        <f>[52]ACCOUNTALLOC!AC531</f>
        <v>2055963.4599040227</v>
      </c>
      <c r="AD531" s="696">
        <f>[52]ACCOUNTALLOC!AD531</f>
        <v>4550665.6297532246</v>
      </c>
      <c r="AE531" s="696">
        <f>[52]ACCOUNTALLOC!AE531</f>
        <v>120458.16834853677</v>
      </c>
      <c r="AF531" s="696">
        <f>[52]ACCOUNTALLOC!AF531</f>
        <v>0</v>
      </c>
      <c r="AG531" s="696">
        <f>[52]ACCOUNTALLOC!AG531</f>
        <v>0</v>
      </c>
      <c r="AH531" s="696">
        <f>[52]ACCOUNTALLOC!AH531</f>
        <v>0</v>
      </c>
      <c r="AI531" s="696">
        <f>[52]ACCOUNTALLOC!AI531</f>
        <v>6727087.2580057839</v>
      </c>
      <c r="AJ531" s="696"/>
      <c r="AK531" s="696">
        <f>[52]ACCOUNTALLOC!AK531</f>
        <v>1596900.3840052048</v>
      </c>
      <c r="AL531" s="696">
        <f>[52]ACCOUNTALLOC!AL531</f>
        <v>3166092.7976050973</v>
      </c>
      <c r="AM531" s="696">
        <f>[52]ACCOUNTALLOC!AM531</f>
        <v>264233.86089182552</v>
      </c>
      <c r="AN531" s="696">
        <f>[52]ACCOUNTALLOC!AN531</f>
        <v>0</v>
      </c>
      <c r="AO531" s="696">
        <f>[52]ACCOUNTALLOC!AO531</f>
        <v>0</v>
      </c>
      <c r="AP531" s="696">
        <f>[52]ACCOUNTALLOC!AP531</f>
        <v>0</v>
      </c>
      <c r="AQ531" s="696">
        <f>[52]ACCOUNTALLOC!AQ531</f>
        <v>5027227.0425021276</v>
      </c>
      <c r="AR531" s="696"/>
      <c r="AS531" s="696">
        <f>[52]ACCOUNTALLOC!AS531</f>
        <v>15843.074181461467</v>
      </c>
      <c r="AT531" s="696">
        <f>[52]ACCOUNTALLOC!AT531</f>
        <v>9997.2810966006728</v>
      </c>
      <c r="AU531" s="696">
        <f>[52]ACCOUNTALLOC!AU531</f>
        <v>491.82925164995402</v>
      </c>
      <c r="AV531" s="696">
        <f>[52]ACCOUNTALLOC!AV531</f>
        <v>0</v>
      </c>
      <c r="AW531" s="696">
        <f>[52]ACCOUNTALLOC!AW531</f>
        <v>0</v>
      </c>
      <c r="AX531" s="696">
        <f>[52]ACCOUNTALLOC!AX531</f>
        <v>0</v>
      </c>
      <c r="AY531" s="696">
        <f>[52]ACCOUNTALLOC!AY531</f>
        <v>26332.184529712093</v>
      </c>
      <c r="AZ531" s="696"/>
      <c r="BA531" s="696">
        <f>[52]ACCOUNTALLOC!BA531</f>
        <v>306042.66847004724</v>
      </c>
      <c r="BB531" s="696">
        <f>[52]ACCOUNTALLOC!BB531</f>
        <v>275920.10725692724</v>
      </c>
      <c r="BC531" s="696">
        <f>[52]ACCOUNTALLOC!BC531</f>
        <v>51235.536257508596</v>
      </c>
      <c r="BD531" s="696">
        <f>[52]ACCOUNTALLOC!BD531</f>
        <v>0</v>
      </c>
      <c r="BE531" s="696">
        <f>[52]ACCOUNTALLOC!BE531</f>
        <v>0</v>
      </c>
      <c r="BF531" s="696">
        <f>[52]ACCOUNTALLOC!BF531</f>
        <v>0</v>
      </c>
      <c r="BG531" s="696">
        <f>[52]ACCOUNTALLOC!BG531</f>
        <v>633198.31198448304</v>
      </c>
      <c r="BH531" s="696"/>
      <c r="BI531" s="696">
        <f>[52]ACCOUNTALLOC!BI531</f>
        <v>492683.00779290101</v>
      </c>
      <c r="BJ531" s="696">
        <f>[52]ACCOUNTALLOC!BJ531</f>
        <v>140641.9592551672</v>
      </c>
      <c r="BK531" s="696">
        <f>[52]ACCOUNTALLOC!BK531</f>
        <v>22922.216019528885</v>
      </c>
      <c r="BL531" s="696">
        <f>[52]ACCOUNTALLOC!BL531</f>
        <v>0</v>
      </c>
      <c r="BM531" s="696">
        <f>[52]ACCOUNTALLOC!BM531</f>
        <v>0</v>
      </c>
      <c r="BN531" s="696">
        <f>[52]ACCOUNTALLOC!BN531</f>
        <v>0</v>
      </c>
      <c r="BO531" s="696">
        <f>[52]ACCOUNTALLOC!BO531</f>
        <v>656247.1830675971</v>
      </c>
      <c r="BP531" s="696"/>
      <c r="BQ531" s="696">
        <f>[52]ACCOUNTALLOC!BQ531</f>
        <v>286393.14419294865</v>
      </c>
      <c r="BR531" s="696">
        <f>[52]ACCOUNTALLOC!BR531</f>
        <v>1370413.6917643</v>
      </c>
      <c r="BS531" s="696">
        <f>[52]ACCOUNTALLOC!BS531</f>
        <v>26996.352582784679</v>
      </c>
      <c r="BT531" s="696">
        <f>[52]ACCOUNTALLOC!BT531</f>
        <v>0</v>
      </c>
      <c r="BU531" s="696">
        <f>[52]ACCOUNTALLOC!BU531</f>
        <v>0</v>
      </c>
      <c r="BV531" s="696">
        <f>[52]ACCOUNTALLOC!BV531</f>
        <v>0</v>
      </c>
      <c r="BW531" s="696">
        <f>[52]ACCOUNTALLOC!BW531</f>
        <v>1683803.1885400333</v>
      </c>
      <c r="BX531" s="696"/>
      <c r="BY531" s="696">
        <f>[52]ACCOUNTALLOC!BY531</f>
        <v>131175.68748722965</v>
      </c>
      <c r="BZ531" s="696">
        <f>[52]ACCOUNTALLOC!BZ531</f>
        <v>830057.2387597526</v>
      </c>
      <c r="CA531" s="696">
        <f>[52]ACCOUNTALLOC!CA531</f>
        <v>47115.033714261692</v>
      </c>
      <c r="CB531" s="696">
        <f>[52]ACCOUNTALLOC!CB531</f>
        <v>0</v>
      </c>
      <c r="CC531" s="696">
        <f>[52]ACCOUNTALLOC!CC531</f>
        <v>0</v>
      </c>
      <c r="CD531" s="696">
        <f>[52]ACCOUNTALLOC!CD531</f>
        <v>0</v>
      </c>
      <c r="CE531" s="696">
        <f>[52]ACCOUNTALLOC!CE531</f>
        <v>1008347.959961244</v>
      </c>
      <c r="CF531" s="696"/>
      <c r="CG531" s="696">
        <f>[52]ACCOUNTALLOC!CG531</f>
        <v>231365.43844892652</v>
      </c>
      <c r="CH531" s="696">
        <f>[52]ACCOUNTALLOC!CH531</f>
        <v>165014.79793937728</v>
      </c>
      <c r="CI531" s="696">
        <f>[52]ACCOUNTALLOC!CI531</f>
        <v>1109991.1917989675</v>
      </c>
      <c r="CJ531" s="696">
        <f>[52]ACCOUNTALLOC!CJ531</f>
        <v>0</v>
      </c>
      <c r="CK531" s="696">
        <f>[52]ACCOUNTALLOC!CK531</f>
        <v>0</v>
      </c>
      <c r="CL531" s="696">
        <f>[52]ACCOUNTALLOC!CL531</f>
        <v>0</v>
      </c>
      <c r="CM531" s="696">
        <f>[52]ACCOUNTALLOC!CM531</f>
        <v>1506371.4281872713</v>
      </c>
      <c r="CN531" s="696">
        <f>[52]ACCOUNTALLOC!CN531</f>
        <v>0</v>
      </c>
      <c r="CO531" s="696">
        <f>[52]ACCOUNTALLOC!CO531</f>
        <v>14513.99112628631</v>
      </c>
      <c r="CP531" s="696">
        <f>[52]ACCOUNTALLOC!CP531</f>
        <v>16149.793313469863</v>
      </c>
      <c r="CQ531" s="696">
        <f>[52]ACCOUNTALLOC!CQ531</f>
        <v>138.07941417943937</v>
      </c>
      <c r="CR531" s="696">
        <f>[52]ACCOUNTALLOC!CR531</f>
        <v>0</v>
      </c>
      <c r="CS531" s="696">
        <f>[52]ACCOUNTALLOC!CS531</f>
        <v>0</v>
      </c>
      <c r="CT531" s="696">
        <f>[52]ACCOUNTALLOC!CT531</f>
        <v>0</v>
      </c>
      <c r="CU531" s="696">
        <f>[52]ACCOUNTALLOC!CU531</f>
        <v>30801.863853935611</v>
      </c>
      <c r="CV531" s="66"/>
      <c r="CW531" s="66">
        <f>[52]ACCOUNTALLOC!CW531</f>
        <v>0</v>
      </c>
      <c r="CX531" s="66">
        <f>[52]ACCOUNTALLOC!CX531</f>
        <v>0</v>
      </c>
      <c r="CY531" s="66">
        <f>[52]ACCOUNTALLOC!CY531</f>
        <v>0</v>
      </c>
      <c r="CZ531" s="66">
        <f>[52]ACCOUNTALLOC!CZ531</f>
        <v>0</v>
      </c>
      <c r="DA531" s="66">
        <f>[52]ACCOUNTALLOC!DA531</f>
        <v>0</v>
      </c>
      <c r="DB531" s="66">
        <f>[52]ACCOUNTALLOC!DB531</f>
        <v>0</v>
      </c>
      <c r="DC531" s="66">
        <f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>[52]ACCOUNTALLOC!E535</f>
        <v>2691551.4457024094</v>
      </c>
      <c r="F535" s="697">
        <f>[52]ACCOUNTALLOC!F535</f>
        <v>19671542.623257119</v>
      </c>
      <c r="G535" s="697">
        <f>[52]ACCOUNTALLOC!G535</f>
        <v>0</v>
      </c>
      <c r="H535" s="697">
        <f>[52]ACCOUNTALLOC!H535</f>
        <v>0</v>
      </c>
      <c r="I535" s="697">
        <f>[52]ACCOUNTALLOC!I535</f>
        <v>0</v>
      </c>
      <c r="J535" s="697">
        <f>[52]ACCOUNTALLOC!J535</f>
        <v>0</v>
      </c>
      <c r="K535" s="697">
        <f>[52]ACCOUNTALLOC!K535</f>
        <v>22363094.068959527</v>
      </c>
      <c r="L535" s="698"/>
      <c r="M535" s="697">
        <f>[52]ACCOUNTALLOC!M535</f>
        <v>620545.2402037211</v>
      </c>
      <c r="N535" s="697">
        <f>[52]ACCOUNTALLOC!N535</f>
        <v>4998308.1573916273</v>
      </c>
      <c r="O535" s="697">
        <f>[52]ACCOUNTALLOC!O535</f>
        <v>0</v>
      </c>
      <c r="P535" s="697">
        <f>[52]ACCOUNTALLOC!P535</f>
        <v>0</v>
      </c>
      <c r="Q535" s="697">
        <f>[52]ACCOUNTALLOC!Q535</f>
        <v>0</v>
      </c>
      <c r="R535" s="697">
        <f>[52]ACCOUNTALLOC!R535</f>
        <v>0</v>
      </c>
      <c r="S535" s="697">
        <f>[52]ACCOUNTALLOC!S535</f>
        <v>5618853.3975953488</v>
      </c>
      <c r="T535" s="698"/>
      <c r="U535" s="697">
        <f>[52]ACCOUNTALLOC!U535</f>
        <v>664193.15640655567</v>
      </c>
      <c r="V535" s="697">
        <f>[52]ACCOUNTALLOC!V535</f>
        <v>5558501.4406187581</v>
      </c>
      <c r="W535" s="697">
        <f>[52]ACCOUNTALLOC!W535</f>
        <v>0</v>
      </c>
      <c r="X535" s="697">
        <f>[52]ACCOUNTALLOC!X535</f>
        <v>0</v>
      </c>
      <c r="Y535" s="697">
        <f>[52]ACCOUNTALLOC!Y535</f>
        <v>0</v>
      </c>
      <c r="Z535" s="697">
        <f>[52]ACCOUNTALLOC!Z535</f>
        <v>0</v>
      </c>
      <c r="AA535" s="697">
        <f>[52]ACCOUNTALLOC!AA535</f>
        <v>6222694.5970253134</v>
      </c>
      <c r="AB535" s="698"/>
      <c r="AC535" s="697">
        <f>[52]ACCOUNTALLOC!AC535</f>
        <v>348978.9419343067</v>
      </c>
      <c r="AD535" s="697">
        <f>[52]ACCOUNTALLOC!AD535</f>
        <v>3587266.8294136114</v>
      </c>
      <c r="AE535" s="697">
        <f>[52]ACCOUNTALLOC!AE535</f>
        <v>0</v>
      </c>
      <c r="AF535" s="697">
        <f>[52]ACCOUNTALLOC!AF535</f>
        <v>0</v>
      </c>
      <c r="AG535" s="697">
        <f>[52]ACCOUNTALLOC!AG535</f>
        <v>0</v>
      </c>
      <c r="AH535" s="697">
        <f>[52]ACCOUNTALLOC!AH535</f>
        <v>0</v>
      </c>
      <c r="AI535" s="697">
        <f>[52]ACCOUNTALLOC!AI535</f>
        <v>3936245.7713479181</v>
      </c>
      <c r="AJ535" s="698"/>
      <c r="AK535" s="697">
        <f>[52]ACCOUNTALLOC!AK535</f>
        <v>246526.62046600308</v>
      </c>
      <c r="AL535" s="697">
        <f>[52]ACCOUNTALLOC!AL535</f>
        <v>2495815.0292202448</v>
      </c>
      <c r="AM535" s="697">
        <f>[52]ACCOUNTALLOC!AM535</f>
        <v>0</v>
      </c>
      <c r="AN535" s="697">
        <f>[52]ACCOUNTALLOC!AN535</f>
        <v>0</v>
      </c>
      <c r="AO535" s="697">
        <f>[52]ACCOUNTALLOC!AO535</f>
        <v>0</v>
      </c>
      <c r="AP535" s="697">
        <f>[52]ACCOUNTALLOC!AP535</f>
        <v>0</v>
      </c>
      <c r="AQ535" s="697">
        <f>[52]ACCOUNTALLOC!AQ535</f>
        <v>2742341.649686248</v>
      </c>
      <c r="AR535" s="698"/>
      <c r="AS535" s="697">
        <f>[52]ACCOUNTALLOC!AS535</f>
        <v>8.4248758404075144</v>
      </c>
      <c r="AT535" s="697">
        <f>[52]ACCOUNTALLOC!AT535</f>
        <v>7880.8064094360016</v>
      </c>
      <c r="AU535" s="697">
        <f>[52]ACCOUNTALLOC!AU535</f>
        <v>0</v>
      </c>
      <c r="AV535" s="697">
        <f>[52]ACCOUNTALLOC!AV535</f>
        <v>0</v>
      </c>
      <c r="AW535" s="697">
        <f>[52]ACCOUNTALLOC!AW535</f>
        <v>0</v>
      </c>
      <c r="AX535" s="697">
        <f>[52]ACCOUNTALLOC!AX535</f>
        <v>0</v>
      </c>
      <c r="AY535" s="697">
        <f>[52]ACCOUNTALLOC!AY535</f>
        <v>7889.2312852764089</v>
      </c>
      <c r="AZ535" s="698"/>
      <c r="BA535" s="697">
        <f>[52]ACCOUNTALLOC!BA535</f>
        <v>0</v>
      </c>
      <c r="BB535" s="697">
        <f>[52]ACCOUNTALLOC!BB535</f>
        <v>217506.43287423786</v>
      </c>
      <c r="BC535" s="697">
        <f>[52]ACCOUNTALLOC!BC535</f>
        <v>0</v>
      </c>
      <c r="BD535" s="697">
        <f>[52]ACCOUNTALLOC!BD535</f>
        <v>0</v>
      </c>
      <c r="BE535" s="697">
        <f>[52]ACCOUNTALLOC!BE535</f>
        <v>0</v>
      </c>
      <c r="BF535" s="697">
        <f>[52]ACCOUNTALLOC!BF535</f>
        <v>0</v>
      </c>
      <c r="BG535" s="697">
        <f>[52]ACCOUNTALLOC!BG535</f>
        <v>217506.43287423786</v>
      </c>
      <c r="BH535" s="698"/>
      <c r="BI535" s="697">
        <f>[52]ACCOUNTALLOC!BI535</f>
        <v>0</v>
      </c>
      <c r="BJ535" s="697">
        <f>[52]ACCOUNTALLOC!BJ535</f>
        <v>0</v>
      </c>
      <c r="BK535" s="697">
        <f>[52]ACCOUNTALLOC!BK535</f>
        <v>0</v>
      </c>
      <c r="BL535" s="697">
        <f>[52]ACCOUNTALLOC!BL535</f>
        <v>0</v>
      </c>
      <c r="BM535" s="697">
        <f>[52]ACCOUNTALLOC!BM535</f>
        <v>0</v>
      </c>
      <c r="BN535" s="697">
        <f>[52]ACCOUNTALLOC!BN535</f>
        <v>0</v>
      </c>
      <c r="BO535" s="697">
        <f>[52]ACCOUNTALLOC!BO535</f>
        <v>0</v>
      </c>
      <c r="BP535" s="698"/>
      <c r="BQ535" s="697">
        <f>[52]ACCOUNTALLOC!BQ535</f>
        <v>83734.667635613165</v>
      </c>
      <c r="BR535" s="697">
        <f>[52]ACCOUNTALLOC!BR535</f>
        <v>1080290.2210389189</v>
      </c>
      <c r="BS535" s="697">
        <f>[52]ACCOUNTALLOC!BS535</f>
        <v>0</v>
      </c>
      <c r="BT535" s="697">
        <f>[52]ACCOUNTALLOC!BT535</f>
        <v>0</v>
      </c>
      <c r="BU535" s="697">
        <f>[52]ACCOUNTALLOC!BU535</f>
        <v>0</v>
      </c>
      <c r="BV535" s="697">
        <f>[52]ACCOUNTALLOC!BV535</f>
        <v>0</v>
      </c>
      <c r="BW535" s="697">
        <f>[52]ACCOUNTALLOC!BW535</f>
        <v>1164024.8886745321</v>
      </c>
      <c r="BX535" s="698"/>
      <c r="BY535" s="697">
        <f>[52]ACCOUNTALLOC!BY535</f>
        <v>0</v>
      </c>
      <c r="BZ535" s="697">
        <f>[52]ACCOUNTALLOC!BZ535</f>
        <v>0</v>
      </c>
      <c r="CA535" s="697">
        <f>[52]ACCOUNTALLOC!CA535</f>
        <v>0</v>
      </c>
      <c r="CB535" s="697">
        <f>[52]ACCOUNTALLOC!CB535</f>
        <v>0</v>
      </c>
      <c r="CC535" s="697">
        <f>[52]ACCOUNTALLOC!CC535</f>
        <v>0</v>
      </c>
      <c r="CD535" s="697">
        <f>[52]ACCOUNTALLOC!CD535</f>
        <v>0</v>
      </c>
      <c r="CE535" s="697">
        <f>[52]ACCOUNTALLOC!CE535</f>
        <v>0</v>
      </c>
      <c r="CF535" s="698"/>
      <c r="CG535" s="697">
        <f>[52]ACCOUNTALLOC!CG535</f>
        <v>9699.1706992266991</v>
      </c>
      <c r="CH535" s="697">
        <f>[52]ACCOUNTALLOC!CH535</f>
        <v>130080.33531182964</v>
      </c>
      <c r="CI535" s="697">
        <f>[52]ACCOUNTALLOC!CI535</f>
        <v>0</v>
      </c>
      <c r="CJ535" s="697">
        <f>[52]ACCOUNTALLOC!CJ535</f>
        <v>0</v>
      </c>
      <c r="CK535" s="697">
        <f>[52]ACCOUNTALLOC!CK535</f>
        <v>0</v>
      </c>
      <c r="CL535" s="697">
        <f>[52]ACCOUNTALLOC!CL535</f>
        <v>0</v>
      </c>
      <c r="CM535" s="697">
        <f>[52]ACCOUNTALLOC!CM535</f>
        <v>139779.50601105634</v>
      </c>
      <c r="CN535" s="698">
        <f>[52]ACCOUNTALLOC!CN535</f>
        <v>0</v>
      </c>
      <c r="CO535" s="697">
        <f>[52]ACCOUNTALLOC!CO535</f>
        <v>1719.0673596329138</v>
      </c>
      <c r="CP535" s="697">
        <f>[52]ACCOUNTALLOC!CP535</f>
        <v>12730.800847356</v>
      </c>
      <c r="CQ535" s="697">
        <f>[52]ACCOUNTALLOC!CQ535</f>
        <v>0</v>
      </c>
      <c r="CR535" s="697">
        <f>[52]ACCOUNTALLOC!CR535</f>
        <v>0</v>
      </c>
      <c r="CS535" s="697">
        <f>[52]ACCOUNTALLOC!CS535</f>
        <v>0</v>
      </c>
      <c r="CT535" s="697">
        <f>[52]ACCOUNTALLOC!CT535</f>
        <v>0</v>
      </c>
      <c r="CU535" s="697">
        <f>[52]ACCOUNTALLOC!CU535</f>
        <v>14449.868206988915</v>
      </c>
      <c r="CW535" s="65">
        <f>[52]ACCOUNTALLOC!CW535</f>
        <v>0</v>
      </c>
      <c r="CX535" s="65">
        <f>[52]ACCOUNTALLOC!CX535</f>
        <v>0</v>
      </c>
      <c r="CY535" s="65">
        <f>[52]ACCOUNTALLOC!CY535</f>
        <v>0</v>
      </c>
      <c r="CZ535" s="65">
        <f>[52]ACCOUNTALLOC!CZ535</f>
        <v>0</v>
      </c>
      <c r="DA535" s="65">
        <f>[52]ACCOUNTALLOC!DA535</f>
        <v>0</v>
      </c>
      <c r="DB535" s="65">
        <f>[52]ACCOUNTALLOC!DB535</f>
        <v>0</v>
      </c>
      <c r="DC535" s="65">
        <f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>[52]ACCOUNTALLOC!E536</f>
        <v>1222426.3397913601</v>
      </c>
      <c r="F536" s="697">
        <f>[52]ACCOUNTALLOC!F536</f>
        <v>8934256.8151144609</v>
      </c>
      <c r="G536" s="697">
        <f>[52]ACCOUNTALLOC!G536</f>
        <v>0</v>
      </c>
      <c r="H536" s="697">
        <f>[52]ACCOUNTALLOC!H536</f>
        <v>0</v>
      </c>
      <c r="I536" s="697">
        <f>[52]ACCOUNTALLOC!I536</f>
        <v>0</v>
      </c>
      <c r="J536" s="697">
        <f>[52]ACCOUNTALLOC!J536</f>
        <v>0</v>
      </c>
      <c r="K536" s="697">
        <f>[52]ACCOUNTALLOC!K536</f>
        <v>10156683.15490582</v>
      </c>
      <c r="L536" s="698"/>
      <c r="M536" s="697">
        <f>[52]ACCOUNTALLOC!M536</f>
        <v>281834.05071762332</v>
      </c>
      <c r="N536" s="697">
        <f>[52]ACCOUNTALLOC!N536</f>
        <v>2270089.8233788032</v>
      </c>
      <c r="O536" s="697">
        <f>[52]ACCOUNTALLOC!O536</f>
        <v>0</v>
      </c>
      <c r="P536" s="697">
        <f>[52]ACCOUNTALLOC!P536</f>
        <v>0</v>
      </c>
      <c r="Q536" s="697">
        <f>[52]ACCOUNTALLOC!Q536</f>
        <v>0</v>
      </c>
      <c r="R536" s="697">
        <f>[52]ACCOUNTALLOC!R536</f>
        <v>0</v>
      </c>
      <c r="S536" s="697">
        <f>[52]ACCOUNTALLOC!S536</f>
        <v>2551923.8740964266</v>
      </c>
      <c r="T536" s="698"/>
      <c r="U536" s="697">
        <f>[52]ACCOUNTALLOC!U536</f>
        <v>301657.69649208733</v>
      </c>
      <c r="V536" s="697">
        <f>[52]ACCOUNTALLOC!V536</f>
        <v>2524513.7266946607</v>
      </c>
      <c r="W536" s="697">
        <f>[52]ACCOUNTALLOC!W536</f>
        <v>0</v>
      </c>
      <c r="X536" s="697">
        <f>[52]ACCOUNTALLOC!X536</f>
        <v>0</v>
      </c>
      <c r="Y536" s="697">
        <f>[52]ACCOUNTALLOC!Y536</f>
        <v>0</v>
      </c>
      <c r="Z536" s="697">
        <f>[52]ACCOUNTALLOC!Z536</f>
        <v>0</v>
      </c>
      <c r="AA536" s="697">
        <f>[52]ACCOUNTALLOC!AA536</f>
        <v>2826171.4231867483</v>
      </c>
      <c r="AB536" s="698"/>
      <c r="AC536" s="697">
        <f>[52]ACCOUNTALLOC!AC536</f>
        <v>158496.33910366771</v>
      </c>
      <c r="AD536" s="697">
        <f>[52]ACCOUNTALLOC!AD536</f>
        <v>1629234.8664324523</v>
      </c>
      <c r="AE536" s="697">
        <f>[52]ACCOUNTALLOC!AE536</f>
        <v>0</v>
      </c>
      <c r="AF536" s="697">
        <f>[52]ACCOUNTALLOC!AF536</f>
        <v>0</v>
      </c>
      <c r="AG536" s="697">
        <f>[52]ACCOUNTALLOC!AG536</f>
        <v>0</v>
      </c>
      <c r="AH536" s="697">
        <f>[52]ACCOUNTALLOC!AH536</f>
        <v>0</v>
      </c>
      <c r="AI536" s="697">
        <f>[52]ACCOUNTALLOC!AI536</f>
        <v>1787731.2055361201</v>
      </c>
      <c r="AJ536" s="698"/>
      <c r="AK536" s="697">
        <f>[52]ACCOUNTALLOC!AK536</f>
        <v>111965.40002925503</v>
      </c>
      <c r="AL536" s="697">
        <f>[52]ACCOUNTALLOC!AL536</f>
        <v>1133528.4101061532</v>
      </c>
      <c r="AM536" s="697">
        <f>[52]ACCOUNTALLOC!AM536</f>
        <v>0</v>
      </c>
      <c r="AN536" s="697">
        <f>[52]ACCOUNTALLOC!AN536</f>
        <v>0</v>
      </c>
      <c r="AO536" s="697">
        <f>[52]ACCOUNTALLOC!AO536</f>
        <v>0</v>
      </c>
      <c r="AP536" s="697">
        <f>[52]ACCOUNTALLOC!AP536</f>
        <v>0</v>
      </c>
      <c r="AQ536" s="697">
        <f>[52]ACCOUNTALLOC!AQ536</f>
        <v>1245493.8101354083</v>
      </c>
      <c r="AR536" s="698"/>
      <c r="AS536" s="697">
        <f>[52]ACCOUNTALLOC!AS536</f>
        <v>3.8263396946136989</v>
      </c>
      <c r="AT536" s="697">
        <f>[52]ACCOUNTALLOC!AT536</f>
        <v>3579.2387877531546</v>
      </c>
      <c r="AU536" s="697">
        <f>[52]ACCOUNTALLOC!AU536</f>
        <v>0</v>
      </c>
      <c r="AV536" s="697">
        <f>[52]ACCOUNTALLOC!AV536</f>
        <v>0</v>
      </c>
      <c r="AW536" s="697">
        <f>[52]ACCOUNTALLOC!AW536</f>
        <v>0</v>
      </c>
      <c r="AX536" s="697">
        <f>[52]ACCOUNTALLOC!AX536</f>
        <v>0</v>
      </c>
      <c r="AY536" s="697">
        <f>[52]ACCOUNTALLOC!AY536</f>
        <v>3583.0651274477682</v>
      </c>
      <c r="AZ536" s="698"/>
      <c r="BA536" s="697">
        <f>[52]ACCOUNTALLOC!BA536</f>
        <v>0</v>
      </c>
      <c r="BB536" s="697">
        <f>[52]ACCOUNTALLOC!BB536</f>
        <v>98785.253777730439</v>
      </c>
      <c r="BC536" s="697">
        <f>[52]ACCOUNTALLOC!BC536</f>
        <v>0</v>
      </c>
      <c r="BD536" s="697">
        <f>[52]ACCOUNTALLOC!BD536</f>
        <v>0</v>
      </c>
      <c r="BE536" s="697">
        <f>[52]ACCOUNTALLOC!BE536</f>
        <v>0</v>
      </c>
      <c r="BF536" s="697">
        <f>[52]ACCOUNTALLOC!BF536</f>
        <v>0</v>
      </c>
      <c r="BG536" s="697">
        <f>[52]ACCOUNTALLOC!BG536</f>
        <v>98785.253777730439</v>
      </c>
      <c r="BH536" s="698"/>
      <c r="BI536" s="697">
        <f>[52]ACCOUNTALLOC!BI536</f>
        <v>0</v>
      </c>
      <c r="BJ536" s="697">
        <f>[52]ACCOUNTALLOC!BJ536</f>
        <v>0</v>
      </c>
      <c r="BK536" s="697">
        <f>[52]ACCOUNTALLOC!BK536</f>
        <v>0</v>
      </c>
      <c r="BL536" s="697">
        <f>[52]ACCOUNTALLOC!BL536</f>
        <v>0</v>
      </c>
      <c r="BM536" s="697">
        <f>[52]ACCOUNTALLOC!BM536</f>
        <v>0</v>
      </c>
      <c r="BN536" s="697">
        <f>[52]ACCOUNTALLOC!BN536</f>
        <v>0</v>
      </c>
      <c r="BO536" s="697">
        <f>[52]ACCOUNTALLOC!BO536</f>
        <v>0</v>
      </c>
      <c r="BP536" s="698"/>
      <c r="BQ536" s="697">
        <f>[52]ACCOUNTALLOC!BQ536</f>
        <v>38029.911497655252</v>
      </c>
      <c r="BR536" s="697">
        <f>[52]ACCOUNTALLOC!BR536</f>
        <v>490637.18359370873</v>
      </c>
      <c r="BS536" s="697">
        <f>[52]ACCOUNTALLOC!BS536</f>
        <v>0</v>
      </c>
      <c r="BT536" s="697">
        <f>[52]ACCOUNTALLOC!BT536</f>
        <v>0</v>
      </c>
      <c r="BU536" s="697">
        <f>[52]ACCOUNTALLOC!BU536</f>
        <v>0</v>
      </c>
      <c r="BV536" s="697">
        <f>[52]ACCOUNTALLOC!BV536</f>
        <v>0</v>
      </c>
      <c r="BW536" s="697">
        <f>[52]ACCOUNTALLOC!BW536</f>
        <v>528667.095091364</v>
      </c>
      <c r="BX536" s="698"/>
      <c r="BY536" s="697">
        <f>[52]ACCOUNTALLOC!BY536</f>
        <v>0</v>
      </c>
      <c r="BZ536" s="697">
        <f>[52]ACCOUNTALLOC!BZ536</f>
        <v>0</v>
      </c>
      <c r="CA536" s="697">
        <f>[52]ACCOUNTALLOC!CA536</f>
        <v>0</v>
      </c>
      <c r="CB536" s="697">
        <f>[52]ACCOUNTALLOC!CB536</f>
        <v>0</v>
      </c>
      <c r="CC536" s="697">
        <f>[52]ACCOUNTALLOC!CC536</f>
        <v>0</v>
      </c>
      <c r="CD536" s="697">
        <f>[52]ACCOUNTALLOC!CD536</f>
        <v>0</v>
      </c>
      <c r="CE536" s="697">
        <f>[52]ACCOUNTALLOC!CE536</f>
        <v>0</v>
      </c>
      <c r="CF536" s="698"/>
      <c r="CG536" s="697">
        <f>[52]ACCOUNTALLOC!CG536</f>
        <v>4405.0882831158842</v>
      </c>
      <c r="CH536" s="697">
        <f>[52]ACCOUNTALLOC!CH536</f>
        <v>59078.799488662647</v>
      </c>
      <c r="CI536" s="697">
        <f>[52]ACCOUNTALLOC!CI536</f>
        <v>0</v>
      </c>
      <c r="CJ536" s="697">
        <f>[52]ACCOUNTALLOC!CJ536</f>
        <v>0</v>
      </c>
      <c r="CK536" s="697">
        <f>[52]ACCOUNTALLOC!CK536</f>
        <v>0</v>
      </c>
      <c r="CL536" s="697">
        <f>[52]ACCOUNTALLOC!CL536</f>
        <v>0</v>
      </c>
      <c r="CM536" s="697">
        <f>[52]ACCOUNTALLOC!CM536</f>
        <v>63483.887771778529</v>
      </c>
      <c r="CN536" s="698">
        <f>[52]ACCOUNTALLOC!CN536</f>
        <v>0</v>
      </c>
      <c r="CO536" s="697">
        <f>[52]ACCOUNTALLOC!CO536</f>
        <v>780.75164554116611</v>
      </c>
      <c r="CP536" s="697">
        <f>[52]ACCOUNTALLOC!CP536</f>
        <v>5781.9687256190764</v>
      </c>
      <c r="CQ536" s="697">
        <f>[52]ACCOUNTALLOC!CQ536</f>
        <v>0</v>
      </c>
      <c r="CR536" s="697">
        <f>[52]ACCOUNTALLOC!CR536</f>
        <v>0</v>
      </c>
      <c r="CS536" s="697">
        <f>[52]ACCOUNTALLOC!CS536</f>
        <v>0</v>
      </c>
      <c r="CT536" s="697">
        <f>[52]ACCOUNTALLOC!CT536</f>
        <v>0</v>
      </c>
      <c r="CU536" s="697">
        <f>[52]ACCOUNTALLOC!CU536</f>
        <v>6562.7203711602424</v>
      </c>
      <c r="CW536" s="65">
        <f>[52]ACCOUNTALLOC!CW536</f>
        <v>0</v>
      </c>
      <c r="CX536" s="65">
        <f>[52]ACCOUNTALLOC!CX536</f>
        <v>0</v>
      </c>
      <c r="CY536" s="65">
        <f>[52]ACCOUNTALLOC!CY536</f>
        <v>0</v>
      </c>
      <c r="CZ536" s="65">
        <f>[52]ACCOUNTALLOC!CZ536</f>
        <v>0</v>
      </c>
      <c r="DA536" s="65">
        <f>[52]ACCOUNTALLOC!DA536</f>
        <v>0</v>
      </c>
      <c r="DB536" s="65">
        <f>[52]ACCOUNTALLOC!DB536</f>
        <v>0</v>
      </c>
      <c r="DC536" s="65">
        <f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>[52]ACCOUNTALLOC!E537</f>
        <v>4757311.1097198334</v>
      </c>
      <c r="F537" s="697">
        <f>[52]ACCOUNTALLOC!F537</f>
        <v>34769407.219160914</v>
      </c>
      <c r="G537" s="697">
        <f>[52]ACCOUNTALLOC!G537</f>
        <v>0</v>
      </c>
      <c r="H537" s="697">
        <f>[52]ACCOUNTALLOC!H537</f>
        <v>0</v>
      </c>
      <c r="I537" s="697">
        <f>[52]ACCOUNTALLOC!I537</f>
        <v>0</v>
      </c>
      <c r="J537" s="697">
        <f>[52]ACCOUNTALLOC!J537</f>
        <v>0</v>
      </c>
      <c r="K537" s="697">
        <f>[52]ACCOUNTALLOC!K537</f>
        <v>39526718.32888075</v>
      </c>
      <c r="L537" s="698"/>
      <c r="M537" s="697">
        <f>[52]ACCOUNTALLOC!M537</f>
        <v>1096812.3124744932</v>
      </c>
      <c r="N537" s="697">
        <f>[52]ACCOUNTALLOC!N537</f>
        <v>8834498.3949422631</v>
      </c>
      <c r="O537" s="697">
        <f>[52]ACCOUNTALLOC!O537</f>
        <v>0</v>
      </c>
      <c r="P537" s="697">
        <f>[52]ACCOUNTALLOC!P537</f>
        <v>0</v>
      </c>
      <c r="Q537" s="697">
        <f>[52]ACCOUNTALLOC!Q537</f>
        <v>0</v>
      </c>
      <c r="R537" s="697">
        <f>[52]ACCOUNTALLOC!R537</f>
        <v>0</v>
      </c>
      <c r="S537" s="697">
        <f>[52]ACCOUNTALLOC!S537</f>
        <v>9931310.7074167561</v>
      </c>
      <c r="T537" s="698"/>
      <c r="U537" s="697">
        <f>[52]ACCOUNTALLOC!U537</f>
        <v>1173959.9059189409</v>
      </c>
      <c r="V537" s="697">
        <f>[52]ACCOUNTALLOC!V537</f>
        <v>9824638.7595792003</v>
      </c>
      <c r="W537" s="697">
        <f>[52]ACCOUNTALLOC!W537</f>
        <v>0</v>
      </c>
      <c r="X537" s="697">
        <f>[52]ACCOUNTALLOC!X537</f>
        <v>0</v>
      </c>
      <c r="Y537" s="697">
        <f>[52]ACCOUNTALLOC!Y537</f>
        <v>0</v>
      </c>
      <c r="Z537" s="697">
        <f>[52]ACCOUNTALLOC!Z537</f>
        <v>0</v>
      </c>
      <c r="AA537" s="697">
        <f>[52]ACCOUNTALLOC!AA537</f>
        <v>10998598.665498141</v>
      </c>
      <c r="AB537" s="698"/>
      <c r="AC537" s="697">
        <f>[52]ACCOUNTALLOC!AC537</f>
        <v>616819.49277736724</v>
      </c>
      <c r="AD537" s="697">
        <f>[52]ACCOUNTALLOC!AD537</f>
        <v>6340486.0302215777</v>
      </c>
      <c r="AE537" s="697">
        <f>[52]ACCOUNTALLOC!AE537</f>
        <v>0</v>
      </c>
      <c r="AF537" s="697">
        <f>[52]ACCOUNTALLOC!AF537</f>
        <v>0</v>
      </c>
      <c r="AG537" s="697">
        <f>[52]ACCOUNTALLOC!AG537</f>
        <v>0</v>
      </c>
      <c r="AH537" s="697">
        <f>[52]ACCOUNTALLOC!AH537</f>
        <v>0</v>
      </c>
      <c r="AI537" s="697">
        <f>[52]ACCOUNTALLOC!AI537</f>
        <v>6957305.5229989449</v>
      </c>
      <c r="AJ537" s="698"/>
      <c r="AK537" s="697">
        <f>[52]ACCOUNTALLOC!AK537</f>
        <v>435735.24565440242</v>
      </c>
      <c r="AL537" s="697">
        <f>[52]ACCOUNTALLOC!AL537</f>
        <v>4411347.4350539977</v>
      </c>
      <c r="AM537" s="697">
        <f>[52]ACCOUNTALLOC!AM537</f>
        <v>0</v>
      </c>
      <c r="AN537" s="697">
        <f>[52]ACCOUNTALLOC!AN537</f>
        <v>0</v>
      </c>
      <c r="AO537" s="697">
        <f>[52]ACCOUNTALLOC!AO537</f>
        <v>0</v>
      </c>
      <c r="AP537" s="697">
        <f>[52]ACCOUNTALLOC!AP537</f>
        <v>0</v>
      </c>
      <c r="AQ537" s="697">
        <f>[52]ACCOUNTALLOC!AQ537</f>
        <v>4847082.6807084</v>
      </c>
      <c r="AR537" s="698"/>
      <c r="AS537" s="697">
        <f>[52]ACCOUNTALLOC!AS537</f>
        <v>14.890949046348748</v>
      </c>
      <c r="AT537" s="697">
        <f>[52]ACCOUNTALLOC!AT537</f>
        <v>13929.307554207677</v>
      </c>
      <c r="AU537" s="697">
        <f>[52]ACCOUNTALLOC!AU537</f>
        <v>0</v>
      </c>
      <c r="AV537" s="697">
        <f>[52]ACCOUNTALLOC!AV537</f>
        <v>0</v>
      </c>
      <c r="AW537" s="697">
        <f>[52]ACCOUNTALLOC!AW537</f>
        <v>0</v>
      </c>
      <c r="AX537" s="697">
        <f>[52]ACCOUNTALLOC!AX537</f>
        <v>0</v>
      </c>
      <c r="AY537" s="697">
        <f>[52]ACCOUNTALLOC!AY537</f>
        <v>13944.198503254025</v>
      </c>
      <c r="AZ537" s="698"/>
      <c r="BA537" s="697">
        <f>[52]ACCOUNTALLOC!BA537</f>
        <v>0</v>
      </c>
      <c r="BB537" s="697">
        <f>[52]ACCOUNTALLOC!BB537</f>
        <v>384442.12953845557</v>
      </c>
      <c r="BC537" s="697">
        <f>[52]ACCOUNTALLOC!BC537</f>
        <v>0</v>
      </c>
      <c r="BD537" s="697">
        <f>[52]ACCOUNTALLOC!BD537</f>
        <v>0</v>
      </c>
      <c r="BE537" s="697">
        <f>[52]ACCOUNTALLOC!BE537</f>
        <v>0</v>
      </c>
      <c r="BF537" s="697">
        <f>[52]ACCOUNTALLOC!BF537</f>
        <v>0</v>
      </c>
      <c r="BG537" s="697">
        <f>[52]ACCOUNTALLOC!BG537</f>
        <v>384442.12953845557</v>
      </c>
      <c r="BH537" s="698"/>
      <c r="BI537" s="697">
        <f>[52]ACCOUNTALLOC!BI537</f>
        <v>0</v>
      </c>
      <c r="BJ537" s="697">
        <f>[52]ACCOUNTALLOC!BJ537</f>
        <v>0</v>
      </c>
      <c r="BK537" s="697">
        <f>[52]ACCOUNTALLOC!BK537</f>
        <v>0</v>
      </c>
      <c r="BL537" s="697">
        <f>[52]ACCOUNTALLOC!BL537</f>
        <v>0</v>
      </c>
      <c r="BM537" s="697">
        <f>[52]ACCOUNTALLOC!BM537</f>
        <v>0</v>
      </c>
      <c r="BN537" s="697">
        <f>[52]ACCOUNTALLOC!BN537</f>
        <v>0</v>
      </c>
      <c r="BO537" s="697">
        <f>[52]ACCOUNTALLOC!BO537</f>
        <v>0</v>
      </c>
      <c r="BP537" s="698"/>
      <c r="BQ537" s="697">
        <f>[52]ACCOUNTALLOC!BQ537</f>
        <v>148000.83618971775</v>
      </c>
      <c r="BR537" s="697">
        <f>[52]ACCOUNTALLOC!BR537</f>
        <v>1909410.5291860609</v>
      </c>
      <c r="BS537" s="697">
        <f>[52]ACCOUNTALLOC!BS537</f>
        <v>0</v>
      </c>
      <c r="BT537" s="697">
        <f>[52]ACCOUNTALLOC!BT537</f>
        <v>0</v>
      </c>
      <c r="BU537" s="697">
        <f>[52]ACCOUNTALLOC!BU537</f>
        <v>0</v>
      </c>
      <c r="BV537" s="697">
        <f>[52]ACCOUNTALLOC!BV537</f>
        <v>0</v>
      </c>
      <c r="BW537" s="697">
        <f>[52]ACCOUNTALLOC!BW537</f>
        <v>2057411.3653757786</v>
      </c>
      <c r="BX537" s="698"/>
      <c r="BY537" s="697">
        <f>[52]ACCOUNTALLOC!BY537</f>
        <v>0</v>
      </c>
      <c r="BZ537" s="697">
        <f>[52]ACCOUNTALLOC!BZ537</f>
        <v>0</v>
      </c>
      <c r="CA537" s="697">
        <f>[52]ACCOUNTALLOC!CA537</f>
        <v>0</v>
      </c>
      <c r="CB537" s="697">
        <f>[52]ACCOUNTALLOC!CB537</f>
        <v>0</v>
      </c>
      <c r="CC537" s="697">
        <f>[52]ACCOUNTALLOC!CC537</f>
        <v>0</v>
      </c>
      <c r="CD537" s="697">
        <f>[52]ACCOUNTALLOC!CD537</f>
        <v>0</v>
      </c>
      <c r="CE537" s="697">
        <f>[52]ACCOUNTALLOC!CE537</f>
        <v>0</v>
      </c>
      <c r="CF537" s="698"/>
      <c r="CG537" s="697">
        <f>[52]ACCOUNTALLOC!CG537</f>
        <v>17143.262335250914</v>
      </c>
      <c r="CH537" s="697">
        <f>[52]ACCOUNTALLOC!CH537</f>
        <v>229916.69927882531</v>
      </c>
      <c r="CI537" s="697">
        <f>[52]ACCOUNTALLOC!CI537</f>
        <v>0</v>
      </c>
      <c r="CJ537" s="697">
        <f>[52]ACCOUNTALLOC!CJ537</f>
        <v>0</v>
      </c>
      <c r="CK537" s="697">
        <f>[52]ACCOUNTALLOC!CK537</f>
        <v>0</v>
      </c>
      <c r="CL537" s="697">
        <f>[52]ACCOUNTALLOC!CL537</f>
        <v>0</v>
      </c>
      <c r="CM537" s="697">
        <f>[52]ACCOUNTALLOC!CM537</f>
        <v>247059.96161407622</v>
      </c>
      <c r="CN537" s="698">
        <f>[52]ACCOUNTALLOC!CN537</f>
        <v>0</v>
      </c>
      <c r="CO537" s="697">
        <f>[52]ACCOUNTALLOC!CO537</f>
        <v>3038.4476809449084</v>
      </c>
      <c r="CP537" s="697">
        <f>[52]ACCOUNTALLOC!CP537</f>
        <v>22501.661784492477</v>
      </c>
      <c r="CQ537" s="697">
        <f>[52]ACCOUNTALLOC!CQ537</f>
        <v>0</v>
      </c>
      <c r="CR537" s="697">
        <f>[52]ACCOUNTALLOC!CR537</f>
        <v>0</v>
      </c>
      <c r="CS537" s="697">
        <f>[52]ACCOUNTALLOC!CS537</f>
        <v>0</v>
      </c>
      <c r="CT537" s="697">
        <f>[52]ACCOUNTALLOC!CT537</f>
        <v>0</v>
      </c>
      <c r="CU537" s="697">
        <f>[52]ACCOUNTALLOC!CU537</f>
        <v>25540.109465437385</v>
      </c>
      <c r="CW537" s="65">
        <f>[52]ACCOUNTALLOC!CW537</f>
        <v>0</v>
      </c>
      <c r="CX537" s="65">
        <f>[52]ACCOUNTALLOC!CX537</f>
        <v>0</v>
      </c>
      <c r="CY537" s="65">
        <f>[52]ACCOUNTALLOC!CY537</f>
        <v>0</v>
      </c>
      <c r="CZ537" s="65">
        <f>[52]ACCOUNTALLOC!CZ537</f>
        <v>0</v>
      </c>
      <c r="DA537" s="65">
        <f>[52]ACCOUNTALLOC!DA537</f>
        <v>0</v>
      </c>
      <c r="DB537" s="65">
        <f>[52]ACCOUNTALLOC!DB537</f>
        <v>0</v>
      </c>
      <c r="DC537" s="65">
        <f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>[52]ACCOUNTALLOC!E538</f>
        <v>1685866.9339155802</v>
      </c>
      <c r="F538" s="697">
        <f>[52]ACCOUNTALLOC!F538</f>
        <v>11975737.685740193</v>
      </c>
      <c r="G538" s="697">
        <f>[52]ACCOUNTALLOC!G538</f>
        <v>0</v>
      </c>
      <c r="H538" s="697">
        <f>[52]ACCOUNTALLOC!H538</f>
        <v>0</v>
      </c>
      <c r="I538" s="697">
        <f>[52]ACCOUNTALLOC!I538</f>
        <v>0</v>
      </c>
      <c r="J538" s="697">
        <f>[52]ACCOUNTALLOC!J538</f>
        <v>0</v>
      </c>
      <c r="K538" s="697">
        <f>[52]ACCOUNTALLOC!K538</f>
        <v>13661604.619655773</v>
      </c>
      <c r="L538" s="698"/>
      <c r="M538" s="697">
        <f>[52]ACCOUNTALLOC!M538</f>
        <v>388681.66652677185</v>
      </c>
      <c r="N538" s="697">
        <f>[52]ACCOUNTALLOC!N538</f>
        <v>3042894.4242862067</v>
      </c>
      <c r="O538" s="697">
        <f>[52]ACCOUNTALLOC!O538</f>
        <v>0</v>
      </c>
      <c r="P538" s="697">
        <f>[52]ACCOUNTALLOC!P538</f>
        <v>0</v>
      </c>
      <c r="Q538" s="697">
        <f>[52]ACCOUNTALLOC!Q538</f>
        <v>0</v>
      </c>
      <c r="R538" s="697">
        <f>[52]ACCOUNTALLOC!R538</f>
        <v>0</v>
      </c>
      <c r="S538" s="697">
        <f>[52]ACCOUNTALLOC!S538</f>
        <v>3431576.0908129783</v>
      </c>
      <c r="T538" s="698"/>
      <c r="U538" s="697">
        <f>[52]ACCOUNTALLOC!U538</f>
        <v>416020.76077970502</v>
      </c>
      <c r="V538" s="697">
        <f>[52]ACCOUNTALLOC!V538</f>
        <v>3383931.6241502445</v>
      </c>
      <c r="W538" s="697">
        <f>[52]ACCOUNTALLOC!W538</f>
        <v>0</v>
      </c>
      <c r="X538" s="697">
        <f>[52]ACCOUNTALLOC!X538</f>
        <v>0</v>
      </c>
      <c r="Y538" s="697">
        <f>[52]ACCOUNTALLOC!Y538</f>
        <v>0</v>
      </c>
      <c r="Z538" s="697">
        <f>[52]ACCOUNTALLOC!Z538</f>
        <v>0</v>
      </c>
      <c r="AA538" s="697">
        <f>[52]ACCOUNTALLOC!AA538</f>
        <v>3799952.3849299494</v>
      </c>
      <c r="AB538" s="698"/>
      <c r="AC538" s="697">
        <f>[52]ACCOUNTALLOC!AC538</f>
        <v>218584.7347555926</v>
      </c>
      <c r="AD538" s="697">
        <f>[52]ACCOUNTALLOC!AD538</f>
        <v>2183873.8008794347</v>
      </c>
      <c r="AE538" s="697">
        <f>[52]ACCOUNTALLOC!AE538</f>
        <v>0</v>
      </c>
      <c r="AF538" s="697">
        <f>[52]ACCOUNTALLOC!AF538</f>
        <v>0</v>
      </c>
      <c r="AG538" s="697">
        <f>[52]ACCOUNTALLOC!AG538</f>
        <v>0</v>
      </c>
      <c r="AH538" s="697">
        <f>[52]ACCOUNTALLOC!AH538</f>
        <v>0</v>
      </c>
      <c r="AI538" s="697">
        <f>[52]ACCOUNTALLOC!AI538</f>
        <v>2402458.5356350271</v>
      </c>
      <c r="AJ538" s="698"/>
      <c r="AK538" s="697">
        <f>[52]ACCOUNTALLOC!AK538</f>
        <v>154413.20225819768</v>
      </c>
      <c r="AL538" s="697">
        <f>[52]ACCOUNTALLOC!AL538</f>
        <v>1519414.449313825</v>
      </c>
      <c r="AM538" s="697">
        <f>[52]ACCOUNTALLOC!AM538</f>
        <v>0</v>
      </c>
      <c r="AN538" s="697">
        <f>[52]ACCOUNTALLOC!AN538</f>
        <v>0</v>
      </c>
      <c r="AO538" s="697">
        <f>[52]ACCOUNTALLOC!AO538</f>
        <v>0</v>
      </c>
      <c r="AP538" s="697">
        <f>[52]ACCOUNTALLOC!AP538</f>
        <v>0</v>
      </c>
      <c r="AQ538" s="697">
        <f>[52]ACCOUNTALLOC!AQ538</f>
        <v>1673827.6515720226</v>
      </c>
      <c r="AR538" s="698"/>
      <c r="AS538" s="697">
        <f>[52]ACCOUNTALLOC!AS538</f>
        <v>5.2769638211320435</v>
      </c>
      <c r="AT538" s="697">
        <f>[52]ACCOUNTALLOC!AT538</f>
        <v>4797.7157724236904</v>
      </c>
      <c r="AU538" s="697">
        <f>[52]ACCOUNTALLOC!AU538</f>
        <v>0</v>
      </c>
      <c r="AV538" s="697">
        <f>[52]ACCOUNTALLOC!AV538</f>
        <v>0</v>
      </c>
      <c r="AW538" s="697">
        <f>[52]ACCOUNTALLOC!AW538</f>
        <v>0</v>
      </c>
      <c r="AX538" s="697">
        <f>[52]ACCOUNTALLOC!AX538</f>
        <v>0</v>
      </c>
      <c r="AY538" s="697">
        <f>[52]ACCOUNTALLOC!AY538</f>
        <v>4802.9927362448225</v>
      </c>
      <c r="AZ538" s="698"/>
      <c r="BA538" s="697">
        <f>[52]ACCOUNTALLOC!BA538</f>
        <v>0</v>
      </c>
      <c r="BB538" s="697">
        <f>[52]ACCOUNTALLOC!BB538</f>
        <v>132414.6273095709</v>
      </c>
      <c r="BC538" s="697">
        <f>[52]ACCOUNTALLOC!BC538</f>
        <v>0</v>
      </c>
      <c r="BD538" s="697">
        <f>[52]ACCOUNTALLOC!BD538</f>
        <v>0</v>
      </c>
      <c r="BE538" s="697">
        <f>[52]ACCOUNTALLOC!BE538</f>
        <v>0</v>
      </c>
      <c r="BF538" s="697">
        <f>[52]ACCOUNTALLOC!BF538</f>
        <v>0</v>
      </c>
      <c r="BG538" s="697">
        <f>[52]ACCOUNTALLOC!BG538</f>
        <v>132414.6273095709</v>
      </c>
      <c r="BH538" s="698"/>
      <c r="BI538" s="697">
        <f>[52]ACCOUNTALLOC!BI538</f>
        <v>39798.034676570896</v>
      </c>
      <c r="BJ538" s="697">
        <f>[52]ACCOUNTALLOC!BJ538</f>
        <v>365321.13921210193</v>
      </c>
      <c r="BK538" s="697">
        <f>[52]ACCOUNTALLOC!BK538</f>
        <v>0</v>
      </c>
      <c r="BL538" s="697">
        <f>[52]ACCOUNTALLOC!BL538</f>
        <v>0</v>
      </c>
      <c r="BM538" s="697">
        <f>[52]ACCOUNTALLOC!BM538</f>
        <v>0</v>
      </c>
      <c r="BN538" s="697">
        <f>[52]ACCOUNTALLOC!BN538</f>
        <v>0</v>
      </c>
      <c r="BO538" s="697">
        <f>[52]ACCOUNTALLOC!BO538</f>
        <v>405119.17388867284</v>
      </c>
      <c r="BP538" s="698"/>
      <c r="BQ538" s="697">
        <f>[52]ACCOUNTALLOC!BQ538</f>
        <v>52447.634844464803</v>
      </c>
      <c r="BR538" s="697">
        <f>[52]ACCOUNTALLOC!BR538</f>
        <v>657664.35095623916</v>
      </c>
      <c r="BS538" s="697">
        <f>[52]ACCOUNTALLOC!BS538</f>
        <v>0</v>
      </c>
      <c r="BT538" s="697">
        <f>[52]ACCOUNTALLOC!BT538</f>
        <v>0</v>
      </c>
      <c r="BU538" s="697">
        <f>[52]ACCOUNTALLOC!BU538</f>
        <v>0</v>
      </c>
      <c r="BV538" s="697">
        <f>[52]ACCOUNTALLOC!BV538</f>
        <v>0</v>
      </c>
      <c r="BW538" s="697">
        <f>[52]ACCOUNTALLOC!BW538</f>
        <v>710111.98580070399</v>
      </c>
      <c r="BX538" s="698"/>
      <c r="BY538" s="697">
        <f>[52]ACCOUNTALLOC!BY538</f>
        <v>189838.30263493562</v>
      </c>
      <c r="BZ538" s="697">
        <f>[52]ACCOUNTALLOC!BZ538</f>
        <v>2156095.2199535258</v>
      </c>
      <c r="CA538" s="697">
        <f>[52]ACCOUNTALLOC!CA538</f>
        <v>0</v>
      </c>
      <c r="CB538" s="697">
        <f>[52]ACCOUNTALLOC!CB538</f>
        <v>0</v>
      </c>
      <c r="CC538" s="697">
        <f>[52]ACCOUNTALLOC!CC538</f>
        <v>0</v>
      </c>
      <c r="CD538" s="697">
        <f>[52]ACCOUNTALLOC!CD538</f>
        <v>0</v>
      </c>
      <c r="CE538" s="697">
        <f>[52]ACCOUNTALLOC!CE538</f>
        <v>2345933.5225884616</v>
      </c>
      <c r="CF538" s="698"/>
      <c r="CG538" s="697">
        <f>[52]ACCOUNTALLOC!CG538</f>
        <v>6075.1248854401611</v>
      </c>
      <c r="CH538" s="697">
        <f>[52]ACCOUNTALLOC!CH538</f>
        <v>79190.941127608661</v>
      </c>
      <c r="CI538" s="697">
        <f>[52]ACCOUNTALLOC!CI538</f>
        <v>0</v>
      </c>
      <c r="CJ538" s="697">
        <f>[52]ACCOUNTALLOC!CJ538</f>
        <v>0</v>
      </c>
      <c r="CK538" s="697">
        <f>[52]ACCOUNTALLOC!CK538</f>
        <v>0</v>
      </c>
      <c r="CL538" s="697">
        <f>[52]ACCOUNTALLOC!CL538</f>
        <v>0</v>
      </c>
      <c r="CM538" s="697">
        <f>[52]ACCOUNTALLOC!CM538</f>
        <v>85266.066013048825</v>
      </c>
      <c r="CN538" s="698">
        <f>[52]ACCOUNTALLOC!CN538</f>
        <v>0</v>
      </c>
      <c r="CO538" s="697">
        <f>[52]ACCOUNTALLOC!CO538</f>
        <v>1076.7465817553323</v>
      </c>
      <c r="CP538" s="697">
        <f>[52]ACCOUNTALLOC!CP538</f>
        <v>7750.3190470219852</v>
      </c>
      <c r="CQ538" s="697">
        <f>[52]ACCOUNTALLOC!CQ538</f>
        <v>0</v>
      </c>
      <c r="CR538" s="697">
        <f>[52]ACCOUNTALLOC!CR538</f>
        <v>0</v>
      </c>
      <c r="CS538" s="697">
        <f>[52]ACCOUNTALLOC!CS538</f>
        <v>0</v>
      </c>
      <c r="CT538" s="697">
        <f>[52]ACCOUNTALLOC!CT538</f>
        <v>0</v>
      </c>
      <c r="CU538" s="697">
        <f>[52]ACCOUNTALLOC!CU538</f>
        <v>8827.0656287773181</v>
      </c>
      <c r="CW538" s="65">
        <f>[52]ACCOUNTALLOC!CW538</f>
        <v>0</v>
      </c>
      <c r="CX538" s="65">
        <f>[52]ACCOUNTALLOC!CX538</f>
        <v>0</v>
      </c>
      <c r="CY538" s="65">
        <f>[52]ACCOUNTALLOC!CY538</f>
        <v>0</v>
      </c>
      <c r="CZ538" s="65">
        <f>[52]ACCOUNTALLOC!CZ538</f>
        <v>0</v>
      </c>
      <c r="DA538" s="65">
        <f>[52]ACCOUNTALLOC!DA538</f>
        <v>0</v>
      </c>
      <c r="DB538" s="65">
        <f>[52]ACCOUNTALLOC!DB538</f>
        <v>0</v>
      </c>
      <c r="DC538" s="65">
        <f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>[52]ACCOUNTALLOC!E539</f>
        <v>224342.91165269271</v>
      </c>
      <c r="F539" s="697">
        <f>[52]ACCOUNTALLOC!F539</f>
        <v>1639638.4159210653</v>
      </c>
      <c r="G539" s="697">
        <f>[52]ACCOUNTALLOC!G539</f>
        <v>0</v>
      </c>
      <c r="H539" s="697">
        <f>[52]ACCOUNTALLOC!H539</f>
        <v>0</v>
      </c>
      <c r="I539" s="697">
        <f>[52]ACCOUNTALLOC!I539</f>
        <v>0</v>
      </c>
      <c r="J539" s="697">
        <f>[52]ACCOUNTALLOC!J539</f>
        <v>0</v>
      </c>
      <c r="K539" s="697">
        <f>[52]ACCOUNTALLOC!K539</f>
        <v>1863981.3275737581</v>
      </c>
      <c r="L539" s="698"/>
      <c r="M539" s="697">
        <f>[52]ACCOUNTALLOC!M539</f>
        <v>51722.929621800977</v>
      </c>
      <c r="N539" s="697">
        <f>[52]ACCOUNTALLOC!N539</f>
        <v>416612.88219367864</v>
      </c>
      <c r="O539" s="697">
        <f>[52]ACCOUNTALLOC!O539</f>
        <v>0</v>
      </c>
      <c r="P539" s="697">
        <f>[52]ACCOUNTALLOC!P539</f>
        <v>0</v>
      </c>
      <c r="Q539" s="697">
        <f>[52]ACCOUNTALLOC!Q539</f>
        <v>0</v>
      </c>
      <c r="R539" s="697">
        <f>[52]ACCOUNTALLOC!R539</f>
        <v>0</v>
      </c>
      <c r="S539" s="697">
        <f>[52]ACCOUNTALLOC!S539</f>
        <v>468335.8118154796</v>
      </c>
      <c r="T539" s="698"/>
      <c r="U539" s="697">
        <f>[52]ACCOUNTALLOC!U539</f>
        <v>55361.017470410239</v>
      </c>
      <c r="V539" s="697">
        <f>[52]ACCOUNTALLOC!V539</f>
        <v>463305.4291439224</v>
      </c>
      <c r="W539" s="697">
        <f>[52]ACCOUNTALLOC!W539</f>
        <v>0</v>
      </c>
      <c r="X539" s="697">
        <f>[52]ACCOUNTALLOC!X539</f>
        <v>0</v>
      </c>
      <c r="Y539" s="697">
        <f>[52]ACCOUNTALLOC!Y539</f>
        <v>0</v>
      </c>
      <c r="Z539" s="697">
        <f>[52]ACCOUNTALLOC!Z539</f>
        <v>0</v>
      </c>
      <c r="AA539" s="697">
        <f>[52]ACCOUNTALLOC!AA539</f>
        <v>518666.44661433261</v>
      </c>
      <c r="AB539" s="698"/>
      <c r="AC539" s="697">
        <f>[52]ACCOUNTALLOC!AC539</f>
        <v>29087.666915683603</v>
      </c>
      <c r="AD539" s="697">
        <f>[52]ACCOUNTALLOC!AD539</f>
        <v>299001.48729119002</v>
      </c>
      <c r="AE539" s="697">
        <f>[52]ACCOUNTALLOC!AE539</f>
        <v>0</v>
      </c>
      <c r="AF539" s="697">
        <f>[52]ACCOUNTALLOC!AF539</f>
        <v>0</v>
      </c>
      <c r="AG539" s="697">
        <f>[52]ACCOUNTALLOC!AG539</f>
        <v>0</v>
      </c>
      <c r="AH539" s="697">
        <f>[52]ACCOUNTALLOC!AH539</f>
        <v>0</v>
      </c>
      <c r="AI539" s="697">
        <f>[52]ACCOUNTALLOC!AI539</f>
        <v>328089.15420687362</v>
      </c>
      <c r="AJ539" s="698"/>
      <c r="AK539" s="697">
        <f>[52]ACCOUNTALLOC!AK539</f>
        <v>20548.186037294265</v>
      </c>
      <c r="AL539" s="697">
        <f>[52]ACCOUNTALLOC!AL539</f>
        <v>208028.12871953085</v>
      </c>
      <c r="AM539" s="697">
        <f>[52]ACCOUNTALLOC!AM539</f>
        <v>0</v>
      </c>
      <c r="AN539" s="697">
        <f>[52]ACCOUNTALLOC!AN539</f>
        <v>0</v>
      </c>
      <c r="AO539" s="697">
        <f>[52]ACCOUNTALLOC!AO539</f>
        <v>0</v>
      </c>
      <c r="AP539" s="697">
        <f>[52]ACCOUNTALLOC!AP539</f>
        <v>0</v>
      </c>
      <c r="AQ539" s="697">
        <f>[52]ACCOUNTALLOC!AQ539</f>
        <v>228576.31475682513</v>
      </c>
      <c r="AR539" s="698"/>
      <c r="AS539" s="697">
        <f>[52]ACCOUNTALLOC!AS539</f>
        <v>0.70221997033246475</v>
      </c>
      <c r="AT539" s="697">
        <f>[52]ACCOUNTALLOC!AT539</f>
        <v>656.87135903979834</v>
      </c>
      <c r="AU539" s="697">
        <f>[52]ACCOUNTALLOC!AU539</f>
        <v>0</v>
      </c>
      <c r="AV539" s="697">
        <f>[52]ACCOUNTALLOC!AV539</f>
        <v>0</v>
      </c>
      <c r="AW539" s="697">
        <f>[52]ACCOUNTALLOC!AW539</f>
        <v>0</v>
      </c>
      <c r="AX539" s="697">
        <f>[52]ACCOUNTALLOC!AX539</f>
        <v>0</v>
      </c>
      <c r="AY539" s="697">
        <f>[52]ACCOUNTALLOC!AY539</f>
        <v>657.57357901013086</v>
      </c>
      <c r="AZ539" s="698"/>
      <c r="BA539" s="697">
        <f>[52]ACCOUNTALLOC!BA539</f>
        <v>0</v>
      </c>
      <c r="BB539" s="697">
        <f>[52]ACCOUNTALLOC!BB539</f>
        <v>18129.33077393335</v>
      </c>
      <c r="BC539" s="697">
        <f>[52]ACCOUNTALLOC!BC539</f>
        <v>0</v>
      </c>
      <c r="BD539" s="697">
        <f>[52]ACCOUNTALLOC!BD539</f>
        <v>0</v>
      </c>
      <c r="BE539" s="697">
        <f>[52]ACCOUNTALLOC!BE539</f>
        <v>0</v>
      </c>
      <c r="BF539" s="697">
        <f>[52]ACCOUNTALLOC!BF539</f>
        <v>0</v>
      </c>
      <c r="BG539" s="697">
        <f>[52]ACCOUNTALLOC!BG539</f>
        <v>18129.33077393335</v>
      </c>
      <c r="BH539" s="698"/>
      <c r="BI539" s="697">
        <f>[52]ACCOUNTALLOC!BI539</f>
        <v>0</v>
      </c>
      <c r="BJ539" s="697">
        <f>[52]ACCOUNTALLOC!BJ539</f>
        <v>0</v>
      </c>
      <c r="BK539" s="697">
        <f>[52]ACCOUNTALLOC!BK539</f>
        <v>0</v>
      </c>
      <c r="BL539" s="697">
        <f>[52]ACCOUNTALLOC!BL539</f>
        <v>0</v>
      </c>
      <c r="BM539" s="697">
        <f>[52]ACCOUNTALLOC!BM539</f>
        <v>0</v>
      </c>
      <c r="BN539" s="697">
        <f>[52]ACCOUNTALLOC!BN539</f>
        <v>0</v>
      </c>
      <c r="BO539" s="697">
        <f>[52]ACCOUNTALLOC!BO539</f>
        <v>0</v>
      </c>
      <c r="BP539" s="698"/>
      <c r="BQ539" s="697">
        <f>[52]ACCOUNTALLOC!BQ539</f>
        <v>6979.3498369270792</v>
      </c>
      <c r="BR539" s="697">
        <f>[52]ACCOUNTALLOC!BR539</f>
        <v>90043.032246242292</v>
      </c>
      <c r="BS539" s="697">
        <f>[52]ACCOUNTALLOC!BS539</f>
        <v>0</v>
      </c>
      <c r="BT539" s="697">
        <f>[52]ACCOUNTALLOC!BT539</f>
        <v>0</v>
      </c>
      <c r="BU539" s="697">
        <f>[52]ACCOUNTALLOC!BU539</f>
        <v>0</v>
      </c>
      <c r="BV539" s="697">
        <f>[52]ACCOUNTALLOC!BV539</f>
        <v>0</v>
      </c>
      <c r="BW539" s="697">
        <f>[52]ACCOUNTALLOC!BW539</f>
        <v>97022.382083169374</v>
      </c>
      <c r="BX539" s="698"/>
      <c r="BY539" s="697">
        <f>[52]ACCOUNTALLOC!BY539</f>
        <v>0</v>
      </c>
      <c r="BZ539" s="697">
        <f>[52]ACCOUNTALLOC!BZ539</f>
        <v>0</v>
      </c>
      <c r="CA539" s="697">
        <f>[52]ACCOUNTALLOC!CA539</f>
        <v>0</v>
      </c>
      <c r="CB539" s="697">
        <f>[52]ACCOUNTALLOC!CB539</f>
        <v>0</v>
      </c>
      <c r="CC539" s="697">
        <f>[52]ACCOUNTALLOC!CC539</f>
        <v>0</v>
      </c>
      <c r="CD539" s="697">
        <f>[52]ACCOUNTALLOC!CD539</f>
        <v>0</v>
      </c>
      <c r="CE539" s="697">
        <f>[52]ACCOUNTALLOC!CE539</f>
        <v>0</v>
      </c>
      <c r="CF539" s="698"/>
      <c r="CG539" s="697">
        <f>[52]ACCOUNTALLOC!CG539</f>
        <v>808.43344040676516</v>
      </c>
      <c r="CH539" s="697">
        <f>[52]ACCOUNTALLOC!CH539</f>
        <v>10842.297374330406</v>
      </c>
      <c r="CI539" s="697">
        <f>[52]ACCOUNTALLOC!CI539</f>
        <v>0</v>
      </c>
      <c r="CJ539" s="697">
        <f>[52]ACCOUNTALLOC!CJ539</f>
        <v>0</v>
      </c>
      <c r="CK539" s="697">
        <f>[52]ACCOUNTALLOC!CK539</f>
        <v>0</v>
      </c>
      <c r="CL539" s="697">
        <f>[52]ACCOUNTALLOC!CL539</f>
        <v>0</v>
      </c>
      <c r="CM539" s="697">
        <f>[52]ACCOUNTALLOC!CM539</f>
        <v>11650.730814737171</v>
      </c>
      <c r="CN539" s="698">
        <f>[52]ACCOUNTALLOC!CN539</f>
        <v>0</v>
      </c>
      <c r="CO539" s="697">
        <f>[52]ACCOUNTALLOC!CO539</f>
        <v>143.28560481462742</v>
      </c>
      <c r="CP539" s="697">
        <f>[52]ACCOUNTALLOC!CP539</f>
        <v>1061.122177072514</v>
      </c>
      <c r="CQ539" s="697">
        <f>[52]ACCOUNTALLOC!CQ539</f>
        <v>0</v>
      </c>
      <c r="CR539" s="697">
        <f>[52]ACCOUNTALLOC!CR539</f>
        <v>0</v>
      </c>
      <c r="CS539" s="697">
        <f>[52]ACCOUNTALLOC!CS539</f>
        <v>0</v>
      </c>
      <c r="CT539" s="697">
        <f>[52]ACCOUNTALLOC!CT539</f>
        <v>0</v>
      </c>
      <c r="CU539" s="697">
        <f>[52]ACCOUNTALLOC!CU539</f>
        <v>1204.4077818871415</v>
      </c>
      <c r="CW539" s="65">
        <f>[52]ACCOUNTALLOC!CW539</f>
        <v>0</v>
      </c>
      <c r="CX539" s="65">
        <f>[52]ACCOUNTALLOC!CX539</f>
        <v>0</v>
      </c>
      <c r="CY539" s="65">
        <f>[52]ACCOUNTALLOC!CY539</f>
        <v>0</v>
      </c>
      <c r="CZ539" s="65">
        <f>[52]ACCOUNTALLOC!CZ539</f>
        <v>0</v>
      </c>
      <c r="DA539" s="65">
        <f>[52]ACCOUNTALLOC!DA539</f>
        <v>0</v>
      </c>
      <c r="DB539" s="65">
        <f>[52]ACCOUNTALLOC!DB539</f>
        <v>0</v>
      </c>
      <c r="DC539" s="65">
        <f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>[52]ACCOUNTALLOC!E540</f>
        <v>0</v>
      </c>
      <c r="F540" s="697">
        <f>[52]ACCOUNTALLOC!F540</f>
        <v>0</v>
      </c>
      <c r="G540" s="697">
        <f>[52]ACCOUNTALLOC!G540</f>
        <v>0</v>
      </c>
      <c r="H540" s="697">
        <f>[52]ACCOUNTALLOC!H540</f>
        <v>0</v>
      </c>
      <c r="I540" s="697">
        <f>[52]ACCOUNTALLOC!I540</f>
        <v>0</v>
      </c>
      <c r="J540" s="697">
        <f>[52]ACCOUNTALLOC!J540</f>
        <v>0</v>
      </c>
      <c r="K540" s="697">
        <f>[52]ACCOUNTALLOC!K540</f>
        <v>0</v>
      </c>
      <c r="L540" s="698"/>
      <c r="M540" s="697">
        <f>[52]ACCOUNTALLOC!M540</f>
        <v>0</v>
      </c>
      <c r="N540" s="697">
        <f>[52]ACCOUNTALLOC!N540</f>
        <v>0</v>
      </c>
      <c r="O540" s="697">
        <f>[52]ACCOUNTALLOC!O540</f>
        <v>0</v>
      </c>
      <c r="P540" s="697">
        <f>[52]ACCOUNTALLOC!P540</f>
        <v>0</v>
      </c>
      <c r="Q540" s="697">
        <f>[52]ACCOUNTALLOC!Q540</f>
        <v>0</v>
      </c>
      <c r="R540" s="697">
        <f>[52]ACCOUNTALLOC!R540</f>
        <v>0</v>
      </c>
      <c r="S540" s="697">
        <f>[52]ACCOUNTALLOC!S540</f>
        <v>0</v>
      </c>
      <c r="T540" s="698"/>
      <c r="U540" s="697">
        <f>[52]ACCOUNTALLOC!U540</f>
        <v>0</v>
      </c>
      <c r="V540" s="697">
        <f>[52]ACCOUNTALLOC!V540</f>
        <v>0</v>
      </c>
      <c r="W540" s="697">
        <f>[52]ACCOUNTALLOC!W540</f>
        <v>0</v>
      </c>
      <c r="X540" s="697">
        <f>[52]ACCOUNTALLOC!X540</f>
        <v>0</v>
      </c>
      <c r="Y540" s="697">
        <f>[52]ACCOUNTALLOC!Y540</f>
        <v>0</v>
      </c>
      <c r="Z540" s="697">
        <f>[52]ACCOUNTALLOC!Z540</f>
        <v>0</v>
      </c>
      <c r="AA540" s="697">
        <f>[52]ACCOUNTALLOC!AA540</f>
        <v>0</v>
      </c>
      <c r="AB540" s="698"/>
      <c r="AC540" s="697">
        <f>[52]ACCOUNTALLOC!AC540</f>
        <v>0</v>
      </c>
      <c r="AD540" s="697">
        <f>[52]ACCOUNTALLOC!AD540</f>
        <v>0</v>
      </c>
      <c r="AE540" s="697">
        <f>[52]ACCOUNTALLOC!AE540</f>
        <v>0</v>
      </c>
      <c r="AF540" s="697">
        <f>[52]ACCOUNTALLOC!AF540</f>
        <v>0</v>
      </c>
      <c r="AG540" s="697">
        <f>[52]ACCOUNTALLOC!AG540</f>
        <v>0</v>
      </c>
      <c r="AH540" s="697">
        <f>[52]ACCOUNTALLOC!AH540</f>
        <v>0</v>
      </c>
      <c r="AI540" s="697">
        <f>[52]ACCOUNTALLOC!AI540</f>
        <v>0</v>
      </c>
      <c r="AJ540" s="698"/>
      <c r="AK540" s="697">
        <f>[52]ACCOUNTALLOC!AK540</f>
        <v>0</v>
      </c>
      <c r="AL540" s="697">
        <f>[52]ACCOUNTALLOC!AL540</f>
        <v>0</v>
      </c>
      <c r="AM540" s="697">
        <f>[52]ACCOUNTALLOC!AM540</f>
        <v>0</v>
      </c>
      <c r="AN540" s="697">
        <f>[52]ACCOUNTALLOC!AN540</f>
        <v>0</v>
      </c>
      <c r="AO540" s="697">
        <f>[52]ACCOUNTALLOC!AO540</f>
        <v>0</v>
      </c>
      <c r="AP540" s="697">
        <f>[52]ACCOUNTALLOC!AP540</f>
        <v>0</v>
      </c>
      <c r="AQ540" s="697">
        <f>[52]ACCOUNTALLOC!AQ540</f>
        <v>0</v>
      </c>
      <c r="AR540" s="698"/>
      <c r="AS540" s="697">
        <f>[52]ACCOUNTALLOC!AS540</f>
        <v>0</v>
      </c>
      <c r="AT540" s="697">
        <f>[52]ACCOUNTALLOC!AT540</f>
        <v>0</v>
      </c>
      <c r="AU540" s="697">
        <f>[52]ACCOUNTALLOC!AU540</f>
        <v>0</v>
      </c>
      <c r="AV540" s="697">
        <f>[52]ACCOUNTALLOC!AV540</f>
        <v>0</v>
      </c>
      <c r="AW540" s="697">
        <f>[52]ACCOUNTALLOC!AW540</f>
        <v>0</v>
      </c>
      <c r="AX540" s="697">
        <f>[52]ACCOUNTALLOC!AX540</f>
        <v>0</v>
      </c>
      <c r="AY540" s="697">
        <f>[52]ACCOUNTALLOC!AY540</f>
        <v>0</v>
      </c>
      <c r="AZ540" s="698"/>
      <c r="BA540" s="697">
        <f>[52]ACCOUNTALLOC!BA540</f>
        <v>0</v>
      </c>
      <c r="BB540" s="697">
        <f>[52]ACCOUNTALLOC!BB540</f>
        <v>0</v>
      </c>
      <c r="BC540" s="697">
        <f>[52]ACCOUNTALLOC!BC540</f>
        <v>0</v>
      </c>
      <c r="BD540" s="697">
        <f>[52]ACCOUNTALLOC!BD540</f>
        <v>0</v>
      </c>
      <c r="BE540" s="697">
        <f>[52]ACCOUNTALLOC!BE540</f>
        <v>0</v>
      </c>
      <c r="BF540" s="697">
        <f>[52]ACCOUNTALLOC!BF540</f>
        <v>0</v>
      </c>
      <c r="BG540" s="697">
        <f>[52]ACCOUNTALLOC!BG540</f>
        <v>0</v>
      </c>
      <c r="BH540" s="698"/>
      <c r="BI540" s="697">
        <f>[52]ACCOUNTALLOC!BI540</f>
        <v>0</v>
      </c>
      <c r="BJ540" s="697">
        <f>[52]ACCOUNTALLOC!BJ540</f>
        <v>0</v>
      </c>
      <c r="BK540" s="697">
        <f>[52]ACCOUNTALLOC!BK540</f>
        <v>0</v>
      </c>
      <c r="BL540" s="697">
        <f>[52]ACCOUNTALLOC!BL540</f>
        <v>0</v>
      </c>
      <c r="BM540" s="697">
        <f>[52]ACCOUNTALLOC!BM540</f>
        <v>0</v>
      </c>
      <c r="BN540" s="697">
        <f>[52]ACCOUNTALLOC!BN540</f>
        <v>0</v>
      </c>
      <c r="BO540" s="697">
        <f>[52]ACCOUNTALLOC!BO540</f>
        <v>0</v>
      </c>
      <c r="BP540" s="698"/>
      <c r="BQ540" s="697">
        <f>[52]ACCOUNTALLOC!BQ540</f>
        <v>0</v>
      </c>
      <c r="BR540" s="697">
        <f>[52]ACCOUNTALLOC!BR540</f>
        <v>0</v>
      </c>
      <c r="BS540" s="697">
        <f>[52]ACCOUNTALLOC!BS540</f>
        <v>0</v>
      </c>
      <c r="BT540" s="697">
        <f>[52]ACCOUNTALLOC!BT540</f>
        <v>0</v>
      </c>
      <c r="BU540" s="697">
        <f>[52]ACCOUNTALLOC!BU540</f>
        <v>0</v>
      </c>
      <c r="BV540" s="697">
        <f>[52]ACCOUNTALLOC!BV540</f>
        <v>0</v>
      </c>
      <c r="BW540" s="697">
        <f>[52]ACCOUNTALLOC!BW540</f>
        <v>0</v>
      </c>
      <c r="BX540" s="698"/>
      <c r="BY540" s="697">
        <f>[52]ACCOUNTALLOC!BY540</f>
        <v>9969.1200000000008</v>
      </c>
      <c r="BZ540" s="697">
        <f>[52]ACCOUNTALLOC!BZ540</f>
        <v>0</v>
      </c>
      <c r="CA540" s="697">
        <f>[52]ACCOUNTALLOC!CA540</f>
        <v>0</v>
      </c>
      <c r="CB540" s="697">
        <f>[52]ACCOUNTALLOC!CB540</f>
        <v>0</v>
      </c>
      <c r="CC540" s="697">
        <f>[52]ACCOUNTALLOC!CC540</f>
        <v>0</v>
      </c>
      <c r="CD540" s="697">
        <f>[52]ACCOUNTALLOC!CD540</f>
        <v>0</v>
      </c>
      <c r="CE540" s="697">
        <f>[52]ACCOUNTALLOC!CE540</f>
        <v>9969.1200000000008</v>
      </c>
      <c r="CF540" s="698"/>
      <c r="CG540" s="697">
        <f>[52]ACCOUNTALLOC!CG540</f>
        <v>0</v>
      </c>
      <c r="CH540" s="697">
        <f>[52]ACCOUNTALLOC!CH540</f>
        <v>0</v>
      </c>
      <c r="CI540" s="697">
        <f>[52]ACCOUNTALLOC!CI540</f>
        <v>0</v>
      </c>
      <c r="CJ540" s="697">
        <f>[52]ACCOUNTALLOC!CJ540</f>
        <v>0</v>
      </c>
      <c r="CK540" s="697">
        <f>[52]ACCOUNTALLOC!CK540</f>
        <v>0</v>
      </c>
      <c r="CL540" s="697">
        <f>[52]ACCOUNTALLOC!CL540</f>
        <v>0</v>
      </c>
      <c r="CM540" s="697">
        <f>[52]ACCOUNTALLOC!CM540</f>
        <v>0</v>
      </c>
      <c r="CN540" s="698">
        <f>[52]ACCOUNTALLOC!CN540</f>
        <v>0</v>
      </c>
      <c r="CO540" s="697">
        <f>[52]ACCOUNTALLOC!CO540</f>
        <v>0</v>
      </c>
      <c r="CP540" s="697">
        <f>[52]ACCOUNTALLOC!CP540</f>
        <v>0</v>
      </c>
      <c r="CQ540" s="697">
        <f>[52]ACCOUNTALLOC!CQ540</f>
        <v>0</v>
      </c>
      <c r="CR540" s="697">
        <f>[52]ACCOUNTALLOC!CR540</f>
        <v>0</v>
      </c>
      <c r="CS540" s="697">
        <f>[52]ACCOUNTALLOC!CS540</f>
        <v>0</v>
      </c>
      <c r="CT540" s="697">
        <f>[52]ACCOUNTALLOC!CT540</f>
        <v>0</v>
      </c>
      <c r="CU540" s="697">
        <f>[52]ACCOUNTALLOC!CU540</f>
        <v>0</v>
      </c>
      <c r="CW540" s="65">
        <f>[52]ACCOUNTALLOC!CW540</f>
        <v>0</v>
      </c>
      <c r="CX540" s="65">
        <f>[52]ACCOUNTALLOC!CX540</f>
        <v>0</v>
      </c>
      <c r="CY540" s="65">
        <f>[52]ACCOUNTALLOC!CY540</f>
        <v>0</v>
      </c>
      <c r="CZ540" s="65">
        <f>[52]ACCOUNTALLOC!CZ540</f>
        <v>0</v>
      </c>
      <c r="DA540" s="65">
        <f>[52]ACCOUNTALLOC!DA540</f>
        <v>0</v>
      </c>
      <c r="DB540" s="65">
        <f>[52]ACCOUNTALLOC!DB540</f>
        <v>0</v>
      </c>
      <c r="DC540" s="65">
        <f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>[52]ACCOUNTALLOC!E541</f>
        <v>190970.66457517425</v>
      </c>
      <c r="F541" s="697">
        <f>[52]ACCOUNTALLOC!F541</f>
        <v>1395733.146390558</v>
      </c>
      <c r="G541" s="697">
        <f>[52]ACCOUNTALLOC!G541</f>
        <v>0</v>
      </c>
      <c r="H541" s="697">
        <f>[52]ACCOUNTALLOC!H541</f>
        <v>0</v>
      </c>
      <c r="I541" s="697">
        <f>[52]ACCOUNTALLOC!I541</f>
        <v>0</v>
      </c>
      <c r="J541" s="697">
        <f>[52]ACCOUNTALLOC!J541</f>
        <v>0</v>
      </c>
      <c r="K541" s="697">
        <f>[52]ACCOUNTALLOC!K541</f>
        <v>1586703.8109657322</v>
      </c>
      <c r="L541" s="698"/>
      <c r="M541" s="697">
        <f>[52]ACCOUNTALLOC!M541</f>
        <v>44028.858192505948</v>
      </c>
      <c r="N541" s="697">
        <f>[52]ACCOUNTALLOC!N541</f>
        <v>354639.41515689355</v>
      </c>
      <c r="O541" s="697">
        <f>[52]ACCOUNTALLOC!O541</f>
        <v>0</v>
      </c>
      <c r="P541" s="697">
        <f>[52]ACCOUNTALLOC!P541</f>
        <v>0</v>
      </c>
      <c r="Q541" s="697">
        <f>[52]ACCOUNTALLOC!Q541</f>
        <v>0</v>
      </c>
      <c r="R541" s="697">
        <f>[52]ACCOUNTALLOC!R541</f>
        <v>0</v>
      </c>
      <c r="S541" s="697">
        <f>[52]ACCOUNTALLOC!S541</f>
        <v>398668.2733493995</v>
      </c>
      <c r="T541" s="698"/>
      <c r="U541" s="697">
        <f>[52]ACCOUNTALLOC!U541</f>
        <v>47125.760381719549</v>
      </c>
      <c r="V541" s="697">
        <f>[52]ACCOUNTALLOC!V541</f>
        <v>394386.18788131961</v>
      </c>
      <c r="W541" s="697">
        <f>[52]ACCOUNTALLOC!W541</f>
        <v>0</v>
      </c>
      <c r="X541" s="697">
        <f>[52]ACCOUNTALLOC!X541</f>
        <v>0</v>
      </c>
      <c r="Y541" s="697">
        <f>[52]ACCOUNTALLOC!Y541</f>
        <v>0</v>
      </c>
      <c r="Z541" s="697">
        <f>[52]ACCOUNTALLOC!Z541</f>
        <v>0</v>
      </c>
      <c r="AA541" s="697">
        <f>[52]ACCOUNTALLOC!AA541</f>
        <v>441511.94826303917</v>
      </c>
      <c r="AB541" s="698"/>
      <c r="AC541" s="697">
        <f>[52]ACCOUNTALLOC!AC541</f>
        <v>24760.715820738671</v>
      </c>
      <c r="AD541" s="697">
        <f>[52]ACCOUNTALLOC!AD541</f>
        <v>254523.36477366352</v>
      </c>
      <c r="AE541" s="697">
        <f>[52]ACCOUNTALLOC!AE541</f>
        <v>0</v>
      </c>
      <c r="AF541" s="697">
        <f>[52]ACCOUNTALLOC!AF541</f>
        <v>0</v>
      </c>
      <c r="AG541" s="697">
        <f>[52]ACCOUNTALLOC!AG541</f>
        <v>0</v>
      </c>
      <c r="AH541" s="697">
        <f>[52]ACCOUNTALLOC!AH541</f>
        <v>0</v>
      </c>
      <c r="AI541" s="697">
        <f>[52]ACCOUNTALLOC!AI541</f>
        <v>279284.08059440221</v>
      </c>
      <c r="AJ541" s="698"/>
      <c r="AK541" s="697">
        <f>[52]ACCOUNTALLOC!AK541</f>
        <v>17491.52988364231</v>
      </c>
      <c r="AL541" s="697">
        <f>[52]ACCOUNTALLOC!AL541</f>
        <v>177082.79570428701</v>
      </c>
      <c r="AM541" s="697">
        <f>[52]ACCOUNTALLOC!AM541</f>
        <v>0</v>
      </c>
      <c r="AN541" s="697">
        <f>[52]ACCOUNTALLOC!AN541</f>
        <v>0</v>
      </c>
      <c r="AO541" s="697">
        <f>[52]ACCOUNTALLOC!AO541</f>
        <v>0</v>
      </c>
      <c r="AP541" s="697">
        <f>[52]ACCOUNTALLOC!AP541</f>
        <v>0</v>
      </c>
      <c r="AQ541" s="697">
        <f>[52]ACCOUNTALLOC!AQ541</f>
        <v>194574.32558792931</v>
      </c>
      <c r="AR541" s="698"/>
      <c r="AS541" s="697">
        <f>[52]ACCOUNTALLOC!AS541</f>
        <v>0.5977608716247591</v>
      </c>
      <c r="AT541" s="697">
        <f>[52]ACCOUNTALLOC!AT541</f>
        <v>559.15811670674873</v>
      </c>
      <c r="AU541" s="697">
        <f>[52]ACCOUNTALLOC!AU541</f>
        <v>0</v>
      </c>
      <c r="AV541" s="697">
        <f>[52]ACCOUNTALLOC!AV541</f>
        <v>0</v>
      </c>
      <c r="AW541" s="697">
        <f>[52]ACCOUNTALLOC!AW541</f>
        <v>0</v>
      </c>
      <c r="AX541" s="697">
        <f>[52]ACCOUNTALLOC!AX541</f>
        <v>0</v>
      </c>
      <c r="AY541" s="697">
        <f>[52]ACCOUNTALLOC!AY541</f>
        <v>559.75587757837354</v>
      </c>
      <c r="AZ541" s="698"/>
      <c r="BA541" s="697">
        <f>[52]ACCOUNTALLOC!BA541</f>
        <v>0</v>
      </c>
      <c r="BB541" s="697">
        <f>[52]ACCOUNTALLOC!BB541</f>
        <v>15432.492699216755</v>
      </c>
      <c r="BC541" s="697">
        <f>[52]ACCOUNTALLOC!BC541</f>
        <v>0</v>
      </c>
      <c r="BD541" s="697">
        <f>[52]ACCOUNTALLOC!BD541</f>
        <v>0</v>
      </c>
      <c r="BE541" s="697">
        <f>[52]ACCOUNTALLOC!BE541</f>
        <v>0</v>
      </c>
      <c r="BF541" s="697">
        <f>[52]ACCOUNTALLOC!BF541</f>
        <v>0</v>
      </c>
      <c r="BG541" s="697">
        <f>[52]ACCOUNTALLOC!BG541</f>
        <v>15432.492699216755</v>
      </c>
      <c r="BH541" s="698"/>
      <c r="BI541" s="697">
        <f>[52]ACCOUNTALLOC!BI541</f>
        <v>0</v>
      </c>
      <c r="BJ541" s="697">
        <f>[52]ACCOUNTALLOC!BJ541</f>
        <v>0</v>
      </c>
      <c r="BK541" s="697">
        <f>[52]ACCOUNTALLOC!BK541</f>
        <v>0</v>
      </c>
      <c r="BL541" s="697">
        <f>[52]ACCOUNTALLOC!BL541</f>
        <v>0</v>
      </c>
      <c r="BM541" s="697">
        <f>[52]ACCOUNTALLOC!BM541</f>
        <v>0</v>
      </c>
      <c r="BN541" s="697">
        <f>[52]ACCOUNTALLOC!BN541</f>
        <v>0</v>
      </c>
      <c r="BO541" s="697">
        <f>[52]ACCOUNTALLOC!BO541</f>
        <v>0</v>
      </c>
      <c r="BP541" s="698"/>
      <c r="BQ541" s="697">
        <f>[52]ACCOUNTALLOC!BQ541</f>
        <v>5941.1330041218198</v>
      </c>
      <c r="BR541" s="697">
        <f>[52]ACCOUNTALLOC!BR541</f>
        <v>76648.633922739507</v>
      </c>
      <c r="BS541" s="697">
        <f>[52]ACCOUNTALLOC!BS541</f>
        <v>0</v>
      </c>
      <c r="BT541" s="697">
        <f>[52]ACCOUNTALLOC!BT541</f>
        <v>0</v>
      </c>
      <c r="BU541" s="697">
        <f>[52]ACCOUNTALLOC!BU541</f>
        <v>0</v>
      </c>
      <c r="BV541" s="697">
        <f>[52]ACCOUNTALLOC!BV541</f>
        <v>0</v>
      </c>
      <c r="BW541" s="697">
        <f>[52]ACCOUNTALLOC!BW541</f>
        <v>82589.766926861324</v>
      </c>
      <c r="BX541" s="698"/>
      <c r="BY541" s="697">
        <f>[52]ACCOUNTALLOC!BY541</f>
        <v>0</v>
      </c>
      <c r="BZ541" s="697">
        <f>[52]ACCOUNTALLOC!BZ541</f>
        <v>0</v>
      </c>
      <c r="CA541" s="697">
        <f>[52]ACCOUNTALLOC!CA541</f>
        <v>0</v>
      </c>
      <c r="CB541" s="697">
        <f>[52]ACCOUNTALLOC!CB541</f>
        <v>0</v>
      </c>
      <c r="CC541" s="697">
        <f>[52]ACCOUNTALLOC!CC541</f>
        <v>0</v>
      </c>
      <c r="CD541" s="697">
        <f>[52]ACCOUNTALLOC!CD541</f>
        <v>0</v>
      </c>
      <c r="CE541" s="697">
        <f>[52]ACCOUNTALLOC!CE541</f>
        <v>0</v>
      </c>
      <c r="CF541" s="698"/>
      <c r="CG541" s="697">
        <f>[52]ACCOUNTALLOC!CG541</f>
        <v>688.17450144483496</v>
      </c>
      <c r="CH541" s="697">
        <f>[52]ACCOUNTALLOC!CH541</f>
        <v>9229.445761598201</v>
      </c>
      <c r="CI541" s="697">
        <f>[52]ACCOUNTALLOC!CI541</f>
        <v>0</v>
      </c>
      <c r="CJ541" s="697">
        <f>[52]ACCOUNTALLOC!CJ541</f>
        <v>0</v>
      </c>
      <c r="CK541" s="697">
        <f>[52]ACCOUNTALLOC!CK541</f>
        <v>0</v>
      </c>
      <c r="CL541" s="697">
        <f>[52]ACCOUNTALLOC!CL541</f>
        <v>0</v>
      </c>
      <c r="CM541" s="697">
        <f>[52]ACCOUNTALLOC!CM541</f>
        <v>9917.6202630430362</v>
      </c>
      <c r="CN541" s="698">
        <f>[52]ACCOUNTALLOC!CN541</f>
        <v>0</v>
      </c>
      <c r="CO541" s="697">
        <f>[52]ACCOUNTALLOC!CO541</f>
        <v>121.9710797810569</v>
      </c>
      <c r="CP541" s="697">
        <f>[52]ACCOUNTALLOC!CP541</f>
        <v>903.27439301807544</v>
      </c>
      <c r="CQ541" s="697">
        <f>[52]ACCOUNTALLOC!CQ541</f>
        <v>0</v>
      </c>
      <c r="CR541" s="697">
        <f>[52]ACCOUNTALLOC!CR541</f>
        <v>0</v>
      </c>
      <c r="CS541" s="697">
        <f>[52]ACCOUNTALLOC!CS541</f>
        <v>0</v>
      </c>
      <c r="CT541" s="697">
        <f>[52]ACCOUNTALLOC!CT541</f>
        <v>0</v>
      </c>
      <c r="CU541" s="697">
        <f>[52]ACCOUNTALLOC!CU541</f>
        <v>1025.2454727991324</v>
      </c>
      <c r="CW541" s="65">
        <f>[52]ACCOUNTALLOC!CW541</f>
        <v>0</v>
      </c>
      <c r="CX541" s="65">
        <f>[52]ACCOUNTALLOC!CX541</f>
        <v>0</v>
      </c>
      <c r="CY541" s="65">
        <f>[52]ACCOUNTALLOC!CY541</f>
        <v>0</v>
      </c>
      <c r="CZ541" s="65">
        <f>[52]ACCOUNTALLOC!CZ541</f>
        <v>0</v>
      </c>
      <c r="DA541" s="65">
        <f>[52]ACCOUNTALLOC!DA541</f>
        <v>0</v>
      </c>
      <c r="DB541" s="65">
        <f>[52]ACCOUNTALLOC!DB541</f>
        <v>0</v>
      </c>
      <c r="DC541" s="65">
        <f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>[52]ACCOUNTALLOC!E542</f>
        <v>29713.45009938669</v>
      </c>
      <c r="F542" s="697">
        <f>[52]ACCOUNTALLOC!F542</f>
        <v>0</v>
      </c>
      <c r="G542" s="697">
        <f>[52]ACCOUNTALLOC!G542</f>
        <v>0</v>
      </c>
      <c r="H542" s="697">
        <f>[52]ACCOUNTALLOC!H542</f>
        <v>0</v>
      </c>
      <c r="I542" s="697">
        <f>[52]ACCOUNTALLOC!I542</f>
        <v>0</v>
      </c>
      <c r="J542" s="697">
        <f>[52]ACCOUNTALLOC!J542</f>
        <v>0</v>
      </c>
      <c r="K542" s="697">
        <f>[52]ACCOUNTALLOC!K542</f>
        <v>29713.45009938669</v>
      </c>
      <c r="L542" s="698"/>
      <c r="M542" s="697">
        <f>[52]ACCOUNTALLOC!M542</f>
        <v>9578.9042275408283</v>
      </c>
      <c r="N542" s="697">
        <f>[52]ACCOUNTALLOC!N542</f>
        <v>0</v>
      </c>
      <c r="O542" s="697">
        <f>[52]ACCOUNTALLOC!O542</f>
        <v>0</v>
      </c>
      <c r="P542" s="697">
        <f>[52]ACCOUNTALLOC!P542</f>
        <v>0</v>
      </c>
      <c r="Q542" s="697">
        <f>[52]ACCOUNTALLOC!Q542</f>
        <v>0</v>
      </c>
      <c r="R542" s="697">
        <f>[52]ACCOUNTALLOC!R542</f>
        <v>0</v>
      </c>
      <c r="S542" s="697">
        <f>[52]ACCOUNTALLOC!S542</f>
        <v>9578.9042275408283</v>
      </c>
      <c r="T542" s="698"/>
      <c r="U542" s="697">
        <f>[52]ACCOUNTALLOC!U542</f>
        <v>12462.470301047517</v>
      </c>
      <c r="V542" s="697">
        <f>[52]ACCOUNTALLOC!V542</f>
        <v>0</v>
      </c>
      <c r="W542" s="697">
        <f>[52]ACCOUNTALLOC!W542</f>
        <v>0</v>
      </c>
      <c r="X542" s="697">
        <f>[52]ACCOUNTALLOC!X542</f>
        <v>0</v>
      </c>
      <c r="Y542" s="697">
        <f>[52]ACCOUNTALLOC!Y542</f>
        <v>0</v>
      </c>
      <c r="Z542" s="697">
        <f>[52]ACCOUNTALLOC!Z542</f>
        <v>0</v>
      </c>
      <c r="AA542" s="697">
        <f>[52]ACCOUNTALLOC!AA542</f>
        <v>12462.470301047517</v>
      </c>
      <c r="AB542" s="698"/>
      <c r="AC542" s="697">
        <f>[52]ACCOUNTALLOC!AC542</f>
        <v>7324.296776331299</v>
      </c>
      <c r="AD542" s="697">
        <f>[52]ACCOUNTALLOC!AD542</f>
        <v>0</v>
      </c>
      <c r="AE542" s="697">
        <f>[52]ACCOUNTALLOC!AE542</f>
        <v>0</v>
      </c>
      <c r="AF542" s="697">
        <f>[52]ACCOUNTALLOC!AF542</f>
        <v>0</v>
      </c>
      <c r="AG542" s="697">
        <f>[52]ACCOUNTALLOC!AG542</f>
        <v>0</v>
      </c>
      <c r="AH542" s="697">
        <f>[52]ACCOUNTALLOC!AH542</f>
        <v>0</v>
      </c>
      <c r="AI542" s="697">
        <f>[52]ACCOUNTALLOC!AI542</f>
        <v>7324.296776331299</v>
      </c>
      <c r="AJ542" s="698"/>
      <c r="AK542" s="697">
        <f>[52]ACCOUNTALLOC!AK542</f>
        <v>6032.7788113126835</v>
      </c>
      <c r="AL542" s="697">
        <f>[52]ACCOUNTALLOC!AL542</f>
        <v>0</v>
      </c>
      <c r="AM542" s="697">
        <f>[52]ACCOUNTALLOC!AM542</f>
        <v>0</v>
      </c>
      <c r="AN542" s="697">
        <f>[52]ACCOUNTALLOC!AN542</f>
        <v>0</v>
      </c>
      <c r="AO542" s="697">
        <f>[52]ACCOUNTALLOC!AO542</f>
        <v>0</v>
      </c>
      <c r="AP542" s="697">
        <f>[52]ACCOUNTALLOC!AP542</f>
        <v>0</v>
      </c>
      <c r="AQ542" s="697">
        <f>[52]ACCOUNTALLOC!AQ542</f>
        <v>6032.7788113126835</v>
      </c>
      <c r="AR542" s="698"/>
      <c r="AS542" s="697">
        <f>[52]ACCOUNTALLOC!AS542</f>
        <v>1.3205523310859257</v>
      </c>
      <c r="AT542" s="697">
        <f>[52]ACCOUNTALLOC!AT542</f>
        <v>0</v>
      </c>
      <c r="AU542" s="697">
        <f>[52]ACCOUNTALLOC!AU542</f>
        <v>0</v>
      </c>
      <c r="AV542" s="697">
        <f>[52]ACCOUNTALLOC!AV542</f>
        <v>0</v>
      </c>
      <c r="AW542" s="697">
        <f>[52]ACCOUNTALLOC!AW542</f>
        <v>0</v>
      </c>
      <c r="AX542" s="697">
        <f>[52]ACCOUNTALLOC!AX542</f>
        <v>0</v>
      </c>
      <c r="AY542" s="697">
        <f>[52]ACCOUNTALLOC!AY542</f>
        <v>1.3205523310859257</v>
      </c>
      <c r="AZ542" s="698"/>
      <c r="BA542" s="697">
        <f>[52]ACCOUNTALLOC!BA542</f>
        <v>308.40899441452206</v>
      </c>
      <c r="BB542" s="697">
        <f>[52]ACCOUNTALLOC!BB542</f>
        <v>0</v>
      </c>
      <c r="BC542" s="697">
        <f>[52]ACCOUNTALLOC!BC542</f>
        <v>0</v>
      </c>
      <c r="BD542" s="697">
        <f>[52]ACCOUNTALLOC!BD542</f>
        <v>0</v>
      </c>
      <c r="BE542" s="697">
        <f>[52]ACCOUNTALLOC!BE542</f>
        <v>0</v>
      </c>
      <c r="BF542" s="697">
        <f>[52]ACCOUNTALLOC!BF542</f>
        <v>0</v>
      </c>
      <c r="BG542" s="697">
        <f>[52]ACCOUNTALLOC!BG542</f>
        <v>308.40899441452206</v>
      </c>
      <c r="BH542" s="698"/>
      <c r="BI542" s="697">
        <f>[52]ACCOUNTALLOC!BI542</f>
        <v>6092.0196687522339</v>
      </c>
      <c r="BJ542" s="697">
        <f>[52]ACCOUNTALLOC!BJ542</f>
        <v>0</v>
      </c>
      <c r="BK542" s="697">
        <f>[52]ACCOUNTALLOC!BK542</f>
        <v>0</v>
      </c>
      <c r="BL542" s="697">
        <f>[52]ACCOUNTALLOC!BL542</f>
        <v>0</v>
      </c>
      <c r="BM542" s="697">
        <f>[52]ACCOUNTALLOC!BM542</f>
        <v>0</v>
      </c>
      <c r="BN542" s="697">
        <f>[52]ACCOUNTALLOC!BN542</f>
        <v>0</v>
      </c>
      <c r="BO542" s="697">
        <f>[52]ACCOUNTALLOC!BO542</f>
        <v>6092.0196687522339</v>
      </c>
      <c r="BP542" s="698"/>
      <c r="BQ542" s="697">
        <f>[52]ACCOUNTALLOC!BQ542</f>
        <v>22.309030880357984</v>
      </c>
      <c r="BR542" s="697">
        <f>[52]ACCOUNTALLOC!BR542</f>
        <v>0</v>
      </c>
      <c r="BS542" s="697">
        <f>[52]ACCOUNTALLOC!BS542</f>
        <v>0</v>
      </c>
      <c r="BT542" s="697">
        <f>[52]ACCOUNTALLOC!BT542</f>
        <v>0</v>
      </c>
      <c r="BU542" s="697">
        <f>[52]ACCOUNTALLOC!BU542</f>
        <v>0</v>
      </c>
      <c r="BV542" s="697">
        <f>[52]ACCOUNTALLOC!BV542</f>
        <v>0</v>
      </c>
      <c r="BW542" s="697">
        <f>[52]ACCOUNTALLOC!BW542</f>
        <v>22.309030880357984</v>
      </c>
      <c r="BX542" s="698"/>
      <c r="BY542" s="697">
        <f>[52]ACCOUNTALLOC!BY542</f>
        <v>0</v>
      </c>
      <c r="BZ542" s="697">
        <f>[52]ACCOUNTALLOC!BZ542</f>
        <v>0</v>
      </c>
      <c r="CA542" s="697">
        <f>[52]ACCOUNTALLOC!CA542</f>
        <v>0</v>
      </c>
      <c r="CB542" s="697">
        <f>[52]ACCOUNTALLOC!CB542</f>
        <v>0</v>
      </c>
      <c r="CC542" s="697">
        <f>[52]ACCOUNTALLOC!CC542</f>
        <v>0</v>
      </c>
      <c r="CD542" s="697">
        <f>[52]ACCOUNTALLOC!CD542</f>
        <v>0</v>
      </c>
      <c r="CE542" s="697">
        <f>[52]ACCOUNTALLOC!CE542</f>
        <v>0</v>
      </c>
      <c r="CF542" s="698"/>
      <c r="CG542" s="697">
        <f>[52]ACCOUNTALLOC!CG542</f>
        <v>42.173194815993277</v>
      </c>
      <c r="CH542" s="697">
        <f>[52]ACCOUNTALLOC!CH542</f>
        <v>0</v>
      </c>
      <c r="CI542" s="697">
        <f>[52]ACCOUNTALLOC!CI542</f>
        <v>0</v>
      </c>
      <c r="CJ542" s="697">
        <f>[52]ACCOUNTALLOC!CJ542</f>
        <v>0</v>
      </c>
      <c r="CK542" s="697">
        <f>[52]ACCOUNTALLOC!CK542</f>
        <v>0</v>
      </c>
      <c r="CL542" s="697">
        <f>[52]ACCOUNTALLOC!CL542</f>
        <v>0</v>
      </c>
      <c r="CM542" s="697">
        <f>[52]ACCOUNTALLOC!CM542</f>
        <v>42.173194815993277</v>
      </c>
      <c r="CN542" s="698">
        <f>[52]ACCOUNTALLOC!CN542</f>
        <v>0</v>
      </c>
      <c r="CO542" s="697">
        <f>[52]ACCOUNTALLOC!CO542</f>
        <v>4.0083431867810164</v>
      </c>
      <c r="CP542" s="697">
        <f>[52]ACCOUNTALLOC!CP542</f>
        <v>0</v>
      </c>
      <c r="CQ542" s="697">
        <f>[52]ACCOUNTALLOC!CQ542</f>
        <v>0</v>
      </c>
      <c r="CR542" s="697">
        <f>[52]ACCOUNTALLOC!CR542</f>
        <v>0</v>
      </c>
      <c r="CS542" s="697">
        <f>[52]ACCOUNTALLOC!CS542</f>
        <v>0</v>
      </c>
      <c r="CT542" s="697">
        <f>[52]ACCOUNTALLOC!CT542</f>
        <v>0</v>
      </c>
      <c r="CU542" s="697">
        <f>[52]ACCOUNTALLOC!CU542</f>
        <v>4.0083431867810164</v>
      </c>
      <c r="CW542" s="65">
        <f>[52]ACCOUNTALLOC!CW542</f>
        <v>0</v>
      </c>
      <c r="CX542" s="65">
        <f>[52]ACCOUNTALLOC!CX542</f>
        <v>0</v>
      </c>
      <c r="CY542" s="65">
        <f>[52]ACCOUNTALLOC!CY542</f>
        <v>0</v>
      </c>
      <c r="CZ542" s="65">
        <f>[52]ACCOUNTALLOC!CZ542</f>
        <v>0</v>
      </c>
      <c r="DA542" s="65">
        <f>[52]ACCOUNTALLOC!DA542</f>
        <v>0</v>
      </c>
      <c r="DB542" s="65">
        <f>[52]ACCOUNTALLOC!DB542</f>
        <v>0</v>
      </c>
      <c r="DC542" s="65">
        <f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>[52]ACCOUNTALLOC!E543</f>
        <v>66752.40422647653</v>
      </c>
      <c r="F543" s="697">
        <f>[52]ACCOUNTALLOC!F543</f>
        <v>0</v>
      </c>
      <c r="G543" s="697">
        <f>[52]ACCOUNTALLOC!G543</f>
        <v>0</v>
      </c>
      <c r="H543" s="697">
        <f>[52]ACCOUNTALLOC!H543</f>
        <v>0</v>
      </c>
      <c r="I543" s="697">
        <f>[52]ACCOUNTALLOC!I543</f>
        <v>0</v>
      </c>
      <c r="J543" s="697">
        <f>[52]ACCOUNTALLOC!J543</f>
        <v>0</v>
      </c>
      <c r="K543" s="697">
        <f>[52]ACCOUNTALLOC!K543</f>
        <v>66752.40422647653</v>
      </c>
      <c r="L543" s="698"/>
      <c r="M543" s="697">
        <f>[52]ACCOUNTALLOC!M543</f>
        <v>18375.886789560911</v>
      </c>
      <c r="N543" s="697">
        <f>[52]ACCOUNTALLOC!N543</f>
        <v>0</v>
      </c>
      <c r="O543" s="697">
        <f>[52]ACCOUNTALLOC!O543</f>
        <v>0</v>
      </c>
      <c r="P543" s="697">
        <f>[52]ACCOUNTALLOC!P543</f>
        <v>0</v>
      </c>
      <c r="Q543" s="697">
        <f>[52]ACCOUNTALLOC!Q543</f>
        <v>0</v>
      </c>
      <c r="R543" s="697">
        <f>[52]ACCOUNTALLOC!R543</f>
        <v>0</v>
      </c>
      <c r="S543" s="697">
        <f>[52]ACCOUNTALLOC!S543</f>
        <v>18375.886789560911</v>
      </c>
      <c r="T543" s="698"/>
      <c r="U543" s="697">
        <f>[52]ACCOUNTALLOC!U543</f>
        <v>22822.467407878503</v>
      </c>
      <c r="V543" s="697">
        <f>[52]ACCOUNTALLOC!V543</f>
        <v>0</v>
      </c>
      <c r="W543" s="697">
        <f>[52]ACCOUNTALLOC!W543</f>
        <v>0</v>
      </c>
      <c r="X543" s="697">
        <f>[52]ACCOUNTALLOC!X543</f>
        <v>0</v>
      </c>
      <c r="Y543" s="697">
        <f>[52]ACCOUNTALLOC!Y543</f>
        <v>0</v>
      </c>
      <c r="Z543" s="697">
        <f>[52]ACCOUNTALLOC!Z543</f>
        <v>0</v>
      </c>
      <c r="AA543" s="697">
        <f>[52]ACCOUNTALLOC!AA543</f>
        <v>22822.467407878503</v>
      </c>
      <c r="AB543" s="698"/>
      <c r="AC543" s="697">
        <f>[52]ACCOUNTALLOC!AC543</f>
        <v>13273.198772920263</v>
      </c>
      <c r="AD543" s="697">
        <f>[52]ACCOUNTALLOC!AD543</f>
        <v>0</v>
      </c>
      <c r="AE543" s="697">
        <f>[52]ACCOUNTALLOC!AE543</f>
        <v>0</v>
      </c>
      <c r="AF543" s="697">
        <f>[52]ACCOUNTALLOC!AF543</f>
        <v>0</v>
      </c>
      <c r="AG543" s="697">
        <f>[52]ACCOUNTALLOC!AG543</f>
        <v>0</v>
      </c>
      <c r="AH543" s="697">
        <f>[52]ACCOUNTALLOC!AH543</f>
        <v>0</v>
      </c>
      <c r="AI543" s="697">
        <f>[52]ACCOUNTALLOC!AI543</f>
        <v>13273.198772920263</v>
      </c>
      <c r="AJ543" s="698"/>
      <c r="AK543" s="697">
        <f>[52]ACCOUNTALLOC!AK543</f>
        <v>8713.8559134993211</v>
      </c>
      <c r="AL543" s="697">
        <f>[52]ACCOUNTALLOC!AL543</f>
        <v>0</v>
      </c>
      <c r="AM543" s="697">
        <f>[52]ACCOUNTALLOC!AM543</f>
        <v>0</v>
      </c>
      <c r="AN543" s="697">
        <f>[52]ACCOUNTALLOC!AN543</f>
        <v>0</v>
      </c>
      <c r="AO543" s="697">
        <f>[52]ACCOUNTALLOC!AO543</f>
        <v>0</v>
      </c>
      <c r="AP543" s="697">
        <f>[52]ACCOUNTALLOC!AP543</f>
        <v>0</v>
      </c>
      <c r="AQ543" s="697">
        <f>[52]ACCOUNTALLOC!AQ543</f>
        <v>8713.8559134993211</v>
      </c>
      <c r="AR543" s="698"/>
      <c r="AS543" s="697">
        <f>[52]ACCOUNTALLOC!AS543</f>
        <v>1.8950044719494515E-2</v>
      </c>
      <c r="AT543" s="697">
        <f>[52]ACCOUNTALLOC!AT543</f>
        <v>0</v>
      </c>
      <c r="AU543" s="697">
        <f>[52]ACCOUNTALLOC!AU543</f>
        <v>0</v>
      </c>
      <c r="AV543" s="697">
        <f>[52]ACCOUNTALLOC!AV543</f>
        <v>0</v>
      </c>
      <c r="AW543" s="697">
        <f>[52]ACCOUNTALLOC!AW543</f>
        <v>0</v>
      </c>
      <c r="AX543" s="697">
        <f>[52]ACCOUNTALLOC!AX543</f>
        <v>0</v>
      </c>
      <c r="AY543" s="697">
        <f>[52]ACCOUNTALLOC!AY543</f>
        <v>1.8950044719494515E-2</v>
      </c>
      <c r="AZ543" s="698"/>
      <c r="BA543" s="697">
        <f>[52]ACCOUNTALLOC!BA543</f>
        <v>1071.3123531495432</v>
      </c>
      <c r="BB543" s="697">
        <f>[52]ACCOUNTALLOC!BB543</f>
        <v>0</v>
      </c>
      <c r="BC543" s="697">
        <f>[52]ACCOUNTALLOC!BC543</f>
        <v>0</v>
      </c>
      <c r="BD543" s="697">
        <f>[52]ACCOUNTALLOC!BD543</f>
        <v>0</v>
      </c>
      <c r="BE543" s="697">
        <f>[52]ACCOUNTALLOC!BE543</f>
        <v>0</v>
      </c>
      <c r="BF543" s="697">
        <f>[52]ACCOUNTALLOC!BF543</f>
        <v>0</v>
      </c>
      <c r="BG543" s="697">
        <f>[52]ACCOUNTALLOC!BG543</f>
        <v>1071.3123531495432</v>
      </c>
      <c r="BH543" s="698"/>
      <c r="BI543" s="697">
        <f>[52]ACCOUNTALLOC!BI543</f>
        <v>6319.3133796683096</v>
      </c>
      <c r="BJ543" s="697">
        <f>[52]ACCOUNTALLOC!BJ543</f>
        <v>0</v>
      </c>
      <c r="BK543" s="697">
        <f>[52]ACCOUNTALLOC!BK543</f>
        <v>0</v>
      </c>
      <c r="BL543" s="697">
        <f>[52]ACCOUNTALLOC!BL543</f>
        <v>0</v>
      </c>
      <c r="BM543" s="697">
        <f>[52]ACCOUNTALLOC!BM543</f>
        <v>0</v>
      </c>
      <c r="BN543" s="697">
        <f>[52]ACCOUNTALLOC!BN543</f>
        <v>0</v>
      </c>
      <c r="BO543" s="697">
        <f>[52]ACCOUNTALLOC!BO543</f>
        <v>6319.3133796683096</v>
      </c>
      <c r="BP543" s="698"/>
      <c r="BQ543" s="697">
        <f>[52]ACCOUNTALLOC!BQ543</f>
        <v>2362.3335502731711</v>
      </c>
      <c r="BR543" s="697">
        <f>[52]ACCOUNTALLOC!BR543</f>
        <v>0</v>
      </c>
      <c r="BS543" s="697">
        <f>[52]ACCOUNTALLOC!BS543</f>
        <v>0</v>
      </c>
      <c r="BT543" s="697">
        <f>[52]ACCOUNTALLOC!BT543</f>
        <v>0</v>
      </c>
      <c r="BU543" s="697">
        <f>[52]ACCOUNTALLOC!BU543</f>
        <v>0</v>
      </c>
      <c r="BV543" s="697">
        <f>[52]ACCOUNTALLOC!BV543</f>
        <v>0</v>
      </c>
      <c r="BW543" s="697">
        <f>[52]ACCOUNTALLOC!BW543</f>
        <v>2362.3335502731711</v>
      </c>
      <c r="BX543" s="698"/>
      <c r="BY543" s="697">
        <f>[52]ACCOUNTALLOC!BY543</f>
        <v>2800.045381951029</v>
      </c>
      <c r="BZ543" s="697">
        <f>[52]ACCOUNTALLOC!BZ543</f>
        <v>0</v>
      </c>
      <c r="CA543" s="697">
        <f>[52]ACCOUNTALLOC!CA543</f>
        <v>0</v>
      </c>
      <c r="CB543" s="697">
        <f>[52]ACCOUNTALLOC!CB543</f>
        <v>0</v>
      </c>
      <c r="CC543" s="697">
        <f>[52]ACCOUNTALLOC!CC543</f>
        <v>0</v>
      </c>
      <c r="CD543" s="697">
        <f>[52]ACCOUNTALLOC!CD543</f>
        <v>0</v>
      </c>
      <c r="CE543" s="697">
        <f>[52]ACCOUNTALLOC!CE543</f>
        <v>2800.045381951029</v>
      </c>
      <c r="CF543" s="698"/>
      <c r="CG543" s="697">
        <f>[52]ACCOUNTALLOC!CG543</f>
        <v>101.4301143610944</v>
      </c>
      <c r="CH543" s="697">
        <f>[52]ACCOUNTALLOC!CH543</f>
        <v>0</v>
      </c>
      <c r="CI543" s="697">
        <f>[52]ACCOUNTALLOC!CI543</f>
        <v>0</v>
      </c>
      <c r="CJ543" s="697">
        <f>[52]ACCOUNTALLOC!CJ543</f>
        <v>0</v>
      </c>
      <c r="CK543" s="697">
        <f>[52]ACCOUNTALLOC!CK543</f>
        <v>0</v>
      </c>
      <c r="CL543" s="697">
        <f>[52]ACCOUNTALLOC!CL543</f>
        <v>0</v>
      </c>
      <c r="CM543" s="697">
        <f>[52]ACCOUNTALLOC!CM543</f>
        <v>101.4301143610944</v>
      </c>
      <c r="CN543" s="698">
        <f>[52]ACCOUNTALLOC!CN543</f>
        <v>0</v>
      </c>
      <c r="CO543" s="697">
        <f>[52]ACCOUNTALLOC!CO543</f>
        <v>14.92316021660193</v>
      </c>
      <c r="CP543" s="697">
        <f>[52]ACCOUNTALLOC!CP543</f>
        <v>0</v>
      </c>
      <c r="CQ543" s="697">
        <f>[52]ACCOUNTALLOC!CQ543</f>
        <v>0</v>
      </c>
      <c r="CR543" s="697">
        <f>[52]ACCOUNTALLOC!CR543</f>
        <v>0</v>
      </c>
      <c r="CS543" s="697">
        <f>[52]ACCOUNTALLOC!CS543</f>
        <v>0</v>
      </c>
      <c r="CT543" s="697">
        <f>[52]ACCOUNTALLOC!CT543</f>
        <v>0</v>
      </c>
      <c r="CU543" s="697">
        <f>[52]ACCOUNTALLOC!CU543</f>
        <v>14.92316021660193</v>
      </c>
      <c r="CW543" s="65">
        <f>[52]ACCOUNTALLOC!CW543</f>
        <v>0</v>
      </c>
      <c r="CX543" s="65">
        <f>[52]ACCOUNTALLOC!CX543</f>
        <v>0</v>
      </c>
      <c r="CY543" s="65">
        <f>[52]ACCOUNTALLOC!CY543</f>
        <v>0</v>
      </c>
      <c r="CZ543" s="65">
        <f>[52]ACCOUNTALLOC!CZ543</f>
        <v>0</v>
      </c>
      <c r="DA543" s="65">
        <f>[52]ACCOUNTALLOC!DA543</f>
        <v>0</v>
      </c>
      <c r="DB543" s="65">
        <f>[52]ACCOUNTALLOC!DB543</f>
        <v>0</v>
      </c>
      <c r="DC543" s="65">
        <f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>[52]ACCOUNTALLOC!E544</f>
        <v>4953698.6881863559</v>
      </c>
      <c r="F544" s="697">
        <f>[52]ACCOUNTALLOC!F544</f>
        <v>0</v>
      </c>
      <c r="G544" s="697">
        <f>[52]ACCOUNTALLOC!G544</f>
        <v>0</v>
      </c>
      <c r="H544" s="697">
        <f>[52]ACCOUNTALLOC!H544</f>
        <v>0</v>
      </c>
      <c r="I544" s="697">
        <f>[52]ACCOUNTALLOC!I544</f>
        <v>0</v>
      </c>
      <c r="J544" s="697">
        <f>[52]ACCOUNTALLOC!J544</f>
        <v>0</v>
      </c>
      <c r="K544" s="697">
        <f>[52]ACCOUNTALLOC!K544</f>
        <v>4953698.6881863559</v>
      </c>
      <c r="L544" s="698"/>
      <c r="M544" s="697">
        <f>[52]ACCOUNTALLOC!M544</f>
        <v>1197675.2996748986</v>
      </c>
      <c r="N544" s="697">
        <f>[52]ACCOUNTALLOC!N544</f>
        <v>0</v>
      </c>
      <c r="O544" s="697">
        <f>[52]ACCOUNTALLOC!O544</f>
        <v>0</v>
      </c>
      <c r="P544" s="697">
        <f>[52]ACCOUNTALLOC!P544</f>
        <v>0</v>
      </c>
      <c r="Q544" s="697">
        <f>[52]ACCOUNTALLOC!Q544</f>
        <v>0</v>
      </c>
      <c r="R544" s="697">
        <f>[52]ACCOUNTALLOC!R544</f>
        <v>0</v>
      </c>
      <c r="S544" s="697">
        <f>[52]ACCOUNTALLOC!S544</f>
        <v>1197675.2996748986</v>
      </c>
      <c r="T544" s="698"/>
      <c r="U544" s="697">
        <f>[52]ACCOUNTALLOC!U544</f>
        <v>1315993.206882704</v>
      </c>
      <c r="V544" s="697">
        <f>[52]ACCOUNTALLOC!V544</f>
        <v>0</v>
      </c>
      <c r="W544" s="697">
        <f>[52]ACCOUNTALLOC!W544</f>
        <v>0</v>
      </c>
      <c r="X544" s="697">
        <f>[52]ACCOUNTALLOC!X544</f>
        <v>0</v>
      </c>
      <c r="Y544" s="697">
        <f>[52]ACCOUNTALLOC!Y544</f>
        <v>0</v>
      </c>
      <c r="Z544" s="697">
        <f>[52]ACCOUNTALLOC!Z544</f>
        <v>0</v>
      </c>
      <c r="AA544" s="697">
        <f>[52]ACCOUNTALLOC!AA544</f>
        <v>1315993.206882704</v>
      </c>
      <c r="AB544" s="698"/>
      <c r="AC544" s="697">
        <f>[52]ACCOUNTALLOC!AC544</f>
        <v>700229.02851630352</v>
      </c>
      <c r="AD544" s="697">
        <f>[52]ACCOUNTALLOC!AD544</f>
        <v>0</v>
      </c>
      <c r="AE544" s="697">
        <f>[52]ACCOUNTALLOC!AE544</f>
        <v>0</v>
      </c>
      <c r="AF544" s="697">
        <f>[52]ACCOUNTALLOC!AF544</f>
        <v>0</v>
      </c>
      <c r="AG544" s="697">
        <f>[52]ACCOUNTALLOC!AG544</f>
        <v>0</v>
      </c>
      <c r="AH544" s="697">
        <f>[52]ACCOUNTALLOC!AH544</f>
        <v>0</v>
      </c>
      <c r="AI544" s="697">
        <f>[52]ACCOUNTALLOC!AI544</f>
        <v>700229.02851630352</v>
      </c>
      <c r="AJ544" s="698"/>
      <c r="AK544" s="697">
        <f>[52]ACCOUNTALLOC!AK544</f>
        <v>636677.45724569506</v>
      </c>
      <c r="AL544" s="697">
        <f>[52]ACCOUNTALLOC!AL544</f>
        <v>0</v>
      </c>
      <c r="AM544" s="697">
        <f>[52]ACCOUNTALLOC!AM544</f>
        <v>0</v>
      </c>
      <c r="AN544" s="697">
        <f>[52]ACCOUNTALLOC!AN544</f>
        <v>0</v>
      </c>
      <c r="AO544" s="697">
        <f>[52]ACCOUNTALLOC!AO544</f>
        <v>0</v>
      </c>
      <c r="AP544" s="697">
        <f>[52]ACCOUNTALLOC!AP544</f>
        <v>0</v>
      </c>
      <c r="AQ544" s="697">
        <f>[52]ACCOUNTALLOC!AQ544</f>
        <v>636677.45724569506</v>
      </c>
      <c r="AR544" s="698"/>
      <c r="AS544" s="697">
        <f>[52]ACCOUNTALLOC!AS544</f>
        <v>2292.2534956184973</v>
      </c>
      <c r="AT544" s="697">
        <f>[52]ACCOUNTALLOC!AT544</f>
        <v>0</v>
      </c>
      <c r="AU544" s="697">
        <f>[52]ACCOUNTALLOC!AU544</f>
        <v>0</v>
      </c>
      <c r="AV544" s="697">
        <f>[52]ACCOUNTALLOC!AV544</f>
        <v>0</v>
      </c>
      <c r="AW544" s="697">
        <f>[52]ACCOUNTALLOC!AW544</f>
        <v>0</v>
      </c>
      <c r="AX544" s="697">
        <f>[52]ACCOUNTALLOC!AX544</f>
        <v>0</v>
      </c>
      <c r="AY544" s="697">
        <f>[52]ACCOUNTALLOC!AY544</f>
        <v>2292.2534956184973</v>
      </c>
      <c r="AZ544" s="698"/>
      <c r="BA544" s="697">
        <f>[52]ACCOUNTALLOC!BA544</f>
        <v>71591.024870286885</v>
      </c>
      <c r="BB544" s="697">
        <f>[52]ACCOUNTALLOC!BB544</f>
        <v>0</v>
      </c>
      <c r="BC544" s="697">
        <f>[52]ACCOUNTALLOC!BC544</f>
        <v>0</v>
      </c>
      <c r="BD544" s="697">
        <f>[52]ACCOUNTALLOC!BD544</f>
        <v>0</v>
      </c>
      <c r="BE544" s="697">
        <f>[52]ACCOUNTALLOC!BE544</f>
        <v>0</v>
      </c>
      <c r="BF544" s="697">
        <f>[52]ACCOUNTALLOC!BF544</f>
        <v>0</v>
      </c>
      <c r="BG544" s="697">
        <f>[52]ACCOUNTALLOC!BG544</f>
        <v>71591.024870286885</v>
      </c>
      <c r="BH544" s="698"/>
      <c r="BI544" s="697">
        <f>[52]ACCOUNTALLOC!BI544</f>
        <v>307347.95330093685</v>
      </c>
      <c r="BJ544" s="697">
        <f>[52]ACCOUNTALLOC!BJ544</f>
        <v>0</v>
      </c>
      <c r="BK544" s="697">
        <f>[52]ACCOUNTALLOC!BK544</f>
        <v>0</v>
      </c>
      <c r="BL544" s="697">
        <f>[52]ACCOUNTALLOC!BL544</f>
        <v>0</v>
      </c>
      <c r="BM544" s="697">
        <f>[52]ACCOUNTALLOC!BM544</f>
        <v>0</v>
      </c>
      <c r="BN544" s="697">
        <f>[52]ACCOUNTALLOC!BN544</f>
        <v>0</v>
      </c>
      <c r="BO544" s="697">
        <f>[52]ACCOUNTALLOC!BO544</f>
        <v>307347.95330093685</v>
      </c>
      <c r="BP544" s="698"/>
      <c r="BQ544" s="697">
        <f>[52]ACCOUNTALLOC!BQ544</f>
        <v>249623.39140111397</v>
      </c>
      <c r="BR544" s="697">
        <f>[52]ACCOUNTALLOC!BR544</f>
        <v>0</v>
      </c>
      <c r="BS544" s="697">
        <f>[52]ACCOUNTALLOC!BS544</f>
        <v>0</v>
      </c>
      <c r="BT544" s="697">
        <f>[52]ACCOUNTALLOC!BT544</f>
        <v>0</v>
      </c>
      <c r="BU544" s="697">
        <f>[52]ACCOUNTALLOC!BU544</f>
        <v>0</v>
      </c>
      <c r="BV544" s="697">
        <f>[52]ACCOUNTALLOC!BV544</f>
        <v>0</v>
      </c>
      <c r="BW544" s="697">
        <f>[52]ACCOUNTALLOC!BW544</f>
        <v>249623.39140111397</v>
      </c>
      <c r="BX544" s="698"/>
      <c r="BY544" s="697">
        <f>[52]ACCOUNTALLOC!BY544</f>
        <v>107546.17512136335</v>
      </c>
      <c r="BZ544" s="697">
        <f>[52]ACCOUNTALLOC!BZ544</f>
        <v>0</v>
      </c>
      <c r="CA544" s="697">
        <f>[52]ACCOUNTALLOC!CA544</f>
        <v>0</v>
      </c>
      <c r="CB544" s="697">
        <f>[52]ACCOUNTALLOC!CB544</f>
        <v>0</v>
      </c>
      <c r="CC544" s="697">
        <f>[52]ACCOUNTALLOC!CC544</f>
        <v>0</v>
      </c>
      <c r="CD544" s="697">
        <f>[52]ACCOUNTALLOC!CD544</f>
        <v>0</v>
      </c>
      <c r="CE544" s="697">
        <f>[52]ACCOUNTALLOC!CE544</f>
        <v>107546.17512136335</v>
      </c>
      <c r="CF544" s="698"/>
      <c r="CG544" s="697">
        <f>[52]ACCOUNTALLOC!CG544</f>
        <v>7159.2498824371323</v>
      </c>
      <c r="CH544" s="697">
        <f>[52]ACCOUNTALLOC!CH544</f>
        <v>0</v>
      </c>
      <c r="CI544" s="697">
        <f>[52]ACCOUNTALLOC!CI544</f>
        <v>0</v>
      </c>
      <c r="CJ544" s="697">
        <f>[52]ACCOUNTALLOC!CJ544</f>
        <v>0</v>
      </c>
      <c r="CK544" s="697">
        <f>[52]ACCOUNTALLOC!CK544</f>
        <v>0</v>
      </c>
      <c r="CL544" s="697">
        <f>[52]ACCOUNTALLOC!CL544</f>
        <v>0</v>
      </c>
      <c r="CM544" s="697">
        <f>[52]ACCOUNTALLOC!CM544</f>
        <v>7159.2498824371323</v>
      </c>
      <c r="CN544" s="698">
        <f>[52]ACCOUNTALLOC!CN544</f>
        <v>0</v>
      </c>
      <c r="CO544" s="697">
        <f>[52]ACCOUNTALLOC!CO544</f>
        <v>2440.3914222854173</v>
      </c>
      <c r="CP544" s="697">
        <f>[52]ACCOUNTALLOC!CP544</f>
        <v>0</v>
      </c>
      <c r="CQ544" s="697">
        <f>[52]ACCOUNTALLOC!CQ544</f>
        <v>0</v>
      </c>
      <c r="CR544" s="697">
        <f>[52]ACCOUNTALLOC!CR544</f>
        <v>0</v>
      </c>
      <c r="CS544" s="697">
        <f>[52]ACCOUNTALLOC!CS544</f>
        <v>0</v>
      </c>
      <c r="CT544" s="697">
        <f>[52]ACCOUNTALLOC!CT544</f>
        <v>0</v>
      </c>
      <c r="CU544" s="697">
        <f>[52]ACCOUNTALLOC!CU544</f>
        <v>2440.3914222854173</v>
      </c>
      <c r="CW544" s="65">
        <f>[52]ACCOUNTALLOC!CW544</f>
        <v>0</v>
      </c>
      <c r="CX544" s="65">
        <f>[52]ACCOUNTALLOC!CX544</f>
        <v>0</v>
      </c>
      <c r="CY544" s="65">
        <f>[52]ACCOUNTALLOC!CY544</f>
        <v>0</v>
      </c>
      <c r="CZ544" s="65">
        <f>[52]ACCOUNTALLOC!CZ544</f>
        <v>0</v>
      </c>
      <c r="DA544" s="65">
        <f>[52]ACCOUNTALLOC!DA544</f>
        <v>0</v>
      </c>
      <c r="DB544" s="65">
        <f>[52]ACCOUNTALLOC!DB544</f>
        <v>0</v>
      </c>
      <c r="DC544" s="65">
        <f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>[52]ACCOUNTALLOC!E545</f>
        <v>30673.375654063973</v>
      </c>
      <c r="F545" s="697">
        <f>[52]ACCOUNTALLOC!F545</f>
        <v>0</v>
      </c>
      <c r="G545" s="697">
        <f>[52]ACCOUNTALLOC!G545</f>
        <v>0</v>
      </c>
      <c r="H545" s="697">
        <f>[52]ACCOUNTALLOC!H545</f>
        <v>0</v>
      </c>
      <c r="I545" s="697">
        <f>[52]ACCOUNTALLOC!I545</f>
        <v>0</v>
      </c>
      <c r="J545" s="697">
        <f>[52]ACCOUNTALLOC!J545</f>
        <v>0</v>
      </c>
      <c r="K545" s="697">
        <f>[52]ACCOUNTALLOC!K545</f>
        <v>30673.375654063973</v>
      </c>
      <c r="L545" s="698"/>
      <c r="M545" s="697">
        <f>[52]ACCOUNTALLOC!M545</f>
        <v>7416.0231961891568</v>
      </c>
      <c r="N545" s="697">
        <f>[52]ACCOUNTALLOC!N545</f>
        <v>0</v>
      </c>
      <c r="O545" s="697">
        <f>[52]ACCOUNTALLOC!O545</f>
        <v>0</v>
      </c>
      <c r="P545" s="697">
        <f>[52]ACCOUNTALLOC!P545</f>
        <v>0</v>
      </c>
      <c r="Q545" s="697">
        <f>[52]ACCOUNTALLOC!Q545</f>
        <v>0</v>
      </c>
      <c r="R545" s="697">
        <f>[52]ACCOUNTALLOC!R545</f>
        <v>0</v>
      </c>
      <c r="S545" s="697">
        <f>[52]ACCOUNTALLOC!S545</f>
        <v>7416.0231961891568</v>
      </c>
      <c r="T545" s="698"/>
      <c r="U545" s="697">
        <f>[52]ACCOUNTALLOC!U545</f>
        <v>8148.6494302075253</v>
      </c>
      <c r="V545" s="697">
        <f>[52]ACCOUNTALLOC!V545</f>
        <v>0</v>
      </c>
      <c r="W545" s="697">
        <f>[52]ACCOUNTALLOC!W545</f>
        <v>0</v>
      </c>
      <c r="X545" s="697">
        <f>[52]ACCOUNTALLOC!X545</f>
        <v>0</v>
      </c>
      <c r="Y545" s="697">
        <f>[52]ACCOUNTALLOC!Y545</f>
        <v>0</v>
      </c>
      <c r="Z545" s="697">
        <f>[52]ACCOUNTALLOC!Z545</f>
        <v>0</v>
      </c>
      <c r="AA545" s="697">
        <f>[52]ACCOUNTALLOC!AA545</f>
        <v>8148.6494302075253</v>
      </c>
      <c r="AB545" s="698"/>
      <c r="AC545" s="697">
        <f>[52]ACCOUNTALLOC!AC545</f>
        <v>4335.8285167369559</v>
      </c>
      <c r="AD545" s="697">
        <f>[52]ACCOUNTALLOC!AD545</f>
        <v>0</v>
      </c>
      <c r="AE545" s="697">
        <f>[52]ACCOUNTALLOC!AE545</f>
        <v>0</v>
      </c>
      <c r="AF545" s="697">
        <f>[52]ACCOUNTALLOC!AF545</f>
        <v>0</v>
      </c>
      <c r="AG545" s="697">
        <f>[52]ACCOUNTALLOC!AG545</f>
        <v>0</v>
      </c>
      <c r="AH545" s="697">
        <f>[52]ACCOUNTALLOC!AH545</f>
        <v>0</v>
      </c>
      <c r="AI545" s="697">
        <f>[52]ACCOUNTALLOC!AI545</f>
        <v>4335.8285167369559</v>
      </c>
      <c r="AJ545" s="698"/>
      <c r="AK545" s="697">
        <f>[52]ACCOUNTALLOC!AK545</f>
        <v>3860.1257276085316</v>
      </c>
      <c r="AL545" s="697">
        <f>[52]ACCOUNTALLOC!AL545</f>
        <v>0</v>
      </c>
      <c r="AM545" s="697">
        <f>[52]ACCOUNTALLOC!AM545</f>
        <v>0</v>
      </c>
      <c r="AN545" s="697">
        <f>[52]ACCOUNTALLOC!AN545</f>
        <v>0</v>
      </c>
      <c r="AO545" s="697">
        <f>[52]ACCOUNTALLOC!AO545</f>
        <v>0</v>
      </c>
      <c r="AP545" s="697">
        <f>[52]ACCOUNTALLOC!AP545</f>
        <v>0</v>
      </c>
      <c r="AQ545" s="697">
        <f>[52]ACCOUNTALLOC!AQ545</f>
        <v>3860.1257276085316</v>
      </c>
      <c r="AR545" s="698"/>
      <c r="AS545" s="697">
        <f>[52]ACCOUNTALLOC!AS545</f>
        <v>14.193667598945087</v>
      </c>
      <c r="AT545" s="697">
        <f>[52]ACCOUNTALLOC!AT545</f>
        <v>0</v>
      </c>
      <c r="AU545" s="697">
        <f>[52]ACCOUNTALLOC!AU545</f>
        <v>0</v>
      </c>
      <c r="AV545" s="697">
        <f>[52]ACCOUNTALLOC!AV545</f>
        <v>0</v>
      </c>
      <c r="AW545" s="697">
        <f>[52]ACCOUNTALLOC!AW545</f>
        <v>0</v>
      </c>
      <c r="AX545" s="697">
        <f>[52]ACCOUNTALLOC!AX545</f>
        <v>0</v>
      </c>
      <c r="AY545" s="697">
        <f>[52]ACCOUNTALLOC!AY545</f>
        <v>14.193667598945087</v>
      </c>
      <c r="AZ545" s="698"/>
      <c r="BA545" s="697">
        <f>[52]ACCOUNTALLOC!BA545</f>
        <v>443.29268644107248</v>
      </c>
      <c r="BB545" s="697">
        <f>[52]ACCOUNTALLOC!BB545</f>
        <v>0</v>
      </c>
      <c r="BC545" s="697">
        <f>[52]ACCOUNTALLOC!BC545</f>
        <v>0</v>
      </c>
      <c r="BD545" s="697">
        <f>[52]ACCOUNTALLOC!BD545</f>
        <v>0</v>
      </c>
      <c r="BE545" s="697">
        <f>[52]ACCOUNTALLOC!BE545</f>
        <v>0</v>
      </c>
      <c r="BF545" s="697">
        <f>[52]ACCOUNTALLOC!BF545</f>
        <v>0</v>
      </c>
      <c r="BG545" s="697">
        <f>[52]ACCOUNTALLOC!BG545</f>
        <v>443.29268644107248</v>
      </c>
      <c r="BH545" s="698"/>
      <c r="BI545" s="697">
        <f>[52]ACCOUNTALLOC!BI545</f>
        <v>0</v>
      </c>
      <c r="BJ545" s="697">
        <f>[52]ACCOUNTALLOC!BJ545</f>
        <v>0</v>
      </c>
      <c r="BK545" s="697">
        <f>[52]ACCOUNTALLOC!BK545</f>
        <v>0</v>
      </c>
      <c r="BL545" s="697">
        <f>[52]ACCOUNTALLOC!BL545</f>
        <v>0</v>
      </c>
      <c r="BM545" s="697">
        <f>[52]ACCOUNTALLOC!BM545</f>
        <v>0</v>
      </c>
      <c r="BN545" s="697">
        <f>[52]ACCOUNTALLOC!BN545</f>
        <v>0</v>
      </c>
      <c r="BO545" s="697">
        <f>[52]ACCOUNTALLOC!BO545</f>
        <v>0</v>
      </c>
      <c r="BP545" s="698"/>
      <c r="BQ545" s="697">
        <f>[52]ACCOUNTALLOC!BQ545</f>
        <v>0</v>
      </c>
      <c r="BR545" s="697">
        <f>[52]ACCOUNTALLOC!BR545</f>
        <v>0</v>
      </c>
      <c r="BS545" s="697">
        <f>[52]ACCOUNTALLOC!BS545</f>
        <v>0</v>
      </c>
      <c r="BT545" s="697">
        <f>[52]ACCOUNTALLOC!BT545</f>
        <v>0</v>
      </c>
      <c r="BU545" s="697">
        <f>[52]ACCOUNTALLOC!BU545</f>
        <v>0</v>
      </c>
      <c r="BV545" s="697">
        <f>[52]ACCOUNTALLOC!BV545</f>
        <v>0</v>
      </c>
      <c r="BW545" s="697">
        <f>[52]ACCOUNTALLOC!BW545</f>
        <v>0</v>
      </c>
      <c r="BX545" s="698"/>
      <c r="BY545" s="697">
        <f>[52]ACCOUNTALLOC!BY545</f>
        <v>0</v>
      </c>
      <c r="BZ545" s="697">
        <f>[52]ACCOUNTALLOC!BZ545</f>
        <v>0</v>
      </c>
      <c r="CA545" s="697">
        <f>[52]ACCOUNTALLOC!CA545</f>
        <v>0</v>
      </c>
      <c r="CB545" s="697">
        <f>[52]ACCOUNTALLOC!CB545</f>
        <v>0</v>
      </c>
      <c r="CC545" s="697">
        <f>[52]ACCOUNTALLOC!CC545</f>
        <v>0</v>
      </c>
      <c r="CD545" s="697">
        <f>[52]ACCOUNTALLOC!CD545</f>
        <v>0</v>
      </c>
      <c r="CE545" s="697">
        <f>[52]ACCOUNTALLOC!CE545</f>
        <v>0</v>
      </c>
      <c r="CF545" s="698"/>
      <c r="CG545" s="697">
        <f>[52]ACCOUNTALLOC!CG545</f>
        <v>44.330181318659626</v>
      </c>
      <c r="CH545" s="697">
        <f>[52]ACCOUNTALLOC!CH545</f>
        <v>0</v>
      </c>
      <c r="CI545" s="697">
        <f>[52]ACCOUNTALLOC!CI545</f>
        <v>0</v>
      </c>
      <c r="CJ545" s="697">
        <f>[52]ACCOUNTALLOC!CJ545</f>
        <v>0</v>
      </c>
      <c r="CK545" s="697">
        <f>[52]ACCOUNTALLOC!CK545</f>
        <v>0</v>
      </c>
      <c r="CL545" s="697">
        <f>[52]ACCOUNTALLOC!CL545</f>
        <v>0</v>
      </c>
      <c r="CM545" s="697">
        <f>[52]ACCOUNTALLOC!CM545</f>
        <v>44.330181318659626</v>
      </c>
      <c r="CN545" s="698">
        <f>[52]ACCOUNTALLOC!CN545</f>
        <v>0</v>
      </c>
      <c r="CO545" s="697">
        <f>[52]ACCOUNTALLOC!CO545</f>
        <v>15.110939835164247</v>
      </c>
      <c r="CP545" s="697">
        <f>[52]ACCOUNTALLOC!CP545</f>
        <v>0</v>
      </c>
      <c r="CQ545" s="697">
        <f>[52]ACCOUNTALLOC!CQ545</f>
        <v>0</v>
      </c>
      <c r="CR545" s="697">
        <f>[52]ACCOUNTALLOC!CR545</f>
        <v>0</v>
      </c>
      <c r="CS545" s="697">
        <f>[52]ACCOUNTALLOC!CS545</f>
        <v>0</v>
      </c>
      <c r="CT545" s="697">
        <f>[52]ACCOUNTALLOC!CT545</f>
        <v>0</v>
      </c>
      <c r="CU545" s="697">
        <f>[52]ACCOUNTALLOC!CU545</f>
        <v>15.110939835164247</v>
      </c>
      <c r="CW545" s="65">
        <f>[52]ACCOUNTALLOC!CW545</f>
        <v>0</v>
      </c>
      <c r="CX545" s="65">
        <f>[52]ACCOUNTALLOC!CX545</f>
        <v>0</v>
      </c>
      <c r="CY545" s="65">
        <f>[52]ACCOUNTALLOC!CY545</f>
        <v>0</v>
      </c>
      <c r="CZ545" s="65">
        <f>[52]ACCOUNTALLOC!CZ545</f>
        <v>0</v>
      </c>
      <c r="DA545" s="65">
        <f>[52]ACCOUNTALLOC!DA545</f>
        <v>0</v>
      </c>
      <c r="DB545" s="65">
        <f>[52]ACCOUNTALLOC!DB545</f>
        <v>0</v>
      </c>
      <c r="DC545" s="65">
        <f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>[52]ACCOUNTALLOC!E546</f>
        <v>8280957.1348556913</v>
      </c>
      <c r="F546" s="697">
        <f>[52]ACCOUNTALLOC!F546</f>
        <v>0</v>
      </c>
      <c r="G546" s="697">
        <f>[52]ACCOUNTALLOC!G546</f>
        <v>0</v>
      </c>
      <c r="H546" s="697">
        <f>[52]ACCOUNTALLOC!H546</f>
        <v>0</v>
      </c>
      <c r="I546" s="697">
        <f>[52]ACCOUNTALLOC!I546</f>
        <v>0</v>
      </c>
      <c r="J546" s="697">
        <f>[52]ACCOUNTALLOC!J546</f>
        <v>0</v>
      </c>
      <c r="K546" s="697">
        <f>[52]ACCOUNTALLOC!K546</f>
        <v>8280957.1348556913</v>
      </c>
      <c r="L546" s="698"/>
      <c r="M546" s="697">
        <f>[52]ACCOUNTALLOC!M546</f>
        <v>1513073.6062078436</v>
      </c>
      <c r="N546" s="697">
        <f>[52]ACCOUNTALLOC!N546</f>
        <v>0</v>
      </c>
      <c r="O546" s="697">
        <f>[52]ACCOUNTALLOC!O546</f>
        <v>0</v>
      </c>
      <c r="P546" s="697">
        <f>[52]ACCOUNTALLOC!P546</f>
        <v>0</v>
      </c>
      <c r="Q546" s="697">
        <f>[52]ACCOUNTALLOC!Q546</f>
        <v>0</v>
      </c>
      <c r="R546" s="697">
        <f>[52]ACCOUNTALLOC!R546</f>
        <v>0</v>
      </c>
      <c r="S546" s="697">
        <f>[52]ACCOUNTALLOC!S546</f>
        <v>1513073.6062078436</v>
      </c>
      <c r="T546" s="698"/>
      <c r="U546" s="697">
        <f>[52]ACCOUNTALLOC!U546</f>
        <v>1176308.0451656198</v>
      </c>
      <c r="V546" s="697">
        <f>[52]ACCOUNTALLOC!V546</f>
        <v>0</v>
      </c>
      <c r="W546" s="697">
        <f>[52]ACCOUNTALLOC!W546</f>
        <v>0</v>
      </c>
      <c r="X546" s="697">
        <f>[52]ACCOUNTALLOC!X546</f>
        <v>0</v>
      </c>
      <c r="Y546" s="697">
        <f>[52]ACCOUNTALLOC!Y546</f>
        <v>0</v>
      </c>
      <c r="Z546" s="697">
        <f>[52]ACCOUNTALLOC!Z546</f>
        <v>0</v>
      </c>
      <c r="AA546" s="697">
        <f>[52]ACCOUNTALLOC!AA546</f>
        <v>1176308.0451656198</v>
      </c>
      <c r="AB546" s="698"/>
      <c r="AC546" s="697">
        <f>[52]ACCOUNTALLOC!AC546</f>
        <v>465329.02715162426</v>
      </c>
      <c r="AD546" s="697">
        <f>[52]ACCOUNTALLOC!AD546</f>
        <v>0</v>
      </c>
      <c r="AE546" s="697">
        <f>[52]ACCOUNTALLOC!AE546</f>
        <v>0</v>
      </c>
      <c r="AF546" s="697">
        <f>[52]ACCOUNTALLOC!AF546</f>
        <v>0</v>
      </c>
      <c r="AG546" s="697">
        <f>[52]ACCOUNTALLOC!AG546</f>
        <v>0</v>
      </c>
      <c r="AH546" s="697">
        <f>[52]ACCOUNTALLOC!AH546</f>
        <v>0</v>
      </c>
      <c r="AI546" s="697">
        <f>[52]ACCOUNTALLOC!AI546</f>
        <v>465329.02715162426</v>
      </c>
      <c r="AJ546" s="698"/>
      <c r="AK546" s="697">
        <f>[52]ACCOUNTALLOC!AK546</f>
        <v>435568.63032201934</v>
      </c>
      <c r="AL546" s="697">
        <f>[52]ACCOUNTALLOC!AL546</f>
        <v>0</v>
      </c>
      <c r="AM546" s="697">
        <f>[52]ACCOUNTALLOC!AM546</f>
        <v>0</v>
      </c>
      <c r="AN546" s="697">
        <f>[52]ACCOUNTALLOC!AN546</f>
        <v>0</v>
      </c>
      <c r="AO546" s="697">
        <f>[52]ACCOUNTALLOC!AO546</f>
        <v>0</v>
      </c>
      <c r="AP546" s="697">
        <f>[52]ACCOUNTALLOC!AP546</f>
        <v>0</v>
      </c>
      <c r="AQ546" s="697">
        <f>[52]ACCOUNTALLOC!AQ546</f>
        <v>435568.63032201934</v>
      </c>
      <c r="AR546" s="698"/>
      <c r="AS546" s="697">
        <f>[52]ACCOUNTALLOC!AS546</f>
        <v>10909.731846700251</v>
      </c>
      <c r="AT546" s="697">
        <f>[52]ACCOUNTALLOC!AT546</f>
        <v>0</v>
      </c>
      <c r="AU546" s="697">
        <f>[52]ACCOUNTALLOC!AU546</f>
        <v>0</v>
      </c>
      <c r="AV546" s="697">
        <f>[52]ACCOUNTALLOC!AV546</f>
        <v>0</v>
      </c>
      <c r="AW546" s="697">
        <f>[52]ACCOUNTALLOC!AW546</f>
        <v>0</v>
      </c>
      <c r="AX546" s="697">
        <f>[52]ACCOUNTALLOC!AX546</f>
        <v>0</v>
      </c>
      <c r="AY546" s="697">
        <f>[52]ACCOUNTALLOC!AY546</f>
        <v>10909.731846700251</v>
      </c>
      <c r="AZ546" s="698"/>
      <c r="BA546" s="697">
        <f>[52]ACCOUNTALLOC!BA546</f>
        <v>117376.16365155604</v>
      </c>
      <c r="BB546" s="697">
        <f>[52]ACCOUNTALLOC!BB546</f>
        <v>0</v>
      </c>
      <c r="BC546" s="697">
        <f>[52]ACCOUNTALLOC!BC546</f>
        <v>0</v>
      </c>
      <c r="BD546" s="697">
        <f>[52]ACCOUNTALLOC!BD546</f>
        <v>0</v>
      </c>
      <c r="BE546" s="697">
        <f>[52]ACCOUNTALLOC!BE546</f>
        <v>0</v>
      </c>
      <c r="BF546" s="697">
        <f>[52]ACCOUNTALLOC!BF546</f>
        <v>0</v>
      </c>
      <c r="BG546" s="697">
        <f>[52]ACCOUNTALLOC!BG546</f>
        <v>117376.16365155604</v>
      </c>
      <c r="BH546" s="698"/>
      <c r="BI546" s="697">
        <f>[52]ACCOUNTALLOC!BI546</f>
        <v>0</v>
      </c>
      <c r="BJ546" s="697">
        <f>[52]ACCOUNTALLOC!BJ546</f>
        <v>0</v>
      </c>
      <c r="BK546" s="697">
        <f>[52]ACCOUNTALLOC!BK546</f>
        <v>0</v>
      </c>
      <c r="BL546" s="697">
        <f>[52]ACCOUNTALLOC!BL546</f>
        <v>0</v>
      </c>
      <c r="BM546" s="697">
        <f>[52]ACCOUNTALLOC!BM546</f>
        <v>0</v>
      </c>
      <c r="BN546" s="697">
        <f>[52]ACCOUNTALLOC!BN546</f>
        <v>0</v>
      </c>
      <c r="BO546" s="697">
        <f>[52]ACCOUNTALLOC!BO546</f>
        <v>0</v>
      </c>
      <c r="BP546" s="698"/>
      <c r="BQ546" s="697">
        <f>[52]ACCOUNTALLOC!BQ546</f>
        <v>0</v>
      </c>
      <c r="BR546" s="697">
        <f>[52]ACCOUNTALLOC!BR546</f>
        <v>0</v>
      </c>
      <c r="BS546" s="697">
        <f>[52]ACCOUNTALLOC!BS546</f>
        <v>0</v>
      </c>
      <c r="BT546" s="697">
        <f>[52]ACCOUNTALLOC!BT546</f>
        <v>0</v>
      </c>
      <c r="BU546" s="697">
        <f>[52]ACCOUNTALLOC!BU546</f>
        <v>0</v>
      </c>
      <c r="BV546" s="697">
        <f>[52]ACCOUNTALLOC!BV546</f>
        <v>0</v>
      </c>
      <c r="BW546" s="697">
        <f>[52]ACCOUNTALLOC!BW546</f>
        <v>0</v>
      </c>
      <c r="BX546" s="698"/>
      <c r="BY546" s="697">
        <f>[52]ACCOUNTALLOC!BY546</f>
        <v>0</v>
      </c>
      <c r="BZ546" s="697">
        <f>[52]ACCOUNTALLOC!BZ546</f>
        <v>0</v>
      </c>
      <c r="CA546" s="697">
        <f>[52]ACCOUNTALLOC!CA546</f>
        <v>0</v>
      </c>
      <c r="CB546" s="697">
        <f>[52]ACCOUNTALLOC!CB546</f>
        <v>0</v>
      </c>
      <c r="CC546" s="697">
        <f>[52]ACCOUNTALLOC!CC546</f>
        <v>0</v>
      </c>
      <c r="CD546" s="697">
        <f>[52]ACCOUNTALLOC!CD546</f>
        <v>0</v>
      </c>
      <c r="CE546" s="697">
        <f>[52]ACCOUNTALLOC!CE546</f>
        <v>0</v>
      </c>
      <c r="CF546" s="698"/>
      <c r="CG546" s="697">
        <f>[52]ACCOUNTALLOC!CG546</f>
        <v>7277.1773269471823</v>
      </c>
      <c r="CH546" s="697">
        <f>[52]ACCOUNTALLOC!CH546</f>
        <v>0</v>
      </c>
      <c r="CI546" s="697">
        <f>[52]ACCOUNTALLOC!CI546</f>
        <v>0</v>
      </c>
      <c r="CJ546" s="697">
        <f>[52]ACCOUNTALLOC!CJ546</f>
        <v>0</v>
      </c>
      <c r="CK546" s="697">
        <f>[52]ACCOUNTALLOC!CK546</f>
        <v>0</v>
      </c>
      <c r="CL546" s="697">
        <f>[52]ACCOUNTALLOC!CL546</f>
        <v>0</v>
      </c>
      <c r="CM546" s="697">
        <f>[52]ACCOUNTALLOC!CM546</f>
        <v>7277.1773269471823</v>
      </c>
      <c r="CN546" s="698">
        <f>[52]ACCOUNTALLOC!CN546</f>
        <v>0</v>
      </c>
      <c r="CO546" s="697">
        <f>[52]ACCOUNTALLOC!CO546</f>
        <v>8290.9134719945505</v>
      </c>
      <c r="CP546" s="697">
        <f>[52]ACCOUNTALLOC!CP546</f>
        <v>0</v>
      </c>
      <c r="CQ546" s="697">
        <f>[52]ACCOUNTALLOC!CQ546</f>
        <v>0</v>
      </c>
      <c r="CR546" s="697">
        <f>[52]ACCOUNTALLOC!CR546</f>
        <v>0</v>
      </c>
      <c r="CS546" s="697">
        <f>[52]ACCOUNTALLOC!CS546</f>
        <v>0</v>
      </c>
      <c r="CT546" s="697">
        <f>[52]ACCOUNTALLOC!CT546</f>
        <v>0</v>
      </c>
      <c r="CU546" s="697">
        <f>[52]ACCOUNTALLOC!CU546</f>
        <v>8290.9134719945505</v>
      </c>
      <c r="CW546" s="65">
        <f>[52]ACCOUNTALLOC!CW546</f>
        <v>0</v>
      </c>
      <c r="CX546" s="65">
        <f>[52]ACCOUNTALLOC!CX546</f>
        <v>0</v>
      </c>
      <c r="CY546" s="65">
        <f>[52]ACCOUNTALLOC!CY546</f>
        <v>0</v>
      </c>
      <c r="CZ546" s="65">
        <f>[52]ACCOUNTALLOC!CZ546</f>
        <v>0</v>
      </c>
      <c r="DA546" s="65">
        <f>[52]ACCOUNTALLOC!DA546</f>
        <v>0</v>
      </c>
      <c r="DB546" s="65">
        <f>[52]ACCOUNTALLOC!DB546</f>
        <v>0</v>
      </c>
      <c r="DC546" s="65">
        <f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>[52]ACCOUNTALLOC!E547</f>
        <v>12022105.863777025</v>
      </c>
      <c r="F547" s="697">
        <f>[52]ACCOUNTALLOC!F547</f>
        <v>0</v>
      </c>
      <c r="G547" s="697">
        <f>[52]ACCOUNTALLOC!G547</f>
        <v>0</v>
      </c>
      <c r="H547" s="697">
        <f>[52]ACCOUNTALLOC!H547</f>
        <v>0</v>
      </c>
      <c r="I547" s="697">
        <f>[52]ACCOUNTALLOC!I547</f>
        <v>0</v>
      </c>
      <c r="J547" s="697">
        <f>[52]ACCOUNTALLOC!J547</f>
        <v>0</v>
      </c>
      <c r="K547" s="697">
        <f>[52]ACCOUNTALLOC!K547</f>
        <v>12022105.863777025</v>
      </c>
      <c r="L547" s="698"/>
      <c r="M547" s="697">
        <f>[52]ACCOUNTALLOC!M547</f>
        <v>2196645.9646255085</v>
      </c>
      <c r="N547" s="697">
        <f>[52]ACCOUNTALLOC!N547</f>
        <v>0</v>
      </c>
      <c r="O547" s="697">
        <f>[52]ACCOUNTALLOC!O547</f>
        <v>0</v>
      </c>
      <c r="P547" s="697">
        <f>[52]ACCOUNTALLOC!P547</f>
        <v>0</v>
      </c>
      <c r="Q547" s="697">
        <f>[52]ACCOUNTALLOC!Q547</f>
        <v>0</v>
      </c>
      <c r="R547" s="697">
        <f>[52]ACCOUNTALLOC!R547</f>
        <v>0</v>
      </c>
      <c r="S547" s="697">
        <f>[52]ACCOUNTALLOC!S547</f>
        <v>2196645.9646255085</v>
      </c>
      <c r="T547" s="698"/>
      <c r="U547" s="697">
        <f>[52]ACCOUNTALLOC!U547</f>
        <v>1707737.3565755244</v>
      </c>
      <c r="V547" s="697">
        <f>[52]ACCOUNTALLOC!V547</f>
        <v>0</v>
      </c>
      <c r="W547" s="697">
        <f>[52]ACCOUNTALLOC!W547</f>
        <v>0</v>
      </c>
      <c r="X547" s="697">
        <f>[52]ACCOUNTALLOC!X547</f>
        <v>0</v>
      </c>
      <c r="Y547" s="697">
        <f>[52]ACCOUNTALLOC!Y547</f>
        <v>0</v>
      </c>
      <c r="Z547" s="697">
        <f>[52]ACCOUNTALLOC!Z547</f>
        <v>0</v>
      </c>
      <c r="AA547" s="697">
        <f>[52]ACCOUNTALLOC!AA547</f>
        <v>1707737.3565755244</v>
      </c>
      <c r="AB547" s="698"/>
      <c r="AC547" s="697">
        <f>[52]ACCOUNTALLOC!AC547</f>
        <v>675554.13399717933</v>
      </c>
      <c r="AD547" s="697">
        <f>[52]ACCOUNTALLOC!AD547</f>
        <v>0</v>
      </c>
      <c r="AE547" s="697">
        <f>[52]ACCOUNTALLOC!AE547</f>
        <v>0</v>
      </c>
      <c r="AF547" s="697">
        <f>[52]ACCOUNTALLOC!AF547</f>
        <v>0</v>
      </c>
      <c r="AG547" s="697">
        <f>[52]ACCOUNTALLOC!AG547</f>
        <v>0</v>
      </c>
      <c r="AH547" s="697">
        <f>[52]ACCOUNTALLOC!AH547</f>
        <v>0</v>
      </c>
      <c r="AI547" s="697">
        <f>[52]ACCOUNTALLOC!AI547</f>
        <v>675554.13399717933</v>
      </c>
      <c r="AJ547" s="698"/>
      <c r="AK547" s="697">
        <f>[52]ACCOUNTALLOC!AK547</f>
        <v>632348.66445941688</v>
      </c>
      <c r="AL547" s="697">
        <f>[52]ACCOUNTALLOC!AL547</f>
        <v>0</v>
      </c>
      <c r="AM547" s="697">
        <f>[52]ACCOUNTALLOC!AM547</f>
        <v>0</v>
      </c>
      <c r="AN547" s="697">
        <f>[52]ACCOUNTALLOC!AN547</f>
        <v>0</v>
      </c>
      <c r="AO547" s="697">
        <f>[52]ACCOUNTALLOC!AO547</f>
        <v>0</v>
      </c>
      <c r="AP547" s="697">
        <f>[52]ACCOUNTALLOC!AP547</f>
        <v>0</v>
      </c>
      <c r="AQ547" s="697">
        <f>[52]ACCOUNTALLOC!AQ547</f>
        <v>632348.66445941688</v>
      </c>
      <c r="AR547" s="698"/>
      <c r="AS547" s="697">
        <f>[52]ACCOUNTALLOC!AS547</f>
        <v>15838.5014039486</v>
      </c>
      <c r="AT547" s="697">
        <f>[52]ACCOUNTALLOC!AT547</f>
        <v>0</v>
      </c>
      <c r="AU547" s="697">
        <f>[52]ACCOUNTALLOC!AU547</f>
        <v>0</v>
      </c>
      <c r="AV547" s="697">
        <f>[52]ACCOUNTALLOC!AV547</f>
        <v>0</v>
      </c>
      <c r="AW547" s="697">
        <f>[52]ACCOUNTALLOC!AW547</f>
        <v>0</v>
      </c>
      <c r="AX547" s="697">
        <f>[52]ACCOUNTALLOC!AX547</f>
        <v>0</v>
      </c>
      <c r="AY547" s="697">
        <f>[52]ACCOUNTALLOC!AY547</f>
        <v>15838.5014039486</v>
      </c>
      <c r="AZ547" s="698"/>
      <c r="BA547" s="697">
        <f>[52]ACCOUNTALLOC!BA547</f>
        <v>170404.05382168596</v>
      </c>
      <c r="BB547" s="697">
        <f>[52]ACCOUNTALLOC!BB547</f>
        <v>0</v>
      </c>
      <c r="BC547" s="697">
        <f>[52]ACCOUNTALLOC!BC547</f>
        <v>0</v>
      </c>
      <c r="BD547" s="697">
        <f>[52]ACCOUNTALLOC!BD547</f>
        <v>0</v>
      </c>
      <c r="BE547" s="697">
        <f>[52]ACCOUNTALLOC!BE547</f>
        <v>0</v>
      </c>
      <c r="BF547" s="697">
        <f>[52]ACCOUNTALLOC!BF547</f>
        <v>0</v>
      </c>
      <c r="BG547" s="697">
        <f>[52]ACCOUNTALLOC!BG547</f>
        <v>170404.05382168596</v>
      </c>
      <c r="BH547" s="698"/>
      <c r="BI547" s="697">
        <f>[52]ACCOUNTALLOC!BI547</f>
        <v>0</v>
      </c>
      <c r="BJ547" s="697">
        <f>[52]ACCOUNTALLOC!BJ547</f>
        <v>0</v>
      </c>
      <c r="BK547" s="697">
        <f>[52]ACCOUNTALLOC!BK547</f>
        <v>0</v>
      </c>
      <c r="BL547" s="697">
        <f>[52]ACCOUNTALLOC!BL547</f>
        <v>0</v>
      </c>
      <c r="BM547" s="697">
        <f>[52]ACCOUNTALLOC!BM547</f>
        <v>0</v>
      </c>
      <c r="BN547" s="697">
        <f>[52]ACCOUNTALLOC!BN547</f>
        <v>0</v>
      </c>
      <c r="BO547" s="697">
        <f>[52]ACCOUNTALLOC!BO547</f>
        <v>0</v>
      </c>
      <c r="BP547" s="698"/>
      <c r="BQ547" s="697">
        <f>[52]ACCOUNTALLOC!BQ547</f>
        <v>0</v>
      </c>
      <c r="BR547" s="697">
        <f>[52]ACCOUNTALLOC!BR547</f>
        <v>0</v>
      </c>
      <c r="BS547" s="697">
        <f>[52]ACCOUNTALLOC!BS547</f>
        <v>0</v>
      </c>
      <c r="BT547" s="697">
        <f>[52]ACCOUNTALLOC!BT547</f>
        <v>0</v>
      </c>
      <c r="BU547" s="697">
        <f>[52]ACCOUNTALLOC!BU547</f>
        <v>0</v>
      </c>
      <c r="BV547" s="697">
        <f>[52]ACCOUNTALLOC!BV547</f>
        <v>0</v>
      </c>
      <c r="BW547" s="697">
        <f>[52]ACCOUNTALLOC!BW547</f>
        <v>0</v>
      </c>
      <c r="BX547" s="698"/>
      <c r="BY547" s="697">
        <f>[52]ACCOUNTALLOC!BY547</f>
        <v>0</v>
      </c>
      <c r="BZ547" s="697">
        <f>[52]ACCOUNTALLOC!BZ547</f>
        <v>0</v>
      </c>
      <c r="CA547" s="697">
        <f>[52]ACCOUNTALLOC!CA547</f>
        <v>0</v>
      </c>
      <c r="CB547" s="697">
        <f>[52]ACCOUNTALLOC!CB547</f>
        <v>0</v>
      </c>
      <c r="CC547" s="697">
        <f>[52]ACCOUNTALLOC!CC547</f>
        <v>0</v>
      </c>
      <c r="CD547" s="697">
        <f>[52]ACCOUNTALLOC!CD547</f>
        <v>0</v>
      </c>
      <c r="CE547" s="697">
        <f>[52]ACCOUNTALLOC!CE547</f>
        <v>0</v>
      </c>
      <c r="CF547" s="698"/>
      <c r="CG547" s="697">
        <f>[52]ACCOUNTALLOC!CG547</f>
        <v>10564.84109135067</v>
      </c>
      <c r="CH547" s="697">
        <f>[52]ACCOUNTALLOC!CH547</f>
        <v>0</v>
      </c>
      <c r="CI547" s="697">
        <f>[52]ACCOUNTALLOC!CI547</f>
        <v>0</v>
      </c>
      <c r="CJ547" s="697">
        <f>[52]ACCOUNTALLOC!CJ547</f>
        <v>0</v>
      </c>
      <c r="CK547" s="697">
        <f>[52]ACCOUNTALLOC!CK547</f>
        <v>0</v>
      </c>
      <c r="CL547" s="697">
        <f>[52]ACCOUNTALLOC!CL547</f>
        <v>0</v>
      </c>
      <c r="CM547" s="697">
        <f>[52]ACCOUNTALLOC!CM547</f>
        <v>10564.84109135067</v>
      </c>
      <c r="CN547" s="698">
        <f>[52]ACCOUNTALLOC!CN547</f>
        <v>0</v>
      </c>
      <c r="CO547" s="697">
        <f>[52]ACCOUNTALLOC!CO547</f>
        <v>12036.560248354743</v>
      </c>
      <c r="CP547" s="697">
        <f>[52]ACCOUNTALLOC!CP547</f>
        <v>0</v>
      </c>
      <c r="CQ547" s="697">
        <f>[52]ACCOUNTALLOC!CQ547</f>
        <v>0</v>
      </c>
      <c r="CR547" s="697">
        <f>[52]ACCOUNTALLOC!CR547</f>
        <v>0</v>
      </c>
      <c r="CS547" s="697">
        <f>[52]ACCOUNTALLOC!CS547</f>
        <v>0</v>
      </c>
      <c r="CT547" s="697">
        <f>[52]ACCOUNTALLOC!CT547</f>
        <v>0</v>
      </c>
      <c r="CU547" s="697">
        <f>[52]ACCOUNTALLOC!CU547</f>
        <v>12036.560248354743</v>
      </c>
      <c r="CW547" s="65">
        <f>[52]ACCOUNTALLOC!CW547</f>
        <v>0</v>
      </c>
      <c r="CX547" s="65">
        <f>[52]ACCOUNTALLOC!CX547</f>
        <v>0</v>
      </c>
      <c r="CY547" s="65">
        <f>[52]ACCOUNTALLOC!CY547</f>
        <v>0</v>
      </c>
      <c r="CZ547" s="65">
        <f>[52]ACCOUNTALLOC!CZ547</f>
        <v>0</v>
      </c>
      <c r="DA547" s="65">
        <f>[52]ACCOUNTALLOC!DA547</f>
        <v>0</v>
      </c>
      <c r="DB547" s="65">
        <f>[52]ACCOUNTALLOC!DB547</f>
        <v>0</v>
      </c>
      <c r="DC547" s="65">
        <f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>[52]ACCOUNTALLOC!E548</f>
        <v>8803246.325757876</v>
      </c>
      <c r="F548" s="697">
        <f>[52]ACCOUNTALLOC!F548</f>
        <v>0</v>
      </c>
      <c r="G548" s="697">
        <f>[52]ACCOUNTALLOC!G548</f>
        <v>0</v>
      </c>
      <c r="H548" s="697">
        <f>[52]ACCOUNTALLOC!H548</f>
        <v>0</v>
      </c>
      <c r="I548" s="697">
        <f>[52]ACCOUNTALLOC!I548</f>
        <v>0</v>
      </c>
      <c r="J548" s="697">
        <f>[52]ACCOUNTALLOC!J548</f>
        <v>0</v>
      </c>
      <c r="K548" s="697">
        <f>[52]ACCOUNTALLOC!K548</f>
        <v>8803246.325757876</v>
      </c>
      <c r="L548" s="698"/>
      <c r="M548" s="697">
        <f>[52]ACCOUNTALLOC!M548</f>
        <v>1568630.7978229651</v>
      </c>
      <c r="N548" s="697">
        <f>[52]ACCOUNTALLOC!N548</f>
        <v>0</v>
      </c>
      <c r="O548" s="697">
        <f>[52]ACCOUNTALLOC!O548</f>
        <v>0</v>
      </c>
      <c r="P548" s="697">
        <f>[52]ACCOUNTALLOC!P548</f>
        <v>0</v>
      </c>
      <c r="Q548" s="697">
        <f>[52]ACCOUNTALLOC!Q548</f>
        <v>0</v>
      </c>
      <c r="R548" s="697">
        <f>[52]ACCOUNTALLOC!R548</f>
        <v>0</v>
      </c>
      <c r="S548" s="697">
        <f>[52]ACCOUNTALLOC!S548</f>
        <v>1568630.7978229651</v>
      </c>
      <c r="T548" s="698"/>
      <c r="U548" s="697">
        <f>[52]ACCOUNTALLOC!U548</f>
        <v>1463813.2585704878</v>
      </c>
      <c r="V548" s="697">
        <f>[52]ACCOUNTALLOC!V548</f>
        <v>0</v>
      </c>
      <c r="W548" s="697">
        <f>[52]ACCOUNTALLOC!W548</f>
        <v>0</v>
      </c>
      <c r="X548" s="697">
        <f>[52]ACCOUNTALLOC!X548</f>
        <v>0</v>
      </c>
      <c r="Y548" s="697">
        <f>[52]ACCOUNTALLOC!Y548</f>
        <v>0</v>
      </c>
      <c r="Z548" s="697">
        <f>[52]ACCOUNTALLOC!Z548</f>
        <v>0</v>
      </c>
      <c r="AA548" s="697">
        <f>[52]ACCOUNTALLOC!AA548</f>
        <v>1463813.2585704878</v>
      </c>
      <c r="AB548" s="698"/>
      <c r="AC548" s="697">
        <f>[52]ACCOUNTALLOC!AC548</f>
        <v>635547.13899224869</v>
      </c>
      <c r="AD548" s="697">
        <f>[52]ACCOUNTALLOC!AD548</f>
        <v>0</v>
      </c>
      <c r="AE548" s="697">
        <f>[52]ACCOUNTALLOC!AE548</f>
        <v>0</v>
      </c>
      <c r="AF548" s="697">
        <f>[52]ACCOUNTALLOC!AF548</f>
        <v>0</v>
      </c>
      <c r="AG548" s="697">
        <f>[52]ACCOUNTALLOC!AG548</f>
        <v>0</v>
      </c>
      <c r="AH548" s="697">
        <f>[52]ACCOUNTALLOC!AH548</f>
        <v>0</v>
      </c>
      <c r="AI548" s="697">
        <f>[52]ACCOUNTALLOC!AI548</f>
        <v>635547.13899224869</v>
      </c>
      <c r="AJ548" s="698"/>
      <c r="AK548" s="697">
        <f>[52]ACCOUNTALLOC!AK548</f>
        <v>453322.88479923527</v>
      </c>
      <c r="AL548" s="697">
        <f>[52]ACCOUNTALLOC!AL548</f>
        <v>0</v>
      </c>
      <c r="AM548" s="697">
        <f>[52]ACCOUNTALLOC!AM548</f>
        <v>0</v>
      </c>
      <c r="AN548" s="697">
        <f>[52]ACCOUNTALLOC!AN548</f>
        <v>0</v>
      </c>
      <c r="AO548" s="697">
        <f>[52]ACCOUNTALLOC!AO548</f>
        <v>0</v>
      </c>
      <c r="AP548" s="697">
        <f>[52]ACCOUNTALLOC!AP548</f>
        <v>0</v>
      </c>
      <c r="AQ548" s="697">
        <f>[52]ACCOUNTALLOC!AQ548</f>
        <v>453322.88479923527</v>
      </c>
      <c r="AR548" s="698"/>
      <c r="AS548" s="697">
        <f>[52]ACCOUNTALLOC!AS548</f>
        <v>5383.5741076458035</v>
      </c>
      <c r="AT548" s="697">
        <f>[52]ACCOUNTALLOC!AT548</f>
        <v>0</v>
      </c>
      <c r="AU548" s="697">
        <f>[52]ACCOUNTALLOC!AU548</f>
        <v>0</v>
      </c>
      <c r="AV548" s="697">
        <f>[52]ACCOUNTALLOC!AV548</f>
        <v>0</v>
      </c>
      <c r="AW548" s="697">
        <f>[52]ACCOUNTALLOC!AW548</f>
        <v>0</v>
      </c>
      <c r="AX548" s="697">
        <f>[52]ACCOUNTALLOC!AX548</f>
        <v>0</v>
      </c>
      <c r="AY548" s="697">
        <f>[52]ACCOUNTALLOC!AY548</f>
        <v>5383.5741076458035</v>
      </c>
      <c r="AZ548" s="698"/>
      <c r="BA548" s="697">
        <f>[52]ACCOUNTALLOC!BA548</f>
        <v>141153.42136215419</v>
      </c>
      <c r="BB548" s="697">
        <f>[52]ACCOUNTALLOC!BB548</f>
        <v>0</v>
      </c>
      <c r="BC548" s="697">
        <f>[52]ACCOUNTALLOC!BC548</f>
        <v>0</v>
      </c>
      <c r="BD548" s="697">
        <f>[52]ACCOUNTALLOC!BD548</f>
        <v>0</v>
      </c>
      <c r="BE548" s="697">
        <f>[52]ACCOUNTALLOC!BE548</f>
        <v>0</v>
      </c>
      <c r="BF548" s="697">
        <f>[52]ACCOUNTALLOC!BF548</f>
        <v>0</v>
      </c>
      <c r="BG548" s="697">
        <f>[52]ACCOUNTALLOC!BG548</f>
        <v>141153.42136215419</v>
      </c>
      <c r="BH548" s="698"/>
      <c r="BI548" s="697">
        <f>[52]ACCOUNTALLOC!BI548</f>
        <v>0</v>
      </c>
      <c r="BJ548" s="697">
        <f>[52]ACCOUNTALLOC!BJ548</f>
        <v>0</v>
      </c>
      <c r="BK548" s="697">
        <f>[52]ACCOUNTALLOC!BK548</f>
        <v>0</v>
      </c>
      <c r="BL548" s="697">
        <f>[52]ACCOUNTALLOC!BL548</f>
        <v>0</v>
      </c>
      <c r="BM548" s="697">
        <f>[52]ACCOUNTALLOC!BM548</f>
        <v>0</v>
      </c>
      <c r="BN548" s="697">
        <f>[52]ACCOUNTALLOC!BN548</f>
        <v>0</v>
      </c>
      <c r="BO548" s="697">
        <f>[52]ACCOUNTALLOC!BO548</f>
        <v>0</v>
      </c>
      <c r="BP548" s="698"/>
      <c r="BQ548" s="697">
        <f>[52]ACCOUNTALLOC!BQ548</f>
        <v>0</v>
      </c>
      <c r="BR548" s="697">
        <f>[52]ACCOUNTALLOC!BR548</f>
        <v>0</v>
      </c>
      <c r="BS548" s="697">
        <f>[52]ACCOUNTALLOC!BS548</f>
        <v>0</v>
      </c>
      <c r="BT548" s="697">
        <f>[52]ACCOUNTALLOC!BT548</f>
        <v>0</v>
      </c>
      <c r="BU548" s="697">
        <f>[52]ACCOUNTALLOC!BU548</f>
        <v>0</v>
      </c>
      <c r="BV548" s="697">
        <f>[52]ACCOUNTALLOC!BV548</f>
        <v>0</v>
      </c>
      <c r="BW548" s="697">
        <f>[52]ACCOUNTALLOC!BW548</f>
        <v>0</v>
      </c>
      <c r="BX548" s="698"/>
      <c r="BY548" s="697">
        <f>[52]ACCOUNTALLOC!BY548</f>
        <v>0</v>
      </c>
      <c r="BZ548" s="697">
        <f>[52]ACCOUNTALLOC!BZ548</f>
        <v>0</v>
      </c>
      <c r="CA548" s="697">
        <f>[52]ACCOUNTALLOC!CA548</f>
        <v>0</v>
      </c>
      <c r="CB548" s="697">
        <f>[52]ACCOUNTALLOC!CB548</f>
        <v>0</v>
      </c>
      <c r="CC548" s="697">
        <f>[52]ACCOUNTALLOC!CC548</f>
        <v>0</v>
      </c>
      <c r="CD548" s="697">
        <f>[52]ACCOUNTALLOC!CD548</f>
        <v>0</v>
      </c>
      <c r="CE548" s="697">
        <f>[52]ACCOUNTALLOC!CE548</f>
        <v>0</v>
      </c>
      <c r="CF548" s="698"/>
      <c r="CG548" s="697">
        <f>[52]ACCOUNTALLOC!CG548</f>
        <v>6032.1974941091539</v>
      </c>
      <c r="CH548" s="697">
        <f>[52]ACCOUNTALLOC!CH548</f>
        <v>0</v>
      </c>
      <c r="CI548" s="697">
        <f>[52]ACCOUNTALLOC!CI548</f>
        <v>0</v>
      </c>
      <c r="CJ548" s="697">
        <f>[52]ACCOUNTALLOC!CJ548</f>
        <v>0</v>
      </c>
      <c r="CK548" s="697">
        <f>[52]ACCOUNTALLOC!CK548</f>
        <v>0</v>
      </c>
      <c r="CL548" s="697">
        <f>[52]ACCOUNTALLOC!CL548</f>
        <v>0</v>
      </c>
      <c r="CM548" s="697">
        <f>[52]ACCOUNTALLOC!CM548</f>
        <v>6032.1974941091539</v>
      </c>
      <c r="CN548" s="698">
        <f>[52]ACCOUNTALLOC!CN548</f>
        <v>0</v>
      </c>
      <c r="CO548" s="697">
        <f>[52]ACCOUNTALLOC!CO548</f>
        <v>3580.4010932776905</v>
      </c>
      <c r="CP548" s="697">
        <f>[52]ACCOUNTALLOC!CP548</f>
        <v>0</v>
      </c>
      <c r="CQ548" s="697">
        <f>[52]ACCOUNTALLOC!CQ548</f>
        <v>0</v>
      </c>
      <c r="CR548" s="697">
        <f>[52]ACCOUNTALLOC!CR548</f>
        <v>0</v>
      </c>
      <c r="CS548" s="697">
        <f>[52]ACCOUNTALLOC!CS548</f>
        <v>0</v>
      </c>
      <c r="CT548" s="697">
        <f>[52]ACCOUNTALLOC!CT548</f>
        <v>0</v>
      </c>
      <c r="CU548" s="697">
        <f>[52]ACCOUNTALLOC!CU548</f>
        <v>3580.4010932776905</v>
      </c>
      <c r="CW548" s="65">
        <f>[52]ACCOUNTALLOC!CW548</f>
        <v>0</v>
      </c>
      <c r="CX548" s="65">
        <f>[52]ACCOUNTALLOC!CX548</f>
        <v>0</v>
      </c>
      <c r="CY548" s="65">
        <f>[52]ACCOUNTALLOC!CY548</f>
        <v>0</v>
      </c>
      <c r="CZ548" s="65">
        <f>[52]ACCOUNTALLOC!CZ548</f>
        <v>0</v>
      </c>
      <c r="DA548" s="65">
        <f>[52]ACCOUNTALLOC!DA548</f>
        <v>0</v>
      </c>
      <c r="DB548" s="65">
        <f>[52]ACCOUNTALLOC!DB548</f>
        <v>0</v>
      </c>
      <c r="DC548" s="65">
        <f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>[52]ACCOUNTALLOC!E549</f>
        <v>26136919.48404314</v>
      </c>
      <c r="F549" s="697">
        <f>[52]ACCOUNTALLOC!F549</f>
        <v>0</v>
      </c>
      <c r="G549" s="697">
        <f>[52]ACCOUNTALLOC!G549</f>
        <v>0</v>
      </c>
      <c r="H549" s="697">
        <f>[52]ACCOUNTALLOC!H549</f>
        <v>0</v>
      </c>
      <c r="I549" s="697">
        <f>[52]ACCOUNTALLOC!I549</f>
        <v>0</v>
      </c>
      <c r="J549" s="697">
        <f>[52]ACCOUNTALLOC!J549</f>
        <v>0</v>
      </c>
      <c r="K549" s="697">
        <f>[52]ACCOUNTALLOC!K549</f>
        <v>26136919.48404314</v>
      </c>
      <c r="L549" s="698"/>
      <c r="M549" s="697">
        <f>[52]ACCOUNTALLOC!M549</f>
        <v>4657279.297402774</v>
      </c>
      <c r="N549" s="697">
        <f>[52]ACCOUNTALLOC!N549</f>
        <v>0</v>
      </c>
      <c r="O549" s="697">
        <f>[52]ACCOUNTALLOC!O549</f>
        <v>0</v>
      </c>
      <c r="P549" s="697">
        <f>[52]ACCOUNTALLOC!P549</f>
        <v>0</v>
      </c>
      <c r="Q549" s="697">
        <f>[52]ACCOUNTALLOC!Q549</f>
        <v>0</v>
      </c>
      <c r="R549" s="697">
        <f>[52]ACCOUNTALLOC!R549</f>
        <v>0</v>
      </c>
      <c r="S549" s="697">
        <f>[52]ACCOUNTALLOC!S549</f>
        <v>4657279.297402774</v>
      </c>
      <c r="T549" s="698"/>
      <c r="U549" s="697">
        <f>[52]ACCOUNTALLOC!U549</f>
        <v>4346075.0572190629</v>
      </c>
      <c r="V549" s="697">
        <f>[52]ACCOUNTALLOC!V549</f>
        <v>0</v>
      </c>
      <c r="W549" s="697">
        <f>[52]ACCOUNTALLOC!W549</f>
        <v>0</v>
      </c>
      <c r="X549" s="697">
        <f>[52]ACCOUNTALLOC!X549</f>
        <v>0</v>
      </c>
      <c r="Y549" s="697">
        <f>[52]ACCOUNTALLOC!Y549</f>
        <v>0</v>
      </c>
      <c r="Z549" s="697">
        <f>[52]ACCOUNTALLOC!Z549</f>
        <v>0</v>
      </c>
      <c r="AA549" s="697">
        <f>[52]ACCOUNTALLOC!AA549</f>
        <v>4346075.0572190629</v>
      </c>
      <c r="AB549" s="698"/>
      <c r="AC549" s="697">
        <f>[52]ACCOUNTALLOC!AC549</f>
        <v>1886945.3137475743</v>
      </c>
      <c r="AD549" s="697">
        <f>[52]ACCOUNTALLOC!AD549</f>
        <v>0</v>
      </c>
      <c r="AE549" s="697">
        <f>[52]ACCOUNTALLOC!AE549</f>
        <v>0</v>
      </c>
      <c r="AF549" s="697">
        <f>[52]ACCOUNTALLOC!AF549</f>
        <v>0</v>
      </c>
      <c r="AG549" s="697">
        <f>[52]ACCOUNTALLOC!AG549</f>
        <v>0</v>
      </c>
      <c r="AH549" s="697">
        <f>[52]ACCOUNTALLOC!AH549</f>
        <v>0</v>
      </c>
      <c r="AI549" s="697">
        <f>[52]ACCOUNTALLOC!AI549</f>
        <v>1886945.3137475743</v>
      </c>
      <c r="AJ549" s="698"/>
      <c r="AK549" s="697">
        <f>[52]ACCOUNTALLOC!AK549</f>
        <v>1345919.8234182927</v>
      </c>
      <c r="AL549" s="697">
        <f>[52]ACCOUNTALLOC!AL549</f>
        <v>0</v>
      </c>
      <c r="AM549" s="697">
        <f>[52]ACCOUNTALLOC!AM549</f>
        <v>0</v>
      </c>
      <c r="AN549" s="697">
        <f>[52]ACCOUNTALLOC!AN549</f>
        <v>0</v>
      </c>
      <c r="AO549" s="697">
        <f>[52]ACCOUNTALLOC!AO549</f>
        <v>0</v>
      </c>
      <c r="AP549" s="697">
        <f>[52]ACCOUNTALLOC!AP549</f>
        <v>0</v>
      </c>
      <c r="AQ549" s="697">
        <f>[52]ACCOUNTALLOC!AQ549</f>
        <v>1345919.8234182927</v>
      </c>
      <c r="AR549" s="698"/>
      <c r="AS549" s="697">
        <f>[52]ACCOUNTALLOC!AS549</f>
        <v>15983.881148049548</v>
      </c>
      <c r="AT549" s="697">
        <f>[52]ACCOUNTALLOC!AT549</f>
        <v>0</v>
      </c>
      <c r="AU549" s="697">
        <f>[52]ACCOUNTALLOC!AU549</f>
        <v>0</v>
      </c>
      <c r="AV549" s="697">
        <f>[52]ACCOUNTALLOC!AV549</f>
        <v>0</v>
      </c>
      <c r="AW549" s="697">
        <f>[52]ACCOUNTALLOC!AW549</f>
        <v>0</v>
      </c>
      <c r="AX549" s="697">
        <f>[52]ACCOUNTALLOC!AX549</f>
        <v>0</v>
      </c>
      <c r="AY549" s="697">
        <f>[52]ACCOUNTALLOC!AY549</f>
        <v>15983.881148049548</v>
      </c>
      <c r="AZ549" s="698"/>
      <c r="BA549" s="697">
        <f>[52]ACCOUNTALLOC!BA549</f>
        <v>419085.80908898101</v>
      </c>
      <c r="BB549" s="697">
        <f>[52]ACCOUNTALLOC!BB549</f>
        <v>0</v>
      </c>
      <c r="BC549" s="697">
        <f>[52]ACCOUNTALLOC!BC549</f>
        <v>0</v>
      </c>
      <c r="BD549" s="697">
        <f>[52]ACCOUNTALLOC!BD549</f>
        <v>0</v>
      </c>
      <c r="BE549" s="697">
        <f>[52]ACCOUNTALLOC!BE549</f>
        <v>0</v>
      </c>
      <c r="BF549" s="697">
        <f>[52]ACCOUNTALLOC!BF549</f>
        <v>0</v>
      </c>
      <c r="BG549" s="697">
        <f>[52]ACCOUNTALLOC!BG549</f>
        <v>419085.80908898101</v>
      </c>
      <c r="BH549" s="698"/>
      <c r="BI549" s="697">
        <f>[52]ACCOUNTALLOC!BI549</f>
        <v>0</v>
      </c>
      <c r="BJ549" s="697">
        <f>[52]ACCOUNTALLOC!BJ549</f>
        <v>0</v>
      </c>
      <c r="BK549" s="697">
        <f>[52]ACCOUNTALLOC!BK549</f>
        <v>0</v>
      </c>
      <c r="BL549" s="697">
        <f>[52]ACCOUNTALLOC!BL549</f>
        <v>0</v>
      </c>
      <c r="BM549" s="697">
        <f>[52]ACCOUNTALLOC!BM549</f>
        <v>0</v>
      </c>
      <c r="BN549" s="697">
        <f>[52]ACCOUNTALLOC!BN549</f>
        <v>0</v>
      </c>
      <c r="BO549" s="697">
        <f>[52]ACCOUNTALLOC!BO549</f>
        <v>0</v>
      </c>
      <c r="BP549" s="698"/>
      <c r="BQ549" s="697">
        <f>[52]ACCOUNTALLOC!BQ549</f>
        <v>0</v>
      </c>
      <c r="BR549" s="697">
        <f>[52]ACCOUNTALLOC!BR549</f>
        <v>0</v>
      </c>
      <c r="BS549" s="697">
        <f>[52]ACCOUNTALLOC!BS549</f>
        <v>0</v>
      </c>
      <c r="BT549" s="697">
        <f>[52]ACCOUNTALLOC!BT549</f>
        <v>0</v>
      </c>
      <c r="BU549" s="697">
        <f>[52]ACCOUNTALLOC!BU549</f>
        <v>0</v>
      </c>
      <c r="BV549" s="697">
        <f>[52]ACCOUNTALLOC!BV549</f>
        <v>0</v>
      </c>
      <c r="BW549" s="697">
        <f>[52]ACCOUNTALLOC!BW549</f>
        <v>0</v>
      </c>
      <c r="BX549" s="698"/>
      <c r="BY549" s="697">
        <f>[52]ACCOUNTALLOC!BY549</f>
        <v>0</v>
      </c>
      <c r="BZ549" s="697">
        <f>[52]ACCOUNTALLOC!BZ549</f>
        <v>0</v>
      </c>
      <c r="CA549" s="697">
        <f>[52]ACCOUNTALLOC!CA549</f>
        <v>0</v>
      </c>
      <c r="CB549" s="697">
        <f>[52]ACCOUNTALLOC!CB549</f>
        <v>0</v>
      </c>
      <c r="CC549" s="697">
        <f>[52]ACCOUNTALLOC!CC549</f>
        <v>0</v>
      </c>
      <c r="CD549" s="697">
        <f>[52]ACCOUNTALLOC!CD549</f>
        <v>0</v>
      </c>
      <c r="CE549" s="697">
        <f>[52]ACCOUNTALLOC!CE549</f>
        <v>0</v>
      </c>
      <c r="CF549" s="698"/>
      <c r="CG549" s="697">
        <f>[52]ACCOUNTALLOC!CG549</f>
        <v>17909.649961067564</v>
      </c>
      <c r="CH549" s="697">
        <f>[52]ACCOUNTALLOC!CH549</f>
        <v>0</v>
      </c>
      <c r="CI549" s="697">
        <f>[52]ACCOUNTALLOC!CI549</f>
        <v>0</v>
      </c>
      <c r="CJ549" s="697">
        <f>[52]ACCOUNTALLOC!CJ549</f>
        <v>0</v>
      </c>
      <c r="CK549" s="697">
        <f>[52]ACCOUNTALLOC!CK549</f>
        <v>0</v>
      </c>
      <c r="CL549" s="697">
        <f>[52]ACCOUNTALLOC!CL549</f>
        <v>0</v>
      </c>
      <c r="CM549" s="697">
        <f>[52]ACCOUNTALLOC!CM549</f>
        <v>17909.649961067564</v>
      </c>
      <c r="CN549" s="698">
        <f>[52]ACCOUNTALLOC!CN549</f>
        <v>0</v>
      </c>
      <c r="CO549" s="697">
        <f>[52]ACCOUNTALLOC!CO549</f>
        <v>10630.243847859456</v>
      </c>
      <c r="CP549" s="697">
        <f>[52]ACCOUNTALLOC!CP549</f>
        <v>0</v>
      </c>
      <c r="CQ549" s="697">
        <f>[52]ACCOUNTALLOC!CQ549</f>
        <v>0</v>
      </c>
      <c r="CR549" s="697">
        <f>[52]ACCOUNTALLOC!CR549</f>
        <v>0</v>
      </c>
      <c r="CS549" s="697">
        <f>[52]ACCOUNTALLOC!CS549</f>
        <v>0</v>
      </c>
      <c r="CT549" s="697">
        <f>[52]ACCOUNTALLOC!CT549</f>
        <v>0</v>
      </c>
      <c r="CU549" s="697">
        <f>[52]ACCOUNTALLOC!CU549</f>
        <v>10630.243847859456</v>
      </c>
      <c r="CW549" s="65">
        <f>[52]ACCOUNTALLOC!CW549</f>
        <v>0</v>
      </c>
      <c r="CX549" s="65">
        <f>[52]ACCOUNTALLOC!CX549</f>
        <v>0</v>
      </c>
      <c r="CY549" s="65">
        <f>[52]ACCOUNTALLOC!CY549</f>
        <v>0</v>
      </c>
      <c r="CZ549" s="65">
        <f>[52]ACCOUNTALLOC!CZ549</f>
        <v>0</v>
      </c>
      <c r="DA549" s="65">
        <f>[52]ACCOUNTALLOC!DA549</f>
        <v>0</v>
      </c>
      <c r="DB549" s="65">
        <f>[52]ACCOUNTALLOC!DB549</f>
        <v>0</v>
      </c>
      <c r="DC549" s="65">
        <f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>[52]ACCOUNTALLOC!E550</f>
        <v>15558858.408078132</v>
      </c>
      <c r="F550" s="697">
        <f>[52]ACCOUNTALLOC!F550</f>
        <v>0</v>
      </c>
      <c r="G550" s="697">
        <f>[52]ACCOUNTALLOC!G550</f>
        <v>0</v>
      </c>
      <c r="H550" s="697">
        <f>[52]ACCOUNTALLOC!H550</f>
        <v>0</v>
      </c>
      <c r="I550" s="697">
        <f>[52]ACCOUNTALLOC!I550</f>
        <v>0</v>
      </c>
      <c r="J550" s="697">
        <f>[52]ACCOUNTALLOC!J550</f>
        <v>0</v>
      </c>
      <c r="K550" s="697">
        <f>[52]ACCOUNTALLOC!K550</f>
        <v>15558858.408078132</v>
      </c>
      <c r="L550" s="698"/>
      <c r="M550" s="697">
        <f>[52]ACCOUNTALLOC!M550</f>
        <v>2453563.8691945719</v>
      </c>
      <c r="N550" s="697">
        <f>[52]ACCOUNTALLOC!N550</f>
        <v>0</v>
      </c>
      <c r="O550" s="697">
        <f>[52]ACCOUNTALLOC!O550</f>
        <v>0</v>
      </c>
      <c r="P550" s="697">
        <f>[52]ACCOUNTALLOC!P550</f>
        <v>0</v>
      </c>
      <c r="Q550" s="697">
        <f>[52]ACCOUNTALLOC!Q550</f>
        <v>0</v>
      </c>
      <c r="R550" s="697">
        <f>[52]ACCOUNTALLOC!R550</f>
        <v>0</v>
      </c>
      <c r="S550" s="697">
        <f>[52]ACCOUNTALLOC!S550</f>
        <v>2453563.8691945719</v>
      </c>
      <c r="T550" s="698"/>
      <c r="U550" s="697">
        <f>[52]ACCOUNTALLOC!U550</f>
        <v>885151.63384795154</v>
      </c>
      <c r="V550" s="697">
        <f>[52]ACCOUNTALLOC!V550</f>
        <v>0</v>
      </c>
      <c r="W550" s="697">
        <f>[52]ACCOUNTALLOC!W550</f>
        <v>0</v>
      </c>
      <c r="X550" s="697">
        <f>[52]ACCOUNTALLOC!X550</f>
        <v>0</v>
      </c>
      <c r="Y550" s="697">
        <f>[52]ACCOUNTALLOC!Y550</f>
        <v>0</v>
      </c>
      <c r="Z550" s="697">
        <f>[52]ACCOUNTALLOC!Z550</f>
        <v>0</v>
      </c>
      <c r="AA550" s="697">
        <f>[52]ACCOUNTALLOC!AA550</f>
        <v>885151.63384795154</v>
      </c>
      <c r="AB550" s="698"/>
      <c r="AC550" s="697">
        <f>[52]ACCOUNTALLOC!AC550</f>
        <v>211251.65846275602</v>
      </c>
      <c r="AD550" s="697">
        <f>[52]ACCOUNTALLOC!AD550</f>
        <v>0</v>
      </c>
      <c r="AE550" s="697">
        <f>[52]ACCOUNTALLOC!AE550</f>
        <v>0</v>
      </c>
      <c r="AF550" s="697">
        <f>[52]ACCOUNTALLOC!AF550</f>
        <v>0</v>
      </c>
      <c r="AG550" s="697">
        <f>[52]ACCOUNTALLOC!AG550</f>
        <v>0</v>
      </c>
      <c r="AH550" s="697">
        <f>[52]ACCOUNTALLOC!AH550</f>
        <v>0</v>
      </c>
      <c r="AI550" s="697">
        <f>[52]ACCOUNTALLOC!AI550</f>
        <v>211251.65846275602</v>
      </c>
      <c r="AJ550" s="698"/>
      <c r="AK550" s="697">
        <f>[52]ACCOUNTALLOC!AK550</f>
        <v>101619.41317769684</v>
      </c>
      <c r="AL550" s="697">
        <f>[52]ACCOUNTALLOC!AL550</f>
        <v>0</v>
      </c>
      <c r="AM550" s="697">
        <f>[52]ACCOUNTALLOC!AM550</f>
        <v>0</v>
      </c>
      <c r="AN550" s="697">
        <f>[52]ACCOUNTALLOC!AN550</f>
        <v>0</v>
      </c>
      <c r="AO550" s="697">
        <f>[52]ACCOUNTALLOC!AO550</f>
        <v>0</v>
      </c>
      <c r="AP550" s="697">
        <f>[52]ACCOUNTALLOC!AP550</f>
        <v>0</v>
      </c>
      <c r="AQ550" s="697">
        <f>[52]ACCOUNTALLOC!AQ550</f>
        <v>101619.41317769684</v>
      </c>
      <c r="AR550" s="698"/>
      <c r="AS550" s="697">
        <f>[52]ACCOUNTALLOC!AS550</f>
        <v>0</v>
      </c>
      <c r="AT550" s="697">
        <f>[52]ACCOUNTALLOC!AT550</f>
        <v>0</v>
      </c>
      <c r="AU550" s="697">
        <f>[52]ACCOUNTALLOC!AU550</f>
        <v>0</v>
      </c>
      <c r="AV550" s="697">
        <f>[52]ACCOUNTALLOC!AV550</f>
        <v>0</v>
      </c>
      <c r="AW550" s="697">
        <f>[52]ACCOUNTALLOC!AW550</f>
        <v>0</v>
      </c>
      <c r="AX550" s="697">
        <f>[52]ACCOUNTALLOC!AX550</f>
        <v>0</v>
      </c>
      <c r="AY550" s="697">
        <f>[52]ACCOUNTALLOC!AY550</f>
        <v>0</v>
      </c>
      <c r="AZ550" s="698"/>
      <c r="BA550" s="697">
        <f>[52]ACCOUNTALLOC!BA550</f>
        <v>5823.957960710808</v>
      </c>
      <c r="BB550" s="697">
        <f>[52]ACCOUNTALLOC!BB550</f>
        <v>0</v>
      </c>
      <c r="BC550" s="697">
        <f>[52]ACCOUNTALLOC!BC550</f>
        <v>0</v>
      </c>
      <c r="BD550" s="697">
        <f>[52]ACCOUNTALLOC!BD550</f>
        <v>0</v>
      </c>
      <c r="BE550" s="697">
        <f>[52]ACCOUNTALLOC!BE550</f>
        <v>0</v>
      </c>
      <c r="BF550" s="697">
        <f>[52]ACCOUNTALLOC!BF550</f>
        <v>0</v>
      </c>
      <c r="BG550" s="697">
        <f>[52]ACCOUNTALLOC!BG550</f>
        <v>5823.957960710808</v>
      </c>
      <c r="BH550" s="698"/>
      <c r="BI550" s="697">
        <f>[52]ACCOUNTALLOC!BI550</f>
        <v>197247.081502015</v>
      </c>
      <c r="BJ550" s="697">
        <f>[52]ACCOUNTALLOC!BJ550</f>
        <v>0</v>
      </c>
      <c r="BK550" s="697">
        <f>[52]ACCOUNTALLOC!BK550</f>
        <v>0</v>
      </c>
      <c r="BL550" s="697">
        <f>[52]ACCOUNTALLOC!BL550</f>
        <v>0</v>
      </c>
      <c r="BM550" s="697">
        <f>[52]ACCOUNTALLOC!BM550</f>
        <v>0</v>
      </c>
      <c r="BN550" s="697">
        <f>[52]ACCOUNTALLOC!BN550</f>
        <v>0</v>
      </c>
      <c r="BO550" s="697">
        <f>[52]ACCOUNTALLOC!BO550</f>
        <v>197247.081502015</v>
      </c>
      <c r="BP550" s="698"/>
      <c r="BQ550" s="697">
        <f>[52]ACCOUNTALLOC!BQ550</f>
        <v>0</v>
      </c>
      <c r="BR550" s="697">
        <f>[52]ACCOUNTALLOC!BR550</f>
        <v>0</v>
      </c>
      <c r="BS550" s="697">
        <f>[52]ACCOUNTALLOC!BS550</f>
        <v>0</v>
      </c>
      <c r="BT550" s="697">
        <f>[52]ACCOUNTALLOC!BT550</f>
        <v>0</v>
      </c>
      <c r="BU550" s="697">
        <f>[52]ACCOUNTALLOC!BU550</f>
        <v>0</v>
      </c>
      <c r="BV550" s="697">
        <f>[52]ACCOUNTALLOC!BV550</f>
        <v>0</v>
      </c>
      <c r="BW550" s="697">
        <f>[52]ACCOUNTALLOC!BW550</f>
        <v>0</v>
      </c>
      <c r="BX550" s="698"/>
      <c r="BY550" s="697">
        <f>[52]ACCOUNTALLOC!BY550</f>
        <v>0</v>
      </c>
      <c r="BZ550" s="697">
        <f>[52]ACCOUNTALLOC!BZ550</f>
        <v>0</v>
      </c>
      <c r="CA550" s="697">
        <f>[52]ACCOUNTALLOC!CA550</f>
        <v>0</v>
      </c>
      <c r="CB550" s="697">
        <f>[52]ACCOUNTALLOC!CB550</f>
        <v>0</v>
      </c>
      <c r="CC550" s="697">
        <f>[52]ACCOUNTALLOC!CC550</f>
        <v>0</v>
      </c>
      <c r="CD550" s="697">
        <f>[52]ACCOUNTALLOC!CD550</f>
        <v>0</v>
      </c>
      <c r="CE550" s="697">
        <f>[52]ACCOUNTALLOC!CE550</f>
        <v>0</v>
      </c>
      <c r="CF550" s="698"/>
      <c r="CG550" s="697">
        <f>[52]ACCOUNTALLOC!CG550</f>
        <v>826972.48304086004</v>
      </c>
      <c r="CH550" s="697">
        <f>[52]ACCOUNTALLOC!CH550</f>
        <v>0</v>
      </c>
      <c r="CI550" s="697">
        <f>[52]ACCOUNTALLOC!CI550</f>
        <v>0</v>
      </c>
      <c r="CJ550" s="697">
        <f>[52]ACCOUNTALLOC!CJ550</f>
        <v>0</v>
      </c>
      <c r="CK550" s="697">
        <f>[52]ACCOUNTALLOC!CK550</f>
        <v>0</v>
      </c>
      <c r="CL550" s="697">
        <f>[52]ACCOUNTALLOC!CL550</f>
        <v>0</v>
      </c>
      <c r="CM550" s="697">
        <f>[52]ACCOUNTALLOC!CM550</f>
        <v>826972.48304086004</v>
      </c>
      <c r="CN550" s="698">
        <f>[52]ACCOUNTALLOC!CN550</f>
        <v>0</v>
      </c>
      <c r="CO550" s="697">
        <f>[52]ACCOUNTALLOC!CO550</f>
        <v>2390.8847353073461</v>
      </c>
      <c r="CP550" s="697">
        <f>[52]ACCOUNTALLOC!CP550</f>
        <v>0</v>
      </c>
      <c r="CQ550" s="697">
        <f>[52]ACCOUNTALLOC!CQ550</f>
        <v>0</v>
      </c>
      <c r="CR550" s="697">
        <f>[52]ACCOUNTALLOC!CR550</f>
        <v>0</v>
      </c>
      <c r="CS550" s="697">
        <f>[52]ACCOUNTALLOC!CS550</f>
        <v>0</v>
      </c>
      <c r="CT550" s="697">
        <f>[52]ACCOUNTALLOC!CT550</f>
        <v>0</v>
      </c>
      <c r="CU550" s="697">
        <f>[52]ACCOUNTALLOC!CU550</f>
        <v>2390.8847353073461</v>
      </c>
      <c r="CW550" s="65">
        <f>[52]ACCOUNTALLOC!CW550</f>
        <v>0</v>
      </c>
      <c r="CX550" s="65">
        <f>[52]ACCOUNTALLOC!CX550</f>
        <v>0</v>
      </c>
      <c r="CY550" s="65">
        <f>[52]ACCOUNTALLOC!CY550</f>
        <v>0</v>
      </c>
      <c r="CZ550" s="65">
        <f>[52]ACCOUNTALLOC!CZ550</f>
        <v>0</v>
      </c>
      <c r="DA550" s="65">
        <f>[52]ACCOUNTALLOC!DA550</f>
        <v>0</v>
      </c>
      <c r="DB550" s="65">
        <f>[52]ACCOUNTALLOC!DB550</f>
        <v>0</v>
      </c>
      <c r="DC550" s="65">
        <f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>[52]ACCOUNTALLOC!E551</f>
        <v>0</v>
      </c>
      <c r="F551" s="697">
        <f>[52]ACCOUNTALLOC!F551</f>
        <v>0</v>
      </c>
      <c r="G551" s="697">
        <f>[52]ACCOUNTALLOC!G551</f>
        <v>5770232.7534907376</v>
      </c>
      <c r="H551" s="697">
        <f>[52]ACCOUNTALLOC!H551</f>
        <v>0</v>
      </c>
      <c r="I551" s="697">
        <f>[52]ACCOUNTALLOC!I551</f>
        <v>0</v>
      </c>
      <c r="J551" s="697">
        <f>[52]ACCOUNTALLOC!J551</f>
        <v>0</v>
      </c>
      <c r="K551" s="697">
        <f>[52]ACCOUNTALLOC!K551</f>
        <v>5770232.7534907376</v>
      </c>
      <c r="L551" s="698"/>
      <c r="M551" s="697">
        <f>[52]ACCOUNTALLOC!M551</f>
        <v>0</v>
      </c>
      <c r="N551" s="697">
        <f>[52]ACCOUNTALLOC!N551</f>
        <v>0</v>
      </c>
      <c r="O551" s="697">
        <f>[52]ACCOUNTALLOC!O551</f>
        <v>169604.63106701686</v>
      </c>
      <c r="P551" s="697">
        <f>[52]ACCOUNTALLOC!P551</f>
        <v>0</v>
      </c>
      <c r="Q551" s="697">
        <f>[52]ACCOUNTALLOC!Q551</f>
        <v>0</v>
      </c>
      <c r="R551" s="697">
        <f>[52]ACCOUNTALLOC!R551</f>
        <v>0</v>
      </c>
      <c r="S551" s="697">
        <f>[52]ACCOUNTALLOC!S551</f>
        <v>169604.63106701686</v>
      </c>
      <c r="T551" s="698"/>
      <c r="U551" s="697">
        <f>[52]ACCOUNTALLOC!U551</f>
        <v>0</v>
      </c>
      <c r="V551" s="697">
        <f>[52]ACCOUNTALLOC!V551</f>
        <v>0</v>
      </c>
      <c r="W551" s="697">
        <f>[52]ACCOUNTALLOC!W551</f>
        <v>6498.2257651022683</v>
      </c>
      <c r="X551" s="697">
        <f>[52]ACCOUNTALLOC!X551</f>
        <v>0</v>
      </c>
      <c r="Y551" s="697">
        <f>[52]ACCOUNTALLOC!Y551</f>
        <v>0</v>
      </c>
      <c r="Z551" s="697">
        <f>[52]ACCOUNTALLOC!Z551</f>
        <v>0</v>
      </c>
      <c r="AA551" s="697">
        <f>[52]ACCOUNTALLOC!AA551</f>
        <v>6498.2257651022683</v>
      </c>
      <c r="AB551" s="698"/>
      <c r="AC551" s="697">
        <f>[52]ACCOUNTALLOC!AC551</f>
        <v>0</v>
      </c>
      <c r="AD551" s="697">
        <f>[52]ACCOUNTALLOC!AD551</f>
        <v>0</v>
      </c>
      <c r="AE551" s="697">
        <f>[52]ACCOUNTALLOC!AE551</f>
        <v>140.78967714472898</v>
      </c>
      <c r="AF551" s="697">
        <f>[52]ACCOUNTALLOC!AF551</f>
        <v>0</v>
      </c>
      <c r="AG551" s="697">
        <f>[52]ACCOUNTALLOC!AG551</f>
        <v>0</v>
      </c>
      <c r="AH551" s="697">
        <f>[52]ACCOUNTALLOC!AH551</f>
        <v>0</v>
      </c>
      <c r="AI551" s="697">
        <f>[52]ACCOUNTALLOC!AI551</f>
        <v>140.78967714472898</v>
      </c>
      <c r="AJ551" s="698"/>
      <c r="AK551" s="697">
        <f>[52]ACCOUNTALLOC!AK551</f>
        <v>0</v>
      </c>
      <c r="AL551" s="697">
        <f>[52]ACCOUNTALLOC!AL551</f>
        <v>0</v>
      </c>
      <c r="AM551" s="697">
        <f>[52]ACCOUNTALLOC!AM551</f>
        <v>0</v>
      </c>
      <c r="AN551" s="697">
        <f>[52]ACCOUNTALLOC!AN551</f>
        <v>0</v>
      </c>
      <c r="AO551" s="697">
        <f>[52]ACCOUNTALLOC!AO551</f>
        <v>0</v>
      </c>
      <c r="AP551" s="697">
        <f>[52]ACCOUNTALLOC!AP551</f>
        <v>0</v>
      </c>
      <c r="AQ551" s="697">
        <f>[52]ACCOUNTALLOC!AQ551</f>
        <v>0</v>
      </c>
      <c r="AR551" s="698"/>
      <c r="AS551" s="697">
        <f>[52]ACCOUNTALLOC!AS551</f>
        <v>0</v>
      </c>
      <c r="AT551" s="697">
        <f>[52]ACCOUNTALLOC!AT551</f>
        <v>0</v>
      </c>
      <c r="AU551" s="697">
        <f>[52]ACCOUNTALLOC!AU551</f>
        <v>0</v>
      </c>
      <c r="AV551" s="697">
        <f>[52]ACCOUNTALLOC!AV551</f>
        <v>0</v>
      </c>
      <c r="AW551" s="697">
        <f>[52]ACCOUNTALLOC!AW551</f>
        <v>0</v>
      </c>
      <c r="AX551" s="697">
        <f>[52]ACCOUNTALLOC!AX551</f>
        <v>0</v>
      </c>
      <c r="AY551" s="697">
        <f>[52]ACCOUNTALLOC!AY551</f>
        <v>0</v>
      </c>
      <c r="AZ551" s="698"/>
      <c r="BA551" s="697">
        <f>[52]ACCOUNTALLOC!BA551</f>
        <v>0</v>
      </c>
      <c r="BB551" s="697">
        <f>[52]ACCOUNTALLOC!BB551</f>
        <v>0</v>
      </c>
      <c r="BC551" s="697">
        <f>[52]ACCOUNTALLOC!BC551</f>
        <v>0</v>
      </c>
      <c r="BD551" s="697">
        <f>[52]ACCOUNTALLOC!BD551</f>
        <v>0</v>
      </c>
      <c r="BE551" s="697">
        <f>[52]ACCOUNTALLOC!BE551</f>
        <v>0</v>
      </c>
      <c r="BF551" s="697">
        <f>[52]ACCOUNTALLOC!BF551</f>
        <v>0</v>
      </c>
      <c r="BG551" s="697">
        <f>[52]ACCOUNTALLOC!BG551</f>
        <v>0</v>
      </c>
      <c r="BH551" s="698"/>
      <c r="BI551" s="697">
        <f>[52]ACCOUNTALLOC!BI551</f>
        <v>0</v>
      </c>
      <c r="BJ551" s="697">
        <f>[52]ACCOUNTALLOC!BJ551</f>
        <v>0</v>
      </c>
      <c r="BK551" s="697">
        <f>[52]ACCOUNTALLOC!BK551</f>
        <v>0</v>
      </c>
      <c r="BL551" s="697">
        <f>[52]ACCOUNTALLOC!BL551</f>
        <v>0</v>
      </c>
      <c r="BM551" s="697">
        <f>[52]ACCOUNTALLOC!BM551</f>
        <v>0</v>
      </c>
      <c r="BN551" s="697">
        <f>[52]ACCOUNTALLOC!BN551</f>
        <v>0</v>
      </c>
      <c r="BO551" s="697">
        <f>[52]ACCOUNTALLOC!BO551</f>
        <v>0</v>
      </c>
      <c r="BP551" s="698"/>
      <c r="BQ551" s="697">
        <f>[52]ACCOUNTALLOC!BQ551</f>
        <v>0</v>
      </c>
      <c r="BR551" s="697">
        <f>[52]ACCOUNTALLOC!BR551</f>
        <v>0</v>
      </c>
      <c r="BS551" s="697">
        <f>[52]ACCOUNTALLOC!BS551</f>
        <v>0</v>
      </c>
      <c r="BT551" s="697">
        <f>[52]ACCOUNTALLOC!BT551</f>
        <v>0</v>
      </c>
      <c r="BU551" s="697">
        <f>[52]ACCOUNTALLOC!BU551</f>
        <v>0</v>
      </c>
      <c r="BV551" s="697">
        <f>[52]ACCOUNTALLOC!BV551</f>
        <v>0</v>
      </c>
      <c r="BW551" s="697">
        <f>[52]ACCOUNTALLOC!BW551</f>
        <v>0</v>
      </c>
      <c r="BX551" s="698"/>
      <c r="BY551" s="697">
        <f>[52]ACCOUNTALLOC!BY551</f>
        <v>0</v>
      </c>
      <c r="BZ551" s="697">
        <f>[52]ACCOUNTALLOC!BZ551</f>
        <v>0</v>
      </c>
      <c r="CA551" s="697">
        <f>[52]ACCOUNTALLOC!CA551</f>
        <v>0</v>
      </c>
      <c r="CB551" s="697">
        <f>[52]ACCOUNTALLOC!CB551</f>
        <v>0</v>
      </c>
      <c r="CC551" s="697">
        <f>[52]ACCOUNTALLOC!CC551</f>
        <v>0</v>
      </c>
      <c r="CD551" s="697">
        <f>[52]ACCOUNTALLOC!CD551</f>
        <v>0</v>
      </c>
      <c r="CE551" s="697">
        <f>[52]ACCOUNTALLOC!CE551</f>
        <v>0</v>
      </c>
      <c r="CF551" s="698"/>
      <c r="CG551" s="697">
        <f>[52]ACCOUNTALLOC!CG551</f>
        <v>0</v>
      </c>
      <c r="CH551" s="697">
        <f>[52]ACCOUNTALLOC!CH551</f>
        <v>0</v>
      </c>
      <c r="CI551" s="697">
        <f>[52]ACCOUNTALLOC!CI551</f>
        <v>0</v>
      </c>
      <c r="CJ551" s="697">
        <f>[52]ACCOUNTALLOC!CJ551</f>
        <v>0</v>
      </c>
      <c r="CK551" s="697">
        <f>[52]ACCOUNTALLOC!CK551</f>
        <v>0</v>
      </c>
      <c r="CL551" s="697">
        <f>[52]ACCOUNTALLOC!CL551</f>
        <v>0</v>
      </c>
      <c r="CM551" s="697">
        <f>[52]ACCOUNTALLOC!CM551</f>
        <v>0</v>
      </c>
      <c r="CN551" s="698">
        <f>[52]ACCOUNTALLOC!CN551</f>
        <v>0</v>
      </c>
      <c r="CO551" s="697">
        <f>[52]ACCOUNTALLOC!CO551</f>
        <v>0</v>
      </c>
      <c r="CP551" s="697">
        <f>[52]ACCOUNTALLOC!CP551</f>
        <v>0</v>
      </c>
      <c r="CQ551" s="697">
        <f>[52]ACCOUNTALLOC!CQ551</f>
        <v>0</v>
      </c>
      <c r="CR551" s="697">
        <f>[52]ACCOUNTALLOC!CR551</f>
        <v>0</v>
      </c>
      <c r="CS551" s="697">
        <f>[52]ACCOUNTALLOC!CS551</f>
        <v>0</v>
      </c>
      <c r="CT551" s="697">
        <f>[52]ACCOUNTALLOC!CT551</f>
        <v>0</v>
      </c>
      <c r="CU551" s="697">
        <f>[52]ACCOUNTALLOC!CU551</f>
        <v>0</v>
      </c>
      <c r="CW551" s="65">
        <f>[52]ACCOUNTALLOC!CW551</f>
        <v>0</v>
      </c>
      <c r="CX551" s="65">
        <f>[52]ACCOUNTALLOC!CX551</f>
        <v>0</v>
      </c>
      <c r="CY551" s="65">
        <f>[52]ACCOUNTALLOC!CY551</f>
        <v>0</v>
      </c>
      <c r="CZ551" s="65">
        <f>[52]ACCOUNTALLOC!CZ551</f>
        <v>0</v>
      </c>
      <c r="DA551" s="65">
        <f>[52]ACCOUNTALLOC!DA551</f>
        <v>0</v>
      </c>
      <c r="DB551" s="65">
        <f>[52]ACCOUNTALLOC!DB551</f>
        <v>0</v>
      </c>
      <c r="DC551" s="65">
        <f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>[52]ACCOUNTALLOC!E552</f>
        <v>0</v>
      </c>
      <c r="F552" s="697">
        <f>[52]ACCOUNTALLOC!F552</f>
        <v>0</v>
      </c>
      <c r="G552" s="697">
        <f>[52]ACCOUNTALLOC!G552</f>
        <v>10053641.400099199</v>
      </c>
      <c r="H552" s="697">
        <f>[52]ACCOUNTALLOC!H552</f>
        <v>0</v>
      </c>
      <c r="I552" s="697">
        <f>[52]ACCOUNTALLOC!I552</f>
        <v>0</v>
      </c>
      <c r="J552" s="697">
        <f>[52]ACCOUNTALLOC!J552</f>
        <v>0</v>
      </c>
      <c r="K552" s="697">
        <f>[52]ACCOUNTALLOC!K552</f>
        <v>10053641.400099199</v>
      </c>
      <c r="L552" s="698"/>
      <c r="M552" s="697">
        <f>[52]ACCOUNTALLOC!M552</f>
        <v>0</v>
      </c>
      <c r="N552" s="697">
        <f>[52]ACCOUNTALLOC!N552</f>
        <v>0</v>
      </c>
      <c r="O552" s="697">
        <f>[52]ACCOUNTALLOC!O552</f>
        <v>2821910.7948202551</v>
      </c>
      <c r="P552" s="697">
        <f>[52]ACCOUNTALLOC!P552</f>
        <v>0</v>
      </c>
      <c r="Q552" s="697">
        <f>[52]ACCOUNTALLOC!Q552</f>
        <v>0</v>
      </c>
      <c r="R552" s="697">
        <f>[52]ACCOUNTALLOC!R552</f>
        <v>0</v>
      </c>
      <c r="S552" s="697">
        <f>[52]ACCOUNTALLOC!S552</f>
        <v>2821910.7948202551</v>
      </c>
      <c r="T552" s="698"/>
      <c r="U552" s="697">
        <f>[52]ACCOUNTALLOC!U552</f>
        <v>0</v>
      </c>
      <c r="V552" s="697">
        <f>[52]ACCOUNTALLOC!V552</f>
        <v>0</v>
      </c>
      <c r="W552" s="697">
        <f>[52]ACCOUNTALLOC!W552</f>
        <v>833976.50522781222</v>
      </c>
      <c r="X552" s="697">
        <f>[52]ACCOUNTALLOC!X552</f>
        <v>0</v>
      </c>
      <c r="Y552" s="697">
        <f>[52]ACCOUNTALLOC!Y552</f>
        <v>0</v>
      </c>
      <c r="Z552" s="697">
        <f>[52]ACCOUNTALLOC!Z552</f>
        <v>0</v>
      </c>
      <c r="AA552" s="697">
        <f>[52]ACCOUNTALLOC!AA552</f>
        <v>833976.50522781222</v>
      </c>
      <c r="AB552" s="698"/>
      <c r="AC552" s="697">
        <f>[52]ACCOUNTALLOC!AC552</f>
        <v>0</v>
      </c>
      <c r="AD552" s="697">
        <f>[52]ACCOUNTALLOC!AD552</f>
        <v>0</v>
      </c>
      <c r="AE552" s="697">
        <f>[52]ACCOUNTALLOC!AE552</f>
        <v>93731.805714208371</v>
      </c>
      <c r="AF552" s="697">
        <f>[52]ACCOUNTALLOC!AF552</f>
        <v>0</v>
      </c>
      <c r="AG552" s="697">
        <f>[52]ACCOUNTALLOC!AG552</f>
        <v>0</v>
      </c>
      <c r="AH552" s="697">
        <f>[52]ACCOUNTALLOC!AH552</f>
        <v>0</v>
      </c>
      <c r="AI552" s="697">
        <f>[52]ACCOUNTALLOC!AI552</f>
        <v>93731.805714208371</v>
      </c>
      <c r="AJ552" s="698"/>
      <c r="AK552" s="697">
        <f>[52]ACCOUNTALLOC!AK552</f>
        <v>0</v>
      </c>
      <c r="AL552" s="697">
        <f>[52]ACCOUNTALLOC!AL552</f>
        <v>0</v>
      </c>
      <c r="AM552" s="697">
        <f>[52]ACCOUNTALLOC!AM552</f>
        <v>1122700.9247211104</v>
      </c>
      <c r="AN552" s="697">
        <f>[52]ACCOUNTALLOC!AN552</f>
        <v>0</v>
      </c>
      <c r="AO552" s="697">
        <f>[52]ACCOUNTALLOC!AO552</f>
        <v>0</v>
      </c>
      <c r="AP552" s="697">
        <f>[52]ACCOUNTALLOC!AP552</f>
        <v>0</v>
      </c>
      <c r="AQ552" s="697">
        <f>[52]ACCOUNTALLOC!AQ552</f>
        <v>1122700.9247211104</v>
      </c>
      <c r="AR552" s="698"/>
      <c r="AS552" s="697">
        <f>[52]ACCOUNTALLOC!AS552</f>
        <v>0</v>
      </c>
      <c r="AT552" s="697">
        <f>[52]ACCOUNTALLOC!AT552</f>
        <v>0</v>
      </c>
      <c r="AU552" s="697">
        <f>[52]ACCOUNTALLOC!AU552</f>
        <v>3640.1501402089707</v>
      </c>
      <c r="AV552" s="697">
        <f>[52]ACCOUNTALLOC!AV552</f>
        <v>0</v>
      </c>
      <c r="AW552" s="697">
        <f>[52]ACCOUNTALLOC!AW552</f>
        <v>0</v>
      </c>
      <c r="AX552" s="697">
        <f>[52]ACCOUNTALLOC!AX552</f>
        <v>0</v>
      </c>
      <c r="AY552" s="697">
        <f>[52]ACCOUNTALLOC!AY552</f>
        <v>3640.1501402089707</v>
      </c>
      <c r="AZ552" s="698"/>
      <c r="BA552" s="697">
        <f>[52]ACCOUNTALLOC!BA552</f>
        <v>0</v>
      </c>
      <c r="BB552" s="697">
        <f>[52]ACCOUNTALLOC!BB552</f>
        <v>0</v>
      </c>
      <c r="BC552" s="697">
        <f>[52]ACCOUNTALLOC!BC552</f>
        <v>362836.37973372452</v>
      </c>
      <c r="BD552" s="697">
        <f>[52]ACCOUNTALLOC!BD552</f>
        <v>0</v>
      </c>
      <c r="BE552" s="697">
        <f>[52]ACCOUNTALLOC!BE552</f>
        <v>0</v>
      </c>
      <c r="BF552" s="697">
        <f>[52]ACCOUNTALLOC!BF552</f>
        <v>0</v>
      </c>
      <c r="BG552" s="697">
        <f>[52]ACCOUNTALLOC!BG552</f>
        <v>362836.37973372452</v>
      </c>
      <c r="BH552" s="698"/>
      <c r="BI552" s="697">
        <f>[52]ACCOUNTALLOC!BI552</f>
        <v>0</v>
      </c>
      <c r="BJ552" s="697">
        <f>[52]ACCOUNTALLOC!BJ552</f>
        <v>0</v>
      </c>
      <c r="BK552" s="697">
        <f>[52]ACCOUNTALLOC!BK552</f>
        <v>73384.185148474222</v>
      </c>
      <c r="BL552" s="697">
        <f>[52]ACCOUNTALLOC!BL552</f>
        <v>0</v>
      </c>
      <c r="BM552" s="697">
        <f>[52]ACCOUNTALLOC!BM552</f>
        <v>0</v>
      </c>
      <c r="BN552" s="697">
        <f>[52]ACCOUNTALLOC!BN552</f>
        <v>0</v>
      </c>
      <c r="BO552" s="697">
        <f>[52]ACCOUNTALLOC!BO552</f>
        <v>73384.185148474222</v>
      </c>
      <c r="BP552" s="698"/>
      <c r="BQ552" s="697">
        <f>[52]ACCOUNTALLOC!BQ552</f>
        <v>0</v>
      </c>
      <c r="BR552" s="697">
        <f>[52]ACCOUNTALLOC!BR552</f>
        <v>0</v>
      </c>
      <c r="BS552" s="697">
        <f>[52]ACCOUNTALLOC!BS552</f>
        <v>45571.404163884014</v>
      </c>
      <c r="BT552" s="697">
        <f>[52]ACCOUNTALLOC!BT552</f>
        <v>0</v>
      </c>
      <c r="BU552" s="697">
        <f>[52]ACCOUNTALLOC!BU552</f>
        <v>0</v>
      </c>
      <c r="BV552" s="697">
        <f>[52]ACCOUNTALLOC!BV552</f>
        <v>0</v>
      </c>
      <c r="BW552" s="697">
        <f>[52]ACCOUNTALLOC!BW552</f>
        <v>45571.404163884014</v>
      </c>
      <c r="BX552" s="698"/>
      <c r="BY552" s="697">
        <f>[52]ACCOUNTALLOC!BY552</f>
        <v>0</v>
      </c>
      <c r="BZ552" s="697">
        <f>[52]ACCOUNTALLOC!BZ552</f>
        <v>0</v>
      </c>
      <c r="CA552" s="697">
        <f>[52]ACCOUNTALLOC!CA552</f>
        <v>73369.567913433959</v>
      </c>
      <c r="CB552" s="697">
        <f>[52]ACCOUNTALLOC!CB552</f>
        <v>0</v>
      </c>
      <c r="CC552" s="697">
        <f>[52]ACCOUNTALLOC!CC552</f>
        <v>0</v>
      </c>
      <c r="CD552" s="697">
        <f>[52]ACCOUNTALLOC!CD552</f>
        <v>0</v>
      </c>
      <c r="CE552" s="697">
        <f>[52]ACCOUNTALLOC!CE552</f>
        <v>73369.567913433959</v>
      </c>
      <c r="CF552" s="698"/>
      <c r="CG552" s="697">
        <f>[52]ACCOUNTALLOC!CG552</f>
        <v>0</v>
      </c>
      <c r="CH552" s="697">
        <f>[52]ACCOUNTALLOC!CH552</f>
        <v>0</v>
      </c>
      <c r="CI552" s="697">
        <f>[52]ACCOUNTALLOC!CI552</f>
        <v>0</v>
      </c>
      <c r="CJ552" s="697">
        <f>[52]ACCOUNTALLOC!CJ552</f>
        <v>0</v>
      </c>
      <c r="CK552" s="697">
        <f>[52]ACCOUNTALLOC!CK552</f>
        <v>0</v>
      </c>
      <c r="CL552" s="697">
        <f>[52]ACCOUNTALLOC!CL552</f>
        <v>0</v>
      </c>
      <c r="CM552" s="697">
        <f>[52]ACCOUNTALLOC!CM552</f>
        <v>0</v>
      </c>
      <c r="CN552" s="698">
        <f>[52]ACCOUNTALLOC!CN552</f>
        <v>0</v>
      </c>
      <c r="CO552" s="697">
        <f>[52]ACCOUNTALLOC!CO552</f>
        <v>0</v>
      </c>
      <c r="CP552" s="697">
        <f>[52]ACCOUNTALLOC!CP552</f>
        <v>0</v>
      </c>
      <c r="CQ552" s="697">
        <f>[52]ACCOUNTALLOC!CQ552</f>
        <v>818.06204542367198</v>
      </c>
      <c r="CR552" s="697">
        <f>[52]ACCOUNTALLOC!CR552</f>
        <v>0</v>
      </c>
      <c r="CS552" s="697">
        <f>[52]ACCOUNTALLOC!CS552</f>
        <v>0</v>
      </c>
      <c r="CT552" s="697">
        <f>[52]ACCOUNTALLOC!CT552</f>
        <v>0</v>
      </c>
      <c r="CU552" s="697">
        <f>[52]ACCOUNTALLOC!CU552</f>
        <v>818.06204542367198</v>
      </c>
      <c r="CW552" s="65">
        <f>[52]ACCOUNTALLOC!CW552</f>
        <v>0</v>
      </c>
      <c r="CX552" s="65">
        <f>[52]ACCOUNTALLOC!CX552</f>
        <v>0</v>
      </c>
      <c r="CY552" s="65">
        <f>[52]ACCOUNTALLOC!CY552</f>
        <v>0</v>
      </c>
      <c r="CZ552" s="65">
        <f>[52]ACCOUNTALLOC!CZ552</f>
        <v>0</v>
      </c>
      <c r="DA552" s="65">
        <f>[52]ACCOUNTALLOC!DA552</f>
        <v>0</v>
      </c>
      <c r="DB552" s="65">
        <f>[52]ACCOUNTALLOC!DB552</f>
        <v>0</v>
      </c>
      <c r="DC552" s="65">
        <f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>[52]ACCOUNTALLOC!E553</f>
        <v>0</v>
      </c>
      <c r="F553" s="697">
        <f>[52]ACCOUNTALLOC!F553</f>
        <v>0</v>
      </c>
      <c r="G553" s="697">
        <f>[52]ACCOUNTALLOC!G553</f>
        <v>0</v>
      </c>
      <c r="H553" s="697">
        <f>[52]ACCOUNTALLOC!H553</f>
        <v>0</v>
      </c>
      <c r="I553" s="697">
        <f>[52]ACCOUNTALLOC!I553</f>
        <v>0</v>
      </c>
      <c r="J553" s="697">
        <f>[52]ACCOUNTALLOC!J553</f>
        <v>0</v>
      </c>
      <c r="K553" s="697">
        <f>[52]ACCOUNTALLOC!K553</f>
        <v>0</v>
      </c>
      <c r="L553" s="698"/>
      <c r="M553" s="697">
        <f>[52]ACCOUNTALLOC!M553</f>
        <v>0</v>
      </c>
      <c r="N553" s="697">
        <f>[52]ACCOUNTALLOC!N553</f>
        <v>0</v>
      </c>
      <c r="O553" s="697">
        <f>[52]ACCOUNTALLOC!O553</f>
        <v>0</v>
      </c>
      <c r="P553" s="697">
        <f>[52]ACCOUNTALLOC!P553</f>
        <v>0</v>
      </c>
      <c r="Q553" s="697">
        <f>[52]ACCOUNTALLOC!Q553</f>
        <v>0</v>
      </c>
      <c r="R553" s="697">
        <f>[52]ACCOUNTALLOC!R553</f>
        <v>0</v>
      </c>
      <c r="S553" s="697">
        <f>[52]ACCOUNTALLOC!S553</f>
        <v>0</v>
      </c>
      <c r="T553" s="698"/>
      <c r="U553" s="697">
        <f>[52]ACCOUNTALLOC!U553</f>
        <v>0</v>
      </c>
      <c r="V553" s="697">
        <f>[52]ACCOUNTALLOC!V553</f>
        <v>0</v>
      </c>
      <c r="W553" s="697">
        <f>[52]ACCOUNTALLOC!W553</f>
        <v>0</v>
      </c>
      <c r="X553" s="697">
        <f>[52]ACCOUNTALLOC!X553</f>
        <v>0</v>
      </c>
      <c r="Y553" s="697">
        <f>[52]ACCOUNTALLOC!Y553</f>
        <v>0</v>
      </c>
      <c r="Z553" s="697">
        <f>[52]ACCOUNTALLOC!Z553</f>
        <v>0</v>
      </c>
      <c r="AA553" s="697">
        <f>[52]ACCOUNTALLOC!AA553</f>
        <v>0</v>
      </c>
      <c r="AB553" s="698"/>
      <c r="AC553" s="697">
        <f>[52]ACCOUNTALLOC!AC553</f>
        <v>0</v>
      </c>
      <c r="AD553" s="697">
        <f>[52]ACCOUNTALLOC!AD553</f>
        <v>0</v>
      </c>
      <c r="AE553" s="697">
        <f>[52]ACCOUNTALLOC!AE553</f>
        <v>0</v>
      </c>
      <c r="AF553" s="697">
        <f>[52]ACCOUNTALLOC!AF553</f>
        <v>0</v>
      </c>
      <c r="AG553" s="697">
        <f>[52]ACCOUNTALLOC!AG553</f>
        <v>0</v>
      </c>
      <c r="AH553" s="697">
        <f>[52]ACCOUNTALLOC!AH553</f>
        <v>0</v>
      </c>
      <c r="AI553" s="697">
        <f>[52]ACCOUNTALLOC!AI553</f>
        <v>0</v>
      </c>
      <c r="AJ553" s="698"/>
      <c r="AK553" s="697">
        <f>[52]ACCOUNTALLOC!AK553</f>
        <v>0</v>
      </c>
      <c r="AL553" s="697">
        <f>[52]ACCOUNTALLOC!AL553</f>
        <v>0</v>
      </c>
      <c r="AM553" s="697">
        <f>[52]ACCOUNTALLOC!AM553</f>
        <v>0</v>
      </c>
      <c r="AN553" s="697">
        <f>[52]ACCOUNTALLOC!AN553</f>
        <v>0</v>
      </c>
      <c r="AO553" s="697">
        <f>[52]ACCOUNTALLOC!AO553</f>
        <v>0</v>
      </c>
      <c r="AP553" s="697">
        <f>[52]ACCOUNTALLOC!AP553</f>
        <v>0</v>
      </c>
      <c r="AQ553" s="697">
        <f>[52]ACCOUNTALLOC!AQ553</f>
        <v>0</v>
      </c>
      <c r="AR553" s="698"/>
      <c r="AS553" s="697">
        <f>[52]ACCOUNTALLOC!AS553</f>
        <v>0</v>
      </c>
      <c r="AT553" s="697">
        <f>[52]ACCOUNTALLOC!AT553</f>
        <v>0</v>
      </c>
      <c r="AU553" s="697">
        <f>[52]ACCOUNTALLOC!AU553</f>
        <v>0</v>
      </c>
      <c r="AV553" s="697">
        <f>[52]ACCOUNTALLOC!AV553</f>
        <v>0</v>
      </c>
      <c r="AW553" s="697">
        <f>[52]ACCOUNTALLOC!AW553</f>
        <v>0</v>
      </c>
      <c r="AX553" s="697">
        <f>[52]ACCOUNTALLOC!AX553</f>
        <v>0</v>
      </c>
      <c r="AY553" s="697">
        <f>[52]ACCOUNTALLOC!AY553</f>
        <v>0</v>
      </c>
      <c r="AZ553" s="698"/>
      <c r="BA553" s="697">
        <f>[52]ACCOUNTALLOC!BA553</f>
        <v>0</v>
      </c>
      <c r="BB553" s="697">
        <f>[52]ACCOUNTALLOC!BB553</f>
        <v>0</v>
      </c>
      <c r="BC553" s="697">
        <f>[52]ACCOUNTALLOC!BC553</f>
        <v>0</v>
      </c>
      <c r="BD553" s="697">
        <f>[52]ACCOUNTALLOC!BD553</f>
        <v>0</v>
      </c>
      <c r="BE553" s="697">
        <f>[52]ACCOUNTALLOC!BE553</f>
        <v>0</v>
      </c>
      <c r="BF553" s="697">
        <f>[52]ACCOUNTALLOC!BF553</f>
        <v>0</v>
      </c>
      <c r="BG553" s="697">
        <f>[52]ACCOUNTALLOC!BG553</f>
        <v>0</v>
      </c>
      <c r="BH553" s="698"/>
      <c r="BI553" s="697">
        <f>[52]ACCOUNTALLOC!BI553</f>
        <v>0</v>
      </c>
      <c r="BJ553" s="697">
        <f>[52]ACCOUNTALLOC!BJ553</f>
        <v>0</v>
      </c>
      <c r="BK553" s="697">
        <f>[52]ACCOUNTALLOC!BK553</f>
        <v>0</v>
      </c>
      <c r="BL553" s="697">
        <f>[52]ACCOUNTALLOC!BL553</f>
        <v>0</v>
      </c>
      <c r="BM553" s="697">
        <f>[52]ACCOUNTALLOC!BM553</f>
        <v>0</v>
      </c>
      <c r="BN553" s="697">
        <f>[52]ACCOUNTALLOC!BN553</f>
        <v>0</v>
      </c>
      <c r="BO553" s="697">
        <f>[52]ACCOUNTALLOC!BO553</f>
        <v>0</v>
      </c>
      <c r="BP553" s="698"/>
      <c r="BQ553" s="697">
        <f>[52]ACCOUNTALLOC!BQ553</f>
        <v>0</v>
      </c>
      <c r="BR553" s="697">
        <f>[52]ACCOUNTALLOC!BR553</f>
        <v>0</v>
      </c>
      <c r="BS553" s="697">
        <f>[52]ACCOUNTALLOC!BS553</f>
        <v>0</v>
      </c>
      <c r="BT553" s="697">
        <f>[52]ACCOUNTALLOC!BT553</f>
        <v>0</v>
      </c>
      <c r="BU553" s="697">
        <f>[52]ACCOUNTALLOC!BU553</f>
        <v>0</v>
      </c>
      <c r="BV553" s="697">
        <f>[52]ACCOUNTALLOC!BV553</f>
        <v>0</v>
      </c>
      <c r="BW553" s="697">
        <f>[52]ACCOUNTALLOC!BW553</f>
        <v>0</v>
      </c>
      <c r="BX553" s="698"/>
      <c r="BY553" s="697">
        <f>[52]ACCOUNTALLOC!BY553</f>
        <v>0</v>
      </c>
      <c r="BZ553" s="697">
        <f>[52]ACCOUNTALLOC!BZ553</f>
        <v>0</v>
      </c>
      <c r="CA553" s="697">
        <f>[52]ACCOUNTALLOC!CA553</f>
        <v>0</v>
      </c>
      <c r="CB553" s="697">
        <f>[52]ACCOUNTALLOC!CB553</f>
        <v>0</v>
      </c>
      <c r="CC553" s="697">
        <f>[52]ACCOUNTALLOC!CC553</f>
        <v>0</v>
      </c>
      <c r="CD553" s="697">
        <f>[52]ACCOUNTALLOC!CD553</f>
        <v>0</v>
      </c>
      <c r="CE553" s="697">
        <f>[52]ACCOUNTALLOC!CE553</f>
        <v>0</v>
      </c>
      <c r="CF553" s="698"/>
      <c r="CG553" s="697">
        <f>[52]ACCOUNTALLOC!CG553</f>
        <v>0</v>
      </c>
      <c r="CH553" s="697">
        <f>[52]ACCOUNTALLOC!CH553</f>
        <v>0</v>
      </c>
      <c r="CI553" s="697">
        <f>[52]ACCOUNTALLOC!CI553</f>
        <v>2670044.1300000004</v>
      </c>
      <c r="CJ553" s="697">
        <f>[52]ACCOUNTALLOC!CJ553</f>
        <v>0</v>
      </c>
      <c r="CK553" s="697">
        <f>[52]ACCOUNTALLOC!CK553</f>
        <v>0</v>
      </c>
      <c r="CL553" s="697">
        <f>[52]ACCOUNTALLOC!CL553</f>
        <v>0</v>
      </c>
      <c r="CM553" s="697">
        <f>[52]ACCOUNTALLOC!CM553</f>
        <v>2670044.1300000004</v>
      </c>
      <c r="CN553" s="698">
        <f>[52]ACCOUNTALLOC!CN553</f>
        <v>0</v>
      </c>
      <c r="CO553" s="697">
        <f>[52]ACCOUNTALLOC!CO553</f>
        <v>0</v>
      </c>
      <c r="CP553" s="697">
        <f>[52]ACCOUNTALLOC!CP553</f>
        <v>0</v>
      </c>
      <c r="CQ553" s="697">
        <f>[52]ACCOUNTALLOC!CQ553</f>
        <v>0</v>
      </c>
      <c r="CR553" s="697">
        <f>[52]ACCOUNTALLOC!CR553</f>
        <v>0</v>
      </c>
      <c r="CS553" s="697">
        <f>[52]ACCOUNTALLOC!CS553</f>
        <v>0</v>
      </c>
      <c r="CT553" s="697">
        <f>[52]ACCOUNTALLOC!CT553</f>
        <v>0</v>
      </c>
      <c r="CU553" s="697">
        <f>[52]ACCOUNTALLOC!CU553</f>
        <v>0</v>
      </c>
      <c r="CW553" s="65">
        <f>[52]ACCOUNTALLOC!CW553</f>
        <v>0</v>
      </c>
      <c r="CX553" s="65">
        <f>[52]ACCOUNTALLOC!CX553</f>
        <v>0</v>
      </c>
      <c r="CY553" s="65">
        <f>[52]ACCOUNTALLOC!CY553</f>
        <v>0</v>
      </c>
      <c r="CZ553" s="65">
        <f>[52]ACCOUNTALLOC!CZ553</f>
        <v>0</v>
      </c>
      <c r="DA553" s="65">
        <f>[52]ACCOUNTALLOC!DA553</f>
        <v>0</v>
      </c>
      <c r="DB553" s="65">
        <f>[52]ACCOUNTALLOC!DB553</f>
        <v>0</v>
      </c>
      <c r="DC553" s="65">
        <f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>[52]ACCOUNTALLOC!E554</f>
        <v>7986059.3677461604</v>
      </c>
      <c r="F554" s="697">
        <f>[52]ACCOUNTALLOC!F554</f>
        <v>7316489.5136872595</v>
      </c>
      <c r="G554" s="697">
        <f>[52]ACCOUNTALLOC!G554</f>
        <v>3901671.2743389667</v>
      </c>
      <c r="H554" s="697">
        <f>[52]ACCOUNTALLOC!H554</f>
        <v>0</v>
      </c>
      <c r="I554" s="697">
        <f>[52]ACCOUNTALLOC!I554</f>
        <v>0</v>
      </c>
      <c r="J554" s="697">
        <f>[52]ACCOUNTALLOC!J554</f>
        <v>0</v>
      </c>
      <c r="K554" s="697">
        <f>[52]ACCOUNTALLOC!K554</f>
        <v>19204220.155772388</v>
      </c>
      <c r="L554" s="698"/>
      <c r="M554" s="697">
        <f>[52]ACCOUNTALLOC!M554</f>
        <v>1515887.1892199998</v>
      </c>
      <c r="N554" s="697">
        <f>[52]ACCOUNTALLOC!N554</f>
        <v>1859034.1347453634</v>
      </c>
      <c r="O554" s="697">
        <f>[52]ACCOUNTALLOC!O554</f>
        <v>442122.02748686948</v>
      </c>
      <c r="P554" s="697">
        <f>[52]ACCOUNTALLOC!P554</f>
        <v>0</v>
      </c>
      <c r="Q554" s="697">
        <f>[52]ACCOUNTALLOC!Q554</f>
        <v>0</v>
      </c>
      <c r="R554" s="697">
        <f>[52]ACCOUNTALLOC!R554</f>
        <v>0</v>
      </c>
      <c r="S554" s="697">
        <f>[52]ACCOUNTALLOC!S554</f>
        <v>3817043.3514522328</v>
      </c>
      <c r="T554" s="698"/>
      <c r="U554" s="697">
        <f>[52]ACCOUNTALLOC!U554</f>
        <v>1333865.7806393749</v>
      </c>
      <c r="V554" s="697">
        <f>[52]ACCOUNTALLOC!V554</f>
        <v>2067388.3223586734</v>
      </c>
      <c r="W554" s="697">
        <f>[52]ACCOUNTALLOC!W554</f>
        <v>63424.543678890179</v>
      </c>
      <c r="X554" s="697">
        <f>[52]ACCOUNTALLOC!X554</f>
        <v>0</v>
      </c>
      <c r="Y554" s="697">
        <f>[52]ACCOUNTALLOC!Y554</f>
        <v>0</v>
      </c>
      <c r="Z554" s="697">
        <f>[52]ACCOUNTALLOC!Z554</f>
        <v>0</v>
      </c>
      <c r="AA554" s="697">
        <f>[52]ACCOUNTALLOC!AA554</f>
        <v>3464678.646676938</v>
      </c>
      <c r="AB554" s="698"/>
      <c r="AC554" s="697">
        <f>[52]ACCOUNTALLOC!AC554</f>
        <v>603081.7419971585</v>
      </c>
      <c r="AD554" s="697">
        <f>[52]ACCOUNTALLOC!AD554</f>
        <v>1334221.7559070673</v>
      </c>
      <c r="AE554" s="697">
        <f>[52]ACCOUNTALLOC!AE554</f>
        <v>33502.126991443081</v>
      </c>
      <c r="AF554" s="697">
        <f>[52]ACCOUNTALLOC!AF554</f>
        <v>0</v>
      </c>
      <c r="AG554" s="697">
        <f>[52]ACCOUNTALLOC!AG554</f>
        <v>0</v>
      </c>
      <c r="AH554" s="697">
        <f>[52]ACCOUNTALLOC!AH554</f>
        <v>0</v>
      </c>
      <c r="AI554" s="697">
        <f>[52]ACCOUNTALLOC!AI554</f>
        <v>1970805.6248956688</v>
      </c>
      <c r="AJ554" s="698"/>
      <c r="AK554" s="697">
        <f>[52]ACCOUNTALLOC!AK554</f>
        <v>468429.15618120926</v>
      </c>
      <c r="AL554" s="697">
        <f>[52]ACCOUNTALLOC!AL554</f>
        <v>928275.16576173226</v>
      </c>
      <c r="AM554" s="697">
        <f>[52]ACCOUNTALLOC!AM554</f>
        <v>75542.033121044253</v>
      </c>
      <c r="AN554" s="697">
        <f>[52]ACCOUNTALLOC!AN554</f>
        <v>0</v>
      </c>
      <c r="AO554" s="697">
        <f>[52]ACCOUNTALLOC!AO554</f>
        <v>0</v>
      </c>
      <c r="AP554" s="697">
        <f>[52]ACCOUNTALLOC!AP554</f>
        <v>0</v>
      </c>
      <c r="AQ554" s="697">
        <f>[52]ACCOUNTALLOC!AQ554</f>
        <v>1472246.3550639858</v>
      </c>
      <c r="AR554" s="698"/>
      <c r="AS554" s="697">
        <f>[52]ACCOUNTALLOC!AS554</f>
        <v>4647.9202895378603</v>
      </c>
      <c r="AT554" s="697">
        <f>[52]ACCOUNTALLOC!AT554</f>
        <v>2931.129426823305</v>
      </c>
      <c r="AU554" s="697">
        <f>[52]ACCOUNTALLOC!AU554</f>
        <v>144.08243317978287</v>
      </c>
      <c r="AV554" s="697">
        <f>[52]ACCOUNTALLOC!AV554</f>
        <v>0</v>
      </c>
      <c r="AW554" s="697">
        <f>[52]ACCOUNTALLOC!AW554</f>
        <v>0</v>
      </c>
      <c r="AX554" s="697">
        <f>[52]ACCOUNTALLOC!AX554</f>
        <v>0</v>
      </c>
      <c r="AY554" s="697">
        <f>[52]ACCOUNTALLOC!AY554</f>
        <v>7723.1321495409484</v>
      </c>
      <c r="AZ554" s="698"/>
      <c r="BA554" s="697">
        <f>[52]ACCOUNTALLOC!BA554</f>
        <v>89784.50225792214</v>
      </c>
      <c r="BB554" s="697">
        <f>[52]ACCOUNTALLOC!BB554</f>
        <v>80897.749900022303</v>
      </c>
      <c r="BC554" s="697">
        <f>[52]ACCOUNTALLOC!BC554</f>
        <v>14972.889907281829</v>
      </c>
      <c r="BD554" s="697">
        <f>[52]ACCOUNTALLOC!BD554</f>
        <v>0</v>
      </c>
      <c r="BE554" s="697">
        <f>[52]ACCOUNTALLOC!BE554</f>
        <v>0</v>
      </c>
      <c r="BF554" s="697">
        <f>[52]ACCOUNTALLOC!BF554</f>
        <v>0</v>
      </c>
      <c r="BG554" s="697">
        <f>[52]ACCOUNTALLOC!BG554</f>
        <v>185655.14206522625</v>
      </c>
      <c r="BH554" s="698"/>
      <c r="BI554" s="697">
        <f>[52]ACCOUNTALLOC!BI554</f>
        <v>144528.09352078231</v>
      </c>
      <c r="BJ554" s="697">
        <f>[52]ACCOUNTALLOC!BJ554</f>
        <v>41154.448483977998</v>
      </c>
      <c r="BK554" s="697">
        <f>[52]ACCOUNTALLOC!BK554</f>
        <v>6499.468572523986</v>
      </c>
      <c r="BL554" s="697">
        <f>[52]ACCOUNTALLOC!BL554</f>
        <v>0</v>
      </c>
      <c r="BM554" s="697">
        <f>[52]ACCOUNTALLOC!BM554</f>
        <v>0</v>
      </c>
      <c r="BN554" s="697">
        <f>[52]ACCOUNTALLOC!BN554</f>
        <v>0</v>
      </c>
      <c r="BO554" s="697">
        <f>[52]ACCOUNTALLOC!BO554</f>
        <v>192182.01057728429</v>
      </c>
      <c r="BP554" s="698"/>
      <c r="BQ554" s="697">
        <f>[52]ACCOUNTALLOC!BQ554</f>
        <v>84000.342206743982</v>
      </c>
      <c r="BR554" s="697">
        <f>[52]ACCOUNTALLOC!BR554</f>
        <v>401795.23412798054</v>
      </c>
      <c r="BS554" s="697">
        <f>[52]ACCOUNTALLOC!BS554</f>
        <v>7563.1497507987106</v>
      </c>
      <c r="BT554" s="697">
        <f>[52]ACCOUNTALLOC!BT554</f>
        <v>0</v>
      </c>
      <c r="BU554" s="697">
        <f>[52]ACCOUNTALLOC!BU554</f>
        <v>0</v>
      </c>
      <c r="BV554" s="697">
        <f>[52]ACCOUNTALLOC!BV554</f>
        <v>0</v>
      </c>
      <c r="BW554" s="697">
        <f>[52]ACCOUNTALLOC!BW554</f>
        <v>493358.72608552326</v>
      </c>
      <c r="BX554" s="698"/>
      <c r="BY554" s="697">
        <f>[52]ACCOUNTALLOC!BY554</f>
        <v>38425.50134862258</v>
      </c>
      <c r="BZ554" s="697">
        <f>[52]ACCOUNTALLOC!BZ554</f>
        <v>242890.15918296235</v>
      </c>
      <c r="CA554" s="697">
        <f>[52]ACCOUNTALLOC!CA554</f>
        <v>13185.682903698971</v>
      </c>
      <c r="CB554" s="697">
        <f>[52]ACCOUNTALLOC!CB554</f>
        <v>0</v>
      </c>
      <c r="CC554" s="697">
        <f>[52]ACCOUNTALLOC!CC554</f>
        <v>0</v>
      </c>
      <c r="CD554" s="697">
        <f>[52]ACCOUNTALLOC!CD554</f>
        <v>0</v>
      </c>
      <c r="CE554" s="697">
        <f>[52]ACCOUNTALLOC!CE554</f>
        <v>294501.34343528392</v>
      </c>
      <c r="CF554" s="698"/>
      <c r="CG554" s="697">
        <f>[52]ACCOUNTALLOC!CG554</f>
        <v>67873.994509604017</v>
      </c>
      <c r="CH554" s="697">
        <f>[52]ACCOUNTALLOC!CH554</f>
        <v>48381.127371308357</v>
      </c>
      <c r="CI554" s="697">
        <f>[52]ACCOUNTALLOC!CI554</f>
        <v>316416.77715712122</v>
      </c>
      <c r="CJ554" s="697">
        <f>[52]ACCOUNTALLOC!CJ554</f>
        <v>0</v>
      </c>
      <c r="CK554" s="697">
        <f>[52]ACCOUNTALLOC!CK554</f>
        <v>0</v>
      </c>
      <c r="CL554" s="697">
        <f>[52]ACCOUNTALLOC!CL554</f>
        <v>0</v>
      </c>
      <c r="CM554" s="697">
        <f>[52]ACCOUNTALLOC!CM554</f>
        <v>432671.89903803356</v>
      </c>
      <c r="CN554" s="698">
        <f>[52]ACCOUNTALLOC!CN554</f>
        <v>0</v>
      </c>
      <c r="CO554" s="697">
        <f>[52]ACCOUNTALLOC!CO554</f>
        <v>4257.6048879849632</v>
      </c>
      <c r="CP554" s="697">
        <f>[52]ACCOUNTALLOC!CP554</f>
        <v>4735.0008428113097</v>
      </c>
      <c r="CQ554" s="697">
        <f>[52]ACCOUNTALLOC!CQ554</f>
        <v>39.993925596504312</v>
      </c>
      <c r="CR554" s="697">
        <f>[52]ACCOUNTALLOC!CR554</f>
        <v>0</v>
      </c>
      <c r="CS554" s="697">
        <f>[52]ACCOUNTALLOC!CS554</f>
        <v>0</v>
      </c>
      <c r="CT554" s="697">
        <f>[52]ACCOUNTALLOC!CT554</f>
        <v>0</v>
      </c>
      <c r="CU554" s="697">
        <f>[52]ACCOUNTALLOC!CU554</f>
        <v>9032.5996563927765</v>
      </c>
      <c r="CW554" s="65">
        <f>[52]ACCOUNTALLOC!CW554</f>
        <v>0</v>
      </c>
      <c r="CX554" s="65">
        <f>[52]ACCOUNTALLOC!CX554</f>
        <v>0</v>
      </c>
      <c r="CY554" s="65">
        <f>[52]ACCOUNTALLOC!CY554</f>
        <v>0</v>
      </c>
      <c r="CZ554" s="65">
        <f>[52]ACCOUNTALLOC!CZ554</f>
        <v>0</v>
      </c>
      <c r="DA554" s="65">
        <f>[52]ACCOUNTALLOC!DA554</f>
        <v>0</v>
      </c>
      <c r="DB554" s="65">
        <f>[52]ACCOUNTALLOC!DB554</f>
        <v>0</v>
      </c>
      <c r="DC554" s="65">
        <f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>[52]ACCOUNTALLOC!E555</f>
        <v>485393.73155409849</v>
      </c>
      <c r="F555" s="697">
        <f>[52]ACCOUNTALLOC!F555</f>
        <v>3547561.2010219009</v>
      </c>
      <c r="G555" s="697">
        <f>[52]ACCOUNTALLOC!G555</f>
        <v>0</v>
      </c>
      <c r="H555" s="697">
        <f>[52]ACCOUNTALLOC!H555</f>
        <v>0</v>
      </c>
      <c r="I555" s="697">
        <f>[52]ACCOUNTALLOC!I555</f>
        <v>0</v>
      </c>
      <c r="J555" s="697">
        <f>[52]ACCOUNTALLOC!J555</f>
        <v>0</v>
      </c>
      <c r="K555" s="697">
        <f>[52]ACCOUNTALLOC!K555</f>
        <v>4032954.9325759993</v>
      </c>
      <c r="L555" s="698"/>
      <c r="M555" s="697">
        <f>[52]ACCOUNTALLOC!M555</f>
        <v>111908.97733779436</v>
      </c>
      <c r="N555" s="697">
        <f>[52]ACCOUNTALLOC!N555</f>
        <v>901393.67458401492</v>
      </c>
      <c r="O555" s="697">
        <f>[52]ACCOUNTALLOC!O555</f>
        <v>0</v>
      </c>
      <c r="P555" s="697">
        <f>[52]ACCOUNTALLOC!P555</f>
        <v>0</v>
      </c>
      <c r="Q555" s="697">
        <f>[52]ACCOUNTALLOC!Q555</f>
        <v>0</v>
      </c>
      <c r="R555" s="697">
        <f>[52]ACCOUNTALLOC!R555</f>
        <v>0</v>
      </c>
      <c r="S555" s="697">
        <f>[52]ACCOUNTALLOC!S555</f>
        <v>1013302.6519218093</v>
      </c>
      <c r="T555" s="698"/>
      <c r="U555" s="697">
        <f>[52]ACCOUNTALLOC!U555</f>
        <v>119780.43190504135</v>
      </c>
      <c r="V555" s="697">
        <f>[52]ACCOUNTALLOC!V555</f>
        <v>1002418.7947136427</v>
      </c>
      <c r="W555" s="697">
        <f>[52]ACCOUNTALLOC!W555</f>
        <v>0</v>
      </c>
      <c r="X555" s="697">
        <f>[52]ACCOUNTALLOC!X555</f>
        <v>0</v>
      </c>
      <c r="Y555" s="697">
        <f>[52]ACCOUNTALLOC!Y555</f>
        <v>0</v>
      </c>
      <c r="Z555" s="697">
        <f>[52]ACCOUNTALLOC!Z555</f>
        <v>0</v>
      </c>
      <c r="AA555" s="697">
        <f>[52]ACCOUNTALLOC!AA555</f>
        <v>1122199.2266186841</v>
      </c>
      <c r="AB555" s="698"/>
      <c r="AC555" s="697">
        <f>[52]ACCOUNTALLOC!AC555</f>
        <v>62934.777312082253</v>
      </c>
      <c r="AD555" s="697">
        <f>[52]ACCOUNTALLOC!AD555</f>
        <v>646926.82548926922</v>
      </c>
      <c r="AE555" s="697">
        <f>[52]ACCOUNTALLOC!AE555</f>
        <v>0</v>
      </c>
      <c r="AF555" s="697">
        <f>[52]ACCOUNTALLOC!AF555</f>
        <v>0</v>
      </c>
      <c r="AG555" s="697">
        <f>[52]ACCOUNTALLOC!AG555</f>
        <v>0</v>
      </c>
      <c r="AH555" s="697">
        <f>[52]ACCOUNTALLOC!AH555</f>
        <v>0</v>
      </c>
      <c r="AI555" s="697">
        <f>[52]ACCOUNTALLOC!AI555</f>
        <v>709861.60280135146</v>
      </c>
      <c r="AJ555" s="698"/>
      <c r="AK555" s="697">
        <f>[52]ACCOUNTALLOC!AK555</f>
        <v>44458.550634980013</v>
      </c>
      <c r="AL555" s="697">
        <f>[52]ACCOUNTALLOC!AL555</f>
        <v>450094.67392359849</v>
      </c>
      <c r="AM555" s="697">
        <f>[52]ACCOUNTALLOC!AM555</f>
        <v>0</v>
      </c>
      <c r="AN555" s="697">
        <f>[52]ACCOUNTALLOC!AN555</f>
        <v>0</v>
      </c>
      <c r="AO555" s="697">
        <f>[52]ACCOUNTALLOC!AO555</f>
        <v>0</v>
      </c>
      <c r="AP555" s="697">
        <f>[52]ACCOUNTALLOC!AP555</f>
        <v>0</v>
      </c>
      <c r="AQ555" s="697">
        <f>[52]ACCOUNTALLOC!AQ555</f>
        <v>494553.22455857851</v>
      </c>
      <c r="AR555" s="698"/>
      <c r="AS555" s="697">
        <f>[52]ACCOUNTALLOC!AS555</f>
        <v>1.5193400551881988</v>
      </c>
      <c r="AT555" s="697">
        <f>[52]ACCOUNTALLOC!AT555</f>
        <v>1421.2227066435721</v>
      </c>
      <c r="AU555" s="697">
        <f>[52]ACCOUNTALLOC!AU555</f>
        <v>0</v>
      </c>
      <c r="AV555" s="697">
        <f>[52]ACCOUNTALLOC!AV555</f>
        <v>0</v>
      </c>
      <c r="AW555" s="697">
        <f>[52]ACCOUNTALLOC!AW555</f>
        <v>0</v>
      </c>
      <c r="AX555" s="697">
        <f>[52]ACCOUNTALLOC!AX555</f>
        <v>0</v>
      </c>
      <c r="AY555" s="697">
        <f>[52]ACCOUNTALLOC!AY555</f>
        <v>1422.7420466987603</v>
      </c>
      <c r="AZ555" s="698"/>
      <c r="BA555" s="697">
        <f>[52]ACCOUNTALLOC!BA555</f>
        <v>0</v>
      </c>
      <c r="BB555" s="697">
        <f>[52]ACCOUNTALLOC!BB555</f>
        <v>39225.057079410682</v>
      </c>
      <c r="BC555" s="697">
        <f>[52]ACCOUNTALLOC!BC555</f>
        <v>0</v>
      </c>
      <c r="BD555" s="697">
        <f>[52]ACCOUNTALLOC!BD555</f>
        <v>0</v>
      </c>
      <c r="BE555" s="697">
        <f>[52]ACCOUNTALLOC!BE555</f>
        <v>0</v>
      </c>
      <c r="BF555" s="697">
        <f>[52]ACCOUNTALLOC!BF555</f>
        <v>0</v>
      </c>
      <c r="BG555" s="697">
        <f>[52]ACCOUNTALLOC!BG555</f>
        <v>39225.057079410682</v>
      </c>
      <c r="BH555" s="698"/>
      <c r="BI555" s="697">
        <f>[52]ACCOUNTALLOC!BI555</f>
        <v>0</v>
      </c>
      <c r="BJ555" s="697">
        <f>[52]ACCOUNTALLOC!BJ555</f>
        <v>0</v>
      </c>
      <c r="BK555" s="697">
        <f>[52]ACCOUNTALLOC!BK555</f>
        <v>0</v>
      </c>
      <c r="BL555" s="697">
        <f>[52]ACCOUNTALLOC!BL555</f>
        <v>0</v>
      </c>
      <c r="BM555" s="697">
        <f>[52]ACCOUNTALLOC!BM555</f>
        <v>0</v>
      </c>
      <c r="BN555" s="697">
        <f>[52]ACCOUNTALLOC!BN555</f>
        <v>0</v>
      </c>
      <c r="BO555" s="697">
        <f>[52]ACCOUNTALLOC!BO555</f>
        <v>0</v>
      </c>
      <c r="BP555" s="698"/>
      <c r="BQ555" s="697">
        <f>[52]ACCOUNTALLOC!BQ555</f>
        <v>15100.689548025939</v>
      </c>
      <c r="BR555" s="697">
        <f>[52]ACCOUNTALLOC!BR555</f>
        <v>194819.27510199975</v>
      </c>
      <c r="BS555" s="697">
        <f>[52]ACCOUNTALLOC!BS555</f>
        <v>0</v>
      </c>
      <c r="BT555" s="697">
        <f>[52]ACCOUNTALLOC!BT555</f>
        <v>0</v>
      </c>
      <c r="BU555" s="697">
        <f>[52]ACCOUNTALLOC!BU555</f>
        <v>0</v>
      </c>
      <c r="BV555" s="697">
        <f>[52]ACCOUNTALLOC!BV555</f>
        <v>0</v>
      </c>
      <c r="BW555" s="697">
        <f>[52]ACCOUNTALLOC!BW555</f>
        <v>209919.96465002568</v>
      </c>
      <c r="BX555" s="698"/>
      <c r="BY555" s="697">
        <f>[52]ACCOUNTALLOC!BY555</f>
        <v>0</v>
      </c>
      <c r="BZ555" s="697">
        <f>[52]ACCOUNTALLOC!BZ555</f>
        <v>0</v>
      </c>
      <c r="CA555" s="697">
        <f>[52]ACCOUNTALLOC!CA555</f>
        <v>0</v>
      </c>
      <c r="CB555" s="697">
        <f>[52]ACCOUNTALLOC!CB555</f>
        <v>0</v>
      </c>
      <c r="CC555" s="697">
        <f>[52]ACCOUNTALLOC!CC555</f>
        <v>0</v>
      </c>
      <c r="CD555" s="697">
        <f>[52]ACCOUNTALLOC!CD555</f>
        <v>0</v>
      </c>
      <c r="CE555" s="697">
        <f>[52]ACCOUNTALLOC!CE555</f>
        <v>0</v>
      </c>
      <c r="CF555" s="698"/>
      <c r="CG555" s="697">
        <f>[52]ACCOUNTALLOC!CG555</f>
        <v>1749.1460793717824</v>
      </c>
      <c r="CH555" s="697">
        <f>[52]ACCOUNTALLOC!CH555</f>
        <v>23458.655958307263</v>
      </c>
      <c r="CI555" s="697">
        <f>[52]ACCOUNTALLOC!CI555</f>
        <v>0</v>
      </c>
      <c r="CJ555" s="697">
        <f>[52]ACCOUNTALLOC!CJ555</f>
        <v>0</v>
      </c>
      <c r="CK555" s="697">
        <f>[52]ACCOUNTALLOC!CK555</f>
        <v>0</v>
      </c>
      <c r="CL555" s="697">
        <f>[52]ACCOUNTALLOC!CL555</f>
        <v>0</v>
      </c>
      <c r="CM555" s="697">
        <f>[52]ACCOUNTALLOC!CM555</f>
        <v>25207.802037679045</v>
      </c>
      <c r="CN555" s="698">
        <f>[52]ACCOUNTALLOC!CN555</f>
        <v>0</v>
      </c>
      <c r="CO555" s="697">
        <f>[52]ACCOUNTALLOC!CO555</f>
        <v>310.01618855080557</v>
      </c>
      <c r="CP555" s="697">
        <f>[52]ACCOUNTALLOC!CP555</f>
        <v>2295.8695212149546</v>
      </c>
      <c r="CQ555" s="697">
        <f>[52]ACCOUNTALLOC!CQ555</f>
        <v>0</v>
      </c>
      <c r="CR555" s="697">
        <f>[52]ACCOUNTALLOC!CR555</f>
        <v>0</v>
      </c>
      <c r="CS555" s="697">
        <f>[52]ACCOUNTALLOC!CS555</f>
        <v>0</v>
      </c>
      <c r="CT555" s="697">
        <f>[52]ACCOUNTALLOC!CT555</f>
        <v>0</v>
      </c>
      <c r="CU555" s="697">
        <f>[52]ACCOUNTALLOC!CU555</f>
        <v>2605.8857097657601</v>
      </c>
      <c r="CW555" s="65">
        <f>[52]ACCOUNTALLOC!CW555</f>
        <v>0</v>
      </c>
      <c r="CX555" s="65">
        <f>[52]ACCOUNTALLOC!CX555</f>
        <v>0</v>
      </c>
      <c r="CY555" s="65">
        <f>[52]ACCOUNTALLOC!CY555</f>
        <v>0</v>
      </c>
      <c r="CZ555" s="65">
        <f>[52]ACCOUNTALLOC!CZ555</f>
        <v>0</v>
      </c>
      <c r="DA555" s="65">
        <f>[52]ACCOUNTALLOC!DA555</f>
        <v>0</v>
      </c>
      <c r="DB555" s="65">
        <f>[52]ACCOUNTALLOC!DB555</f>
        <v>0</v>
      </c>
      <c r="DC555" s="65">
        <f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>[52]ACCOUNTALLOC!E556</f>
        <v>5321.4983044381788</v>
      </c>
      <c r="F556" s="697">
        <f>[52]ACCOUNTALLOC!F556</f>
        <v>38064.825433844562</v>
      </c>
      <c r="G556" s="697">
        <f>[52]ACCOUNTALLOC!G556</f>
        <v>0</v>
      </c>
      <c r="H556" s="697">
        <f>[52]ACCOUNTALLOC!H556</f>
        <v>0</v>
      </c>
      <c r="I556" s="697">
        <f>[52]ACCOUNTALLOC!I556</f>
        <v>0</v>
      </c>
      <c r="J556" s="697">
        <f>[52]ACCOUNTALLOC!J556</f>
        <v>0</v>
      </c>
      <c r="K556" s="697">
        <f>[52]ACCOUNTALLOC!K556</f>
        <v>43386.323738282743</v>
      </c>
      <c r="L556" s="698"/>
      <c r="M556" s="697">
        <f>[52]ACCOUNTALLOC!M556</f>
        <v>1226.8873585321744</v>
      </c>
      <c r="N556" s="697">
        <f>[52]ACCOUNTALLOC!N556</f>
        <v>9671.8254953088817</v>
      </c>
      <c r="O556" s="697">
        <f>[52]ACCOUNTALLOC!O556</f>
        <v>0</v>
      </c>
      <c r="P556" s="697">
        <f>[52]ACCOUNTALLOC!P556</f>
        <v>0</v>
      </c>
      <c r="Q556" s="697">
        <f>[52]ACCOUNTALLOC!Q556</f>
        <v>0</v>
      </c>
      <c r="R556" s="697">
        <f>[52]ACCOUNTALLOC!R556</f>
        <v>0</v>
      </c>
      <c r="S556" s="697">
        <f>[52]ACCOUNTALLOC!S556</f>
        <v>10898.712853841056</v>
      </c>
      <c r="T556" s="698"/>
      <c r="U556" s="697">
        <f>[52]ACCOUNTALLOC!U556</f>
        <v>1313.1841716347112</v>
      </c>
      <c r="V556" s="697">
        <f>[52]ACCOUNTALLOC!V556</f>
        <v>10755.810617555604</v>
      </c>
      <c r="W556" s="697">
        <f>[52]ACCOUNTALLOC!W556</f>
        <v>0</v>
      </c>
      <c r="X556" s="697">
        <f>[52]ACCOUNTALLOC!X556</f>
        <v>0</v>
      </c>
      <c r="Y556" s="697">
        <f>[52]ACCOUNTALLOC!Y556</f>
        <v>0</v>
      </c>
      <c r="Z556" s="697">
        <f>[52]ACCOUNTALLOC!Z556</f>
        <v>0</v>
      </c>
      <c r="AA556" s="697">
        <f>[52]ACCOUNTALLOC!AA556</f>
        <v>12068.994789190316</v>
      </c>
      <c r="AB556" s="698"/>
      <c r="AC556" s="697">
        <f>[52]ACCOUNTALLOC!AC556</f>
        <v>689.97040749611278</v>
      </c>
      <c r="AD556" s="697">
        <f>[52]ACCOUNTALLOC!AD556</f>
        <v>6941.4325180991382</v>
      </c>
      <c r="AE556" s="697">
        <f>[52]ACCOUNTALLOC!AE556</f>
        <v>0</v>
      </c>
      <c r="AF556" s="697">
        <f>[52]ACCOUNTALLOC!AF556</f>
        <v>0</v>
      </c>
      <c r="AG556" s="697">
        <f>[52]ACCOUNTALLOC!AG556</f>
        <v>0</v>
      </c>
      <c r="AH556" s="697">
        <f>[52]ACCOUNTALLOC!AH556</f>
        <v>0</v>
      </c>
      <c r="AI556" s="697">
        <f>[52]ACCOUNTALLOC!AI556</f>
        <v>7631.402925595251</v>
      </c>
      <c r="AJ556" s="698"/>
      <c r="AK556" s="697">
        <f>[52]ACCOUNTALLOC!AK556</f>
        <v>487.41070690043898</v>
      </c>
      <c r="AL556" s="697">
        <f>[52]ACCOUNTALLOC!AL556</f>
        <v>4829.4516206428652</v>
      </c>
      <c r="AM556" s="697">
        <f>[52]ACCOUNTALLOC!AM556</f>
        <v>0</v>
      </c>
      <c r="AN556" s="697">
        <f>[52]ACCOUNTALLOC!AN556</f>
        <v>0</v>
      </c>
      <c r="AO556" s="697">
        <f>[52]ACCOUNTALLOC!AO556</f>
        <v>0</v>
      </c>
      <c r="AP556" s="697">
        <f>[52]ACCOUNTALLOC!AP556</f>
        <v>0</v>
      </c>
      <c r="AQ556" s="697">
        <f>[52]ACCOUNTALLOC!AQ556</f>
        <v>5316.8623275433038</v>
      </c>
      <c r="AR556" s="698"/>
      <c r="AS556" s="697">
        <f>[52]ACCOUNTALLOC!AS556</f>
        <v>1.6656922003633032E-2</v>
      </c>
      <c r="AT556" s="697">
        <f>[52]ACCOUNTALLOC!AT556</f>
        <v>15.249516827340472</v>
      </c>
      <c r="AU556" s="697">
        <f>[52]ACCOUNTALLOC!AU556</f>
        <v>0</v>
      </c>
      <c r="AV556" s="697">
        <f>[52]ACCOUNTALLOC!AV556</f>
        <v>0</v>
      </c>
      <c r="AW556" s="697">
        <f>[52]ACCOUNTALLOC!AW556</f>
        <v>0</v>
      </c>
      <c r="AX556" s="697">
        <f>[52]ACCOUNTALLOC!AX556</f>
        <v>0</v>
      </c>
      <c r="AY556" s="697">
        <f>[52]ACCOUNTALLOC!AY556</f>
        <v>15.266173749344105</v>
      </c>
      <c r="AZ556" s="698"/>
      <c r="BA556" s="697">
        <f>[52]ACCOUNTALLOC!BA556</f>
        <v>0</v>
      </c>
      <c r="BB556" s="697">
        <f>[52]ACCOUNTALLOC!BB556</f>
        <v>420.87926486800558</v>
      </c>
      <c r="BC556" s="697">
        <f>[52]ACCOUNTALLOC!BC556</f>
        <v>0</v>
      </c>
      <c r="BD556" s="697">
        <f>[52]ACCOUNTALLOC!BD556</f>
        <v>0</v>
      </c>
      <c r="BE556" s="697">
        <f>[52]ACCOUNTALLOC!BE556</f>
        <v>0</v>
      </c>
      <c r="BF556" s="697">
        <f>[52]ACCOUNTALLOC!BF556</f>
        <v>0</v>
      </c>
      <c r="BG556" s="697">
        <f>[52]ACCOUNTALLOC!BG556</f>
        <v>420.87926486800558</v>
      </c>
      <c r="BH556" s="698"/>
      <c r="BI556" s="697">
        <f>[52]ACCOUNTALLOC!BI556</f>
        <v>95.342056847319654</v>
      </c>
      <c r="BJ556" s="697">
        <f>[52]ACCOUNTALLOC!BJ556</f>
        <v>875.18062400183032</v>
      </c>
      <c r="BK556" s="697">
        <f>[52]ACCOUNTALLOC!BK556</f>
        <v>0</v>
      </c>
      <c r="BL556" s="697">
        <f>[52]ACCOUNTALLOC!BL556</f>
        <v>0</v>
      </c>
      <c r="BM556" s="697">
        <f>[52]ACCOUNTALLOC!BM556</f>
        <v>0</v>
      </c>
      <c r="BN556" s="697">
        <f>[52]ACCOUNTALLOC!BN556</f>
        <v>0</v>
      </c>
      <c r="BO556" s="697">
        <f>[52]ACCOUNTALLOC!BO556</f>
        <v>970.52268084914999</v>
      </c>
      <c r="BP556" s="698"/>
      <c r="BQ556" s="697">
        <f>[52]ACCOUNTALLOC!BQ556</f>
        <v>165.55280507719368</v>
      </c>
      <c r="BR556" s="697">
        <f>[52]ACCOUNTALLOC!BR556</f>
        <v>2090.3830202477116</v>
      </c>
      <c r="BS556" s="697">
        <f>[52]ACCOUNTALLOC!BS556</f>
        <v>0</v>
      </c>
      <c r="BT556" s="697">
        <f>[52]ACCOUNTALLOC!BT556</f>
        <v>0</v>
      </c>
      <c r="BU556" s="697">
        <f>[52]ACCOUNTALLOC!BU556</f>
        <v>0</v>
      </c>
      <c r="BV556" s="697">
        <f>[52]ACCOUNTALLOC!BV556</f>
        <v>0</v>
      </c>
      <c r="BW556" s="697">
        <f>[52]ACCOUNTALLOC!BW556</f>
        <v>2255.9358253249052</v>
      </c>
      <c r="BX556" s="698"/>
      <c r="BY556" s="697">
        <f>[52]ACCOUNTALLOC!BY556</f>
        <v>477.37807443994973</v>
      </c>
      <c r="BZ556" s="697">
        <f>[52]ACCOUNTALLOC!BZ556</f>
        <v>5165.2438292401475</v>
      </c>
      <c r="CA556" s="697">
        <f>[52]ACCOUNTALLOC!CA556</f>
        <v>0</v>
      </c>
      <c r="CB556" s="697">
        <f>[52]ACCOUNTALLOC!CB556</f>
        <v>0</v>
      </c>
      <c r="CC556" s="697">
        <f>[52]ACCOUNTALLOC!CC556</f>
        <v>0</v>
      </c>
      <c r="CD556" s="697">
        <f>[52]ACCOUNTALLOC!CD556</f>
        <v>0</v>
      </c>
      <c r="CE556" s="697">
        <f>[52]ACCOUNTALLOC!CE556</f>
        <v>5642.6219036800976</v>
      </c>
      <c r="CF556" s="698"/>
      <c r="CG556" s="697">
        <f>[52]ACCOUNTALLOC!CG556</f>
        <v>19.176345491297752</v>
      </c>
      <c r="CH556" s="697">
        <f>[52]ACCOUNTALLOC!CH556</f>
        <v>251.70803077572359</v>
      </c>
      <c r="CI556" s="697">
        <f>[52]ACCOUNTALLOC!CI556</f>
        <v>0</v>
      </c>
      <c r="CJ556" s="697">
        <f>[52]ACCOUNTALLOC!CJ556</f>
        <v>0</v>
      </c>
      <c r="CK556" s="697">
        <f>[52]ACCOUNTALLOC!CK556</f>
        <v>0</v>
      </c>
      <c r="CL556" s="697">
        <f>[52]ACCOUNTALLOC!CL556</f>
        <v>0</v>
      </c>
      <c r="CM556" s="697">
        <f>[52]ACCOUNTALLOC!CM556</f>
        <v>270.88437626702137</v>
      </c>
      <c r="CN556" s="698">
        <f>[52]ACCOUNTALLOC!CN556</f>
        <v>0</v>
      </c>
      <c r="CO556" s="697">
        <f>[52]ACCOUNTALLOC!CO556</f>
        <v>3.3987884772212578</v>
      </c>
      <c r="CP556" s="697">
        <f>[52]ACCOUNTALLOC!CP556</f>
        <v>24.634352331612398</v>
      </c>
      <c r="CQ556" s="697">
        <f>[52]ACCOUNTALLOC!CQ556</f>
        <v>0</v>
      </c>
      <c r="CR556" s="697">
        <f>[52]ACCOUNTALLOC!CR556</f>
        <v>0</v>
      </c>
      <c r="CS556" s="697">
        <f>[52]ACCOUNTALLOC!CS556</f>
        <v>0</v>
      </c>
      <c r="CT556" s="697">
        <f>[52]ACCOUNTALLOC!CT556</f>
        <v>0</v>
      </c>
      <c r="CU556" s="697">
        <f>[52]ACCOUNTALLOC!CU556</f>
        <v>28.033140808833657</v>
      </c>
      <c r="CW556" s="65">
        <f>[52]ACCOUNTALLOC!CW556</f>
        <v>0</v>
      </c>
      <c r="CX556" s="65">
        <f>[52]ACCOUNTALLOC!CX556</f>
        <v>0</v>
      </c>
      <c r="CY556" s="65">
        <f>[52]ACCOUNTALLOC!CY556</f>
        <v>0</v>
      </c>
      <c r="CZ556" s="65">
        <f>[52]ACCOUNTALLOC!CZ556</f>
        <v>0</v>
      </c>
      <c r="DA556" s="65">
        <f>[52]ACCOUNTALLOC!DA556</f>
        <v>0</v>
      </c>
      <c r="DB556" s="65">
        <f>[52]ACCOUNTALLOC!DB556</f>
        <v>0</v>
      </c>
      <c r="DC556" s="65">
        <f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>[52]ACCOUNTALLOC!E557</f>
        <v>30979.323699801607</v>
      </c>
      <c r="F557" s="697">
        <f>[52]ACCOUNTALLOC!F557</f>
        <v>0</v>
      </c>
      <c r="G557" s="697">
        <f>[52]ACCOUNTALLOC!G557</f>
        <v>4090.9513704581941</v>
      </c>
      <c r="H557" s="697">
        <f>[52]ACCOUNTALLOC!H557</f>
        <v>0</v>
      </c>
      <c r="I557" s="697">
        <f>[52]ACCOUNTALLOC!I557</f>
        <v>0</v>
      </c>
      <c r="J557" s="697">
        <f>[52]ACCOUNTALLOC!J557</f>
        <v>0</v>
      </c>
      <c r="K557" s="697">
        <f>[52]ACCOUNTALLOC!K557</f>
        <v>35070.275070259799</v>
      </c>
      <c r="L557" s="698"/>
      <c r="M557" s="697">
        <f>[52]ACCOUNTALLOC!M557</f>
        <v>5698.4253696060723</v>
      </c>
      <c r="N557" s="697">
        <f>[52]ACCOUNTALLOC!N557</f>
        <v>0</v>
      </c>
      <c r="O557" s="697">
        <f>[52]ACCOUNTALLOC!O557</f>
        <v>553.73733489706888</v>
      </c>
      <c r="P557" s="697">
        <f>[52]ACCOUNTALLOC!P557</f>
        <v>0</v>
      </c>
      <c r="Q557" s="697">
        <f>[52]ACCOUNTALLOC!Q557</f>
        <v>0</v>
      </c>
      <c r="R557" s="697">
        <f>[52]ACCOUNTALLOC!R557</f>
        <v>0</v>
      </c>
      <c r="S557" s="697">
        <f>[52]ACCOUNTALLOC!S557</f>
        <v>6252.162704503141</v>
      </c>
      <c r="T557" s="698"/>
      <c r="U557" s="697">
        <f>[52]ACCOUNTALLOC!U557</f>
        <v>4818.0814657277524</v>
      </c>
      <c r="V557" s="697">
        <f>[52]ACCOUNTALLOC!V557</f>
        <v>0</v>
      </c>
      <c r="W557" s="697">
        <f>[52]ACCOUNTALLOC!W557</f>
        <v>145.76188053922442</v>
      </c>
      <c r="X557" s="697">
        <f>[52]ACCOUNTALLOC!X557</f>
        <v>0</v>
      </c>
      <c r="Y557" s="697">
        <f>[52]ACCOUNTALLOC!Y557</f>
        <v>0</v>
      </c>
      <c r="Z557" s="697">
        <f>[52]ACCOUNTALLOC!Z557</f>
        <v>0</v>
      </c>
      <c r="AA557" s="697">
        <f>[52]ACCOUNTALLOC!AA557</f>
        <v>4963.8433462669764</v>
      </c>
      <c r="AB557" s="698"/>
      <c r="AC557" s="697">
        <f>[52]ACCOUNTALLOC!AC557</f>
        <v>2097.618083680416</v>
      </c>
      <c r="AD557" s="697">
        <f>[52]ACCOUNTALLOC!AD557</f>
        <v>0</v>
      </c>
      <c r="AE557" s="697">
        <f>[52]ACCOUNTALLOC!AE557</f>
        <v>16.140656611773679</v>
      </c>
      <c r="AF557" s="697">
        <f>[52]ACCOUNTALLOC!AF557</f>
        <v>0</v>
      </c>
      <c r="AG557" s="697">
        <f>[52]ACCOUNTALLOC!AG557</f>
        <v>0</v>
      </c>
      <c r="AH557" s="697">
        <f>[52]ACCOUNTALLOC!AH557</f>
        <v>0</v>
      </c>
      <c r="AI557" s="697">
        <f>[52]ACCOUNTALLOC!AI557</f>
        <v>2113.7587402921895</v>
      </c>
      <c r="AJ557" s="698"/>
      <c r="AK557" s="697">
        <f>[52]ACCOUNTALLOC!AK557</f>
        <v>1669.9916540721786</v>
      </c>
      <c r="AL557" s="697">
        <f>[52]ACCOUNTALLOC!AL557</f>
        <v>0</v>
      </c>
      <c r="AM557" s="697">
        <f>[52]ACCOUNTALLOC!AM557</f>
        <v>192.63813948288814</v>
      </c>
      <c r="AN557" s="697">
        <f>[52]ACCOUNTALLOC!AN557</f>
        <v>0</v>
      </c>
      <c r="AO557" s="697">
        <f>[52]ACCOUNTALLOC!AO557</f>
        <v>0</v>
      </c>
      <c r="AP557" s="697">
        <f>[52]ACCOUNTALLOC!AP557</f>
        <v>0</v>
      </c>
      <c r="AQ557" s="697">
        <f>[52]ACCOUNTALLOC!AQ557</f>
        <v>1862.6297935550667</v>
      </c>
      <c r="AR557" s="698"/>
      <c r="AS557" s="697">
        <f>[52]ACCOUNTALLOC!AS557</f>
        <v>20.61589255775813</v>
      </c>
      <c r="AT557" s="697">
        <f>[52]ACCOUNTALLOC!AT557</f>
        <v>0</v>
      </c>
      <c r="AU557" s="697">
        <f>[52]ACCOUNTALLOC!AU557</f>
        <v>0.62459354491261609</v>
      </c>
      <c r="AV557" s="697">
        <f>[52]ACCOUNTALLOC!AV557</f>
        <v>0</v>
      </c>
      <c r="AW557" s="697">
        <f>[52]ACCOUNTALLOC!AW557</f>
        <v>0</v>
      </c>
      <c r="AX557" s="697">
        <f>[52]ACCOUNTALLOC!AX557</f>
        <v>0</v>
      </c>
      <c r="AY557" s="697">
        <f>[52]ACCOUNTALLOC!AY557</f>
        <v>21.240486102670747</v>
      </c>
      <c r="AZ557" s="698"/>
      <c r="BA557" s="697">
        <f>[52]ACCOUNTALLOC!BA557</f>
        <v>398.5100664144673</v>
      </c>
      <c r="BB557" s="697">
        <f>[52]ACCOUNTALLOC!BB557</f>
        <v>0</v>
      </c>
      <c r="BC557" s="697">
        <f>[52]ACCOUNTALLOC!BC557</f>
        <v>62.257119050627182</v>
      </c>
      <c r="BD557" s="697">
        <f>[52]ACCOUNTALLOC!BD557</f>
        <v>0</v>
      </c>
      <c r="BE557" s="697">
        <f>[52]ACCOUNTALLOC!BE557</f>
        <v>0</v>
      </c>
      <c r="BF557" s="697">
        <f>[52]ACCOUNTALLOC!BF557</f>
        <v>0</v>
      </c>
      <c r="BG557" s="697">
        <f>[52]ACCOUNTALLOC!BG557</f>
        <v>460.76718546509449</v>
      </c>
      <c r="BH557" s="698"/>
      <c r="BI557" s="697">
        <f>[52]ACCOUNTALLOC!BI557</f>
        <v>621.59097248461285</v>
      </c>
      <c r="BJ557" s="697">
        <f>[52]ACCOUNTALLOC!BJ557</f>
        <v>0</v>
      </c>
      <c r="BK557" s="697">
        <f>[52]ACCOUNTALLOC!BK557</f>
        <v>12.591592812646457</v>
      </c>
      <c r="BL557" s="697">
        <f>[52]ACCOUNTALLOC!BL557</f>
        <v>0</v>
      </c>
      <c r="BM557" s="697">
        <f>[52]ACCOUNTALLOC!BM557</f>
        <v>0</v>
      </c>
      <c r="BN557" s="697">
        <f>[52]ACCOUNTALLOC!BN557</f>
        <v>0</v>
      </c>
      <c r="BO557" s="697">
        <f>[52]ACCOUNTALLOC!BO557</f>
        <v>634.18256529725932</v>
      </c>
      <c r="BP557" s="698"/>
      <c r="BQ557" s="697">
        <f>[52]ACCOUNTALLOC!BQ557</f>
        <v>233.86966780361578</v>
      </c>
      <c r="BR557" s="697">
        <f>[52]ACCOUNTALLOC!BR557</f>
        <v>0</v>
      </c>
      <c r="BS557" s="697">
        <f>[52]ACCOUNTALLOC!BS557</f>
        <v>7.819349141387848</v>
      </c>
      <c r="BT557" s="697">
        <f>[52]ACCOUNTALLOC!BT557</f>
        <v>0</v>
      </c>
      <c r="BU557" s="697">
        <f>[52]ACCOUNTALLOC!BU557</f>
        <v>0</v>
      </c>
      <c r="BV557" s="697">
        <f>[52]ACCOUNTALLOC!BV557</f>
        <v>0</v>
      </c>
      <c r="BW557" s="697">
        <f>[52]ACCOUNTALLOC!BW557</f>
        <v>241.68901694500363</v>
      </c>
      <c r="BX557" s="698"/>
      <c r="BY557" s="697">
        <f>[52]ACCOUNTALLOC!BY557</f>
        <v>70.915519858392287</v>
      </c>
      <c r="BZ557" s="697">
        <f>[52]ACCOUNTALLOC!BZ557</f>
        <v>0</v>
      </c>
      <c r="CA557" s="697">
        <f>[52]ACCOUNTALLOC!CA557</f>
        <v>12.589084720864811</v>
      </c>
      <c r="CB557" s="697">
        <f>[52]ACCOUNTALLOC!CB557</f>
        <v>0</v>
      </c>
      <c r="CC557" s="697">
        <f>[52]ACCOUNTALLOC!CC557</f>
        <v>0</v>
      </c>
      <c r="CD557" s="697">
        <f>[52]ACCOUNTALLOC!CD557</f>
        <v>0</v>
      </c>
      <c r="CE557" s="697">
        <f>[52]ACCOUNTALLOC!CE557</f>
        <v>83.504604579257091</v>
      </c>
      <c r="CF557" s="698"/>
      <c r="CG557" s="697">
        <f>[52]ACCOUNTALLOC!CG557</f>
        <v>285.1630102986519</v>
      </c>
      <c r="CH557" s="697">
        <f>[52]ACCOUNTALLOC!CH557</f>
        <v>0</v>
      </c>
      <c r="CI557" s="697">
        <f>[52]ACCOUNTALLOC!CI557</f>
        <v>738.79864652392212</v>
      </c>
      <c r="CJ557" s="697">
        <f>[52]ACCOUNTALLOC!CJ557</f>
        <v>0</v>
      </c>
      <c r="CK557" s="697">
        <f>[52]ACCOUNTALLOC!CK557</f>
        <v>0</v>
      </c>
      <c r="CL557" s="697">
        <f>[52]ACCOUNTALLOC!CL557</f>
        <v>0</v>
      </c>
      <c r="CM557" s="697">
        <f>[52]ACCOUNTALLOC!CM557</f>
        <v>1023.961656822574</v>
      </c>
      <c r="CN557" s="698">
        <f>[52]ACCOUNTALLOC!CN557</f>
        <v>0</v>
      </c>
      <c r="CO557" s="697">
        <f>[52]ACCOUNTALLOC!CO557</f>
        <v>16.044463098260497</v>
      </c>
      <c r="CP557" s="697">
        <f>[52]ACCOUNTALLOC!CP557</f>
        <v>0</v>
      </c>
      <c r="CQ557" s="697">
        <f>[52]ACCOUNTALLOC!CQ557</f>
        <v>0.1403668126942435</v>
      </c>
      <c r="CR557" s="697">
        <f>[52]ACCOUNTALLOC!CR557</f>
        <v>0</v>
      </c>
      <c r="CS557" s="697">
        <f>[52]ACCOUNTALLOC!CS557</f>
        <v>0</v>
      </c>
      <c r="CT557" s="697">
        <f>[52]ACCOUNTALLOC!CT557</f>
        <v>0</v>
      </c>
      <c r="CU557" s="697">
        <f>[52]ACCOUNTALLOC!CU557</f>
        <v>16.18482991095474</v>
      </c>
      <c r="CW557" s="65">
        <f>[52]ACCOUNTALLOC!CW557</f>
        <v>0</v>
      </c>
      <c r="CX557" s="65">
        <f>[52]ACCOUNTALLOC!CX557</f>
        <v>0</v>
      </c>
      <c r="CY557" s="65">
        <f>[52]ACCOUNTALLOC!CY557</f>
        <v>0</v>
      </c>
      <c r="CZ557" s="65">
        <f>[52]ACCOUNTALLOC!CZ557</f>
        <v>0</v>
      </c>
      <c r="DA557" s="65">
        <f>[52]ACCOUNTALLOC!DA557</f>
        <v>0</v>
      </c>
      <c r="DB557" s="65">
        <f>[52]ACCOUNTALLOC!DB557</f>
        <v>0</v>
      </c>
      <c r="DC557" s="65">
        <f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>[52]ACCOUNTALLOC!E558</f>
        <v>3881.612653733026</v>
      </c>
      <c r="F558" s="697">
        <f>[52]ACCOUNTALLOC!F558</f>
        <v>3556.1691905188659</v>
      </c>
      <c r="G558" s="697">
        <f>[52]ACCOUNTALLOC!G558</f>
        <v>1896.4017034918413</v>
      </c>
      <c r="H558" s="697">
        <f>[52]ACCOUNTALLOC!H558</f>
        <v>0</v>
      </c>
      <c r="I558" s="697">
        <f>[52]ACCOUNTALLOC!I558</f>
        <v>0</v>
      </c>
      <c r="J558" s="697">
        <f>[52]ACCOUNTALLOC!J558</f>
        <v>0</v>
      </c>
      <c r="K558" s="697">
        <f>[52]ACCOUNTALLOC!K558</f>
        <v>9334.1835477437326</v>
      </c>
      <c r="L558" s="698"/>
      <c r="M558" s="697">
        <f>[52]ACCOUNTALLOC!M558</f>
        <v>736.79478505664554</v>
      </c>
      <c r="N558" s="697">
        <f>[52]ACCOUNTALLOC!N558</f>
        <v>903.58086371022773</v>
      </c>
      <c r="O558" s="697">
        <f>[52]ACCOUNTALLOC!O558</f>
        <v>214.8927746916396</v>
      </c>
      <c r="P558" s="697">
        <f>[52]ACCOUNTALLOC!P558</f>
        <v>0</v>
      </c>
      <c r="Q558" s="697">
        <f>[52]ACCOUNTALLOC!Q558</f>
        <v>0</v>
      </c>
      <c r="R558" s="697">
        <f>[52]ACCOUNTALLOC!R558</f>
        <v>0</v>
      </c>
      <c r="S558" s="697">
        <f>[52]ACCOUNTALLOC!S558</f>
        <v>1855.2684234585131</v>
      </c>
      <c r="T558" s="698"/>
      <c r="U558" s="697">
        <f>[52]ACCOUNTALLOC!U558</f>
        <v>648.32354157323232</v>
      </c>
      <c r="V558" s="697">
        <f>[52]ACCOUNTALLOC!V558</f>
        <v>1004.8511165165672</v>
      </c>
      <c r="W558" s="697">
        <f>[52]ACCOUNTALLOC!W558</f>
        <v>30.827408107623821</v>
      </c>
      <c r="X558" s="697">
        <f>[52]ACCOUNTALLOC!X558</f>
        <v>0</v>
      </c>
      <c r="Y558" s="697">
        <f>[52]ACCOUNTALLOC!Y558</f>
        <v>0</v>
      </c>
      <c r="Z558" s="697">
        <f>[52]ACCOUNTALLOC!Z558</f>
        <v>0</v>
      </c>
      <c r="AA558" s="697">
        <f>[52]ACCOUNTALLOC!AA558</f>
        <v>1684.0020661974233</v>
      </c>
      <c r="AB558" s="698"/>
      <c r="AC558" s="697">
        <f>[52]ACCOUNTALLOC!AC558</f>
        <v>293.12701210637107</v>
      </c>
      <c r="AD558" s="697">
        <f>[52]ACCOUNTALLOC!AD558</f>
        <v>648.4965628393993</v>
      </c>
      <c r="AE558" s="697">
        <f>[52]ACCOUNTALLOC!AE558</f>
        <v>16.283660572593135</v>
      </c>
      <c r="AF558" s="697">
        <f>[52]ACCOUNTALLOC!AF558</f>
        <v>0</v>
      </c>
      <c r="AG558" s="697">
        <f>[52]ACCOUNTALLOC!AG558</f>
        <v>0</v>
      </c>
      <c r="AH558" s="697">
        <f>[52]ACCOUNTALLOC!AH558</f>
        <v>0</v>
      </c>
      <c r="AI558" s="697">
        <f>[52]ACCOUNTALLOC!AI558</f>
        <v>957.90723551836345</v>
      </c>
      <c r="AJ558" s="698"/>
      <c r="AK558" s="697">
        <f>[52]ACCOUNTALLOC!AK558</f>
        <v>227.67931670455619</v>
      </c>
      <c r="AL558" s="697">
        <f>[52]ACCOUNTALLOC!AL558</f>
        <v>451.18680736576664</v>
      </c>
      <c r="AM558" s="697">
        <f>[52]ACCOUNTALLOC!AM558</f>
        <v>36.717096398711</v>
      </c>
      <c r="AN558" s="697">
        <f>[52]ACCOUNTALLOC!AN558</f>
        <v>0</v>
      </c>
      <c r="AO558" s="697">
        <f>[52]ACCOUNTALLOC!AO558</f>
        <v>0</v>
      </c>
      <c r="AP558" s="697">
        <f>[52]ACCOUNTALLOC!AP558</f>
        <v>0</v>
      </c>
      <c r="AQ558" s="697">
        <f>[52]ACCOUNTALLOC!AQ558</f>
        <v>715.58322046903379</v>
      </c>
      <c r="AR558" s="698"/>
      <c r="AS558" s="697">
        <f>[52]ACCOUNTALLOC!AS558</f>
        <v>2.2591149625405693</v>
      </c>
      <c r="AT558" s="697">
        <f>[52]ACCOUNTALLOC!AT558</f>
        <v>1.4246712363343668</v>
      </c>
      <c r="AU558" s="697">
        <f>[52]ACCOUNTALLOC!AU558</f>
        <v>7.0031059131623663E-2</v>
      </c>
      <c r="AV558" s="697">
        <f>[52]ACCOUNTALLOC!AV558</f>
        <v>0</v>
      </c>
      <c r="AW558" s="697">
        <f>[52]ACCOUNTALLOC!AW558</f>
        <v>0</v>
      </c>
      <c r="AX558" s="697">
        <f>[52]ACCOUNTALLOC!AX558</f>
        <v>0</v>
      </c>
      <c r="AY558" s="697">
        <f>[52]ACCOUNTALLOC!AY558</f>
        <v>3.7538172580065599</v>
      </c>
      <c r="AZ558" s="698"/>
      <c r="BA558" s="697">
        <f>[52]ACCOUNTALLOC!BA558</f>
        <v>43.639628009906566</v>
      </c>
      <c r="BB558" s="697">
        <f>[52]ACCOUNTALLOC!BB558</f>
        <v>39.320234825536716</v>
      </c>
      <c r="BC558" s="697">
        <f>[52]ACCOUNTALLOC!BC558</f>
        <v>7.2775515746584176</v>
      </c>
      <c r="BD558" s="697">
        <f>[52]ACCOUNTALLOC!BD558</f>
        <v>0</v>
      </c>
      <c r="BE558" s="697">
        <f>[52]ACCOUNTALLOC!BE558</f>
        <v>0</v>
      </c>
      <c r="BF558" s="697">
        <f>[52]ACCOUNTALLOC!BF558</f>
        <v>0</v>
      </c>
      <c r="BG558" s="697">
        <f>[52]ACCOUNTALLOC!BG558</f>
        <v>90.237414410101707</v>
      </c>
      <c r="BH558" s="698"/>
      <c r="BI558" s="697">
        <f>[52]ACCOUNTALLOC!BI558</f>
        <v>70.247671698502003</v>
      </c>
      <c r="BJ558" s="697">
        <f>[52]ACCOUNTALLOC!BJ558</f>
        <v>20.003060412747303</v>
      </c>
      <c r="BK558" s="697">
        <f>[52]ACCOUNTALLOC!BK558</f>
        <v>3.1590573387847529</v>
      </c>
      <c r="BL558" s="697">
        <f>[52]ACCOUNTALLOC!BL558</f>
        <v>0</v>
      </c>
      <c r="BM558" s="697">
        <f>[52]ACCOUNTALLOC!BM558</f>
        <v>0</v>
      </c>
      <c r="BN558" s="697">
        <f>[52]ACCOUNTALLOC!BN558</f>
        <v>0</v>
      </c>
      <c r="BO558" s="697">
        <f>[52]ACCOUNTALLOC!BO558</f>
        <v>93.409789450034054</v>
      </c>
      <c r="BP558" s="698"/>
      <c r="BQ558" s="697">
        <f>[52]ACCOUNTALLOC!BQ558</f>
        <v>40.828245347695457</v>
      </c>
      <c r="BR558" s="697">
        <f>[52]ACCOUNTALLOC!BR558</f>
        <v>195.29199486040764</v>
      </c>
      <c r="BS558" s="697">
        <f>[52]ACCOUNTALLOC!BS558</f>
        <v>3.676058043513307</v>
      </c>
      <c r="BT558" s="697">
        <f>[52]ACCOUNTALLOC!BT558</f>
        <v>0</v>
      </c>
      <c r="BU558" s="697">
        <f>[52]ACCOUNTALLOC!BU558</f>
        <v>0</v>
      </c>
      <c r="BV558" s="697">
        <f>[52]ACCOUNTALLOC!BV558</f>
        <v>0</v>
      </c>
      <c r="BW558" s="697">
        <f>[52]ACCOUNTALLOC!BW558</f>
        <v>239.79629825161641</v>
      </c>
      <c r="BX558" s="698"/>
      <c r="BY558" s="697">
        <f>[52]ACCOUNTALLOC!BY558</f>
        <v>18.676659587986894</v>
      </c>
      <c r="BZ558" s="697">
        <f>[52]ACCOUNTALLOC!BZ558</f>
        <v>118.05641204717163</v>
      </c>
      <c r="CA558" s="697">
        <f>[52]ACCOUNTALLOC!CA558</f>
        <v>6.4088821846003565</v>
      </c>
      <c r="CB558" s="697">
        <f>[52]ACCOUNTALLOC!CB558</f>
        <v>0</v>
      </c>
      <c r="CC558" s="697">
        <f>[52]ACCOUNTALLOC!CC558</f>
        <v>0</v>
      </c>
      <c r="CD558" s="697">
        <f>[52]ACCOUNTALLOC!CD558</f>
        <v>0</v>
      </c>
      <c r="CE558" s="697">
        <f>[52]ACCOUNTALLOC!CE558</f>
        <v>143.14195381975887</v>
      </c>
      <c r="CF558" s="698"/>
      <c r="CG558" s="697">
        <f>[52]ACCOUNTALLOC!CG558</f>
        <v>32.99005727554956</v>
      </c>
      <c r="CH558" s="697">
        <f>[52]ACCOUNTALLOC!CH558</f>
        <v>23.515577277675582</v>
      </c>
      <c r="CI558" s="697">
        <f>[52]ACCOUNTALLOC!CI558</f>
        <v>153.79391881645023</v>
      </c>
      <c r="CJ558" s="697">
        <f>[52]ACCOUNTALLOC!CJ558</f>
        <v>0</v>
      </c>
      <c r="CK558" s="697">
        <f>[52]ACCOUNTALLOC!CK558</f>
        <v>0</v>
      </c>
      <c r="CL558" s="697">
        <f>[52]ACCOUNTALLOC!CL558</f>
        <v>0</v>
      </c>
      <c r="CM558" s="697">
        <f>[52]ACCOUNTALLOC!CM558</f>
        <v>210.29955336967538</v>
      </c>
      <c r="CN558" s="698">
        <f>[52]ACCOUNTALLOC!CN558</f>
        <v>0</v>
      </c>
      <c r="CO558" s="697">
        <f>[52]ACCOUNTALLOC!CO558</f>
        <v>2.0694027237693975</v>
      </c>
      <c r="CP558" s="697">
        <f>[52]ACCOUNTALLOC!CP558</f>
        <v>2.3014403400409487</v>
      </c>
      <c r="CQ558" s="697">
        <f>[52]ACCOUNTALLOC!CQ558</f>
        <v>1.9438989934739328E-2</v>
      </c>
      <c r="CR558" s="697">
        <f>[52]ACCOUNTALLOC!CR558</f>
        <v>0</v>
      </c>
      <c r="CS558" s="697">
        <f>[52]ACCOUNTALLOC!CS558</f>
        <v>0</v>
      </c>
      <c r="CT558" s="697">
        <f>[52]ACCOUNTALLOC!CT558</f>
        <v>0</v>
      </c>
      <c r="CU558" s="697">
        <f>[52]ACCOUNTALLOC!CU558</f>
        <v>4.3902820537450857</v>
      </c>
      <c r="CW558" s="65">
        <f>[52]ACCOUNTALLOC!CW558</f>
        <v>0</v>
      </c>
      <c r="CX558" s="65">
        <f>[52]ACCOUNTALLOC!CX558</f>
        <v>0</v>
      </c>
      <c r="CY558" s="65">
        <f>[52]ACCOUNTALLOC!CY558</f>
        <v>0</v>
      </c>
      <c r="CZ558" s="65">
        <f>[52]ACCOUNTALLOC!CZ558</f>
        <v>0</v>
      </c>
      <c r="DA558" s="65">
        <f>[52]ACCOUNTALLOC!DA558</f>
        <v>0</v>
      </c>
      <c r="DB558" s="65">
        <f>[52]ACCOUNTALLOC!DB558</f>
        <v>0</v>
      </c>
      <c r="DC558" s="65">
        <f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>[52]ACCOUNTALLOC!E559</f>
        <v>0</v>
      </c>
      <c r="F559" s="697">
        <f>[52]ACCOUNTALLOC!F559</f>
        <v>0</v>
      </c>
      <c r="G559" s="697">
        <f>[52]ACCOUNTALLOC!G559</f>
        <v>0</v>
      </c>
      <c r="H559" s="697">
        <f>[52]ACCOUNTALLOC!H559</f>
        <v>0</v>
      </c>
      <c r="I559" s="697">
        <f>[52]ACCOUNTALLOC!I559</f>
        <v>0</v>
      </c>
      <c r="J559" s="697">
        <f>[52]ACCOUNTALLOC!J559</f>
        <v>0</v>
      </c>
      <c r="K559" s="697">
        <f>[52]ACCOUNTALLOC!K559</f>
        <v>0</v>
      </c>
      <c r="L559" s="698"/>
      <c r="M559" s="697">
        <f>[52]ACCOUNTALLOC!M559</f>
        <v>0</v>
      </c>
      <c r="N559" s="697">
        <f>[52]ACCOUNTALLOC!N559</f>
        <v>0</v>
      </c>
      <c r="O559" s="697">
        <f>[52]ACCOUNTALLOC!O559</f>
        <v>0</v>
      </c>
      <c r="P559" s="697">
        <f>[52]ACCOUNTALLOC!P559</f>
        <v>0</v>
      </c>
      <c r="Q559" s="697">
        <f>[52]ACCOUNTALLOC!Q559</f>
        <v>0</v>
      </c>
      <c r="R559" s="697">
        <f>[52]ACCOUNTALLOC!R559</f>
        <v>0</v>
      </c>
      <c r="S559" s="697">
        <f>[52]ACCOUNTALLOC!S559</f>
        <v>0</v>
      </c>
      <c r="T559" s="698"/>
      <c r="U559" s="697">
        <f>[52]ACCOUNTALLOC!U559</f>
        <v>0</v>
      </c>
      <c r="V559" s="697">
        <f>[52]ACCOUNTALLOC!V559</f>
        <v>0</v>
      </c>
      <c r="W559" s="697">
        <f>[52]ACCOUNTALLOC!W559</f>
        <v>0</v>
      </c>
      <c r="X559" s="697">
        <f>[52]ACCOUNTALLOC!X559</f>
        <v>0</v>
      </c>
      <c r="Y559" s="697">
        <f>[52]ACCOUNTALLOC!Y559</f>
        <v>0</v>
      </c>
      <c r="Z559" s="697">
        <f>[52]ACCOUNTALLOC!Z559</f>
        <v>0</v>
      </c>
      <c r="AA559" s="697">
        <f>[52]ACCOUNTALLOC!AA559</f>
        <v>0</v>
      </c>
      <c r="AB559" s="698"/>
      <c r="AC559" s="697">
        <f>[52]ACCOUNTALLOC!AC559</f>
        <v>0</v>
      </c>
      <c r="AD559" s="697">
        <f>[52]ACCOUNTALLOC!AD559</f>
        <v>0</v>
      </c>
      <c r="AE559" s="697">
        <f>[52]ACCOUNTALLOC!AE559</f>
        <v>0</v>
      </c>
      <c r="AF559" s="697">
        <f>[52]ACCOUNTALLOC!AF559</f>
        <v>0</v>
      </c>
      <c r="AG559" s="697">
        <f>[52]ACCOUNTALLOC!AG559</f>
        <v>0</v>
      </c>
      <c r="AH559" s="697">
        <f>[52]ACCOUNTALLOC!AH559</f>
        <v>0</v>
      </c>
      <c r="AI559" s="697">
        <f>[52]ACCOUNTALLOC!AI559</f>
        <v>0</v>
      </c>
      <c r="AJ559" s="698"/>
      <c r="AK559" s="697">
        <f>[52]ACCOUNTALLOC!AK559</f>
        <v>0</v>
      </c>
      <c r="AL559" s="697">
        <f>[52]ACCOUNTALLOC!AL559</f>
        <v>0</v>
      </c>
      <c r="AM559" s="697">
        <f>[52]ACCOUNTALLOC!AM559</f>
        <v>0</v>
      </c>
      <c r="AN559" s="697">
        <f>[52]ACCOUNTALLOC!AN559</f>
        <v>0</v>
      </c>
      <c r="AO559" s="697">
        <f>[52]ACCOUNTALLOC!AO559</f>
        <v>0</v>
      </c>
      <c r="AP559" s="697">
        <f>[52]ACCOUNTALLOC!AP559</f>
        <v>0</v>
      </c>
      <c r="AQ559" s="697">
        <f>[52]ACCOUNTALLOC!AQ559</f>
        <v>0</v>
      </c>
      <c r="AR559" s="698"/>
      <c r="AS559" s="697">
        <f>[52]ACCOUNTALLOC!AS559</f>
        <v>0</v>
      </c>
      <c r="AT559" s="697">
        <f>[52]ACCOUNTALLOC!AT559</f>
        <v>0</v>
      </c>
      <c r="AU559" s="697">
        <f>[52]ACCOUNTALLOC!AU559</f>
        <v>0</v>
      </c>
      <c r="AV559" s="697">
        <f>[52]ACCOUNTALLOC!AV559</f>
        <v>0</v>
      </c>
      <c r="AW559" s="697">
        <f>[52]ACCOUNTALLOC!AW559</f>
        <v>0</v>
      </c>
      <c r="AX559" s="697">
        <f>[52]ACCOUNTALLOC!AX559</f>
        <v>0</v>
      </c>
      <c r="AY559" s="697">
        <f>[52]ACCOUNTALLOC!AY559</f>
        <v>0</v>
      </c>
      <c r="AZ559" s="698"/>
      <c r="BA559" s="697">
        <f>[52]ACCOUNTALLOC!BA559</f>
        <v>0</v>
      </c>
      <c r="BB559" s="697">
        <f>[52]ACCOUNTALLOC!BB559</f>
        <v>0</v>
      </c>
      <c r="BC559" s="697">
        <f>[52]ACCOUNTALLOC!BC559</f>
        <v>0</v>
      </c>
      <c r="BD559" s="697">
        <f>[52]ACCOUNTALLOC!BD559</f>
        <v>0</v>
      </c>
      <c r="BE559" s="697">
        <f>[52]ACCOUNTALLOC!BE559</f>
        <v>0</v>
      </c>
      <c r="BF559" s="697">
        <f>[52]ACCOUNTALLOC!BF559</f>
        <v>0</v>
      </c>
      <c r="BG559" s="697">
        <f>[52]ACCOUNTALLOC!BG559</f>
        <v>0</v>
      </c>
      <c r="BH559" s="698"/>
      <c r="BI559" s="697">
        <f>[52]ACCOUNTALLOC!BI559</f>
        <v>0</v>
      </c>
      <c r="BJ559" s="697">
        <f>[52]ACCOUNTALLOC!BJ559</f>
        <v>0</v>
      </c>
      <c r="BK559" s="697">
        <f>[52]ACCOUNTALLOC!BK559</f>
        <v>0</v>
      </c>
      <c r="BL559" s="697">
        <f>[52]ACCOUNTALLOC!BL559</f>
        <v>0</v>
      </c>
      <c r="BM559" s="697">
        <f>[52]ACCOUNTALLOC!BM559</f>
        <v>0</v>
      </c>
      <c r="BN559" s="697">
        <f>[52]ACCOUNTALLOC!BN559</f>
        <v>0</v>
      </c>
      <c r="BO559" s="697">
        <f>[52]ACCOUNTALLOC!BO559</f>
        <v>0</v>
      </c>
      <c r="BP559" s="698"/>
      <c r="BQ559" s="697">
        <f>[52]ACCOUNTALLOC!BQ559</f>
        <v>0</v>
      </c>
      <c r="BR559" s="697">
        <f>[52]ACCOUNTALLOC!BR559</f>
        <v>0</v>
      </c>
      <c r="BS559" s="697">
        <f>[52]ACCOUNTALLOC!BS559</f>
        <v>0</v>
      </c>
      <c r="BT559" s="697">
        <f>[52]ACCOUNTALLOC!BT559</f>
        <v>0</v>
      </c>
      <c r="BU559" s="697">
        <f>[52]ACCOUNTALLOC!BU559</f>
        <v>0</v>
      </c>
      <c r="BV559" s="697">
        <f>[52]ACCOUNTALLOC!BV559</f>
        <v>0</v>
      </c>
      <c r="BW559" s="697">
        <f>[52]ACCOUNTALLOC!BW559</f>
        <v>0</v>
      </c>
      <c r="BX559" s="698"/>
      <c r="BY559" s="697">
        <f>[52]ACCOUNTALLOC!BY559</f>
        <v>0</v>
      </c>
      <c r="BZ559" s="697">
        <f>[52]ACCOUNTALLOC!BZ559</f>
        <v>0</v>
      </c>
      <c r="CA559" s="697">
        <f>[52]ACCOUNTALLOC!CA559</f>
        <v>0</v>
      </c>
      <c r="CB559" s="697">
        <f>[52]ACCOUNTALLOC!CB559</f>
        <v>0</v>
      </c>
      <c r="CC559" s="697">
        <f>[52]ACCOUNTALLOC!CC559</f>
        <v>0</v>
      </c>
      <c r="CD559" s="697">
        <f>[52]ACCOUNTALLOC!CD559</f>
        <v>0</v>
      </c>
      <c r="CE559" s="697">
        <f>[52]ACCOUNTALLOC!CE559</f>
        <v>0</v>
      </c>
      <c r="CF559" s="698"/>
      <c r="CG559" s="697">
        <f>[52]ACCOUNTALLOC!CG559</f>
        <v>0</v>
      </c>
      <c r="CH559" s="697">
        <f>[52]ACCOUNTALLOC!CH559</f>
        <v>0</v>
      </c>
      <c r="CI559" s="697">
        <f>[52]ACCOUNTALLOC!CI559</f>
        <v>0</v>
      </c>
      <c r="CJ559" s="697">
        <f>[52]ACCOUNTALLOC!CJ559</f>
        <v>0</v>
      </c>
      <c r="CK559" s="697">
        <f>[52]ACCOUNTALLOC!CK559</f>
        <v>0</v>
      </c>
      <c r="CL559" s="697">
        <f>[52]ACCOUNTALLOC!CL559</f>
        <v>0</v>
      </c>
      <c r="CM559" s="697">
        <f>[52]ACCOUNTALLOC!CM559</f>
        <v>0</v>
      </c>
      <c r="CN559" s="698">
        <f>[52]ACCOUNTALLOC!CN559</f>
        <v>0</v>
      </c>
      <c r="CO559" s="697">
        <f>[52]ACCOUNTALLOC!CO559</f>
        <v>0</v>
      </c>
      <c r="CP559" s="697">
        <f>[52]ACCOUNTALLOC!CP559</f>
        <v>0</v>
      </c>
      <c r="CQ559" s="697">
        <f>[52]ACCOUNTALLOC!CQ559</f>
        <v>0</v>
      </c>
      <c r="CR559" s="697">
        <f>[52]ACCOUNTALLOC!CR559</f>
        <v>0</v>
      </c>
      <c r="CS559" s="697">
        <f>[52]ACCOUNTALLOC!CS559</f>
        <v>0</v>
      </c>
      <c r="CT559" s="697">
        <f>[52]ACCOUNTALLOC!CT559</f>
        <v>0</v>
      </c>
      <c r="CU559" s="697">
        <f>[52]ACCOUNTALLOC!CU559</f>
        <v>0</v>
      </c>
      <c r="CW559" s="65">
        <f>[52]ACCOUNTALLOC!CW559</f>
        <v>0</v>
      </c>
      <c r="CX559" s="65">
        <f>[52]ACCOUNTALLOC!CX559</f>
        <v>0</v>
      </c>
      <c r="CY559" s="65">
        <f>[52]ACCOUNTALLOC!CY559</f>
        <v>0</v>
      </c>
      <c r="CZ559" s="65">
        <f>[52]ACCOUNTALLOC!CZ559</f>
        <v>0</v>
      </c>
      <c r="DA559" s="65">
        <f>[52]ACCOUNTALLOC!DA559</f>
        <v>0</v>
      </c>
      <c r="DB559" s="65">
        <f>[52]ACCOUNTALLOC!DB559</f>
        <v>0</v>
      </c>
      <c r="DC559" s="65">
        <f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>[52]ACCOUNTALLOC!E560</f>
        <v>76811.655999465976</v>
      </c>
      <c r="F560" s="697">
        <f>[52]ACCOUNTALLOC!F560</f>
        <v>561387.65891659725</v>
      </c>
      <c r="G560" s="697">
        <f>[52]ACCOUNTALLOC!G560</f>
        <v>0</v>
      </c>
      <c r="H560" s="697">
        <f>[52]ACCOUNTALLOC!H560</f>
        <v>0</v>
      </c>
      <c r="I560" s="697">
        <f>[52]ACCOUNTALLOC!I560</f>
        <v>0</v>
      </c>
      <c r="J560" s="697">
        <f>[52]ACCOUNTALLOC!J560</f>
        <v>0</v>
      </c>
      <c r="K560" s="697">
        <f>[52]ACCOUNTALLOC!K560</f>
        <v>638199.31491606322</v>
      </c>
      <c r="L560" s="698"/>
      <c r="M560" s="697">
        <f>[52]ACCOUNTALLOC!M560</f>
        <v>17709.15714754066</v>
      </c>
      <c r="N560" s="697">
        <f>[52]ACCOUNTALLOC!N560</f>
        <v>142642.01688505986</v>
      </c>
      <c r="O560" s="697">
        <f>[52]ACCOUNTALLOC!O560</f>
        <v>0</v>
      </c>
      <c r="P560" s="697">
        <f>[52]ACCOUNTALLOC!P560</f>
        <v>0</v>
      </c>
      <c r="Q560" s="697">
        <f>[52]ACCOUNTALLOC!Q560</f>
        <v>0</v>
      </c>
      <c r="R560" s="697">
        <f>[52]ACCOUNTALLOC!R560</f>
        <v>0</v>
      </c>
      <c r="S560" s="697">
        <f>[52]ACCOUNTALLOC!S560</f>
        <v>160351.17403260051</v>
      </c>
      <c r="T560" s="698"/>
      <c r="U560" s="697">
        <f>[52]ACCOUNTALLOC!U560</f>
        <v>18954.783988453855</v>
      </c>
      <c r="V560" s="697">
        <f>[52]ACCOUNTALLOC!V560</f>
        <v>158628.84627788409</v>
      </c>
      <c r="W560" s="697">
        <f>[52]ACCOUNTALLOC!W560</f>
        <v>0</v>
      </c>
      <c r="X560" s="697">
        <f>[52]ACCOUNTALLOC!X560</f>
        <v>0</v>
      </c>
      <c r="Y560" s="697">
        <f>[52]ACCOUNTALLOC!Y560</f>
        <v>0</v>
      </c>
      <c r="Z560" s="697">
        <f>[52]ACCOUNTALLOC!Z560</f>
        <v>0</v>
      </c>
      <c r="AA560" s="697">
        <f>[52]ACCOUNTALLOC!AA560</f>
        <v>177583.63026633795</v>
      </c>
      <c r="AB560" s="698"/>
      <c r="AC560" s="697">
        <f>[52]ACCOUNTALLOC!AC560</f>
        <v>9959.1818992410736</v>
      </c>
      <c r="AD560" s="697">
        <f>[52]ACCOUNTALLOC!AD560</f>
        <v>102373.63514606912</v>
      </c>
      <c r="AE560" s="697">
        <f>[52]ACCOUNTALLOC!AE560</f>
        <v>0</v>
      </c>
      <c r="AF560" s="697">
        <f>[52]ACCOUNTALLOC!AF560</f>
        <v>0</v>
      </c>
      <c r="AG560" s="697">
        <f>[52]ACCOUNTALLOC!AG560</f>
        <v>0</v>
      </c>
      <c r="AH560" s="697">
        <f>[52]ACCOUNTALLOC!AH560</f>
        <v>0</v>
      </c>
      <c r="AI560" s="697">
        <f>[52]ACCOUNTALLOC!AI560</f>
        <v>112332.81704531019</v>
      </c>
      <c r="AJ560" s="698"/>
      <c r="AK560" s="697">
        <f>[52]ACCOUNTALLOC!AK560</f>
        <v>7035.3914268221661</v>
      </c>
      <c r="AL560" s="697">
        <f>[52]ACCOUNTALLOC!AL560</f>
        <v>71225.718449060878</v>
      </c>
      <c r="AM560" s="697">
        <f>[52]ACCOUNTALLOC!AM560</f>
        <v>0</v>
      </c>
      <c r="AN560" s="697">
        <f>[52]ACCOUNTALLOC!AN560</f>
        <v>0</v>
      </c>
      <c r="AO560" s="697">
        <f>[52]ACCOUNTALLOC!AO560</f>
        <v>0</v>
      </c>
      <c r="AP560" s="697">
        <f>[52]ACCOUNTALLOC!AP560</f>
        <v>0</v>
      </c>
      <c r="AQ560" s="697">
        <f>[52]ACCOUNTALLOC!AQ560</f>
        <v>78261.109875883049</v>
      </c>
      <c r="AR560" s="698"/>
      <c r="AS560" s="697">
        <f>[52]ACCOUNTALLOC!AS560</f>
        <v>0.24042961018815448</v>
      </c>
      <c r="AT560" s="697">
        <f>[52]ACCOUNTALLOC!AT560</f>
        <v>224.90292425453188</v>
      </c>
      <c r="AU560" s="697">
        <f>[52]ACCOUNTALLOC!AU560</f>
        <v>0</v>
      </c>
      <c r="AV560" s="697">
        <f>[52]ACCOUNTALLOC!AV560</f>
        <v>0</v>
      </c>
      <c r="AW560" s="697">
        <f>[52]ACCOUNTALLOC!AW560</f>
        <v>0</v>
      </c>
      <c r="AX560" s="697">
        <f>[52]ACCOUNTALLOC!AX560</f>
        <v>0</v>
      </c>
      <c r="AY560" s="697">
        <f>[52]ACCOUNTALLOC!AY560</f>
        <v>225.14335386472004</v>
      </c>
      <c r="AZ560" s="698"/>
      <c r="BA560" s="697">
        <f>[52]ACCOUNTALLOC!BA560</f>
        <v>0</v>
      </c>
      <c r="BB560" s="697">
        <f>[52]ACCOUNTALLOC!BB560</f>
        <v>6207.2115791369879</v>
      </c>
      <c r="BC560" s="697">
        <f>[52]ACCOUNTALLOC!BC560</f>
        <v>0</v>
      </c>
      <c r="BD560" s="697">
        <f>[52]ACCOUNTALLOC!BD560</f>
        <v>0</v>
      </c>
      <c r="BE560" s="697">
        <f>[52]ACCOUNTALLOC!BE560</f>
        <v>0</v>
      </c>
      <c r="BF560" s="697">
        <f>[52]ACCOUNTALLOC!BF560</f>
        <v>0</v>
      </c>
      <c r="BG560" s="697">
        <f>[52]ACCOUNTALLOC!BG560</f>
        <v>6207.2115791369879</v>
      </c>
      <c r="BH560" s="698"/>
      <c r="BI560" s="697">
        <f>[52]ACCOUNTALLOC!BI560</f>
        <v>0</v>
      </c>
      <c r="BJ560" s="697">
        <f>[52]ACCOUNTALLOC!BJ560</f>
        <v>0</v>
      </c>
      <c r="BK560" s="697">
        <f>[52]ACCOUNTALLOC!BK560</f>
        <v>0</v>
      </c>
      <c r="BL560" s="697">
        <f>[52]ACCOUNTALLOC!BL560</f>
        <v>0</v>
      </c>
      <c r="BM560" s="697">
        <f>[52]ACCOUNTALLOC!BM560</f>
        <v>0</v>
      </c>
      <c r="BN560" s="697">
        <f>[52]ACCOUNTALLOC!BN560</f>
        <v>0</v>
      </c>
      <c r="BO560" s="697">
        <f>[52]ACCOUNTALLOC!BO560</f>
        <v>0</v>
      </c>
      <c r="BP560" s="698"/>
      <c r="BQ560" s="697">
        <f>[52]ACCOUNTALLOC!BQ560</f>
        <v>2389.6249488100875</v>
      </c>
      <c r="BR560" s="697">
        <f>[52]ACCOUNTALLOC!BR560</f>
        <v>30829.386884103813</v>
      </c>
      <c r="BS560" s="697">
        <f>[52]ACCOUNTALLOC!BS560</f>
        <v>0</v>
      </c>
      <c r="BT560" s="697">
        <f>[52]ACCOUNTALLOC!BT560</f>
        <v>0</v>
      </c>
      <c r="BU560" s="697">
        <f>[52]ACCOUNTALLOC!BU560</f>
        <v>0</v>
      </c>
      <c r="BV560" s="697">
        <f>[52]ACCOUNTALLOC!BV560</f>
        <v>0</v>
      </c>
      <c r="BW560" s="697">
        <f>[52]ACCOUNTALLOC!BW560</f>
        <v>33219.0118329139</v>
      </c>
      <c r="BX560" s="698"/>
      <c r="BY560" s="697">
        <f>[52]ACCOUNTALLOC!BY560</f>
        <v>0</v>
      </c>
      <c r="BZ560" s="697">
        <f>[52]ACCOUNTALLOC!BZ560</f>
        <v>0</v>
      </c>
      <c r="CA560" s="697">
        <f>[52]ACCOUNTALLOC!CA560</f>
        <v>0</v>
      </c>
      <c r="CB560" s="697">
        <f>[52]ACCOUNTALLOC!CB560</f>
        <v>0</v>
      </c>
      <c r="CC560" s="697">
        <f>[52]ACCOUNTALLOC!CC560</f>
        <v>0</v>
      </c>
      <c r="CD560" s="697">
        <f>[52]ACCOUNTALLOC!CD560</f>
        <v>0</v>
      </c>
      <c r="CE560" s="697">
        <f>[52]ACCOUNTALLOC!CE560</f>
        <v>0</v>
      </c>
      <c r="CF560" s="698"/>
      <c r="CG560" s="697">
        <f>[52]ACCOUNTALLOC!CG560</f>
        <v>276.79551301858078</v>
      </c>
      <c r="CH560" s="697">
        <f>[52]ACCOUNTALLOC!CH560</f>
        <v>3712.2403824831713</v>
      </c>
      <c r="CI560" s="697">
        <f>[52]ACCOUNTALLOC!CI560</f>
        <v>0</v>
      </c>
      <c r="CJ560" s="697">
        <f>[52]ACCOUNTALLOC!CJ560</f>
        <v>0</v>
      </c>
      <c r="CK560" s="697">
        <f>[52]ACCOUNTALLOC!CK560</f>
        <v>0</v>
      </c>
      <c r="CL560" s="697">
        <f>[52]ACCOUNTALLOC!CL560</f>
        <v>0</v>
      </c>
      <c r="CM560" s="697">
        <f>[52]ACCOUNTALLOC!CM560</f>
        <v>3989.0358955017518</v>
      </c>
      <c r="CN560" s="698">
        <f>[52]ACCOUNTALLOC!CN560</f>
        <v>0</v>
      </c>
      <c r="CO560" s="697">
        <f>[52]ACCOUNTALLOC!CO560</f>
        <v>49.058847037409777</v>
      </c>
      <c r="CP560" s="697">
        <f>[52]ACCOUNTALLOC!CP560</f>
        <v>363.31235535036382</v>
      </c>
      <c r="CQ560" s="697">
        <f>[52]ACCOUNTALLOC!CQ560</f>
        <v>0</v>
      </c>
      <c r="CR560" s="697">
        <f>[52]ACCOUNTALLOC!CR560</f>
        <v>0</v>
      </c>
      <c r="CS560" s="697">
        <f>[52]ACCOUNTALLOC!CS560</f>
        <v>0</v>
      </c>
      <c r="CT560" s="697">
        <f>[52]ACCOUNTALLOC!CT560</f>
        <v>0</v>
      </c>
      <c r="CU560" s="697">
        <f>[52]ACCOUNTALLOC!CU560</f>
        <v>412.37120238777356</v>
      </c>
      <c r="CW560" s="65">
        <f>[52]ACCOUNTALLOC!CW560</f>
        <v>0</v>
      </c>
      <c r="CX560" s="65">
        <f>[52]ACCOUNTALLOC!CX560</f>
        <v>0</v>
      </c>
      <c r="CY560" s="65">
        <f>[52]ACCOUNTALLOC!CY560</f>
        <v>0</v>
      </c>
      <c r="CZ560" s="65">
        <f>[52]ACCOUNTALLOC!CZ560</f>
        <v>0</v>
      </c>
      <c r="DA560" s="65">
        <f>[52]ACCOUNTALLOC!DA560</f>
        <v>0</v>
      </c>
      <c r="DB560" s="65">
        <f>[52]ACCOUNTALLOC!DB560</f>
        <v>0</v>
      </c>
      <c r="DC560" s="65">
        <f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>[52]ACCOUNTALLOC!E561</f>
        <v>0</v>
      </c>
      <c r="F561" s="697">
        <f>[52]ACCOUNTALLOC!F561</f>
        <v>0</v>
      </c>
      <c r="G561" s="697">
        <f>[52]ACCOUNTALLOC!G561</f>
        <v>0</v>
      </c>
      <c r="H561" s="697">
        <f>[52]ACCOUNTALLOC!H561</f>
        <v>0</v>
      </c>
      <c r="I561" s="697">
        <f>[52]ACCOUNTALLOC!I561</f>
        <v>0</v>
      </c>
      <c r="J561" s="697">
        <f>[52]ACCOUNTALLOC!J561</f>
        <v>0</v>
      </c>
      <c r="K561" s="697">
        <f>[52]ACCOUNTALLOC!K561</f>
        <v>0</v>
      </c>
      <c r="L561" s="698"/>
      <c r="M561" s="697">
        <f>[52]ACCOUNTALLOC!M561</f>
        <v>0</v>
      </c>
      <c r="N561" s="697">
        <f>[52]ACCOUNTALLOC!N561</f>
        <v>0</v>
      </c>
      <c r="O561" s="697">
        <f>[52]ACCOUNTALLOC!O561</f>
        <v>0</v>
      </c>
      <c r="P561" s="697">
        <f>[52]ACCOUNTALLOC!P561</f>
        <v>0</v>
      </c>
      <c r="Q561" s="697">
        <f>[52]ACCOUNTALLOC!Q561</f>
        <v>0</v>
      </c>
      <c r="R561" s="697">
        <f>[52]ACCOUNTALLOC!R561</f>
        <v>0</v>
      </c>
      <c r="S561" s="697">
        <f>[52]ACCOUNTALLOC!S561</f>
        <v>0</v>
      </c>
      <c r="T561" s="698"/>
      <c r="U561" s="697">
        <f>[52]ACCOUNTALLOC!U561</f>
        <v>0</v>
      </c>
      <c r="V561" s="697">
        <f>[52]ACCOUNTALLOC!V561</f>
        <v>0</v>
      </c>
      <c r="W561" s="697">
        <f>[52]ACCOUNTALLOC!W561</f>
        <v>0</v>
      </c>
      <c r="X561" s="697">
        <f>[52]ACCOUNTALLOC!X561</f>
        <v>0</v>
      </c>
      <c r="Y561" s="697">
        <f>[52]ACCOUNTALLOC!Y561</f>
        <v>0</v>
      </c>
      <c r="Z561" s="697">
        <f>[52]ACCOUNTALLOC!Z561</f>
        <v>0</v>
      </c>
      <c r="AA561" s="697">
        <f>[52]ACCOUNTALLOC!AA561</f>
        <v>0</v>
      </c>
      <c r="AB561" s="698"/>
      <c r="AC561" s="697">
        <f>[52]ACCOUNTALLOC!AC561</f>
        <v>0</v>
      </c>
      <c r="AD561" s="697">
        <f>[52]ACCOUNTALLOC!AD561</f>
        <v>0</v>
      </c>
      <c r="AE561" s="697">
        <f>[52]ACCOUNTALLOC!AE561</f>
        <v>0</v>
      </c>
      <c r="AF561" s="697">
        <f>[52]ACCOUNTALLOC!AF561</f>
        <v>0</v>
      </c>
      <c r="AG561" s="697">
        <f>[52]ACCOUNTALLOC!AG561</f>
        <v>0</v>
      </c>
      <c r="AH561" s="697">
        <f>[52]ACCOUNTALLOC!AH561</f>
        <v>0</v>
      </c>
      <c r="AI561" s="697">
        <f>[52]ACCOUNTALLOC!AI561</f>
        <v>0</v>
      </c>
      <c r="AJ561" s="698"/>
      <c r="AK561" s="697">
        <f>[52]ACCOUNTALLOC!AK561</f>
        <v>0</v>
      </c>
      <c r="AL561" s="697">
        <f>[52]ACCOUNTALLOC!AL561</f>
        <v>0</v>
      </c>
      <c r="AM561" s="697">
        <f>[52]ACCOUNTALLOC!AM561</f>
        <v>0</v>
      </c>
      <c r="AN561" s="697">
        <f>[52]ACCOUNTALLOC!AN561</f>
        <v>0</v>
      </c>
      <c r="AO561" s="697">
        <f>[52]ACCOUNTALLOC!AO561</f>
        <v>0</v>
      </c>
      <c r="AP561" s="697">
        <f>[52]ACCOUNTALLOC!AP561</f>
        <v>0</v>
      </c>
      <c r="AQ561" s="697">
        <f>[52]ACCOUNTALLOC!AQ561</f>
        <v>0</v>
      </c>
      <c r="AR561" s="698"/>
      <c r="AS561" s="697">
        <f>[52]ACCOUNTALLOC!AS561</f>
        <v>0</v>
      </c>
      <c r="AT561" s="697">
        <f>[52]ACCOUNTALLOC!AT561</f>
        <v>0</v>
      </c>
      <c r="AU561" s="697">
        <f>[52]ACCOUNTALLOC!AU561</f>
        <v>0</v>
      </c>
      <c r="AV561" s="697">
        <f>[52]ACCOUNTALLOC!AV561</f>
        <v>0</v>
      </c>
      <c r="AW561" s="697">
        <f>[52]ACCOUNTALLOC!AW561</f>
        <v>0</v>
      </c>
      <c r="AX561" s="697">
        <f>[52]ACCOUNTALLOC!AX561</f>
        <v>0</v>
      </c>
      <c r="AY561" s="697">
        <f>[52]ACCOUNTALLOC!AY561</f>
        <v>0</v>
      </c>
      <c r="AZ561" s="698"/>
      <c r="BA561" s="697">
        <f>[52]ACCOUNTALLOC!BA561</f>
        <v>0</v>
      </c>
      <c r="BB561" s="697">
        <f>[52]ACCOUNTALLOC!BB561</f>
        <v>0</v>
      </c>
      <c r="BC561" s="697">
        <f>[52]ACCOUNTALLOC!BC561</f>
        <v>0</v>
      </c>
      <c r="BD561" s="697">
        <f>[52]ACCOUNTALLOC!BD561</f>
        <v>0</v>
      </c>
      <c r="BE561" s="697">
        <f>[52]ACCOUNTALLOC!BE561</f>
        <v>0</v>
      </c>
      <c r="BF561" s="697">
        <f>[52]ACCOUNTALLOC!BF561</f>
        <v>0</v>
      </c>
      <c r="BG561" s="697">
        <f>[52]ACCOUNTALLOC!BG561</f>
        <v>0</v>
      </c>
      <c r="BH561" s="698"/>
      <c r="BI561" s="697">
        <f>[52]ACCOUNTALLOC!BI561</f>
        <v>0</v>
      </c>
      <c r="BJ561" s="697">
        <f>[52]ACCOUNTALLOC!BJ561</f>
        <v>0</v>
      </c>
      <c r="BK561" s="697">
        <f>[52]ACCOUNTALLOC!BK561</f>
        <v>0</v>
      </c>
      <c r="BL561" s="697">
        <f>[52]ACCOUNTALLOC!BL561</f>
        <v>0</v>
      </c>
      <c r="BM561" s="697">
        <f>[52]ACCOUNTALLOC!BM561</f>
        <v>0</v>
      </c>
      <c r="BN561" s="697">
        <f>[52]ACCOUNTALLOC!BN561</f>
        <v>0</v>
      </c>
      <c r="BO561" s="697">
        <f>[52]ACCOUNTALLOC!BO561</f>
        <v>0</v>
      </c>
      <c r="BP561" s="698"/>
      <c r="BQ561" s="697">
        <f>[52]ACCOUNTALLOC!BQ561</f>
        <v>0</v>
      </c>
      <c r="BR561" s="697">
        <f>[52]ACCOUNTALLOC!BR561</f>
        <v>0</v>
      </c>
      <c r="BS561" s="697">
        <f>[52]ACCOUNTALLOC!BS561</f>
        <v>0</v>
      </c>
      <c r="BT561" s="697">
        <f>[52]ACCOUNTALLOC!BT561</f>
        <v>0</v>
      </c>
      <c r="BU561" s="697">
        <f>[52]ACCOUNTALLOC!BU561</f>
        <v>0</v>
      </c>
      <c r="BV561" s="697">
        <f>[52]ACCOUNTALLOC!BV561</f>
        <v>0</v>
      </c>
      <c r="BW561" s="697">
        <f>[52]ACCOUNTALLOC!BW561</f>
        <v>0</v>
      </c>
      <c r="BX561" s="698"/>
      <c r="BY561" s="697">
        <f>[52]ACCOUNTALLOC!BY561</f>
        <v>0</v>
      </c>
      <c r="BZ561" s="697">
        <f>[52]ACCOUNTALLOC!BZ561</f>
        <v>0</v>
      </c>
      <c r="CA561" s="697">
        <f>[52]ACCOUNTALLOC!CA561</f>
        <v>0</v>
      </c>
      <c r="CB561" s="697">
        <f>[52]ACCOUNTALLOC!CB561</f>
        <v>0</v>
      </c>
      <c r="CC561" s="697">
        <f>[52]ACCOUNTALLOC!CC561</f>
        <v>0</v>
      </c>
      <c r="CD561" s="697">
        <f>[52]ACCOUNTALLOC!CD561</f>
        <v>0</v>
      </c>
      <c r="CE561" s="697">
        <f>[52]ACCOUNTALLOC!CE561</f>
        <v>0</v>
      </c>
      <c r="CF561" s="698"/>
      <c r="CG561" s="697">
        <f>[52]ACCOUNTALLOC!CG561</f>
        <v>0</v>
      </c>
      <c r="CH561" s="697">
        <f>[52]ACCOUNTALLOC!CH561</f>
        <v>0</v>
      </c>
      <c r="CI561" s="697">
        <f>[52]ACCOUNTALLOC!CI561</f>
        <v>0</v>
      </c>
      <c r="CJ561" s="697">
        <f>[52]ACCOUNTALLOC!CJ561</f>
        <v>0</v>
      </c>
      <c r="CK561" s="697">
        <f>[52]ACCOUNTALLOC!CK561</f>
        <v>0</v>
      </c>
      <c r="CL561" s="697">
        <f>[52]ACCOUNTALLOC!CL561</f>
        <v>0</v>
      </c>
      <c r="CM561" s="697">
        <f>[52]ACCOUNTALLOC!CM561</f>
        <v>0</v>
      </c>
      <c r="CN561" s="698">
        <f>[52]ACCOUNTALLOC!CN561</f>
        <v>0</v>
      </c>
      <c r="CO561" s="697">
        <f>[52]ACCOUNTALLOC!CO561</f>
        <v>0</v>
      </c>
      <c r="CP561" s="697">
        <f>[52]ACCOUNTALLOC!CP561</f>
        <v>0</v>
      </c>
      <c r="CQ561" s="697">
        <f>[52]ACCOUNTALLOC!CQ561</f>
        <v>0</v>
      </c>
      <c r="CR561" s="697">
        <f>[52]ACCOUNTALLOC!CR561</f>
        <v>0</v>
      </c>
      <c r="CS561" s="697">
        <f>[52]ACCOUNTALLOC!CS561</f>
        <v>0</v>
      </c>
      <c r="CT561" s="697">
        <f>[52]ACCOUNTALLOC!CT561</f>
        <v>0</v>
      </c>
      <c r="CU561" s="697">
        <f>[52]ACCOUNTALLOC!CU561</f>
        <v>0</v>
      </c>
      <c r="CW561" s="65">
        <f>[52]ACCOUNTALLOC!CW561</f>
        <v>0</v>
      </c>
      <c r="CX561" s="65">
        <f>[52]ACCOUNTALLOC!CX561</f>
        <v>0</v>
      </c>
      <c r="CY561" s="65">
        <f>[52]ACCOUNTALLOC!CY561</f>
        <v>0</v>
      </c>
      <c r="CZ561" s="65">
        <f>[52]ACCOUNTALLOC!CZ561</f>
        <v>0</v>
      </c>
      <c r="DA561" s="65">
        <f>[52]ACCOUNTALLOC!DA561</f>
        <v>0</v>
      </c>
      <c r="DB561" s="65">
        <f>[52]ACCOUNTALLOC!DB561</f>
        <v>0</v>
      </c>
      <c r="DC561" s="65">
        <f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>[52]ACCOUNTALLOC!E562</f>
        <v>19731847.891074166</v>
      </c>
      <c r="F562" s="697">
        <f>[52]ACCOUNTALLOC!F562</f>
        <v>18077483.716660619</v>
      </c>
      <c r="G562" s="697">
        <f>[52]ACCOUNTALLOC!G562</f>
        <v>9640196.8181157485</v>
      </c>
      <c r="H562" s="697">
        <f>[52]ACCOUNTALLOC!H562</f>
        <v>0</v>
      </c>
      <c r="I562" s="697">
        <f>[52]ACCOUNTALLOC!I562</f>
        <v>0</v>
      </c>
      <c r="J562" s="697">
        <f>[52]ACCOUNTALLOC!J562</f>
        <v>0</v>
      </c>
      <c r="K562" s="697">
        <f>[52]ACCOUNTALLOC!K562</f>
        <v>47449528.425850533</v>
      </c>
      <c r="L562" s="698"/>
      <c r="M562" s="697">
        <f>[52]ACCOUNTALLOC!M562</f>
        <v>3745433.6438471288</v>
      </c>
      <c r="N562" s="697">
        <f>[52]ACCOUNTALLOC!N562</f>
        <v>4593276.4936936228</v>
      </c>
      <c r="O562" s="697">
        <f>[52]ACCOUNTALLOC!O562</f>
        <v>1092389.1488833611</v>
      </c>
      <c r="P562" s="697">
        <f>[52]ACCOUNTALLOC!P562</f>
        <v>0</v>
      </c>
      <c r="Q562" s="697">
        <f>[52]ACCOUNTALLOC!Q562</f>
        <v>0</v>
      </c>
      <c r="R562" s="697">
        <f>[52]ACCOUNTALLOC!R562</f>
        <v>0</v>
      </c>
      <c r="S562" s="697">
        <f>[52]ACCOUNTALLOC!S562</f>
        <v>9431099.2864241134</v>
      </c>
      <c r="T562" s="698"/>
      <c r="U562" s="697">
        <f>[52]ACCOUNTALLOC!U562</f>
        <v>3295697.5998680838</v>
      </c>
      <c r="V562" s="697">
        <f>[52]ACCOUNTALLOC!V562</f>
        <v>5108075.213329793</v>
      </c>
      <c r="W562" s="697">
        <f>[52]ACCOUNTALLOC!W562</f>
        <v>156708.50801424062</v>
      </c>
      <c r="X562" s="697">
        <f>[52]ACCOUNTALLOC!X562</f>
        <v>0</v>
      </c>
      <c r="Y562" s="697">
        <f>[52]ACCOUNTALLOC!Y562</f>
        <v>0</v>
      </c>
      <c r="Z562" s="697">
        <f>[52]ACCOUNTALLOC!Z562</f>
        <v>0</v>
      </c>
      <c r="AA562" s="697">
        <f>[52]ACCOUNTALLOC!AA562</f>
        <v>8560481.3212121185</v>
      </c>
      <c r="AB562" s="698"/>
      <c r="AC562" s="697">
        <f>[52]ACCOUNTALLOC!AC562</f>
        <v>1490086.2429138671</v>
      </c>
      <c r="AD562" s="697">
        <f>[52]ACCOUNTALLOC!AD562</f>
        <v>3296577.1387635074</v>
      </c>
      <c r="AE562" s="697">
        <f>[52]ACCOUNTALLOC!AE562</f>
        <v>82776.604002277803</v>
      </c>
      <c r="AF562" s="697">
        <f>[52]ACCOUNTALLOC!AF562</f>
        <v>0</v>
      </c>
      <c r="AG562" s="697">
        <f>[52]ACCOUNTALLOC!AG562</f>
        <v>0</v>
      </c>
      <c r="AH562" s="697">
        <f>[52]ACCOUNTALLOC!AH562</f>
        <v>0</v>
      </c>
      <c r="AI562" s="697">
        <f>[52]ACCOUNTALLOC!AI562</f>
        <v>4869439.9856796516</v>
      </c>
      <c r="AJ562" s="698"/>
      <c r="AK562" s="697">
        <f>[52]ACCOUNTALLOC!AK562</f>
        <v>1157388.4480300844</v>
      </c>
      <c r="AL562" s="697">
        <f>[52]ACCOUNTALLOC!AL562</f>
        <v>2293569.773078396</v>
      </c>
      <c r="AM562" s="697">
        <f>[52]ACCOUNTALLOC!AM562</f>
        <v>186648.2376711416</v>
      </c>
      <c r="AN562" s="697">
        <f>[52]ACCOUNTALLOC!AN562</f>
        <v>0</v>
      </c>
      <c r="AO562" s="697">
        <f>[52]ACCOUNTALLOC!AO562</f>
        <v>0</v>
      </c>
      <c r="AP562" s="697">
        <f>[52]ACCOUNTALLOC!AP562</f>
        <v>0</v>
      </c>
      <c r="AQ562" s="697">
        <f>[52]ACCOUNTALLOC!AQ562</f>
        <v>3637606.4587796219</v>
      </c>
      <c r="AR562" s="698"/>
      <c r="AS562" s="697">
        <f>[52]ACCOUNTALLOC!AS562</f>
        <v>11484.018830789333</v>
      </c>
      <c r="AT562" s="697">
        <f>[52]ACCOUNTALLOC!AT562</f>
        <v>7242.1950972112054</v>
      </c>
      <c r="AU562" s="697">
        <f>[52]ACCOUNTALLOC!AU562</f>
        <v>355.99693470369147</v>
      </c>
      <c r="AV562" s="697">
        <f>[52]ACCOUNTALLOC!AV562</f>
        <v>0</v>
      </c>
      <c r="AW562" s="697">
        <f>[52]ACCOUNTALLOC!AW562</f>
        <v>0</v>
      </c>
      <c r="AX562" s="697">
        <f>[52]ACCOUNTALLOC!AX562</f>
        <v>0</v>
      </c>
      <c r="AY562" s="697">
        <f>[52]ACCOUNTALLOC!AY562</f>
        <v>19082.210862704233</v>
      </c>
      <c r="AZ562" s="698"/>
      <c r="BA562" s="697">
        <f>[52]ACCOUNTALLOC!BA562</f>
        <v>221838.33852829385</v>
      </c>
      <c r="BB562" s="697">
        <f>[52]ACCOUNTALLOC!BB562</f>
        <v>199881.07053202394</v>
      </c>
      <c r="BC562" s="697">
        <f>[52]ACCOUNTALLOC!BC562</f>
        <v>36994.814655837581</v>
      </c>
      <c r="BD562" s="697">
        <f>[52]ACCOUNTALLOC!BD562</f>
        <v>0</v>
      </c>
      <c r="BE562" s="697">
        <f>[52]ACCOUNTALLOC!BE562</f>
        <v>0</v>
      </c>
      <c r="BF562" s="697">
        <f>[52]ACCOUNTALLOC!BF562</f>
        <v>0</v>
      </c>
      <c r="BG562" s="697">
        <f>[52]ACCOUNTALLOC!BG562</f>
        <v>458714.22371615539</v>
      </c>
      <c r="BH562" s="698"/>
      <c r="BI562" s="697">
        <f>[52]ACCOUNTALLOC!BI562</f>
        <v>357098.06626993051</v>
      </c>
      <c r="BJ562" s="697">
        <f>[52]ACCOUNTALLOC!BJ562</f>
        <v>101683.85684767089</v>
      </c>
      <c r="BK562" s="697">
        <f>[52]ACCOUNTALLOC!BK562</f>
        <v>16058.799382811776</v>
      </c>
      <c r="BL562" s="697">
        <f>[52]ACCOUNTALLOC!BL562</f>
        <v>0</v>
      </c>
      <c r="BM562" s="697">
        <f>[52]ACCOUNTALLOC!BM562</f>
        <v>0</v>
      </c>
      <c r="BN562" s="697">
        <f>[52]ACCOUNTALLOC!BN562</f>
        <v>0</v>
      </c>
      <c r="BO562" s="697">
        <f>[52]ACCOUNTALLOC!BO562</f>
        <v>474840.72250041319</v>
      </c>
      <c r="BP562" s="698"/>
      <c r="BQ562" s="697">
        <f>[52]ACCOUNTALLOC!BQ562</f>
        <v>207546.91380279924</v>
      </c>
      <c r="BR562" s="697">
        <f>[52]ACCOUNTALLOC!BR562</f>
        <v>992750.25116791041</v>
      </c>
      <c r="BS562" s="697">
        <f>[52]ACCOUNTALLOC!BS562</f>
        <v>18686.928507306227</v>
      </c>
      <c r="BT562" s="697">
        <f>[52]ACCOUNTALLOC!BT562</f>
        <v>0</v>
      </c>
      <c r="BU562" s="697">
        <f>[52]ACCOUNTALLOC!BU562</f>
        <v>0</v>
      </c>
      <c r="BV562" s="697">
        <f>[52]ACCOUNTALLOC!BV562</f>
        <v>0</v>
      </c>
      <c r="BW562" s="697">
        <f>[52]ACCOUNTALLOC!BW562</f>
        <v>1218984.0934780159</v>
      </c>
      <c r="BX562" s="698"/>
      <c r="BY562" s="697">
        <f>[52]ACCOUNTALLOC!BY562</f>
        <v>94941.211032252613</v>
      </c>
      <c r="BZ562" s="697">
        <f>[52]ACCOUNTALLOC!BZ562</f>
        <v>600129.73289348348</v>
      </c>
      <c r="CA562" s="697">
        <f>[52]ACCOUNTALLOC!CA562</f>
        <v>32579.007670106152</v>
      </c>
      <c r="CB562" s="697">
        <f>[52]ACCOUNTALLOC!CB562</f>
        <v>0</v>
      </c>
      <c r="CC562" s="697">
        <f>[52]ACCOUNTALLOC!CC562</f>
        <v>0</v>
      </c>
      <c r="CD562" s="697">
        <f>[52]ACCOUNTALLOC!CD562</f>
        <v>0</v>
      </c>
      <c r="CE562" s="697">
        <f>[52]ACCOUNTALLOC!CE562</f>
        <v>727649.95159584226</v>
      </c>
      <c r="CF562" s="698"/>
      <c r="CG562" s="697">
        <f>[52]ACCOUNTALLOC!CG562</f>
        <v>167702.15118011119</v>
      </c>
      <c r="CH562" s="697">
        <f>[52]ACCOUNTALLOC!CH562</f>
        <v>119539.43767873145</v>
      </c>
      <c r="CI562" s="697">
        <f>[52]ACCOUNTALLOC!CI562</f>
        <v>781798.3099730293</v>
      </c>
      <c r="CJ562" s="697">
        <f>[52]ACCOUNTALLOC!CJ562</f>
        <v>0</v>
      </c>
      <c r="CK562" s="697">
        <f>[52]ACCOUNTALLOC!CK562</f>
        <v>0</v>
      </c>
      <c r="CL562" s="697">
        <f>[52]ACCOUNTALLOC!CL562</f>
        <v>0</v>
      </c>
      <c r="CM562" s="697">
        <f>[52]ACCOUNTALLOC!CM562</f>
        <v>1069039.8988318718</v>
      </c>
      <c r="CN562" s="698">
        <f>[52]ACCOUNTALLOC!CN562</f>
        <v>0</v>
      </c>
      <c r="CO562" s="697">
        <f>[52]ACCOUNTALLOC!CO562</f>
        <v>10519.632795282203</v>
      </c>
      <c r="CP562" s="697">
        <f>[52]ACCOUNTALLOC!CP562</f>
        <v>11699.176288596615</v>
      </c>
      <c r="CQ562" s="697">
        <f>[52]ACCOUNTALLOC!CQ562</f>
        <v>98.81645253281873</v>
      </c>
      <c r="CR562" s="697">
        <f>[52]ACCOUNTALLOC!CR562</f>
        <v>0</v>
      </c>
      <c r="CS562" s="697">
        <f>[52]ACCOUNTALLOC!CS562</f>
        <v>0</v>
      </c>
      <c r="CT562" s="697">
        <f>[52]ACCOUNTALLOC!CT562</f>
        <v>0</v>
      </c>
      <c r="CU562" s="697">
        <f>[52]ACCOUNTALLOC!CU562</f>
        <v>22317.625536411637</v>
      </c>
      <c r="CW562" s="65">
        <f>[52]ACCOUNTALLOC!CW562</f>
        <v>0</v>
      </c>
      <c r="CX562" s="65">
        <f>[52]ACCOUNTALLOC!CX562</f>
        <v>0</v>
      </c>
      <c r="CY562" s="65">
        <f>[52]ACCOUNTALLOC!CY562</f>
        <v>0</v>
      </c>
      <c r="CZ562" s="65">
        <f>[52]ACCOUNTALLOC!CZ562</f>
        <v>0</v>
      </c>
      <c r="DA562" s="65">
        <f>[52]ACCOUNTALLOC!DA562</f>
        <v>0</v>
      </c>
      <c r="DB562" s="65">
        <f>[52]ACCOUNTALLOC!DB562</f>
        <v>0</v>
      </c>
      <c r="DC562" s="65">
        <f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>[52]ACCOUNTALLOC!E563</f>
        <v>704947.71160983131</v>
      </c>
      <c r="F563" s="697">
        <f>[52]ACCOUNTALLOC!F563</f>
        <v>660336.80109566427</v>
      </c>
      <c r="G563" s="697">
        <f>[52]ACCOUNTALLOC!G563</f>
        <v>81091.585384412145</v>
      </c>
      <c r="H563" s="697">
        <f>[52]ACCOUNTALLOC!H563</f>
        <v>0</v>
      </c>
      <c r="I563" s="697">
        <f>[52]ACCOUNTALLOC!I563</f>
        <v>0</v>
      </c>
      <c r="J563" s="697">
        <f>[52]ACCOUNTALLOC!J563</f>
        <v>0</v>
      </c>
      <c r="K563" s="697">
        <f>[52]ACCOUNTALLOC!K563</f>
        <v>1446376.0980899078</v>
      </c>
      <c r="L563" s="698"/>
      <c r="M563" s="697">
        <f>[52]ACCOUNTALLOC!M563</f>
        <v>133905.55556368944</v>
      </c>
      <c r="N563" s="697">
        <f>[52]ACCOUNTALLOC!N563</f>
        <v>167783.8328571234</v>
      </c>
      <c r="O563" s="697">
        <f>[52]ACCOUNTALLOC!O563</f>
        <v>10976.282606926521</v>
      </c>
      <c r="P563" s="697">
        <f>[52]ACCOUNTALLOC!P563</f>
        <v>0</v>
      </c>
      <c r="Q563" s="697">
        <f>[52]ACCOUNTALLOC!Q563</f>
        <v>0</v>
      </c>
      <c r="R563" s="697">
        <f>[52]ACCOUNTALLOC!R563</f>
        <v>0</v>
      </c>
      <c r="S563" s="697">
        <f>[52]ACCOUNTALLOC!S563</f>
        <v>312665.67102773936</v>
      </c>
      <c r="T563" s="698"/>
      <c r="U563" s="697">
        <f>[52]ACCOUNTALLOC!U563</f>
        <v>117928.82215025544</v>
      </c>
      <c r="V563" s="697">
        <f>[52]ACCOUNTALLOC!V563</f>
        <v>186588.47099486348</v>
      </c>
      <c r="W563" s="697">
        <f>[52]ACCOUNTALLOC!W563</f>
        <v>2889.3186232656521</v>
      </c>
      <c r="X563" s="697">
        <f>[52]ACCOUNTALLOC!X563</f>
        <v>0</v>
      </c>
      <c r="Y563" s="697">
        <f>[52]ACCOUNTALLOC!Y563</f>
        <v>0</v>
      </c>
      <c r="Z563" s="697">
        <f>[52]ACCOUNTALLOC!Z563</f>
        <v>0</v>
      </c>
      <c r="AA563" s="697">
        <f>[52]ACCOUNTALLOC!AA563</f>
        <v>307406.61176838458</v>
      </c>
      <c r="AB563" s="698"/>
      <c r="AC563" s="697">
        <f>[52]ACCOUNTALLOC!AC563</f>
        <v>53361.302610623308</v>
      </c>
      <c r="AD563" s="697">
        <f>[52]ACCOUNTALLOC!AD563</f>
        <v>120417.82122419818</v>
      </c>
      <c r="AE563" s="697">
        <f>[52]ACCOUNTALLOC!AE563</f>
        <v>319.94304387136378</v>
      </c>
      <c r="AF563" s="697">
        <f>[52]ACCOUNTALLOC!AF563</f>
        <v>0</v>
      </c>
      <c r="AG563" s="697">
        <f>[52]ACCOUNTALLOC!AG563</f>
        <v>0</v>
      </c>
      <c r="AH563" s="697">
        <f>[52]ACCOUNTALLOC!AH563</f>
        <v>0</v>
      </c>
      <c r="AI563" s="697">
        <f>[52]ACCOUNTALLOC!AI563</f>
        <v>174099.06687869286</v>
      </c>
      <c r="AJ563" s="698"/>
      <c r="AK563" s="697">
        <f>[52]ACCOUNTALLOC!AK563</f>
        <v>41425.904224764286</v>
      </c>
      <c r="AL563" s="697">
        <f>[52]ACCOUNTALLOC!AL563</f>
        <v>83779.830798490642</v>
      </c>
      <c r="AM563" s="697">
        <f>[52]ACCOUNTALLOC!AM563</f>
        <v>3818.5083912208183</v>
      </c>
      <c r="AN563" s="697">
        <f>[52]ACCOUNTALLOC!AN563</f>
        <v>0</v>
      </c>
      <c r="AO563" s="697">
        <f>[52]ACCOUNTALLOC!AO563</f>
        <v>0</v>
      </c>
      <c r="AP563" s="697">
        <f>[52]ACCOUNTALLOC!AP563</f>
        <v>0</v>
      </c>
      <c r="AQ563" s="697">
        <f>[52]ACCOUNTALLOC!AQ563</f>
        <v>129024.24341447576</v>
      </c>
      <c r="AR563" s="698"/>
      <c r="AS563" s="697">
        <f>[52]ACCOUNTALLOC!AS563</f>
        <v>408.93642188971035</v>
      </c>
      <c r="AT563" s="697">
        <f>[52]ACCOUNTALLOC!AT563</f>
        <v>264.54389440249838</v>
      </c>
      <c r="AU563" s="697">
        <f>[52]ACCOUNTALLOC!AU563</f>
        <v>12.380807345593372</v>
      </c>
      <c r="AV563" s="697">
        <f>[52]ACCOUNTALLOC!AV563</f>
        <v>0</v>
      </c>
      <c r="AW563" s="697">
        <f>[52]ACCOUNTALLOC!AW563</f>
        <v>0</v>
      </c>
      <c r="AX563" s="697">
        <f>[52]ACCOUNTALLOC!AX563</f>
        <v>0</v>
      </c>
      <c r="AY563" s="697">
        <f>[52]ACCOUNTALLOC!AY563</f>
        <v>685.86112363780205</v>
      </c>
      <c r="AZ563" s="698"/>
      <c r="BA563" s="697">
        <f>[52]ACCOUNTALLOC!BA563</f>
        <v>7899.33933474675</v>
      </c>
      <c r="BB563" s="697">
        <f>[52]ACCOUNTALLOC!BB563</f>
        <v>7301.2831201197323</v>
      </c>
      <c r="BC563" s="697">
        <f>[52]ACCOUNTALLOC!BC563</f>
        <v>1234.0719867114924</v>
      </c>
      <c r="BD563" s="697">
        <f>[52]ACCOUNTALLOC!BD563</f>
        <v>0</v>
      </c>
      <c r="BE563" s="697">
        <f>[52]ACCOUNTALLOC!BE563</f>
        <v>0</v>
      </c>
      <c r="BF563" s="697">
        <f>[52]ACCOUNTALLOC!BF563</f>
        <v>0</v>
      </c>
      <c r="BG563" s="697">
        <f>[52]ACCOUNTALLOC!BG563</f>
        <v>16434.694441577976</v>
      </c>
      <c r="BH563" s="698"/>
      <c r="BI563" s="697">
        <f>[52]ACCOUNTALLOC!BI563</f>
        <v>12758.530019499145</v>
      </c>
      <c r="BJ563" s="697">
        <f>[52]ACCOUNTALLOC!BJ563</f>
        <v>4013.59248130999</v>
      </c>
      <c r="BK563" s="697">
        <f>[52]ACCOUNTALLOC!BK563</f>
        <v>249.59285291580196</v>
      </c>
      <c r="BL563" s="697">
        <f>[52]ACCOUNTALLOC!BL563</f>
        <v>0</v>
      </c>
      <c r="BM563" s="697">
        <f>[52]ACCOUNTALLOC!BM563</f>
        <v>0</v>
      </c>
      <c r="BN563" s="697">
        <f>[52]ACCOUNTALLOC!BN563</f>
        <v>0</v>
      </c>
      <c r="BO563" s="697">
        <f>[52]ACCOUNTALLOC!BO563</f>
        <v>17021.715353724936</v>
      </c>
      <c r="BP563" s="698"/>
      <c r="BQ563" s="697">
        <f>[52]ACCOUNTALLOC!BQ563</f>
        <v>7462.7867594189665</v>
      </c>
      <c r="BR563" s="697">
        <f>[52]ACCOUNTALLOC!BR563</f>
        <v>36263.31714180806</v>
      </c>
      <c r="BS563" s="697">
        <f>[52]ACCOUNTALLOC!BS563</f>
        <v>154.99656708907884</v>
      </c>
      <c r="BT563" s="697">
        <f>[52]ACCOUNTALLOC!BT563</f>
        <v>0</v>
      </c>
      <c r="BU563" s="697">
        <f>[52]ACCOUNTALLOC!BU563</f>
        <v>0</v>
      </c>
      <c r="BV563" s="697">
        <f>[52]ACCOUNTALLOC!BV563</f>
        <v>0</v>
      </c>
      <c r="BW563" s="697">
        <f>[52]ACCOUNTALLOC!BW563</f>
        <v>43881.100468316108</v>
      </c>
      <c r="BX563" s="698"/>
      <c r="BY563" s="697">
        <f>[52]ACCOUNTALLOC!BY563</f>
        <v>3594.9639512276908</v>
      </c>
      <c r="BZ563" s="697">
        <f>[52]ACCOUNTALLOC!BZ563</f>
        <v>23687.891651869708</v>
      </c>
      <c r="CA563" s="697">
        <f>[52]ACCOUNTALLOC!CA563</f>
        <v>249.54313706233765</v>
      </c>
      <c r="CB563" s="697">
        <f>[52]ACCOUNTALLOC!CB563</f>
        <v>0</v>
      </c>
      <c r="CC563" s="697">
        <f>[52]ACCOUNTALLOC!CC563</f>
        <v>0</v>
      </c>
      <c r="CD563" s="697">
        <f>[52]ACCOUNTALLOC!CD563</f>
        <v>0</v>
      </c>
      <c r="CE563" s="697">
        <f>[52]ACCOUNTALLOC!CE563</f>
        <v>27532.398740159737</v>
      </c>
      <c r="CF563" s="698"/>
      <c r="CG563" s="697">
        <f>[52]ACCOUNTALLOC!CG563</f>
        <v>5980.0085330107095</v>
      </c>
      <c r="CH563" s="697">
        <f>[52]ACCOUNTALLOC!CH563</f>
        <v>4366.552951658784</v>
      </c>
      <c r="CI563" s="697">
        <f>[52]ACCOUNTALLOC!CI563</f>
        <v>14644.601732279376</v>
      </c>
      <c r="CJ563" s="697">
        <f>[52]ACCOUNTALLOC!CJ563</f>
        <v>0</v>
      </c>
      <c r="CK563" s="697">
        <f>[52]ACCOUNTALLOC!CK563</f>
        <v>0</v>
      </c>
      <c r="CL563" s="697">
        <f>[52]ACCOUNTALLOC!CL563</f>
        <v>0</v>
      </c>
      <c r="CM563" s="697">
        <f>[52]ACCOUNTALLOC!CM563</f>
        <v>24991.163216948869</v>
      </c>
      <c r="CN563" s="698">
        <f>[52]ACCOUNTALLOC!CN563</f>
        <v>0</v>
      </c>
      <c r="CO563" s="697">
        <f>[52]ACCOUNTALLOC!CO563</f>
        <v>376.0739860421196</v>
      </c>
      <c r="CP563" s="697">
        <f>[52]ACCOUNTALLOC!CP563</f>
        <v>427.34911378989284</v>
      </c>
      <c r="CQ563" s="697">
        <f>[52]ACCOUNTALLOC!CQ563</f>
        <v>2.7823766028922918</v>
      </c>
      <c r="CR563" s="697">
        <f>[52]ACCOUNTALLOC!CR563</f>
        <v>0</v>
      </c>
      <c r="CS563" s="697">
        <f>[52]ACCOUNTALLOC!CS563</f>
        <v>0</v>
      </c>
      <c r="CT563" s="697">
        <f>[52]ACCOUNTALLOC!CT563</f>
        <v>0</v>
      </c>
      <c r="CU563" s="697">
        <f>[52]ACCOUNTALLOC!CU563</f>
        <v>806.20547643490477</v>
      </c>
      <c r="CW563" s="65">
        <f>[52]ACCOUNTALLOC!CW563</f>
        <v>0</v>
      </c>
      <c r="CX563" s="65">
        <f>[52]ACCOUNTALLOC!CX563</f>
        <v>0</v>
      </c>
      <c r="CY563" s="65">
        <f>[52]ACCOUNTALLOC!CY563</f>
        <v>0</v>
      </c>
      <c r="CZ563" s="65">
        <f>[52]ACCOUNTALLOC!CZ563</f>
        <v>0</v>
      </c>
      <c r="DA563" s="65">
        <f>[52]ACCOUNTALLOC!DA563</f>
        <v>0</v>
      </c>
      <c r="DB563" s="65">
        <f>[52]ACCOUNTALLOC!DB563</f>
        <v>0</v>
      </c>
      <c r="DC563" s="65">
        <f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>[52]ACCOUNTALLOC!E564</f>
        <v>1636.7460501944706</v>
      </c>
      <c r="F564" s="697">
        <f>[52]ACCOUNTALLOC!F564</f>
        <v>11962.364583912233</v>
      </c>
      <c r="G564" s="697">
        <f>[52]ACCOUNTALLOC!G564</f>
        <v>0</v>
      </c>
      <c r="H564" s="697">
        <f>[52]ACCOUNTALLOC!H564</f>
        <v>0</v>
      </c>
      <c r="I564" s="697">
        <f>[52]ACCOUNTALLOC!I564</f>
        <v>0</v>
      </c>
      <c r="J564" s="697">
        <f>[52]ACCOUNTALLOC!J564</f>
        <v>0</v>
      </c>
      <c r="K564" s="697">
        <f>[52]ACCOUNTALLOC!K564</f>
        <v>13599.110634106702</v>
      </c>
      <c r="L564" s="698"/>
      <c r="M564" s="697">
        <f>[52]ACCOUNTALLOC!M564</f>
        <v>377.35669979191528</v>
      </c>
      <c r="N564" s="697">
        <f>[52]ACCOUNTALLOC!N564</f>
        <v>3039.4964760298608</v>
      </c>
      <c r="O564" s="697">
        <f>[52]ACCOUNTALLOC!O564</f>
        <v>0</v>
      </c>
      <c r="P564" s="697">
        <f>[52]ACCOUNTALLOC!P564</f>
        <v>0</v>
      </c>
      <c r="Q564" s="697">
        <f>[52]ACCOUNTALLOC!Q564</f>
        <v>0</v>
      </c>
      <c r="R564" s="697">
        <f>[52]ACCOUNTALLOC!R564</f>
        <v>0</v>
      </c>
      <c r="S564" s="697">
        <f>[52]ACCOUNTALLOC!S564</f>
        <v>3416.8531758217759</v>
      </c>
      <c r="T564" s="698"/>
      <c r="U564" s="697">
        <f>[52]ACCOUNTALLOC!U564</f>
        <v>403.89921844162473</v>
      </c>
      <c r="V564" s="697">
        <f>[52]ACCOUNTALLOC!V564</f>
        <v>3380.1528454748814</v>
      </c>
      <c r="W564" s="697">
        <f>[52]ACCOUNTALLOC!W564</f>
        <v>0</v>
      </c>
      <c r="X564" s="697">
        <f>[52]ACCOUNTALLOC!X564</f>
        <v>0</v>
      </c>
      <c r="Y564" s="697">
        <f>[52]ACCOUNTALLOC!Y564</f>
        <v>0</v>
      </c>
      <c r="Z564" s="697">
        <f>[52]ACCOUNTALLOC!Z564</f>
        <v>0</v>
      </c>
      <c r="AA564" s="697">
        <f>[52]ACCOUNTALLOC!AA564</f>
        <v>3784.0520639165061</v>
      </c>
      <c r="AB564" s="698"/>
      <c r="AC564" s="697">
        <f>[52]ACCOUNTALLOC!AC564</f>
        <v>212.21586001041848</v>
      </c>
      <c r="AD564" s="697">
        <f>[52]ACCOUNTALLOC!AD564</f>
        <v>2181.4351062883402</v>
      </c>
      <c r="AE564" s="697">
        <f>[52]ACCOUNTALLOC!AE564</f>
        <v>0</v>
      </c>
      <c r="AF564" s="697">
        <f>[52]ACCOUNTALLOC!AF564</f>
        <v>0</v>
      </c>
      <c r="AG564" s="697">
        <f>[52]ACCOUNTALLOC!AG564</f>
        <v>0</v>
      </c>
      <c r="AH564" s="697">
        <f>[52]ACCOUNTALLOC!AH564</f>
        <v>0</v>
      </c>
      <c r="AI564" s="697">
        <f>[52]ACCOUNTALLOC!AI564</f>
        <v>2393.6509662987587</v>
      </c>
      <c r="AJ564" s="698"/>
      <c r="AK564" s="697">
        <f>[52]ACCOUNTALLOC!AK564</f>
        <v>149.91408503812599</v>
      </c>
      <c r="AL564" s="697">
        <f>[52]ACCOUNTALLOC!AL564</f>
        <v>1517.7177451372008</v>
      </c>
      <c r="AM564" s="697">
        <f>[52]ACCOUNTALLOC!AM564</f>
        <v>0</v>
      </c>
      <c r="AN564" s="697">
        <f>[52]ACCOUNTALLOC!AN564</f>
        <v>0</v>
      </c>
      <c r="AO564" s="697">
        <f>[52]ACCOUNTALLOC!AO564</f>
        <v>0</v>
      </c>
      <c r="AP564" s="697">
        <f>[52]ACCOUNTALLOC!AP564</f>
        <v>0</v>
      </c>
      <c r="AQ564" s="697">
        <f>[52]ACCOUNTALLOC!AQ564</f>
        <v>1667.6318301753267</v>
      </c>
      <c r="AR564" s="698"/>
      <c r="AS564" s="697">
        <f>[52]ACCOUNTALLOC!AS564</f>
        <v>5.1232096184463723E-3</v>
      </c>
      <c r="AT564" s="697">
        <f>[52]ACCOUNTALLOC!AT564</f>
        <v>4.7923582451255911</v>
      </c>
      <c r="AU564" s="697">
        <f>[52]ACCOUNTALLOC!AU564</f>
        <v>0</v>
      </c>
      <c r="AV564" s="697">
        <f>[52]ACCOUNTALLOC!AV564</f>
        <v>0</v>
      </c>
      <c r="AW564" s="697">
        <f>[52]ACCOUNTALLOC!AW564</f>
        <v>0</v>
      </c>
      <c r="AX564" s="697">
        <f>[52]ACCOUNTALLOC!AX564</f>
        <v>0</v>
      </c>
      <c r="AY564" s="697">
        <f>[52]ACCOUNTALLOC!AY564</f>
        <v>4.7974814547440374</v>
      </c>
      <c r="AZ564" s="698"/>
      <c r="BA564" s="697">
        <f>[52]ACCOUNTALLOC!BA564</f>
        <v>0</v>
      </c>
      <c r="BB564" s="697">
        <f>[52]ACCOUNTALLOC!BB564</f>
        <v>132.26676215579161</v>
      </c>
      <c r="BC564" s="697">
        <f>[52]ACCOUNTALLOC!BC564</f>
        <v>0</v>
      </c>
      <c r="BD564" s="697">
        <f>[52]ACCOUNTALLOC!BD564</f>
        <v>0</v>
      </c>
      <c r="BE564" s="697">
        <f>[52]ACCOUNTALLOC!BE564</f>
        <v>0</v>
      </c>
      <c r="BF564" s="697">
        <f>[52]ACCOUNTALLOC!BF564</f>
        <v>0</v>
      </c>
      <c r="BG564" s="697">
        <f>[52]ACCOUNTALLOC!BG564</f>
        <v>132.26676215579161</v>
      </c>
      <c r="BH564" s="698"/>
      <c r="BI564" s="697">
        <f>[52]ACCOUNTALLOC!BI564</f>
        <v>0</v>
      </c>
      <c r="BJ564" s="697">
        <f>[52]ACCOUNTALLOC!BJ564</f>
        <v>0</v>
      </c>
      <c r="BK564" s="697">
        <f>[52]ACCOUNTALLOC!BK564</f>
        <v>0</v>
      </c>
      <c r="BL564" s="697">
        <f>[52]ACCOUNTALLOC!BL564</f>
        <v>0</v>
      </c>
      <c r="BM564" s="697">
        <f>[52]ACCOUNTALLOC!BM564</f>
        <v>0</v>
      </c>
      <c r="BN564" s="697">
        <f>[52]ACCOUNTALLOC!BN564</f>
        <v>0</v>
      </c>
      <c r="BO564" s="697">
        <f>[52]ACCOUNTALLOC!BO564</f>
        <v>0</v>
      </c>
      <c r="BP564" s="698"/>
      <c r="BQ564" s="697">
        <f>[52]ACCOUNTALLOC!BQ564</f>
        <v>50.919474987471517</v>
      </c>
      <c r="BR564" s="697">
        <f>[52]ACCOUNTALLOC!BR564</f>
        <v>656.9299484029475</v>
      </c>
      <c r="BS564" s="697">
        <f>[52]ACCOUNTALLOC!BS564</f>
        <v>0</v>
      </c>
      <c r="BT564" s="697">
        <f>[52]ACCOUNTALLOC!BT564</f>
        <v>0</v>
      </c>
      <c r="BU564" s="697">
        <f>[52]ACCOUNTALLOC!BU564</f>
        <v>0</v>
      </c>
      <c r="BV564" s="697">
        <f>[52]ACCOUNTALLOC!BV564</f>
        <v>0</v>
      </c>
      <c r="BW564" s="697">
        <f>[52]ACCOUNTALLOC!BW564</f>
        <v>707.84942339041902</v>
      </c>
      <c r="BX564" s="698"/>
      <c r="BY564" s="697">
        <f>[52]ACCOUNTALLOC!BY564</f>
        <v>0</v>
      </c>
      <c r="BZ564" s="697">
        <f>[52]ACCOUNTALLOC!BZ564</f>
        <v>0</v>
      </c>
      <c r="CA564" s="697">
        <f>[52]ACCOUNTALLOC!CA564</f>
        <v>0</v>
      </c>
      <c r="CB564" s="697">
        <f>[52]ACCOUNTALLOC!CB564</f>
        <v>0</v>
      </c>
      <c r="CC564" s="697">
        <f>[52]ACCOUNTALLOC!CC564</f>
        <v>0</v>
      </c>
      <c r="CD564" s="697">
        <f>[52]ACCOUNTALLOC!CD564</f>
        <v>0</v>
      </c>
      <c r="CE564" s="697">
        <f>[52]ACCOUNTALLOC!CE564</f>
        <v>0</v>
      </c>
      <c r="CF564" s="698"/>
      <c r="CG564" s="697">
        <f>[52]ACCOUNTALLOC!CG564</f>
        <v>5.8981147685172157</v>
      </c>
      <c r="CH564" s="697">
        <f>[52]ACCOUNTALLOC!CH564</f>
        <v>79.102509955572174</v>
      </c>
      <c r="CI564" s="697">
        <f>[52]ACCOUNTALLOC!CI564</f>
        <v>0</v>
      </c>
      <c r="CJ564" s="697">
        <f>[52]ACCOUNTALLOC!CJ564</f>
        <v>0</v>
      </c>
      <c r="CK564" s="697">
        <f>[52]ACCOUNTALLOC!CK564</f>
        <v>0</v>
      </c>
      <c r="CL564" s="697">
        <f>[52]ACCOUNTALLOC!CL564</f>
        <v>0</v>
      </c>
      <c r="CM564" s="697">
        <f>[52]ACCOUNTALLOC!CM564</f>
        <v>85.000624724089391</v>
      </c>
      <c r="CN564" s="698">
        <f>[52]ACCOUNTALLOC!CN564</f>
        <v>0</v>
      </c>
      <c r="CO564" s="697">
        <f>[52]ACCOUNTALLOC!CO564</f>
        <v>1.0453735578378029</v>
      </c>
      <c r="CP564" s="697">
        <f>[52]ACCOUNTALLOC!CP564</f>
        <v>7.7416643980529756</v>
      </c>
      <c r="CQ564" s="697">
        <f>[52]ACCOUNTALLOC!CQ564</f>
        <v>0</v>
      </c>
      <c r="CR564" s="697">
        <f>[52]ACCOUNTALLOC!CR564</f>
        <v>0</v>
      </c>
      <c r="CS564" s="697">
        <f>[52]ACCOUNTALLOC!CS564</f>
        <v>0</v>
      </c>
      <c r="CT564" s="697">
        <f>[52]ACCOUNTALLOC!CT564</f>
        <v>0</v>
      </c>
      <c r="CU564" s="697">
        <f>[52]ACCOUNTALLOC!CU564</f>
        <v>8.7870379558907779</v>
      </c>
      <c r="CW564" s="65">
        <f>[52]ACCOUNTALLOC!CW564</f>
        <v>0</v>
      </c>
      <c r="CX564" s="65">
        <f>[52]ACCOUNTALLOC!CX564</f>
        <v>0</v>
      </c>
      <c r="CY564" s="65">
        <f>[52]ACCOUNTALLOC!CY564</f>
        <v>0</v>
      </c>
      <c r="CZ564" s="65">
        <f>[52]ACCOUNTALLOC!CZ564</f>
        <v>0</v>
      </c>
      <c r="DA564" s="65">
        <f>[52]ACCOUNTALLOC!DA564</f>
        <v>0</v>
      </c>
      <c r="DB564" s="65">
        <f>[52]ACCOUNTALLOC!DB564</f>
        <v>0</v>
      </c>
      <c r="DC564" s="65">
        <f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>[52]ACCOUNTALLOC!E565</f>
        <v>0</v>
      </c>
      <c r="F565" s="697">
        <f>[52]ACCOUNTALLOC!F565</f>
        <v>0</v>
      </c>
      <c r="G565" s="697">
        <f>[52]ACCOUNTALLOC!G565</f>
        <v>0</v>
      </c>
      <c r="H565" s="697">
        <f>[52]ACCOUNTALLOC!H565</f>
        <v>0</v>
      </c>
      <c r="I565" s="697">
        <f>[52]ACCOUNTALLOC!I565</f>
        <v>0</v>
      </c>
      <c r="J565" s="697">
        <f>[52]ACCOUNTALLOC!J565</f>
        <v>0</v>
      </c>
      <c r="K565" s="697">
        <f>[52]ACCOUNTALLOC!K565</f>
        <v>0</v>
      </c>
      <c r="L565" s="698"/>
      <c r="M565" s="697">
        <f>[52]ACCOUNTALLOC!M565</f>
        <v>0</v>
      </c>
      <c r="N565" s="697">
        <f>[52]ACCOUNTALLOC!N565</f>
        <v>0</v>
      </c>
      <c r="O565" s="697">
        <f>[52]ACCOUNTALLOC!O565</f>
        <v>0</v>
      </c>
      <c r="P565" s="697">
        <f>[52]ACCOUNTALLOC!P565</f>
        <v>0</v>
      </c>
      <c r="Q565" s="697">
        <f>[52]ACCOUNTALLOC!Q565</f>
        <v>0</v>
      </c>
      <c r="R565" s="697">
        <f>[52]ACCOUNTALLOC!R565</f>
        <v>0</v>
      </c>
      <c r="S565" s="697">
        <f>[52]ACCOUNTALLOC!S565</f>
        <v>0</v>
      </c>
      <c r="T565" s="698"/>
      <c r="U565" s="697">
        <f>[52]ACCOUNTALLOC!U565</f>
        <v>0</v>
      </c>
      <c r="V565" s="697">
        <f>[52]ACCOUNTALLOC!V565</f>
        <v>0</v>
      </c>
      <c r="W565" s="697">
        <f>[52]ACCOUNTALLOC!W565</f>
        <v>0</v>
      </c>
      <c r="X565" s="697">
        <f>[52]ACCOUNTALLOC!X565</f>
        <v>0</v>
      </c>
      <c r="Y565" s="697">
        <f>[52]ACCOUNTALLOC!Y565</f>
        <v>0</v>
      </c>
      <c r="Z565" s="697">
        <f>[52]ACCOUNTALLOC!Z565</f>
        <v>0</v>
      </c>
      <c r="AA565" s="697">
        <f>[52]ACCOUNTALLOC!AA565</f>
        <v>0</v>
      </c>
      <c r="AB565" s="698"/>
      <c r="AC565" s="697">
        <f>[52]ACCOUNTALLOC!AC565</f>
        <v>0</v>
      </c>
      <c r="AD565" s="697">
        <f>[52]ACCOUNTALLOC!AD565</f>
        <v>0</v>
      </c>
      <c r="AE565" s="697">
        <f>[52]ACCOUNTALLOC!AE565</f>
        <v>0</v>
      </c>
      <c r="AF565" s="697">
        <f>[52]ACCOUNTALLOC!AF565</f>
        <v>0</v>
      </c>
      <c r="AG565" s="697">
        <f>[52]ACCOUNTALLOC!AG565</f>
        <v>0</v>
      </c>
      <c r="AH565" s="697">
        <f>[52]ACCOUNTALLOC!AH565</f>
        <v>0</v>
      </c>
      <c r="AI565" s="697">
        <f>[52]ACCOUNTALLOC!AI565</f>
        <v>0</v>
      </c>
      <c r="AJ565" s="698"/>
      <c r="AK565" s="697">
        <f>[52]ACCOUNTALLOC!AK565</f>
        <v>0</v>
      </c>
      <c r="AL565" s="697">
        <f>[52]ACCOUNTALLOC!AL565</f>
        <v>0</v>
      </c>
      <c r="AM565" s="697">
        <f>[52]ACCOUNTALLOC!AM565</f>
        <v>0</v>
      </c>
      <c r="AN565" s="697">
        <f>[52]ACCOUNTALLOC!AN565</f>
        <v>0</v>
      </c>
      <c r="AO565" s="697">
        <f>[52]ACCOUNTALLOC!AO565</f>
        <v>0</v>
      </c>
      <c r="AP565" s="697">
        <f>[52]ACCOUNTALLOC!AP565</f>
        <v>0</v>
      </c>
      <c r="AQ565" s="697">
        <f>[52]ACCOUNTALLOC!AQ565</f>
        <v>0</v>
      </c>
      <c r="AR565" s="698"/>
      <c r="AS565" s="697">
        <f>[52]ACCOUNTALLOC!AS565</f>
        <v>0</v>
      </c>
      <c r="AT565" s="697">
        <f>[52]ACCOUNTALLOC!AT565</f>
        <v>0</v>
      </c>
      <c r="AU565" s="697">
        <f>[52]ACCOUNTALLOC!AU565</f>
        <v>0</v>
      </c>
      <c r="AV565" s="697">
        <f>[52]ACCOUNTALLOC!AV565</f>
        <v>0</v>
      </c>
      <c r="AW565" s="697">
        <f>[52]ACCOUNTALLOC!AW565</f>
        <v>0</v>
      </c>
      <c r="AX565" s="697">
        <f>[52]ACCOUNTALLOC!AX565</f>
        <v>0</v>
      </c>
      <c r="AY565" s="697">
        <f>[52]ACCOUNTALLOC!AY565</f>
        <v>0</v>
      </c>
      <c r="AZ565" s="698"/>
      <c r="BA565" s="697">
        <f>[52]ACCOUNTALLOC!BA565</f>
        <v>0</v>
      </c>
      <c r="BB565" s="697">
        <f>[52]ACCOUNTALLOC!BB565</f>
        <v>0</v>
      </c>
      <c r="BC565" s="697">
        <f>[52]ACCOUNTALLOC!BC565</f>
        <v>0</v>
      </c>
      <c r="BD565" s="697">
        <f>[52]ACCOUNTALLOC!BD565</f>
        <v>0</v>
      </c>
      <c r="BE565" s="697">
        <f>[52]ACCOUNTALLOC!BE565</f>
        <v>0</v>
      </c>
      <c r="BF565" s="697">
        <f>[52]ACCOUNTALLOC!BF565</f>
        <v>0</v>
      </c>
      <c r="BG565" s="697">
        <f>[52]ACCOUNTALLOC!BG565</f>
        <v>0</v>
      </c>
      <c r="BH565" s="698"/>
      <c r="BI565" s="697">
        <f>[52]ACCOUNTALLOC!BI565</f>
        <v>0</v>
      </c>
      <c r="BJ565" s="697">
        <f>[52]ACCOUNTALLOC!BJ565</f>
        <v>0</v>
      </c>
      <c r="BK565" s="697">
        <f>[52]ACCOUNTALLOC!BK565</f>
        <v>0</v>
      </c>
      <c r="BL565" s="697">
        <f>[52]ACCOUNTALLOC!BL565</f>
        <v>0</v>
      </c>
      <c r="BM565" s="697">
        <f>[52]ACCOUNTALLOC!BM565</f>
        <v>0</v>
      </c>
      <c r="BN565" s="697">
        <f>[52]ACCOUNTALLOC!BN565</f>
        <v>0</v>
      </c>
      <c r="BO565" s="697">
        <f>[52]ACCOUNTALLOC!BO565</f>
        <v>0</v>
      </c>
      <c r="BP565" s="698"/>
      <c r="BQ565" s="697">
        <f>[52]ACCOUNTALLOC!BQ565</f>
        <v>0</v>
      </c>
      <c r="BR565" s="697">
        <f>[52]ACCOUNTALLOC!BR565</f>
        <v>0</v>
      </c>
      <c r="BS565" s="697">
        <f>[52]ACCOUNTALLOC!BS565</f>
        <v>0</v>
      </c>
      <c r="BT565" s="697">
        <f>[52]ACCOUNTALLOC!BT565</f>
        <v>0</v>
      </c>
      <c r="BU565" s="697">
        <f>[52]ACCOUNTALLOC!BU565</f>
        <v>0</v>
      </c>
      <c r="BV565" s="697">
        <f>[52]ACCOUNTALLOC!BV565</f>
        <v>0</v>
      </c>
      <c r="BW565" s="697">
        <f>[52]ACCOUNTALLOC!BW565</f>
        <v>0</v>
      </c>
      <c r="BX565" s="698"/>
      <c r="BY565" s="697">
        <f>[52]ACCOUNTALLOC!BY565</f>
        <v>0</v>
      </c>
      <c r="BZ565" s="697">
        <f>[52]ACCOUNTALLOC!BZ565</f>
        <v>0</v>
      </c>
      <c r="CA565" s="697">
        <f>[52]ACCOUNTALLOC!CA565</f>
        <v>0</v>
      </c>
      <c r="CB565" s="697">
        <f>[52]ACCOUNTALLOC!CB565</f>
        <v>0</v>
      </c>
      <c r="CC565" s="697">
        <f>[52]ACCOUNTALLOC!CC565</f>
        <v>0</v>
      </c>
      <c r="CD565" s="697">
        <f>[52]ACCOUNTALLOC!CD565</f>
        <v>0</v>
      </c>
      <c r="CE565" s="697">
        <f>[52]ACCOUNTALLOC!CE565</f>
        <v>0</v>
      </c>
      <c r="CF565" s="698"/>
      <c r="CG565" s="697">
        <f>[52]ACCOUNTALLOC!CG565</f>
        <v>0</v>
      </c>
      <c r="CH565" s="697">
        <f>[52]ACCOUNTALLOC!CH565</f>
        <v>0</v>
      </c>
      <c r="CI565" s="697">
        <f>[52]ACCOUNTALLOC!CI565</f>
        <v>0</v>
      </c>
      <c r="CJ565" s="697">
        <f>[52]ACCOUNTALLOC!CJ565</f>
        <v>0</v>
      </c>
      <c r="CK565" s="697">
        <f>[52]ACCOUNTALLOC!CK565</f>
        <v>0</v>
      </c>
      <c r="CL565" s="697">
        <f>[52]ACCOUNTALLOC!CL565</f>
        <v>0</v>
      </c>
      <c r="CM565" s="697">
        <f>[52]ACCOUNTALLOC!CM565</f>
        <v>0</v>
      </c>
      <c r="CN565" s="698">
        <f>[52]ACCOUNTALLOC!CN565</f>
        <v>0</v>
      </c>
      <c r="CO565" s="697">
        <f>[52]ACCOUNTALLOC!CO565</f>
        <v>0</v>
      </c>
      <c r="CP565" s="697">
        <f>[52]ACCOUNTALLOC!CP565</f>
        <v>0</v>
      </c>
      <c r="CQ565" s="697">
        <f>[52]ACCOUNTALLOC!CQ565</f>
        <v>0</v>
      </c>
      <c r="CR565" s="697">
        <f>[52]ACCOUNTALLOC!CR565</f>
        <v>0</v>
      </c>
      <c r="CS565" s="697">
        <f>[52]ACCOUNTALLOC!CS565</f>
        <v>0</v>
      </c>
      <c r="CT565" s="697">
        <f>[52]ACCOUNTALLOC!CT565</f>
        <v>0</v>
      </c>
      <c r="CU565" s="697">
        <f>[52]ACCOUNTALLOC!CU565</f>
        <v>0</v>
      </c>
      <c r="CW565" s="65">
        <f>[52]ACCOUNTALLOC!CW565</f>
        <v>0</v>
      </c>
      <c r="CX565" s="65">
        <f>[52]ACCOUNTALLOC!CX565</f>
        <v>0</v>
      </c>
      <c r="CY565" s="65">
        <f>[52]ACCOUNTALLOC!CY565</f>
        <v>0</v>
      </c>
      <c r="CZ565" s="65">
        <f>[52]ACCOUNTALLOC!CZ565</f>
        <v>0</v>
      </c>
      <c r="DA565" s="65">
        <f>[52]ACCOUNTALLOC!DA565</f>
        <v>0</v>
      </c>
      <c r="DB565" s="65">
        <f>[52]ACCOUNTALLOC!DB565</f>
        <v>0</v>
      </c>
      <c r="DC565" s="65">
        <f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>[52]ACCOUNTALLOC!E566</f>
        <v>45377.368265988975</v>
      </c>
      <c r="F566" s="697">
        <f>[52]ACCOUNTALLOC!F566</f>
        <v>331646.20925262896</v>
      </c>
      <c r="G566" s="697">
        <f>[52]ACCOUNTALLOC!G566</f>
        <v>0</v>
      </c>
      <c r="H566" s="697">
        <f>[52]ACCOUNTALLOC!H566</f>
        <v>0</v>
      </c>
      <c r="I566" s="697">
        <f>[52]ACCOUNTALLOC!I566</f>
        <v>0</v>
      </c>
      <c r="J566" s="697">
        <f>[52]ACCOUNTALLOC!J566</f>
        <v>0</v>
      </c>
      <c r="K566" s="697">
        <f>[52]ACCOUNTALLOC!K566</f>
        <v>377023.57751861797</v>
      </c>
      <c r="L566" s="698"/>
      <c r="M566" s="697">
        <f>[52]ACCOUNTALLOC!M566</f>
        <v>10461.888044306846</v>
      </c>
      <c r="N566" s="697">
        <f>[52]ACCOUNTALLOC!N566</f>
        <v>84267.410280046315</v>
      </c>
      <c r="O566" s="697">
        <f>[52]ACCOUNTALLOC!O566</f>
        <v>0</v>
      </c>
      <c r="P566" s="697">
        <f>[52]ACCOUNTALLOC!P566</f>
        <v>0</v>
      </c>
      <c r="Q566" s="697">
        <f>[52]ACCOUNTALLOC!Q566</f>
        <v>0</v>
      </c>
      <c r="R566" s="697">
        <f>[52]ACCOUNTALLOC!R566</f>
        <v>0</v>
      </c>
      <c r="S566" s="697">
        <f>[52]ACCOUNTALLOC!S566</f>
        <v>94729.298324353163</v>
      </c>
      <c r="T566" s="698"/>
      <c r="U566" s="697">
        <f>[52]ACCOUNTALLOC!U566</f>
        <v>11197.75641150507</v>
      </c>
      <c r="V566" s="697">
        <f>[52]ACCOUNTALLOC!V566</f>
        <v>93711.813415538738</v>
      </c>
      <c r="W566" s="697">
        <f>[52]ACCOUNTALLOC!W566</f>
        <v>0</v>
      </c>
      <c r="X566" s="697">
        <f>[52]ACCOUNTALLOC!X566</f>
        <v>0</v>
      </c>
      <c r="Y566" s="697">
        <f>[52]ACCOUNTALLOC!Y566</f>
        <v>0</v>
      </c>
      <c r="Z566" s="697">
        <f>[52]ACCOUNTALLOC!Z566</f>
        <v>0</v>
      </c>
      <c r="AA566" s="697">
        <f>[52]ACCOUNTALLOC!AA566</f>
        <v>104909.5698270438</v>
      </c>
      <c r="AB566" s="698"/>
      <c r="AC566" s="697">
        <f>[52]ACCOUNTALLOC!AC566</f>
        <v>5883.5011273936816</v>
      </c>
      <c r="AD566" s="697">
        <f>[52]ACCOUNTALLOC!AD566</f>
        <v>60478.401126822064</v>
      </c>
      <c r="AE566" s="697">
        <f>[52]ACCOUNTALLOC!AE566</f>
        <v>0</v>
      </c>
      <c r="AF566" s="697">
        <f>[52]ACCOUNTALLOC!AF566</f>
        <v>0</v>
      </c>
      <c r="AG566" s="697">
        <f>[52]ACCOUNTALLOC!AG566</f>
        <v>0</v>
      </c>
      <c r="AH566" s="697">
        <f>[52]ACCOUNTALLOC!AH566</f>
        <v>0</v>
      </c>
      <c r="AI566" s="697">
        <f>[52]ACCOUNTALLOC!AI566</f>
        <v>66361.902254215747</v>
      </c>
      <c r="AJ566" s="698"/>
      <c r="AK566" s="697">
        <f>[52]ACCOUNTALLOC!AK566</f>
        <v>4156.2383145666145</v>
      </c>
      <c r="AL566" s="697">
        <f>[52]ACCOUNTALLOC!AL566</f>
        <v>42077.411481600546</v>
      </c>
      <c r="AM566" s="697">
        <f>[52]ACCOUNTALLOC!AM566</f>
        <v>0</v>
      </c>
      <c r="AN566" s="697">
        <f>[52]ACCOUNTALLOC!AN566</f>
        <v>0</v>
      </c>
      <c r="AO566" s="697">
        <f>[52]ACCOUNTALLOC!AO566</f>
        <v>0</v>
      </c>
      <c r="AP566" s="697">
        <f>[52]ACCOUNTALLOC!AP566</f>
        <v>0</v>
      </c>
      <c r="AQ566" s="697">
        <f>[52]ACCOUNTALLOC!AQ566</f>
        <v>46233.649796167163</v>
      </c>
      <c r="AR566" s="698"/>
      <c r="AS566" s="697">
        <f>[52]ACCOUNTALLOC!AS566</f>
        <v>0.14203655449938368</v>
      </c>
      <c r="AT566" s="697">
        <f>[52]ACCOUNTALLOC!AT566</f>
        <v>132.86398639897402</v>
      </c>
      <c r="AU566" s="697">
        <f>[52]ACCOUNTALLOC!AU566</f>
        <v>0</v>
      </c>
      <c r="AV566" s="697">
        <f>[52]ACCOUNTALLOC!AV566</f>
        <v>0</v>
      </c>
      <c r="AW566" s="697">
        <f>[52]ACCOUNTALLOC!AW566</f>
        <v>0</v>
      </c>
      <c r="AX566" s="697">
        <f>[52]ACCOUNTALLOC!AX566</f>
        <v>0</v>
      </c>
      <c r="AY566" s="697">
        <f>[52]ACCOUNTALLOC!AY566</f>
        <v>133.0060229534734</v>
      </c>
      <c r="AZ566" s="698"/>
      <c r="BA566" s="697">
        <f>[52]ACCOUNTALLOC!BA566</f>
        <v>0</v>
      </c>
      <c r="BB566" s="697">
        <f>[52]ACCOUNTALLOC!BB566</f>
        <v>3666.9815546402019</v>
      </c>
      <c r="BC566" s="697">
        <f>[52]ACCOUNTALLOC!BC566</f>
        <v>0</v>
      </c>
      <c r="BD566" s="697">
        <f>[52]ACCOUNTALLOC!BD566</f>
        <v>0</v>
      </c>
      <c r="BE566" s="697">
        <f>[52]ACCOUNTALLOC!BE566</f>
        <v>0</v>
      </c>
      <c r="BF566" s="697">
        <f>[52]ACCOUNTALLOC!BF566</f>
        <v>0</v>
      </c>
      <c r="BG566" s="697">
        <f>[52]ACCOUNTALLOC!BG566</f>
        <v>3666.9815546402019</v>
      </c>
      <c r="BH566" s="698"/>
      <c r="BI566" s="697">
        <f>[52]ACCOUNTALLOC!BI566</f>
        <v>0</v>
      </c>
      <c r="BJ566" s="697">
        <f>[52]ACCOUNTALLOC!BJ566</f>
        <v>0</v>
      </c>
      <c r="BK566" s="697">
        <f>[52]ACCOUNTALLOC!BK566</f>
        <v>0</v>
      </c>
      <c r="BL566" s="697">
        <f>[52]ACCOUNTALLOC!BL566</f>
        <v>0</v>
      </c>
      <c r="BM566" s="697">
        <f>[52]ACCOUNTALLOC!BM566</f>
        <v>0</v>
      </c>
      <c r="BN566" s="697">
        <f>[52]ACCOUNTALLOC!BN566</f>
        <v>0</v>
      </c>
      <c r="BO566" s="697">
        <f>[52]ACCOUNTALLOC!BO566</f>
        <v>0</v>
      </c>
      <c r="BP566" s="698"/>
      <c r="BQ566" s="697">
        <f>[52]ACCOUNTALLOC!BQ566</f>
        <v>1411.6983927609147</v>
      </c>
      <c r="BR566" s="697">
        <f>[52]ACCOUNTALLOC!BR566</f>
        <v>18212.814498679152</v>
      </c>
      <c r="BS566" s="697">
        <f>[52]ACCOUNTALLOC!BS566</f>
        <v>0</v>
      </c>
      <c r="BT566" s="697">
        <f>[52]ACCOUNTALLOC!BT566</f>
        <v>0</v>
      </c>
      <c r="BU566" s="697">
        <f>[52]ACCOUNTALLOC!BU566</f>
        <v>0</v>
      </c>
      <c r="BV566" s="697">
        <f>[52]ACCOUNTALLOC!BV566</f>
        <v>0</v>
      </c>
      <c r="BW566" s="697">
        <f>[52]ACCOUNTALLOC!BW566</f>
        <v>19624.512891440067</v>
      </c>
      <c r="BX566" s="698"/>
      <c r="BY566" s="697">
        <f>[52]ACCOUNTALLOC!BY566</f>
        <v>0</v>
      </c>
      <c r="BZ566" s="697">
        <f>[52]ACCOUNTALLOC!BZ566</f>
        <v>0</v>
      </c>
      <c r="CA566" s="697">
        <f>[52]ACCOUNTALLOC!CA566</f>
        <v>0</v>
      </c>
      <c r="CB566" s="697">
        <f>[52]ACCOUNTALLOC!CB566</f>
        <v>0</v>
      </c>
      <c r="CC566" s="697">
        <f>[52]ACCOUNTALLOC!CC566</f>
        <v>0</v>
      </c>
      <c r="CD566" s="697">
        <f>[52]ACCOUNTALLOC!CD566</f>
        <v>0</v>
      </c>
      <c r="CE566" s="697">
        <f>[52]ACCOUNTALLOC!CE566</f>
        <v>0</v>
      </c>
      <c r="CF566" s="698"/>
      <c r="CG566" s="697">
        <f>[52]ACCOUNTALLOC!CG566</f>
        <v>163.52012940203775</v>
      </c>
      <c r="CH566" s="697">
        <f>[52]ACCOUNTALLOC!CH566</f>
        <v>2193.048655649161</v>
      </c>
      <c r="CI566" s="697">
        <f>[52]ACCOUNTALLOC!CI566</f>
        <v>0</v>
      </c>
      <c r="CJ566" s="697">
        <f>[52]ACCOUNTALLOC!CJ566</f>
        <v>0</v>
      </c>
      <c r="CK566" s="697">
        <f>[52]ACCOUNTALLOC!CK566</f>
        <v>0</v>
      </c>
      <c r="CL566" s="697">
        <f>[52]ACCOUNTALLOC!CL566</f>
        <v>0</v>
      </c>
      <c r="CM566" s="697">
        <f>[52]ACCOUNTALLOC!CM566</f>
        <v>2356.5687850511986</v>
      </c>
      <c r="CN566" s="698">
        <f>[52]ACCOUNTALLOC!CN566</f>
        <v>0</v>
      </c>
      <c r="CO566" s="697">
        <f>[52]ACCOUNTALLOC!CO566</f>
        <v>28.982077521370492</v>
      </c>
      <c r="CP566" s="697">
        <f>[52]ACCOUNTALLOC!CP566</f>
        <v>214.63094799612091</v>
      </c>
      <c r="CQ566" s="697">
        <f>[52]ACCOUNTALLOC!CQ566</f>
        <v>0</v>
      </c>
      <c r="CR566" s="697">
        <f>[52]ACCOUNTALLOC!CR566</f>
        <v>0</v>
      </c>
      <c r="CS566" s="697">
        <f>[52]ACCOUNTALLOC!CS566</f>
        <v>0</v>
      </c>
      <c r="CT566" s="697">
        <f>[52]ACCOUNTALLOC!CT566</f>
        <v>0</v>
      </c>
      <c r="CU566" s="697">
        <f>[52]ACCOUNTALLOC!CU566</f>
        <v>243.61302551749139</v>
      </c>
      <c r="CW566" s="65">
        <f>[52]ACCOUNTALLOC!CW566</f>
        <v>0</v>
      </c>
      <c r="CX566" s="65">
        <f>[52]ACCOUNTALLOC!CX566</f>
        <v>0</v>
      </c>
      <c r="CY566" s="65">
        <f>[52]ACCOUNTALLOC!CY566</f>
        <v>0</v>
      </c>
      <c r="CZ566" s="65">
        <f>[52]ACCOUNTALLOC!CZ566</f>
        <v>0</v>
      </c>
      <c r="DA566" s="65">
        <f>[52]ACCOUNTALLOC!DA566</f>
        <v>0</v>
      </c>
      <c r="DB566" s="65">
        <f>[52]ACCOUNTALLOC!DB566</f>
        <v>0</v>
      </c>
      <c r="DC566" s="65">
        <f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>[52]ACCOUNTALLOC!E567</f>
        <v>533807.16160516953</v>
      </c>
      <c r="F567" s="697">
        <f>[52]ACCOUNTALLOC!F567</f>
        <v>3901396.8500890448</v>
      </c>
      <c r="G567" s="697">
        <f>[52]ACCOUNTALLOC!G567</f>
        <v>0</v>
      </c>
      <c r="H567" s="697">
        <f>[52]ACCOUNTALLOC!H567</f>
        <v>0</v>
      </c>
      <c r="I567" s="697">
        <f>[52]ACCOUNTALLOC!I567</f>
        <v>0</v>
      </c>
      <c r="J567" s="697">
        <f>[52]ACCOUNTALLOC!J567</f>
        <v>0</v>
      </c>
      <c r="K567" s="697">
        <f>[52]ACCOUNTALLOC!K567</f>
        <v>4435204.0116942143</v>
      </c>
      <c r="L567" s="698"/>
      <c r="M567" s="697">
        <f>[52]ACCOUNTALLOC!M567</f>
        <v>123070.83851198707</v>
      </c>
      <c r="N567" s="697">
        <f>[52]ACCOUNTALLOC!N567</f>
        <v>991299.16115309182</v>
      </c>
      <c r="O567" s="697">
        <f>[52]ACCOUNTALLOC!O567</f>
        <v>0</v>
      </c>
      <c r="P567" s="697">
        <f>[52]ACCOUNTALLOC!P567</f>
        <v>0</v>
      </c>
      <c r="Q567" s="697">
        <f>[52]ACCOUNTALLOC!Q567</f>
        <v>0</v>
      </c>
      <c r="R567" s="697">
        <f>[52]ACCOUNTALLOC!R567</f>
        <v>0</v>
      </c>
      <c r="S567" s="697">
        <f>[52]ACCOUNTALLOC!S567</f>
        <v>1114369.9996650789</v>
      </c>
      <c r="T567" s="698"/>
      <c r="U567" s="697">
        <f>[52]ACCOUNTALLOC!U567</f>
        <v>131727.39616219202</v>
      </c>
      <c r="V567" s="697">
        <f>[52]ACCOUNTALLOC!V567</f>
        <v>1102400.5807255188</v>
      </c>
      <c r="W567" s="697">
        <f>[52]ACCOUNTALLOC!W567</f>
        <v>0</v>
      </c>
      <c r="X567" s="697">
        <f>[52]ACCOUNTALLOC!X567</f>
        <v>0</v>
      </c>
      <c r="Y567" s="697">
        <f>[52]ACCOUNTALLOC!Y567</f>
        <v>0</v>
      </c>
      <c r="Z567" s="697">
        <f>[52]ACCOUNTALLOC!Z567</f>
        <v>0</v>
      </c>
      <c r="AA567" s="697">
        <f>[52]ACCOUNTALLOC!AA567</f>
        <v>1234127.9768877109</v>
      </c>
      <c r="AB567" s="698"/>
      <c r="AC567" s="697">
        <f>[52]ACCOUNTALLOC!AC567</f>
        <v>69211.925616867578</v>
      </c>
      <c r="AD567" s="697">
        <f>[52]ACCOUNTALLOC!AD567</f>
        <v>711451.65260994143</v>
      </c>
      <c r="AE567" s="697">
        <f>[52]ACCOUNTALLOC!AE567</f>
        <v>0</v>
      </c>
      <c r="AF567" s="697">
        <f>[52]ACCOUNTALLOC!AF567</f>
        <v>0</v>
      </c>
      <c r="AG567" s="697">
        <f>[52]ACCOUNTALLOC!AG567</f>
        <v>0</v>
      </c>
      <c r="AH567" s="697">
        <f>[52]ACCOUNTALLOC!AH567</f>
        <v>0</v>
      </c>
      <c r="AI567" s="697">
        <f>[52]ACCOUNTALLOC!AI567</f>
        <v>780663.57822680904</v>
      </c>
      <c r="AJ567" s="698"/>
      <c r="AK567" s="697">
        <f>[52]ACCOUNTALLOC!AK567</f>
        <v>48892.870222188598</v>
      </c>
      <c r="AL567" s="697">
        <f>[52]ACCOUNTALLOC!AL567</f>
        <v>494987.35711213521</v>
      </c>
      <c r="AM567" s="697">
        <f>[52]ACCOUNTALLOC!AM567</f>
        <v>0</v>
      </c>
      <c r="AN567" s="697">
        <f>[52]ACCOUNTALLOC!AN567</f>
        <v>0</v>
      </c>
      <c r="AO567" s="697">
        <f>[52]ACCOUNTALLOC!AO567</f>
        <v>0</v>
      </c>
      <c r="AP567" s="697">
        <f>[52]ACCOUNTALLOC!AP567</f>
        <v>0</v>
      </c>
      <c r="AQ567" s="697">
        <f>[52]ACCOUNTALLOC!AQ567</f>
        <v>543880.2273343238</v>
      </c>
      <c r="AR567" s="698"/>
      <c r="AS567" s="697">
        <f>[52]ACCOUNTALLOC!AS567</f>
        <v>1.6708798438256347</v>
      </c>
      <c r="AT567" s="697">
        <f>[52]ACCOUNTALLOC!AT567</f>
        <v>1562.9762185292398</v>
      </c>
      <c r="AU567" s="697">
        <f>[52]ACCOUNTALLOC!AU567</f>
        <v>0</v>
      </c>
      <c r="AV567" s="697">
        <f>[52]ACCOUNTALLOC!AV567</f>
        <v>0</v>
      </c>
      <c r="AW567" s="697">
        <f>[52]ACCOUNTALLOC!AW567</f>
        <v>0</v>
      </c>
      <c r="AX567" s="697">
        <f>[52]ACCOUNTALLOC!AX567</f>
        <v>0</v>
      </c>
      <c r="AY567" s="697">
        <f>[52]ACCOUNTALLOC!AY567</f>
        <v>1564.6470983730653</v>
      </c>
      <c r="AZ567" s="698"/>
      <c r="BA567" s="697">
        <f>[52]ACCOUNTALLOC!BA567</f>
        <v>0</v>
      </c>
      <c r="BB567" s="697">
        <f>[52]ACCOUNTALLOC!BB567</f>
        <v>43137.385223993799</v>
      </c>
      <c r="BC567" s="697">
        <f>[52]ACCOUNTALLOC!BC567</f>
        <v>0</v>
      </c>
      <c r="BD567" s="697">
        <f>[52]ACCOUNTALLOC!BD567</f>
        <v>0</v>
      </c>
      <c r="BE567" s="697">
        <f>[52]ACCOUNTALLOC!BE567</f>
        <v>0</v>
      </c>
      <c r="BF567" s="697">
        <f>[52]ACCOUNTALLOC!BF567</f>
        <v>0</v>
      </c>
      <c r="BG567" s="697">
        <f>[52]ACCOUNTALLOC!BG567</f>
        <v>43137.385223993799</v>
      </c>
      <c r="BH567" s="698"/>
      <c r="BI567" s="697">
        <f>[52]ACCOUNTALLOC!BI567</f>
        <v>0</v>
      </c>
      <c r="BJ567" s="697">
        <f>[52]ACCOUNTALLOC!BJ567</f>
        <v>0</v>
      </c>
      <c r="BK567" s="697">
        <f>[52]ACCOUNTALLOC!BK567</f>
        <v>0</v>
      </c>
      <c r="BL567" s="697">
        <f>[52]ACCOUNTALLOC!BL567</f>
        <v>0</v>
      </c>
      <c r="BM567" s="697">
        <f>[52]ACCOUNTALLOC!BM567</f>
        <v>0</v>
      </c>
      <c r="BN567" s="697">
        <f>[52]ACCOUNTALLOC!BN567</f>
        <v>0</v>
      </c>
      <c r="BO567" s="697">
        <f>[52]ACCOUNTALLOC!BO567</f>
        <v>0</v>
      </c>
      <c r="BP567" s="698"/>
      <c r="BQ567" s="697">
        <f>[52]ACCOUNTALLOC!BQ567</f>
        <v>16606.840389355486</v>
      </c>
      <c r="BR567" s="697">
        <f>[52]ACCOUNTALLOC!BR567</f>
        <v>214250.6536605006</v>
      </c>
      <c r="BS567" s="697">
        <f>[52]ACCOUNTALLOC!BS567</f>
        <v>0</v>
      </c>
      <c r="BT567" s="697">
        <f>[52]ACCOUNTALLOC!BT567</f>
        <v>0</v>
      </c>
      <c r="BU567" s="697">
        <f>[52]ACCOUNTALLOC!BU567</f>
        <v>0</v>
      </c>
      <c r="BV567" s="697">
        <f>[52]ACCOUNTALLOC!BV567</f>
        <v>0</v>
      </c>
      <c r="BW567" s="697">
        <f>[52]ACCOUNTALLOC!BW567</f>
        <v>230857.49404985609</v>
      </c>
      <c r="BX567" s="698"/>
      <c r="BY567" s="697">
        <f>[52]ACCOUNTALLOC!BY567</f>
        <v>0</v>
      </c>
      <c r="BZ567" s="697">
        <f>[52]ACCOUNTALLOC!BZ567</f>
        <v>0</v>
      </c>
      <c r="CA567" s="697">
        <f>[52]ACCOUNTALLOC!CA567</f>
        <v>0</v>
      </c>
      <c r="CB567" s="697">
        <f>[52]ACCOUNTALLOC!CB567</f>
        <v>0</v>
      </c>
      <c r="CC567" s="697">
        <f>[52]ACCOUNTALLOC!CC567</f>
        <v>0</v>
      </c>
      <c r="CD567" s="697">
        <f>[52]ACCOUNTALLOC!CD567</f>
        <v>0</v>
      </c>
      <c r="CE567" s="697">
        <f>[52]ACCOUNTALLOC!CE567</f>
        <v>0</v>
      </c>
      <c r="CF567" s="698"/>
      <c r="CG567" s="697">
        <f>[52]ACCOUNTALLOC!CG567</f>
        <v>1923.6068436087696</v>
      </c>
      <c r="CH567" s="697">
        <f>[52]ACCOUNTALLOC!CH567</f>
        <v>25798.434833682113</v>
      </c>
      <c r="CI567" s="697">
        <f>[52]ACCOUNTALLOC!CI567</f>
        <v>0</v>
      </c>
      <c r="CJ567" s="697">
        <f>[52]ACCOUNTALLOC!CJ567</f>
        <v>0</v>
      </c>
      <c r="CK567" s="697">
        <f>[52]ACCOUNTALLOC!CK567</f>
        <v>0</v>
      </c>
      <c r="CL567" s="697">
        <f>[52]ACCOUNTALLOC!CL567</f>
        <v>0</v>
      </c>
      <c r="CM567" s="697">
        <f>[52]ACCOUNTALLOC!CM567</f>
        <v>27722.041677290883</v>
      </c>
      <c r="CN567" s="698">
        <f>[52]ACCOUNTALLOC!CN567</f>
        <v>0</v>
      </c>
      <c r="CO567" s="697">
        <f>[52]ACCOUNTALLOC!CO567</f>
        <v>340.93736878741373</v>
      </c>
      <c r="CP567" s="697">
        <f>[52]ACCOUNTALLOC!CP567</f>
        <v>2524.8607735656001</v>
      </c>
      <c r="CQ567" s="697">
        <f>[52]ACCOUNTALLOC!CQ567</f>
        <v>0</v>
      </c>
      <c r="CR567" s="697">
        <f>[52]ACCOUNTALLOC!CR567</f>
        <v>0</v>
      </c>
      <c r="CS567" s="697">
        <f>[52]ACCOUNTALLOC!CS567</f>
        <v>0</v>
      </c>
      <c r="CT567" s="697">
        <f>[52]ACCOUNTALLOC!CT567</f>
        <v>0</v>
      </c>
      <c r="CU567" s="697">
        <f>[52]ACCOUNTALLOC!CU567</f>
        <v>2865.7981423530136</v>
      </c>
      <c r="CW567" s="65">
        <f>[52]ACCOUNTALLOC!CW567</f>
        <v>0</v>
      </c>
      <c r="CX567" s="65">
        <f>[52]ACCOUNTALLOC!CX567</f>
        <v>0</v>
      </c>
      <c r="CY567" s="65">
        <f>[52]ACCOUNTALLOC!CY567</f>
        <v>0</v>
      </c>
      <c r="CZ567" s="65">
        <f>[52]ACCOUNTALLOC!CZ567</f>
        <v>0</v>
      </c>
      <c r="DA567" s="65">
        <f>[52]ACCOUNTALLOC!DA567</f>
        <v>0</v>
      </c>
      <c r="DB567" s="65">
        <f>[52]ACCOUNTALLOC!DB567</f>
        <v>0</v>
      </c>
      <c r="DC567" s="65">
        <f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>[52]ACCOUNTALLOC!E568</f>
        <v>654840.84489765367</v>
      </c>
      <c r="F568" s="697">
        <f>[52]ACCOUNTALLOC!F568</f>
        <v>4785986.763293012</v>
      </c>
      <c r="G568" s="697">
        <f>[52]ACCOUNTALLOC!G568</f>
        <v>0</v>
      </c>
      <c r="H568" s="697">
        <f>[52]ACCOUNTALLOC!H568</f>
        <v>0</v>
      </c>
      <c r="I568" s="697">
        <f>[52]ACCOUNTALLOC!I568</f>
        <v>0</v>
      </c>
      <c r="J568" s="697">
        <f>[52]ACCOUNTALLOC!J568</f>
        <v>0</v>
      </c>
      <c r="K568" s="697">
        <f>[52]ACCOUNTALLOC!K568</f>
        <v>5440827.608190666</v>
      </c>
      <c r="L568" s="698"/>
      <c r="M568" s="697">
        <f>[52]ACCOUNTALLOC!M568</f>
        <v>150975.51638518862</v>
      </c>
      <c r="N568" s="697">
        <f>[52]ACCOUNTALLOC!N568</f>
        <v>1216063.0784417328</v>
      </c>
      <c r="O568" s="697">
        <f>[52]ACCOUNTALLOC!O568</f>
        <v>0</v>
      </c>
      <c r="P568" s="697">
        <f>[52]ACCOUNTALLOC!P568</f>
        <v>0</v>
      </c>
      <c r="Q568" s="697">
        <f>[52]ACCOUNTALLOC!Q568</f>
        <v>0</v>
      </c>
      <c r="R568" s="697">
        <f>[52]ACCOUNTALLOC!R568</f>
        <v>0</v>
      </c>
      <c r="S568" s="697">
        <f>[52]ACCOUNTALLOC!S568</f>
        <v>1367038.5948269214</v>
      </c>
      <c r="T568" s="698"/>
      <c r="U568" s="697">
        <f>[52]ACCOUNTALLOC!U568</f>
        <v>161594.83349685802</v>
      </c>
      <c r="V568" s="697">
        <f>[52]ACCOUNTALLOC!V568</f>
        <v>1352355.2691335264</v>
      </c>
      <c r="W568" s="697">
        <f>[52]ACCOUNTALLOC!W568</f>
        <v>0</v>
      </c>
      <c r="X568" s="697">
        <f>[52]ACCOUNTALLOC!X568</f>
        <v>0</v>
      </c>
      <c r="Y568" s="697">
        <f>[52]ACCOUNTALLOC!Y568</f>
        <v>0</v>
      </c>
      <c r="Z568" s="697">
        <f>[52]ACCOUNTALLOC!Z568</f>
        <v>0</v>
      </c>
      <c r="AA568" s="697">
        <f>[52]ACCOUNTALLOC!AA568</f>
        <v>1513950.1026303843</v>
      </c>
      <c r="AB568" s="698"/>
      <c r="AC568" s="697">
        <f>[52]ACCOUNTALLOC!AC568</f>
        <v>84904.810403173513</v>
      </c>
      <c r="AD568" s="697">
        <f>[52]ACCOUNTALLOC!AD568</f>
        <v>872763.8645723525</v>
      </c>
      <c r="AE568" s="697">
        <f>[52]ACCOUNTALLOC!AE568</f>
        <v>0</v>
      </c>
      <c r="AF568" s="697">
        <f>[52]ACCOUNTALLOC!AF568</f>
        <v>0</v>
      </c>
      <c r="AG568" s="697">
        <f>[52]ACCOUNTALLOC!AG568</f>
        <v>0</v>
      </c>
      <c r="AH568" s="697">
        <f>[52]ACCOUNTALLOC!AH568</f>
        <v>0</v>
      </c>
      <c r="AI568" s="697">
        <f>[52]ACCOUNTALLOC!AI568</f>
        <v>957668.67497552605</v>
      </c>
      <c r="AJ568" s="698"/>
      <c r="AK568" s="697">
        <f>[52]ACCOUNTALLOC!AK568</f>
        <v>59978.679097323024</v>
      </c>
      <c r="AL568" s="697">
        <f>[52]ACCOUNTALLOC!AL568</f>
        <v>607219.1653822657</v>
      </c>
      <c r="AM568" s="697">
        <f>[52]ACCOUNTALLOC!AM568</f>
        <v>0</v>
      </c>
      <c r="AN568" s="697">
        <f>[52]ACCOUNTALLOC!AN568</f>
        <v>0</v>
      </c>
      <c r="AO568" s="697">
        <f>[52]ACCOUNTALLOC!AO568</f>
        <v>0</v>
      </c>
      <c r="AP568" s="697">
        <f>[52]ACCOUNTALLOC!AP568</f>
        <v>0</v>
      </c>
      <c r="AQ568" s="697">
        <f>[52]ACCOUNTALLOC!AQ568</f>
        <v>667197.84447958868</v>
      </c>
      <c r="AR568" s="698"/>
      <c r="AS568" s="697">
        <f>[52]ACCOUNTALLOC!AS568</f>
        <v>2.0497296539879208</v>
      </c>
      <c r="AT568" s="697">
        <f>[52]ACCOUNTALLOC!AT568</f>
        <v>1917.3603149477028</v>
      </c>
      <c r="AU568" s="697">
        <f>[52]ACCOUNTALLOC!AU568</f>
        <v>0</v>
      </c>
      <c r="AV568" s="697">
        <f>[52]ACCOUNTALLOC!AV568</f>
        <v>0</v>
      </c>
      <c r="AW568" s="697">
        <f>[52]ACCOUNTALLOC!AW568</f>
        <v>0</v>
      </c>
      <c r="AX568" s="697">
        <f>[52]ACCOUNTALLOC!AX568</f>
        <v>0</v>
      </c>
      <c r="AY568" s="697">
        <f>[52]ACCOUNTALLOC!AY568</f>
        <v>1919.4100446016907</v>
      </c>
      <c r="AZ568" s="698"/>
      <c r="BA568" s="697">
        <f>[52]ACCOUNTALLOC!BA568</f>
        <v>0</v>
      </c>
      <c r="BB568" s="697">
        <f>[52]ACCOUNTALLOC!BB568</f>
        <v>52918.21432633642</v>
      </c>
      <c r="BC568" s="697">
        <f>[52]ACCOUNTALLOC!BC568</f>
        <v>0</v>
      </c>
      <c r="BD568" s="697">
        <f>[52]ACCOUNTALLOC!BD568</f>
        <v>0</v>
      </c>
      <c r="BE568" s="697">
        <f>[52]ACCOUNTALLOC!BE568</f>
        <v>0</v>
      </c>
      <c r="BF568" s="697">
        <f>[52]ACCOUNTALLOC!BF568</f>
        <v>0</v>
      </c>
      <c r="BG568" s="697">
        <f>[52]ACCOUNTALLOC!BG568</f>
        <v>52918.21432633642</v>
      </c>
      <c r="BH568" s="698"/>
      <c r="BI568" s="697">
        <f>[52]ACCOUNTALLOC!BI568</f>
        <v>0</v>
      </c>
      <c r="BJ568" s="697">
        <f>[52]ACCOUNTALLOC!BJ568</f>
        <v>0</v>
      </c>
      <c r="BK568" s="697">
        <f>[52]ACCOUNTALLOC!BK568</f>
        <v>0</v>
      </c>
      <c r="BL568" s="697">
        <f>[52]ACCOUNTALLOC!BL568</f>
        <v>0</v>
      </c>
      <c r="BM568" s="697">
        <f>[52]ACCOUNTALLOC!BM568</f>
        <v>0</v>
      </c>
      <c r="BN568" s="697">
        <f>[52]ACCOUNTALLOC!BN568</f>
        <v>0</v>
      </c>
      <c r="BO568" s="697">
        <f>[52]ACCOUNTALLOC!BO568</f>
        <v>0</v>
      </c>
      <c r="BP568" s="698"/>
      <c r="BQ568" s="697">
        <f>[52]ACCOUNTALLOC!BQ568</f>
        <v>20372.220857706663</v>
      </c>
      <c r="BR568" s="697">
        <f>[52]ACCOUNTALLOC!BR568</f>
        <v>262829.14347014652</v>
      </c>
      <c r="BS568" s="697">
        <f>[52]ACCOUNTALLOC!BS568</f>
        <v>0</v>
      </c>
      <c r="BT568" s="697">
        <f>[52]ACCOUNTALLOC!BT568</f>
        <v>0</v>
      </c>
      <c r="BU568" s="697">
        <f>[52]ACCOUNTALLOC!BU568</f>
        <v>0</v>
      </c>
      <c r="BV568" s="697">
        <f>[52]ACCOUNTALLOC!BV568</f>
        <v>0</v>
      </c>
      <c r="BW568" s="697">
        <f>[52]ACCOUNTALLOC!BW568</f>
        <v>283201.3643278532</v>
      </c>
      <c r="BX568" s="698"/>
      <c r="BY568" s="697">
        <f>[52]ACCOUNTALLOC!BY568</f>
        <v>0</v>
      </c>
      <c r="BZ568" s="697">
        <f>[52]ACCOUNTALLOC!BZ568</f>
        <v>0</v>
      </c>
      <c r="CA568" s="697">
        <f>[52]ACCOUNTALLOC!CA568</f>
        <v>0</v>
      </c>
      <c r="CB568" s="697">
        <f>[52]ACCOUNTALLOC!CB568</f>
        <v>0</v>
      </c>
      <c r="CC568" s="697">
        <f>[52]ACCOUNTALLOC!CC568</f>
        <v>0</v>
      </c>
      <c r="CD568" s="697">
        <f>[52]ACCOUNTALLOC!CD568</f>
        <v>0</v>
      </c>
      <c r="CE568" s="697">
        <f>[52]ACCOUNTALLOC!CE568</f>
        <v>0</v>
      </c>
      <c r="CF568" s="698"/>
      <c r="CG568" s="697">
        <f>[52]ACCOUNTALLOC!CG568</f>
        <v>2359.7591439797507</v>
      </c>
      <c r="CH568" s="697">
        <f>[52]ACCOUNTALLOC!CH568</f>
        <v>31647.887249630057</v>
      </c>
      <c r="CI568" s="697">
        <f>[52]ACCOUNTALLOC!CI568</f>
        <v>0</v>
      </c>
      <c r="CJ568" s="697">
        <f>[52]ACCOUNTALLOC!CJ568</f>
        <v>0</v>
      </c>
      <c r="CK568" s="697">
        <f>[52]ACCOUNTALLOC!CK568</f>
        <v>0</v>
      </c>
      <c r="CL568" s="697">
        <f>[52]ACCOUNTALLOC!CL568</f>
        <v>0</v>
      </c>
      <c r="CM568" s="697">
        <f>[52]ACCOUNTALLOC!CM568</f>
        <v>34007.646393609808</v>
      </c>
      <c r="CN568" s="698">
        <f>[52]ACCOUNTALLOC!CN568</f>
        <v>0</v>
      </c>
      <c r="CO568" s="697">
        <f>[52]ACCOUNTALLOC!CO568</f>
        <v>418.24038846272919</v>
      </c>
      <c r="CP568" s="697">
        <f>[52]ACCOUNTALLOC!CP568</f>
        <v>3097.3394160522057</v>
      </c>
      <c r="CQ568" s="697">
        <f>[52]ACCOUNTALLOC!CQ568</f>
        <v>0</v>
      </c>
      <c r="CR568" s="697">
        <f>[52]ACCOUNTALLOC!CR568</f>
        <v>0</v>
      </c>
      <c r="CS568" s="697">
        <f>[52]ACCOUNTALLOC!CS568</f>
        <v>0</v>
      </c>
      <c r="CT568" s="697">
        <f>[52]ACCOUNTALLOC!CT568</f>
        <v>0</v>
      </c>
      <c r="CU568" s="697">
        <f>[52]ACCOUNTALLOC!CU568</f>
        <v>3515.5798045149349</v>
      </c>
      <c r="CW568" s="65">
        <f>[52]ACCOUNTALLOC!CW568</f>
        <v>0</v>
      </c>
      <c r="CX568" s="65">
        <f>[52]ACCOUNTALLOC!CX568</f>
        <v>0</v>
      </c>
      <c r="CY568" s="65">
        <f>[52]ACCOUNTALLOC!CY568</f>
        <v>0</v>
      </c>
      <c r="CZ568" s="65">
        <f>[52]ACCOUNTALLOC!CZ568</f>
        <v>0</v>
      </c>
      <c r="DA568" s="65">
        <f>[52]ACCOUNTALLOC!DA568</f>
        <v>0</v>
      </c>
      <c r="DB568" s="65">
        <f>[52]ACCOUNTALLOC!DB568</f>
        <v>0</v>
      </c>
      <c r="DC568" s="65">
        <f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>[52]ACCOUNTALLOC!E569</f>
        <v>14423162.864243843</v>
      </c>
      <c r="F569" s="697">
        <f>[52]ACCOUNTALLOC!F569</f>
        <v>3943402.2000207733</v>
      </c>
      <c r="G569" s="697">
        <f>[52]ACCOUNTALLOC!G569</f>
        <v>1831839.5981296175</v>
      </c>
      <c r="H569" s="697">
        <f>[52]ACCOUNTALLOC!H569</f>
        <v>0</v>
      </c>
      <c r="I569" s="697">
        <f>[52]ACCOUNTALLOC!I569</f>
        <v>0</v>
      </c>
      <c r="J569" s="697">
        <f>[52]ACCOUNTALLOC!J569</f>
        <v>0</v>
      </c>
      <c r="K569" s="697">
        <f>[52]ACCOUNTALLOC!K569</f>
        <v>20198404.662394237</v>
      </c>
      <c r="L569" s="698"/>
      <c r="M569" s="697">
        <f>[52]ACCOUNTALLOC!M569</f>
        <v>2678733.5746744908</v>
      </c>
      <c r="N569" s="697">
        <f>[52]ACCOUNTALLOC!N569</f>
        <v>1001972.2276857402</v>
      </c>
      <c r="O569" s="697">
        <f>[52]ACCOUNTALLOC!O569</f>
        <v>247951.60958210129</v>
      </c>
      <c r="P569" s="697">
        <f>[52]ACCOUNTALLOC!P569</f>
        <v>0</v>
      </c>
      <c r="Q569" s="697">
        <f>[52]ACCOUNTALLOC!Q569</f>
        <v>0</v>
      </c>
      <c r="R569" s="697">
        <f>[52]ACCOUNTALLOC!R569</f>
        <v>0</v>
      </c>
      <c r="S569" s="697">
        <f>[52]ACCOUNTALLOC!S569</f>
        <v>3928657.4119423325</v>
      </c>
      <c r="T569" s="698"/>
      <c r="U569" s="697">
        <f>[52]ACCOUNTALLOC!U569</f>
        <v>2293474.6951096212</v>
      </c>
      <c r="V569" s="697">
        <f>[52]ACCOUNTALLOC!V569</f>
        <v>1114269.8480514663</v>
      </c>
      <c r="W569" s="697">
        <f>[52]ACCOUNTALLOC!W569</f>
        <v>65269.019474969806</v>
      </c>
      <c r="X569" s="697">
        <f>[52]ACCOUNTALLOC!X569</f>
        <v>0</v>
      </c>
      <c r="Y569" s="697">
        <f>[52]ACCOUNTALLOC!Y569</f>
        <v>0</v>
      </c>
      <c r="Z569" s="697">
        <f>[52]ACCOUNTALLOC!Z569</f>
        <v>0</v>
      </c>
      <c r="AA569" s="697">
        <f>[52]ACCOUNTALLOC!AA569</f>
        <v>3473013.5626360574</v>
      </c>
      <c r="AB569" s="698"/>
      <c r="AC569" s="697">
        <f>[52]ACCOUNTALLOC!AC569</f>
        <v>1010746.9110356625</v>
      </c>
      <c r="AD569" s="697">
        <f>[52]ACCOUNTALLOC!AD569</f>
        <v>719111.67202752654</v>
      </c>
      <c r="AE569" s="697">
        <f>[52]ACCOUNTALLOC!AE569</f>
        <v>7227.4371518496173</v>
      </c>
      <c r="AF569" s="697">
        <f>[52]ACCOUNTALLOC!AF569</f>
        <v>0</v>
      </c>
      <c r="AG569" s="697">
        <f>[52]ACCOUNTALLOC!AG569</f>
        <v>0</v>
      </c>
      <c r="AH569" s="697">
        <f>[52]ACCOUNTALLOC!AH569</f>
        <v>0</v>
      </c>
      <c r="AI569" s="697">
        <f>[52]ACCOUNTALLOC!AI569</f>
        <v>1737086.0202150384</v>
      </c>
      <c r="AJ569" s="698"/>
      <c r="AK569" s="697">
        <f>[52]ACCOUNTALLOC!AK569</f>
        <v>798280.45911103196</v>
      </c>
      <c r="AL569" s="697">
        <f>[52]ACCOUNTALLOC!AL569</f>
        <v>500316.76038645284</v>
      </c>
      <c r="AM569" s="697">
        <f>[52]ACCOUNTALLOC!AM569</f>
        <v>86259.195003642308</v>
      </c>
      <c r="AN569" s="697">
        <f>[52]ACCOUNTALLOC!AN569</f>
        <v>0</v>
      </c>
      <c r="AO569" s="697">
        <f>[52]ACCOUNTALLOC!AO569</f>
        <v>0</v>
      </c>
      <c r="AP569" s="697">
        <f>[52]ACCOUNTALLOC!AP569</f>
        <v>0</v>
      </c>
      <c r="AQ569" s="697">
        <f>[52]ACCOUNTALLOC!AQ569</f>
        <v>1384856.4145011271</v>
      </c>
      <c r="AR569" s="698"/>
      <c r="AS569" s="697">
        <f>[52]ACCOUNTALLOC!AS569</f>
        <v>9233.0766839805456</v>
      </c>
      <c r="AT569" s="697">
        <f>[52]ACCOUNTALLOC!AT569</f>
        <v>1579.8043868794532</v>
      </c>
      <c r="AU569" s="697">
        <f>[52]ACCOUNTALLOC!AU569</f>
        <v>279.67948887618599</v>
      </c>
      <c r="AV569" s="697">
        <f>[52]ACCOUNTALLOC!AV569</f>
        <v>0</v>
      </c>
      <c r="AW569" s="697">
        <f>[52]ACCOUNTALLOC!AW569</f>
        <v>0</v>
      </c>
      <c r="AX569" s="697">
        <f>[52]ACCOUNTALLOC!AX569</f>
        <v>0</v>
      </c>
      <c r="AY569" s="697">
        <f>[52]ACCOUNTALLOC!AY569</f>
        <v>11092.560559736185</v>
      </c>
      <c r="AZ569" s="698"/>
      <c r="BA569" s="697">
        <f>[52]ACCOUNTALLOC!BA569</f>
        <v>178444.19397963243</v>
      </c>
      <c r="BB569" s="697">
        <f>[52]ACCOUNTALLOC!BB569</f>
        <v>43601.834504879516</v>
      </c>
      <c r="BC569" s="697">
        <f>[52]ACCOUNTALLOC!BC569</f>
        <v>27877.392228604131</v>
      </c>
      <c r="BD569" s="697">
        <f>[52]ACCOUNTALLOC!BD569</f>
        <v>0</v>
      </c>
      <c r="BE569" s="697">
        <f>[52]ACCOUNTALLOC!BE569</f>
        <v>0</v>
      </c>
      <c r="BF569" s="697">
        <f>[52]ACCOUNTALLOC!BF569</f>
        <v>0</v>
      </c>
      <c r="BG569" s="697">
        <f>[52]ACCOUNTALLOC!BG569</f>
        <v>249923.42071311607</v>
      </c>
      <c r="BH569" s="698"/>
      <c r="BI569" s="697">
        <f>[52]ACCOUNTALLOC!BI569</f>
        <v>288212.15410762688</v>
      </c>
      <c r="BJ569" s="697">
        <f>[52]ACCOUNTALLOC!BJ569</f>
        <v>90666.098130475511</v>
      </c>
      <c r="BK569" s="697">
        <f>[52]ACCOUNTALLOC!BK569</f>
        <v>5638.2430953088215</v>
      </c>
      <c r="BL569" s="697">
        <f>[52]ACCOUNTALLOC!BL569</f>
        <v>0</v>
      </c>
      <c r="BM569" s="697">
        <f>[52]ACCOUNTALLOC!BM569</f>
        <v>0</v>
      </c>
      <c r="BN569" s="697">
        <f>[52]ACCOUNTALLOC!BN569</f>
        <v>0</v>
      </c>
      <c r="BO569" s="697">
        <f>[52]ACCOUNTALLOC!BO569</f>
        <v>384516.49533341121</v>
      </c>
      <c r="BP569" s="698"/>
      <c r="BQ569" s="697">
        <f>[52]ACCOUNTALLOC!BQ569</f>
        <v>121872.55820299055</v>
      </c>
      <c r="BR569" s="697">
        <f>[52]ACCOUNTALLOC!BR569</f>
        <v>216557.43608380255</v>
      </c>
      <c r="BS569" s="697">
        <f>[52]ACCOUNTALLOC!BS569</f>
        <v>3501.3355309551866</v>
      </c>
      <c r="BT569" s="697">
        <f>[52]ACCOUNTALLOC!BT569</f>
        <v>0</v>
      </c>
      <c r="BU569" s="697">
        <f>[52]ACCOUNTALLOC!BU569</f>
        <v>0</v>
      </c>
      <c r="BV569" s="697">
        <f>[52]ACCOUNTALLOC!BV569</f>
        <v>0</v>
      </c>
      <c r="BW569" s="697">
        <f>[52]ACCOUNTALLOC!BW569</f>
        <v>341931.32981774828</v>
      </c>
      <c r="BX569" s="698"/>
      <c r="BY569" s="697">
        <f>[52]ACCOUNTALLOC!BY569</f>
        <v>81209.379351624768</v>
      </c>
      <c r="BZ569" s="697">
        <f>[52]ACCOUNTALLOC!BZ569</f>
        <v>535103.83005090489</v>
      </c>
      <c r="CA569" s="697">
        <f>[52]ACCOUNTALLOC!CA569</f>
        <v>5637.1200260211881</v>
      </c>
      <c r="CB569" s="697">
        <f>[52]ACCOUNTALLOC!CB569</f>
        <v>0</v>
      </c>
      <c r="CC569" s="697">
        <f>[52]ACCOUNTALLOC!CC569</f>
        <v>0</v>
      </c>
      <c r="CD569" s="697">
        <f>[52]ACCOUNTALLOC!CD569</f>
        <v>0</v>
      </c>
      <c r="CE569" s="697">
        <f>[52]ACCOUNTALLOC!CE569</f>
        <v>621950.32942855079</v>
      </c>
      <c r="CF569" s="698"/>
      <c r="CG569" s="697">
        <f>[52]ACCOUNTALLOC!CG569</f>
        <v>129676.44434327747</v>
      </c>
      <c r="CH569" s="697">
        <f>[52]ACCOUNTALLOC!CH569</f>
        <v>26076.200035357251</v>
      </c>
      <c r="CI569" s="697">
        <f>[52]ACCOUNTALLOC!CI569</f>
        <v>330818.06484429265</v>
      </c>
      <c r="CJ569" s="697">
        <f>[52]ACCOUNTALLOC!CJ569</f>
        <v>0</v>
      </c>
      <c r="CK569" s="697">
        <f>[52]ACCOUNTALLOC!CK569</f>
        <v>0</v>
      </c>
      <c r="CL569" s="697">
        <f>[52]ACCOUNTALLOC!CL569</f>
        <v>0</v>
      </c>
      <c r="CM569" s="697">
        <f>[52]ACCOUNTALLOC!CM569</f>
        <v>486570.70922292734</v>
      </c>
      <c r="CN569" s="698">
        <f>[52]ACCOUNTALLOC!CN569</f>
        <v>0</v>
      </c>
      <c r="CO569" s="697">
        <f>[52]ACCOUNTALLOC!CO569</f>
        <v>7536.4681084064541</v>
      </c>
      <c r="CP569" s="697">
        <f>[52]ACCOUNTALLOC!CP569</f>
        <v>2552.0453088481618</v>
      </c>
      <c r="CQ569" s="697">
        <f>[52]ACCOUNTALLOC!CQ569</f>
        <v>62.853224707914194</v>
      </c>
      <c r="CR569" s="697">
        <f>[52]ACCOUNTALLOC!CR569</f>
        <v>0</v>
      </c>
      <c r="CS569" s="697">
        <f>[52]ACCOUNTALLOC!CS569</f>
        <v>0</v>
      </c>
      <c r="CT569" s="697">
        <f>[52]ACCOUNTALLOC!CT569</f>
        <v>0</v>
      </c>
      <c r="CU569" s="697">
        <f>[52]ACCOUNTALLOC!CU569</f>
        <v>10151.366641962532</v>
      </c>
      <c r="CW569" s="65">
        <f>[52]ACCOUNTALLOC!CW569</f>
        <v>0</v>
      </c>
      <c r="CX569" s="65">
        <f>[52]ACCOUNTALLOC!CX569</f>
        <v>0</v>
      </c>
      <c r="CY569" s="65">
        <f>[52]ACCOUNTALLOC!CY569</f>
        <v>0</v>
      </c>
      <c r="CZ569" s="65">
        <f>[52]ACCOUNTALLOC!CZ569</f>
        <v>0</v>
      </c>
      <c r="DA569" s="65">
        <f>[52]ACCOUNTALLOC!DA569</f>
        <v>0</v>
      </c>
      <c r="DB569" s="65">
        <f>[52]ACCOUNTALLOC!DB569</f>
        <v>0</v>
      </c>
      <c r="DC569" s="65">
        <f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>[52]ACCOUNTALLOC!E570</f>
        <v>1079979.152785389</v>
      </c>
      <c r="F570" s="701">
        <f>[52]ACCOUNTALLOC!F570</f>
        <v>7893163.6139329532</v>
      </c>
      <c r="G570" s="701">
        <f>[52]ACCOUNTALLOC!G570</f>
        <v>0</v>
      </c>
      <c r="H570" s="701">
        <f>[52]ACCOUNTALLOC!H570</f>
        <v>0</v>
      </c>
      <c r="I570" s="701">
        <f>[52]ACCOUNTALLOC!I570</f>
        <v>0</v>
      </c>
      <c r="J570" s="701">
        <f>[52]ACCOUNTALLOC!J570</f>
        <v>0</v>
      </c>
      <c r="K570" s="701">
        <f>[52]ACCOUNTALLOC!K570</f>
        <v>8973142.7667183429</v>
      </c>
      <c r="L570" s="698"/>
      <c r="M570" s="701">
        <f>[52]ACCOUNTALLOC!M570</f>
        <v>248992.42548392975</v>
      </c>
      <c r="N570" s="701">
        <f>[52]ACCOUNTALLOC!N570</f>
        <v>2005560.2570031446</v>
      </c>
      <c r="O570" s="701">
        <f>[52]ACCOUNTALLOC!O570</f>
        <v>0</v>
      </c>
      <c r="P570" s="701">
        <f>[52]ACCOUNTALLOC!P570</f>
        <v>0</v>
      </c>
      <c r="Q570" s="701">
        <f>[52]ACCOUNTALLOC!Q570</f>
        <v>0</v>
      </c>
      <c r="R570" s="701">
        <f>[52]ACCOUNTALLOC!R570</f>
        <v>0</v>
      </c>
      <c r="S570" s="701">
        <f>[52]ACCOUNTALLOC!S570</f>
        <v>2254552.6824870743</v>
      </c>
      <c r="T570" s="698"/>
      <c r="U570" s="701">
        <f>[52]ACCOUNTALLOC!U570</f>
        <v>266506.05675293307</v>
      </c>
      <c r="V570" s="701">
        <f>[52]ACCOUNTALLOC!V570</f>
        <v>2230336.591255161</v>
      </c>
      <c r="W570" s="701">
        <f>[52]ACCOUNTALLOC!W570</f>
        <v>0</v>
      </c>
      <c r="X570" s="701">
        <f>[52]ACCOUNTALLOC!X570</f>
        <v>0</v>
      </c>
      <c r="Y570" s="701">
        <f>[52]ACCOUNTALLOC!Y570</f>
        <v>0</v>
      </c>
      <c r="Z570" s="701">
        <f>[52]ACCOUNTALLOC!Z570</f>
        <v>0</v>
      </c>
      <c r="AA570" s="701">
        <f>[52]ACCOUNTALLOC!AA570</f>
        <v>2496842.6480080942</v>
      </c>
      <c r="AB570" s="698"/>
      <c r="AC570" s="701">
        <f>[52]ACCOUNTALLOC!AC570</f>
        <v>140027.04003742262</v>
      </c>
      <c r="AD570" s="701">
        <f>[52]ACCOUNTALLOC!AD570</f>
        <v>1439382.9987649391</v>
      </c>
      <c r="AE570" s="701">
        <f>[52]ACCOUNTALLOC!AE570</f>
        <v>0</v>
      </c>
      <c r="AF570" s="701">
        <f>[52]ACCOUNTALLOC!AF570</f>
        <v>0</v>
      </c>
      <c r="AG570" s="701">
        <f>[52]ACCOUNTALLOC!AG570</f>
        <v>0</v>
      </c>
      <c r="AH570" s="701">
        <f>[52]ACCOUNTALLOC!AH570</f>
        <v>0</v>
      </c>
      <c r="AI570" s="701">
        <f>[52]ACCOUNTALLOC!AI570</f>
        <v>1579410.0388023618</v>
      </c>
      <c r="AJ570" s="698"/>
      <c r="AK570" s="701">
        <f>[52]ACCOUNTALLOC!AK570</f>
        <v>98918.269288528507</v>
      </c>
      <c r="AL570" s="701">
        <f>[52]ACCOUNTALLOC!AL570</f>
        <v>1001440.34217518</v>
      </c>
      <c r="AM570" s="701">
        <f>[52]ACCOUNTALLOC!AM570</f>
        <v>0</v>
      </c>
      <c r="AN570" s="701">
        <f>[52]ACCOUNTALLOC!AN570</f>
        <v>0</v>
      </c>
      <c r="AO570" s="701">
        <f>[52]ACCOUNTALLOC!AO570</f>
        <v>0</v>
      </c>
      <c r="AP570" s="701">
        <f>[52]ACCOUNTALLOC!AP570</f>
        <v>0</v>
      </c>
      <c r="AQ570" s="701">
        <f>[52]ACCOUNTALLOC!AQ570</f>
        <v>1100358.6114637086</v>
      </c>
      <c r="AR570" s="698"/>
      <c r="AS570" s="701">
        <f>[52]ACCOUNTALLOC!AS570</f>
        <v>3.3804630734341887</v>
      </c>
      <c r="AT570" s="701">
        <f>[52]ACCOUNTALLOC!AT570</f>
        <v>3162.1563997663916</v>
      </c>
      <c r="AU570" s="701">
        <f>[52]ACCOUNTALLOC!AU570</f>
        <v>0</v>
      </c>
      <c r="AV570" s="701">
        <f>[52]ACCOUNTALLOC!AV570</f>
        <v>0</v>
      </c>
      <c r="AW570" s="701">
        <f>[52]ACCOUNTALLOC!AW570</f>
        <v>0</v>
      </c>
      <c r="AX570" s="701">
        <f>[52]ACCOUNTALLOC!AX570</f>
        <v>0</v>
      </c>
      <c r="AY570" s="701">
        <f>[52]ACCOUNTALLOC!AY570</f>
        <v>3165.536862839826</v>
      </c>
      <c r="AZ570" s="698"/>
      <c r="BA570" s="701">
        <f>[52]ACCOUNTALLOC!BA570</f>
        <v>0</v>
      </c>
      <c r="BB570" s="701">
        <f>[52]ACCOUNTALLOC!BB570</f>
        <v>87273.982251373774</v>
      </c>
      <c r="BC570" s="701">
        <f>[52]ACCOUNTALLOC!BC570</f>
        <v>0</v>
      </c>
      <c r="BD570" s="701">
        <f>[52]ACCOUNTALLOC!BD570</f>
        <v>0</v>
      </c>
      <c r="BE570" s="701">
        <f>[52]ACCOUNTALLOC!BE570</f>
        <v>0</v>
      </c>
      <c r="BF570" s="701">
        <f>[52]ACCOUNTALLOC!BF570</f>
        <v>0</v>
      </c>
      <c r="BG570" s="701">
        <f>[52]ACCOUNTALLOC!BG570</f>
        <v>87273.982251373774</v>
      </c>
      <c r="BH570" s="698"/>
      <c r="BI570" s="701">
        <f>[52]ACCOUNTALLOC!BI570</f>
        <v>0</v>
      </c>
      <c r="BJ570" s="701">
        <f>[52]ACCOUNTALLOC!BJ570</f>
        <v>0</v>
      </c>
      <c r="BK570" s="701">
        <f>[52]ACCOUNTALLOC!BK570</f>
        <v>0</v>
      </c>
      <c r="BL570" s="701">
        <f>[52]ACCOUNTALLOC!BL570</f>
        <v>0</v>
      </c>
      <c r="BM570" s="701">
        <f>[52]ACCOUNTALLOC!BM570</f>
        <v>0</v>
      </c>
      <c r="BN570" s="701">
        <f>[52]ACCOUNTALLOC!BN570</f>
        <v>0</v>
      </c>
      <c r="BO570" s="701">
        <f>[52]ACCOUNTALLOC!BO570</f>
        <v>0</v>
      </c>
      <c r="BP570" s="698"/>
      <c r="BQ570" s="701">
        <f>[52]ACCOUNTALLOC!BQ570</f>
        <v>33598.352933683513</v>
      </c>
      <c r="BR570" s="701">
        <f>[52]ACCOUNTALLOC!BR570</f>
        <v>433464.09727475344</v>
      </c>
      <c r="BS570" s="701">
        <f>[52]ACCOUNTALLOC!BS570</f>
        <v>0</v>
      </c>
      <c r="BT570" s="701">
        <f>[52]ACCOUNTALLOC!BT570</f>
        <v>0</v>
      </c>
      <c r="BU570" s="701">
        <f>[52]ACCOUNTALLOC!BU570</f>
        <v>0</v>
      </c>
      <c r="BV570" s="701">
        <f>[52]ACCOUNTALLOC!BV570</f>
        <v>0</v>
      </c>
      <c r="BW570" s="701">
        <f>[52]ACCOUNTALLOC!BW570</f>
        <v>467062.45020843693</v>
      </c>
      <c r="BX570" s="698"/>
      <c r="BY570" s="701">
        <f>[52]ACCOUNTALLOC!BY570</f>
        <v>0</v>
      </c>
      <c r="BZ570" s="701">
        <f>[52]ACCOUNTALLOC!BZ570</f>
        <v>0</v>
      </c>
      <c r="CA570" s="701">
        <f>[52]ACCOUNTALLOC!CA570</f>
        <v>0</v>
      </c>
      <c r="CB570" s="701">
        <f>[52]ACCOUNTALLOC!CB570</f>
        <v>0</v>
      </c>
      <c r="CC570" s="701">
        <f>[52]ACCOUNTALLOC!CC570</f>
        <v>0</v>
      </c>
      <c r="CD570" s="701">
        <f>[52]ACCOUNTALLOC!CD570</f>
        <v>0</v>
      </c>
      <c r="CE570" s="701">
        <f>[52]ACCOUNTALLOC!CE570</f>
        <v>0</v>
      </c>
      <c r="CF570" s="698"/>
      <c r="CG570" s="701">
        <f>[52]ACCOUNTALLOC!CG570</f>
        <v>3891.7711088885035</v>
      </c>
      <c r="CH570" s="701">
        <f>[52]ACCOUNTALLOC!CH570</f>
        <v>52194.451103069005</v>
      </c>
      <c r="CI570" s="701">
        <f>[52]ACCOUNTALLOC!CI570</f>
        <v>0</v>
      </c>
      <c r="CJ570" s="701">
        <f>[52]ACCOUNTALLOC!CJ570</f>
        <v>0</v>
      </c>
      <c r="CK570" s="701">
        <f>[52]ACCOUNTALLOC!CK570</f>
        <v>0</v>
      </c>
      <c r="CL570" s="701">
        <f>[52]ACCOUNTALLOC!CL570</f>
        <v>0</v>
      </c>
      <c r="CM570" s="701">
        <f>[52]ACCOUNTALLOC!CM570</f>
        <v>56086.222211957509</v>
      </c>
      <c r="CN570" s="698">
        <f>[52]ACCOUNTALLOC!CN570</f>
        <v>0</v>
      </c>
      <c r="CO570" s="701">
        <f>[52]ACCOUNTALLOC!CO570</f>
        <v>689.77203226106928</v>
      </c>
      <c r="CP570" s="701">
        <f>[52]ACCOUNTALLOC!CP570</f>
        <v>5108.2061000022968</v>
      </c>
      <c r="CQ570" s="701">
        <f>[52]ACCOUNTALLOC!CQ570</f>
        <v>0</v>
      </c>
      <c r="CR570" s="701">
        <f>[52]ACCOUNTALLOC!CR570</f>
        <v>0</v>
      </c>
      <c r="CS570" s="701">
        <f>[52]ACCOUNTALLOC!CS570</f>
        <v>0</v>
      </c>
      <c r="CT570" s="701">
        <f>[52]ACCOUNTALLOC!CT570</f>
        <v>0</v>
      </c>
      <c r="CU570" s="701">
        <f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>[52]ACCOUNTALLOC!E571</f>
        <v>224430.49659830861</v>
      </c>
      <c r="F571" s="701">
        <f>[52]ACCOUNTALLOC!F571</f>
        <v>1640278.5415235648</v>
      </c>
      <c r="G571" s="701">
        <f>[52]ACCOUNTALLOC!G571</f>
        <v>0</v>
      </c>
      <c r="H571" s="701">
        <f>[52]ACCOUNTALLOC!H571</f>
        <v>0</v>
      </c>
      <c r="I571" s="701">
        <f>[52]ACCOUNTALLOC!I571</f>
        <v>0</v>
      </c>
      <c r="J571" s="701">
        <f>[52]ACCOUNTALLOC!J571</f>
        <v>0</v>
      </c>
      <c r="K571" s="701">
        <f>[52]ACCOUNTALLOC!K571</f>
        <v>1864709.0381218735</v>
      </c>
      <c r="L571" s="698"/>
      <c r="M571" s="701">
        <f>[52]ACCOUNTALLOC!M571</f>
        <v>51743.122593108375</v>
      </c>
      <c r="N571" s="701">
        <f>[52]ACCOUNTALLOC!N571</f>
        <v>416775.53059812792</v>
      </c>
      <c r="O571" s="701">
        <f>[52]ACCOUNTALLOC!O571</f>
        <v>0</v>
      </c>
      <c r="P571" s="701">
        <f>[52]ACCOUNTALLOC!P571</f>
        <v>0</v>
      </c>
      <c r="Q571" s="701">
        <f>[52]ACCOUNTALLOC!Q571</f>
        <v>0</v>
      </c>
      <c r="R571" s="701">
        <f>[52]ACCOUNTALLOC!R571</f>
        <v>0</v>
      </c>
      <c r="S571" s="701">
        <f>[52]ACCOUNTALLOC!S571</f>
        <v>468518.65319123631</v>
      </c>
      <c r="T571" s="698"/>
      <c r="U571" s="701">
        <f>[52]ACCOUNTALLOC!U571</f>
        <v>55382.630775099329</v>
      </c>
      <c r="V571" s="701">
        <f>[52]ACCOUNTALLOC!V571</f>
        <v>463486.30662525748</v>
      </c>
      <c r="W571" s="701">
        <f>[52]ACCOUNTALLOC!W571</f>
        <v>0</v>
      </c>
      <c r="X571" s="701">
        <f>[52]ACCOUNTALLOC!X571</f>
        <v>0</v>
      </c>
      <c r="Y571" s="701">
        <f>[52]ACCOUNTALLOC!Y571</f>
        <v>0</v>
      </c>
      <c r="Z571" s="701">
        <f>[52]ACCOUNTALLOC!Z571</f>
        <v>0</v>
      </c>
      <c r="AA571" s="701">
        <f>[52]ACCOUNTALLOC!AA571</f>
        <v>518868.93740035681</v>
      </c>
      <c r="AB571" s="698"/>
      <c r="AC571" s="701">
        <f>[52]ACCOUNTALLOC!AC571</f>
        <v>29099.0229318204</v>
      </c>
      <c r="AD571" s="701">
        <f>[52]ACCOUNTALLOC!AD571</f>
        <v>299118.2194349005</v>
      </c>
      <c r="AE571" s="701">
        <f>[52]ACCOUNTALLOC!AE571</f>
        <v>0</v>
      </c>
      <c r="AF571" s="701">
        <f>[52]ACCOUNTALLOC!AF571</f>
        <v>0</v>
      </c>
      <c r="AG571" s="701">
        <f>[52]ACCOUNTALLOC!AG571</f>
        <v>0</v>
      </c>
      <c r="AH571" s="701">
        <f>[52]ACCOUNTALLOC!AH571</f>
        <v>0</v>
      </c>
      <c r="AI571" s="701">
        <f>[52]ACCOUNTALLOC!AI571</f>
        <v>328217.24236672092</v>
      </c>
      <c r="AJ571" s="698"/>
      <c r="AK571" s="701">
        <f>[52]ACCOUNTALLOC!AK571</f>
        <v>20556.208184030809</v>
      </c>
      <c r="AL571" s="701">
        <f>[52]ACCOUNTALLOC!AL571</f>
        <v>208109.34426677614</v>
      </c>
      <c r="AM571" s="701">
        <f>[52]ACCOUNTALLOC!AM571</f>
        <v>0</v>
      </c>
      <c r="AN571" s="701">
        <f>[52]ACCOUNTALLOC!AN571</f>
        <v>0</v>
      </c>
      <c r="AO571" s="701">
        <f>[52]ACCOUNTALLOC!AO571</f>
        <v>0</v>
      </c>
      <c r="AP571" s="701">
        <f>[52]ACCOUNTALLOC!AP571</f>
        <v>0</v>
      </c>
      <c r="AQ571" s="701">
        <f>[52]ACCOUNTALLOC!AQ571</f>
        <v>228665.55245080695</v>
      </c>
      <c r="AR571" s="698"/>
      <c r="AS571" s="701">
        <f>[52]ACCOUNTALLOC!AS571</f>
        <v>0.70249412161925551</v>
      </c>
      <c r="AT571" s="701">
        <f>[52]ACCOUNTALLOC!AT571</f>
        <v>657.12780593100752</v>
      </c>
      <c r="AU571" s="701">
        <f>[52]ACCOUNTALLOC!AU571</f>
        <v>0</v>
      </c>
      <c r="AV571" s="701">
        <f>[52]ACCOUNTALLOC!AV571</f>
        <v>0</v>
      </c>
      <c r="AW571" s="701">
        <f>[52]ACCOUNTALLOC!AW571</f>
        <v>0</v>
      </c>
      <c r="AX571" s="701">
        <f>[52]ACCOUNTALLOC!AX571</f>
        <v>0</v>
      </c>
      <c r="AY571" s="701">
        <f>[52]ACCOUNTALLOC!AY571</f>
        <v>657.83030005262674</v>
      </c>
      <c r="AZ571" s="698"/>
      <c r="BA571" s="701">
        <f>[52]ACCOUNTALLOC!BA571</f>
        <v>0</v>
      </c>
      <c r="BB571" s="701">
        <f>[52]ACCOUNTALLOC!BB571</f>
        <v>18136.408583694265</v>
      </c>
      <c r="BC571" s="701">
        <f>[52]ACCOUNTALLOC!BC571</f>
        <v>0</v>
      </c>
      <c r="BD571" s="701">
        <f>[52]ACCOUNTALLOC!BD571</f>
        <v>0</v>
      </c>
      <c r="BE571" s="701">
        <f>[52]ACCOUNTALLOC!BE571</f>
        <v>0</v>
      </c>
      <c r="BF571" s="701">
        <f>[52]ACCOUNTALLOC!BF571</f>
        <v>0</v>
      </c>
      <c r="BG571" s="701">
        <f>[52]ACCOUNTALLOC!BG571</f>
        <v>18136.408583694265</v>
      </c>
      <c r="BH571" s="698"/>
      <c r="BI571" s="701">
        <f>[52]ACCOUNTALLOC!BI571</f>
        <v>0</v>
      </c>
      <c r="BJ571" s="701">
        <f>[52]ACCOUNTALLOC!BJ571</f>
        <v>0</v>
      </c>
      <c r="BK571" s="701">
        <f>[52]ACCOUNTALLOC!BK571</f>
        <v>0</v>
      </c>
      <c r="BL571" s="701">
        <f>[52]ACCOUNTALLOC!BL571</f>
        <v>0</v>
      </c>
      <c r="BM571" s="701">
        <f>[52]ACCOUNTALLOC!BM571</f>
        <v>0</v>
      </c>
      <c r="BN571" s="701">
        <f>[52]ACCOUNTALLOC!BN571</f>
        <v>0</v>
      </c>
      <c r="BO571" s="701">
        <f>[52]ACCOUNTALLOC!BO571</f>
        <v>0</v>
      </c>
      <c r="BP571" s="698"/>
      <c r="BQ571" s="701">
        <f>[52]ACCOUNTALLOC!BQ571</f>
        <v>6982.0746209258168</v>
      </c>
      <c r="BR571" s="701">
        <f>[52]ACCOUNTALLOC!BR571</f>
        <v>90078.185637202056</v>
      </c>
      <c r="BS571" s="701">
        <f>[52]ACCOUNTALLOC!BS571</f>
        <v>0</v>
      </c>
      <c r="BT571" s="701">
        <f>[52]ACCOUNTALLOC!BT571</f>
        <v>0</v>
      </c>
      <c r="BU571" s="701">
        <f>[52]ACCOUNTALLOC!BU571</f>
        <v>0</v>
      </c>
      <c r="BV571" s="701">
        <f>[52]ACCOUNTALLOC!BV571</f>
        <v>0</v>
      </c>
      <c r="BW571" s="701">
        <f>[52]ACCOUNTALLOC!BW571</f>
        <v>97060.260258127877</v>
      </c>
      <c r="BX571" s="698"/>
      <c r="BY571" s="701">
        <f>[52]ACCOUNTALLOC!BY571</f>
        <v>0</v>
      </c>
      <c r="BZ571" s="701">
        <f>[52]ACCOUNTALLOC!BZ571</f>
        <v>0</v>
      </c>
      <c r="CA571" s="701">
        <f>[52]ACCOUNTALLOC!CA571</f>
        <v>0</v>
      </c>
      <c r="CB571" s="701">
        <f>[52]ACCOUNTALLOC!CB571</f>
        <v>0</v>
      </c>
      <c r="CC571" s="701">
        <f>[52]ACCOUNTALLOC!CC571</f>
        <v>0</v>
      </c>
      <c r="CD571" s="701">
        <f>[52]ACCOUNTALLOC!CD571</f>
        <v>0</v>
      </c>
      <c r="CE571" s="701">
        <f>[52]ACCOUNTALLOC!CE571</f>
        <v>0</v>
      </c>
      <c r="CF571" s="698"/>
      <c r="CG571" s="701">
        <f>[52]ACCOUNTALLOC!CG571</f>
        <v>808.74905812960958</v>
      </c>
      <c r="CH571" s="701">
        <f>[52]ACCOUNTALLOC!CH571</f>
        <v>10846.530278409642</v>
      </c>
      <c r="CI571" s="701">
        <f>[52]ACCOUNTALLOC!CI571</f>
        <v>0</v>
      </c>
      <c r="CJ571" s="701">
        <f>[52]ACCOUNTALLOC!CJ571</f>
        <v>0</v>
      </c>
      <c r="CK571" s="701">
        <f>[52]ACCOUNTALLOC!CK571</f>
        <v>0</v>
      </c>
      <c r="CL571" s="701">
        <f>[52]ACCOUNTALLOC!CL571</f>
        <v>0</v>
      </c>
      <c r="CM571" s="701">
        <f>[52]ACCOUNTALLOC!CM571</f>
        <v>11655.279336539252</v>
      </c>
      <c r="CN571" s="698">
        <f>[52]ACCOUNTALLOC!CN571</f>
        <v>0</v>
      </c>
      <c r="CO571" s="701">
        <f>[52]ACCOUNTALLOC!CO571</f>
        <v>143.34154445547802</v>
      </c>
      <c r="CP571" s="701">
        <f>[52]ACCOUNTALLOC!CP571</f>
        <v>1061.5364461371619</v>
      </c>
      <c r="CQ571" s="701">
        <f>[52]ACCOUNTALLOC!CQ571</f>
        <v>0</v>
      </c>
      <c r="CR571" s="701">
        <f>[52]ACCOUNTALLOC!CR571</f>
        <v>0</v>
      </c>
      <c r="CS571" s="701">
        <f>[52]ACCOUNTALLOC!CS571</f>
        <v>0</v>
      </c>
      <c r="CT571" s="701">
        <f>[52]ACCOUNTALLOC!CT571</f>
        <v>0</v>
      </c>
      <c r="CU571" s="701">
        <f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>[52]ACCOUNTALLOC!E572</f>
        <v>-68976.83875865693</v>
      </c>
      <c r="F572" s="701">
        <f>[52]ACCOUNTALLOC!F572</f>
        <v>-64611.806387127406</v>
      </c>
      <c r="G572" s="701">
        <f>[52]ACCOUNTALLOC!G572</f>
        <v>-7934.5476517274938</v>
      </c>
      <c r="H572" s="701">
        <f>[52]ACCOUNTALLOC!H572</f>
        <v>0</v>
      </c>
      <c r="I572" s="701">
        <f>[52]ACCOUNTALLOC!I572</f>
        <v>0</v>
      </c>
      <c r="J572" s="701">
        <f>[52]ACCOUNTALLOC!J572</f>
        <v>0</v>
      </c>
      <c r="K572" s="701">
        <f>[52]ACCOUNTALLOC!K572</f>
        <v>-141523.19279751182</v>
      </c>
      <c r="L572" s="698"/>
      <c r="M572" s="701">
        <f>[52]ACCOUNTALLOC!M572</f>
        <v>-13102.222707997187</v>
      </c>
      <c r="N572" s="701">
        <f>[52]ACCOUNTALLOC!N572</f>
        <v>-16417.10185691146</v>
      </c>
      <c r="O572" s="701">
        <f>[52]ACCOUNTALLOC!O572</f>
        <v>-1073.9935219003305</v>
      </c>
      <c r="P572" s="701">
        <f>[52]ACCOUNTALLOC!P572</f>
        <v>0</v>
      </c>
      <c r="Q572" s="701">
        <f>[52]ACCOUNTALLOC!Q572</f>
        <v>0</v>
      </c>
      <c r="R572" s="701">
        <f>[52]ACCOUNTALLOC!R572</f>
        <v>0</v>
      </c>
      <c r="S572" s="701">
        <f>[52]ACCOUNTALLOC!S572</f>
        <v>-30593.318086808977</v>
      </c>
      <c r="T572" s="698"/>
      <c r="U572" s="701">
        <f>[52]ACCOUNTALLOC!U572</f>
        <v>-11538.951352690734</v>
      </c>
      <c r="V572" s="701">
        <f>[52]ACCOUNTALLOC!V572</f>
        <v>-18257.07448378863</v>
      </c>
      <c r="W572" s="701">
        <f>[52]ACCOUNTALLOC!W572</f>
        <v>-282.71042166271229</v>
      </c>
      <c r="X572" s="701">
        <f>[52]ACCOUNTALLOC!X572</f>
        <v>0</v>
      </c>
      <c r="Y572" s="701">
        <f>[52]ACCOUNTALLOC!Y572</f>
        <v>0</v>
      </c>
      <c r="Z572" s="701">
        <f>[52]ACCOUNTALLOC!Z572</f>
        <v>0</v>
      </c>
      <c r="AA572" s="701">
        <f>[52]ACCOUNTALLOC!AA572</f>
        <v>-30078.736258142075</v>
      </c>
      <c r="AB572" s="698"/>
      <c r="AC572" s="701">
        <f>[52]ACCOUNTALLOC!AC572</f>
        <v>-5221.2297529409152</v>
      </c>
      <c r="AD572" s="701">
        <f>[52]ACCOUNTALLOC!AD572</f>
        <v>-11782.49180961588</v>
      </c>
      <c r="AE572" s="701">
        <f>[52]ACCOUNTALLOC!AE572</f>
        <v>-31.305385329463046</v>
      </c>
      <c r="AF572" s="701">
        <f>[52]ACCOUNTALLOC!AF572</f>
        <v>0</v>
      </c>
      <c r="AG572" s="701">
        <f>[52]ACCOUNTALLOC!AG572</f>
        <v>0</v>
      </c>
      <c r="AH572" s="701">
        <f>[52]ACCOUNTALLOC!AH572</f>
        <v>0</v>
      </c>
      <c r="AI572" s="701">
        <f>[52]ACCOUNTALLOC!AI572</f>
        <v>-17035.026947886257</v>
      </c>
      <c r="AJ572" s="698"/>
      <c r="AK572" s="701">
        <f>[52]ACCOUNTALLOC!AK572</f>
        <v>-4053.3898742899064</v>
      </c>
      <c r="AL572" s="701">
        <f>[52]ACCOUNTALLOC!AL572</f>
        <v>-8197.583714426597</v>
      </c>
      <c r="AM572" s="701">
        <f>[52]ACCOUNTALLOC!AM572</f>
        <v>-373.62861565766036</v>
      </c>
      <c r="AN572" s="701">
        <f>[52]ACCOUNTALLOC!AN572</f>
        <v>0</v>
      </c>
      <c r="AO572" s="701">
        <f>[52]ACCOUNTALLOC!AO572</f>
        <v>0</v>
      </c>
      <c r="AP572" s="701">
        <f>[52]ACCOUNTALLOC!AP572</f>
        <v>0</v>
      </c>
      <c r="AQ572" s="701">
        <f>[52]ACCOUNTALLOC!AQ572</f>
        <v>-12624.602204374165</v>
      </c>
      <c r="AR572" s="698"/>
      <c r="AS572" s="701">
        <f>[52]ACCOUNTALLOC!AS572</f>
        <v>-40.013097667647322</v>
      </c>
      <c r="AT572" s="701">
        <f>[52]ACCOUNTALLOC!AT572</f>
        <v>-25.884758895263591</v>
      </c>
      <c r="AU572" s="701">
        <f>[52]ACCOUNTALLOC!AU572</f>
        <v>-1.2114216954173873</v>
      </c>
      <c r="AV572" s="701">
        <f>[52]ACCOUNTALLOC!AV572</f>
        <v>0</v>
      </c>
      <c r="AW572" s="701">
        <f>[52]ACCOUNTALLOC!AW572</f>
        <v>0</v>
      </c>
      <c r="AX572" s="701">
        <f>[52]ACCOUNTALLOC!AX572</f>
        <v>0</v>
      </c>
      <c r="AY572" s="701">
        <f>[52]ACCOUNTALLOC!AY572</f>
        <v>-67.109278258328303</v>
      </c>
      <c r="AZ572" s="698"/>
      <c r="BA572" s="701">
        <f>[52]ACCOUNTALLOC!BA572</f>
        <v>-772.9246391175094</v>
      </c>
      <c r="BB572" s="701">
        <f>[52]ACCOUNTALLOC!BB572</f>
        <v>-714.40678537380882</v>
      </c>
      <c r="BC572" s="701">
        <f>[52]ACCOUNTALLOC!BC572</f>
        <v>-120.74992661453857</v>
      </c>
      <c r="BD572" s="701">
        <f>[52]ACCOUNTALLOC!BD572</f>
        <v>0</v>
      </c>
      <c r="BE572" s="701">
        <f>[52]ACCOUNTALLOC!BE572</f>
        <v>0</v>
      </c>
      <c r="BF572" s="701">
        <f>[52]ACCOUNTALLOC!BF572</f>
        <v>0</v>
      </c>
      <c r="BG572" s="701">
        <f>[52]ACCOUNTALLOC!BG572</f>
        <v>-1608.0813511058566</v>
      </c>
      <c r="BH572" s="698"/>
      <c r="BI572" s="701">
        <f>[52]ACCOUNTALLOC!BI572</f>
        <v>-1248.3806294551896</v>
      </c>
      <c r="BJ572" s="701">
        <f>[52]ACCOUNTALLOC!BJ572</f>
        <v>-392.71695881396494</v>
      </c>
      <c r="BK572" s="701">
        <f>[52]ACCOUNTALLOC!BK572</f>
        <v>-24.421848156044639</v>
      </c>
      <c r="BL572" s="701">
        <f>[52]ACCOUNTALLOC!BL572</f>
        <v>0</v>
      </c>
      <c r="BM572" s="701">
        <f>[52]ACCOUNTALLOC!BM572</f>
        <v>0</v>
      </c>
      <c r="BN572" s="701">
        <f>[52]ACCOUNTALLOC!BN572</f>
        <v>0</v>
      </c>
      <c r="BO572" s="701">
        <f>[52]ACCOUNTALLOC!BO572</f>
        <v>-1665.5194364251993</v>
      </c>
      <c r="BP572" s="698"/>
      <c r="BQ572" s="701">
        <f>[52]ACCOUNTALLOC!BQ572</f>
        <v>-730.20939073504894</v>
      </c>
      <c r="BR572" s="701">
        <f>[52]ACCOUNTALLOC!BR572</f>
        <v>-3548.2475340368928</v>
      </c>
      <c r="BS572" s="701">
        <f>[52]ACCOUNTALLOC!BS572</f>
        <v>-15.16590952800483</v>
      </c>
      <c r="BT572" s="701">
        <f>[52]ACCOUNTALLOC!BT572</f>
        <v>0</v>
      </c>
      <c r="BU572" s="701">
        <f>[52]ACCOUNTALLOC!BU572</f>
        <v>0</v>
      </c>
      <c r="BV572" s="701">
        <f>[52]ACCOUNTALLOC!BV572</f>
        <v>0</v>
      </c>
      <c r="BW572" s="701">
        <f>[52]ACCOUNTALLOC!BW572</f>
        <v>-4293.6228342999466</v>
      </c>
      <c r="BX572" s="698"/>
      <c r="BY572" s="701">
        <f>[52]ACCOUNTALLOC!BY572</f>
        <v>-351.75551991047627</v>
      </c>
      <c r="BZ572" s="701">
        <f>[52]ACCOUNTALLOC!BZ572</f>
        <v>-2317.7830867374723</v>
      </c>
      <c r="CA572" s="701">
        <f>[52]ACCOUNTALLOC!CA572</f>
        <v>-24.416983621623604</v>
      </c>
      <c r="CB572" s="701">
        <f>[52]ACCOUNTALLOC!CB572</f>
        <v>0</v>
      </c>
      <c r="CC572" s="701">
        <f>[52]ACCOUNTALLOC!CC572</f>
        <v>0</v>
      </c>
      <c r="CD572" s="701">
        <f>[52]ACCOUNTALLOC!CD572</f>
        <v>0</v>
      </c>
      <c r="CE572" s="701">
        <f>[52]ACCOUNTALLOC!CE572</f>
        <v>-2693.9555902695724</v>
      </c>
      <c r="CF572" s="698"/>
      <c r="CG572" s="701">
        <f>[52]ACCOUNTALLOC!CG572</f>
        <v>-585.12436818174888</v>
      </c>
      <c r="CH572" s="701">
        <f>[52]ACCOUNTALLOC!CH572</f>
        <v>-427.25299184233143</v>
      </c>
      <c r="CI572" s="701">
        <f>[52]ACCOUNTALLOC!CI572</f>
        <v>-1432.9266068052232</v>
      </c>
      <c r="CJ572" s="701">
        <f>[52]ACCOUNTALLOC!CJ572</f>
        <v>0</v>
      </c>
      <c r="CK572" s="701">
        <f>[52]ACCOUNTALLOC!CK572</f>
        <v>0</v>
      </c>
      <c r="CL572" s="701">
        <f>[52]ACCOUNTALLOC!CL572</f>
        <v>0</v>
      </c>
      <c r="CM572" s="701">
        <f>[52]ACCOUNTALLOC!CM572</f>
        <v>-2445.3039668293036</v>
      </c>
      <c r="CN572" s="698">
        <f>[52]ACCOUNTALLOC!CN572</f>
        <v>0</v>
      </c>
      <c r="CO572" s="701">
        <f>[52]ACCOUNTALLOC!CO572</f>
        <v>-36.797615297331383</v>
      </c>
      <c r="CP572" s="701">
        <f>[52]ACCOUNTALLOC!CP572</f>
        <v>-41.814719631085445</v>
      </c>
      <c r="CQ572" s="701">
        <f>[52]ACCOUNTALLOC!CQ572</f>
        <v>-0.27224649309846016</v>
      </c>
      <c r="CR572" s="701">
        <f>[52]ACCOUNTALLOC!CR572</f>
        <v>0</v>
      </c>
      <c r="CS572" s="701">
        <f>[52]ACCOUNTALLOC!CS572</f>
        <v>0</v>
      </c>
      <c r="CT572" s="701">
        <f>[52]ACCOUNTALLOC!CT572</f>
        <v>0</v>
      </c>
      <c r="CU572" s="701">
        <f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>[52]ACCOUNTALLOC!E573</f>
        <v>-1245.6357922009679</v>
      </c>
      <c r="F573" s="701">
        <f>[52]ACCOUNTALLOC!F573</f>
        <v>-1166.808744543458</v>
      </c>
      <c r="G573" s="701">
        <f>[52]ACCOUNTALLOC!G573</f>
        <v>-143.28804752124822</v>
      </c>
      <c r="H573" s="701">
        <f>[52]ACCOUNTALLOC!H573</f>
        <v>0</v>
      </c>
      <c r="I573" s="701">
        <f>[52]ACCOUNTALLOC!I573</f>
        <v>0</v>
      </c>
      <c r="J573" s="701">
        <f>[52]ACCOUNTALLOC!J573</f>
        <v>0</v>
      </c>
      <c r="K573" s="701">
        <f>[52]ACCOUNTALLOC!K573</f>
        <v>-2555.7325842656742</v>
      </c>
      <c r="L573" s="698"/>
      <c r="M573" s="701">
        <f>[52]ACCOUNTALLOC!M573</f>
        <v>-236.60982231403401</v>
      </c>
      <c r="N573" s="701">
        <f>[52]ACCOUNTALLOC!N573</f>
        <v>-296.47241081501943</v>
      </c>
      <c r="O573" s="701">
        <f>[52]ACCOUNTALLOC!O573</f>
        <v>-19.394985266748325</v>
      </c>
      <c r="P573" s="701">
        <f>[52]ACCOUNTALLOC!P573</f>
        <v>0</v>
      </c>
      <c r="Q573" s="701">
        <f>[52]ACCOUNTALLOC!Q573</f>
        <v>0</v>
      </c>
      <c r="R573" s="701">
        <f>[52]ACCOUNTALLOC!R573</f>
        <v>0</v>
      </c>
      <c r="S573" s="701">
        <f>[52]ACCOUNTALLOC!S573</f>
        <v>-552.47721839580174</v>
      </c>
      <c r="T573" s="698"/>
      <c r="U573" s="701">
        <f>[52]ACCOUNTALLOC!U573</f>
        <v>-208.37908880788527</v>
      </c>
      <c r="V573" s="701">
        <f>[52]ACCOUNTALLOC!V573</f>
        <v>-329.70002463373174</v>
      </c>
      <c r="W573" s="701">
        <f>[52]ACCOUNTALLOC!W573</f>
        <v>-5.1053980783818584</v>
      </c>
      <c r="X573" s="701">
        <f>[52]ACCOUNTALLOC!X573</f>
        <v>0</v>
      </c>
      <c r="Y573" s="701">
        <f>[52]ACCOUNTALLOC!Y573</f>
        <v>0</v>
      </c>
      <c r="Z573" s="701">
        <f>[52]ACCOUNTALLOC!Z573</f>
        <v>0</v>
      </c>
      <c r="AA573" s="701">
        <f>[52]ACCOUNTALLOC!AA573</f>
        <v>-543.18451151999886</v>
      </c>
      <c r="AB573" s="698"/>
      <c r="AC573" s="701">
        <f>[52]ACCOUNTALLOC!AC573</f>
        <v>-94.288905908312145</v>
      </c>
      <c r="AD573" s="701">
        <f>[52]ACCOUNTALLOC!AD573</f>
        <v>-212.77712611220963</v>
      </c>
      <c r="AE573" s="701">
        <f>[52]ACCOUNTALLOC!AE573</f>
        <v>-0.56533626586544883</v>
      </c>
      <c r="AF573" s="701">
        <f>[52]ACCOUNTALLOC!AF573</f>
        <v>0</v>
      </c>
      <c r="AG573" s="701">
        <f>[52]ACCOUNTALLOC!AG573</f>
        <v>0</v>
      </c>
      <c r="AH573" s="701">
        <f>[52]ACCOUNTALLOC!AH573</f>
        <v>0</v>
      </c>
      <c r="AI573" s="701">
        <f>[52]ACCOUNTALLOC!AI573</f>
        <v>-307.63136828638721</v>
      </c>
      <c r="AJ573" s="698"/>
      <c r="AK573" s="701">
        <f>[52]ACCOUNTALLOC!AK573</f>
        <v>-73.199172331260399</v>
      </c>
      <c r="AL573" s="701">
        <f>[52]ACCOUNTALLOC!AL573</f>
        <v>-148.03815118262395</v>
      </c>
      <c r="AM573" s="701">
        <f>[52]ACCOUNTALLOC!AM573</f>
        <v>-6.747267416561189</v>
      </c>
      <c r="AN573" s="701">
        <f>[52]ACCOUNTALLOC!AN573</f>
        <v>0</v>
      </c>
      <c r="AO573" s="701">
        <f>[52]ACCOUNTALLOC!AO573</f>
        <v>0</v>
      </c>
      <c r="AP573" s="701">
        <f>[52]ACCOUNTALLOC!AP573</f>
        <v>0</v>
      </c>
      <c r="AQ573" s="701">
        <f>[52]ACCOUNTALLOC!AQ573</f>
        <v>-227.98459093044553</v>
      </c>
      <c r="AR573" s="698"/>
      <c r="AS573" s="701">
        <f>[52]ACCOUNTALLOC!AS573</f>
        <v>-0.72258670459001284</v>
      </c>
      <c r="AT573" s="701">
        <f>[52]ACCOUNTALLOC!AT573</f>
        <v>-0.46744650425699708</v>
      </c>
      <c r="AU573" s="701">
        <f>[52]ACCOUNTALLOC!AU573</f>
        <v>-2.187676690345992E-2</v>
      </c>
      <c r="AV573" s="701">
        <f>[52]ACCOUNTALLOC!AV573</f>
        <v>0</v>
      </c>
      <c r="AW573" s="701">
        <f>[52]ACCOUNTALLOC!AW573</f>
        <v>0</v>
      </c>
      <c r="AX573" s="701">
        <f>[52]ACCOUNTALLOC!AX573</f>
        <v>0</v>
      </c>
      <c r="AY573" s="701">
        <f>[52]ACCOUNTALLOC!AY573</f>
        <v>-1.2119099757504699</v>
      </c>
      <c r="AZ573" s="698"/>
      <c r="BA573" s="701">
        <f>[52]ACCOUNTALLOC!BA573</f>
        <v>-13.958056247365382</v>
      </c>
      <c r="BB573" s="701">
        <f>[52]ACCOUNTALLOC!BB573</f>
        <v>-12.90129669709118</v>
      </c>
      <c r="BC573" s="701">
        <f>[52]ACCOUNTALLOC!BC573</f>
        <v>-2.1805932716484819</v>
      </c>
      <c r="BD573" s="701">
        <f>[52]ACCOUNTALLOC!BD573</f>
        <v>0</v>
      </c>
      <c r="BE573" s="701">
        <f>[52]ACCOUNTALLOC!BE573</f>
        <v>0</v>
      </c>
      <c r="BF573" s="701">
        <f>[52]ACCOUNTALLOC!BF573</f>
        <v>0</v>
      </c>
      <c r="BG573" s="701">
        <f>[52]ACCOUNTALLOC!BG573</f>
        <v>-29.039946216105044</v>
      </c>
      <c r="BH573" s="698"/>
      <c r="BI573" s="701">
        <f>[52]ACCOUNTALLOC!BI573</f>
        <v>-22.544199217082777</v>
      </c>
      <c r="BJ573" s="701">
        <f>[52]ACCOUNTALLOC!BJ573</f>
        <v>-7.0919791180136311</v>
      </c>
      <c r="BK573" s="701">
        <f>[52]ACCOUNTALLOC!BK573</f>
        <v>-0.44102815847078047</v>
      </c>
      <c r="BL573" s="701">
        <f>[52]ACCOUNTALLOC!BL573</f>
        <v>0</v>
      </c>
      <c r="BM573" s="701">
        <f>[52]ACCOUNTALLOC!BM573</f>
        <v>0</v>
      </c>
      <c r="BN573" s="701">
        <f>[52]ACCOUNTALLOC!BN573</f>
        <v>0</v>
      </c>
      <c r="BO573" s="701">
        <f>[52]ACCOUNTALLOC!BO573</f>
        <v>-30.077206493567189</v>
      </c>
      <c r="BP573" s="698"/>
      <c r="BQ573" s="701">
        <f>[52]ACCOUNTALLOC!BQ573</f>
        <v>-13.186672066595442</v>
      </c>
      <c r="BR573" s="701">
        <f>[52]ACCOUNTALLOC!BR573</f>
        <v>-64.07693085862779</v>
      </c>
      <c r="BS573" s="701">
        <f>[52]ACCOUNTALLOC!BS573</f>
        <v>-0.27387743580802437</v>
      </c>
      <c r="BT573" s="701">
        <f>[52]ACCOUNTALLOC!BT573</f>
        <v>0</v>
      </c>
      <c r="BU573" s="701">
        <f>[52]ACCOUNTALLOC!BU573</f>
        <v>0</v>
      </c>
      <c r="BV573" s="701">
        <f>[52]ACCOUNTALLOC!BV573</f>
        <v>0</v>
      </c>
      <c r="BW573" s="701">
        <f>[52]ACCOUNTALLOC!BW573</f>
        <v>-77.537480361031257</v>
      </c>
      <c r="BX573" s="698"/>
      <c r="BY573" s="701">
        <f>[52]ACCOUNTALLOC!BY573</f>
        <v>-6.3522665519338313</v>
      </c>
      <c r="BZ573" s="701">
        <f>[52]ACCOUNTALLOC!BZ573</f>
        <v>-41.856275575341442</v>
      </c>
      <c r="CA573" s="701">
        <f>[52]ACCOUNTALLOC!CA573</f>
        <v>-0.4409403110382758</v>
      </c>
      <c r="CB573" s="701">
        <f>[52]ACCOUNTALLOC!CB573</f>
        <v>0</v>
      </c>
      <c r="CC573" s="701">
        <f>[52]ACCOUNTALLOC!CC573</f>
        <v>0</v>
      </c>
      <c r="CD573" s="701">
        <f>[52]ACCOUNTALLOC!CD573</f>
        <v>0</v>
      </c>
      <c r="CE573" s="701">
        <f>[52]ACCOUNTALLOC!CE573</f>
        <v>-48.649482438313548</v>
      </c>
      <c r="CF573" s="698"/>
      <c r="CG573" s="701">
        <f>[52]ACCOUNTALLOC!CG573</f>
        <v>-10.566617273463976</v>
      </c>
      <c r="CH573" s="701">
        <f>[52]ACCOUNTALLOC!CH573</f>
        <v>-7.7156568573094031</v>
      </c>
      <c r="CI573" s="701">
        <f>[52]ACCOUNTALLOC!CI573</f>
        <v>-25.876869702290541</v>
      </c>
      <c r="CJ573" s="701">
        <f>[52]ACCOUNTALLOC!CJ573</f>
        <v>0</v>
      </c>
      <c r="CK573" s="701">
        <f>[52]ACCOUNTALLOC!CK573</f>
        <v>0</v>
      </c>
      <c r="CL573" s="701">
        <f>[52]ACCOUNTALLOC!CL573</f>
        <v>0</v>
      </c>
      <c r="CM573" s="701">
        <f>[52]ACCOUNTALLOC!CM573</f>
        <v>-44.159143833063922</v>
      </c>
      <c r="CN573" s="698">
        <f>[52]ACCOUNTALLOC!CN573</f>
        <v>0</v>
      </c>
      <c r="CO573" s="701">
        <f>[52]ACCOUNTALLOC!CO573</f>
        <v>-0.66451909810443643</v>
      </c>
      <c r="CP573" s="701">
        <f>[52]ACCOUNTALLOC!CP573</f>
        <v>-0.75512175319561825</v>
      </c>
      <c r="CQ573" s="701">
        <f>[52]ACCOUNTALLOC!CQ573</f>
        <v>-4.916432562112375E-3</v>
      </c>
      <c r="CR573" s="701">
        <f>[52]ACCOUNTALLOC!CR573</f>
        <v>0</v>
      </c>
      <c r="CS573" s="701">
        <f>[52]ACCOUNTALLOC!CS573</f>
        <v>0</v>
      </c>
      <c r="CT573" s="701">
        <f>[52]ACCOUNTALLOC!CT573</f>
        <v>0</v>
      </c>
      <c r="CU573" s="701">
        <f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>[52]ACCOUNTALLOC!E574</f>
        <v>0</v>
      </c>
      <c r="F574" s="701">
        <f>[52]ACCOUNTALLOC!F574</f>
        <v>0</v>
      </c>
      <c r="G574" s="701">
        <f>[52]ACCOUNTALLOC!G574</f>
        <v>0</v>
      </c>
      <c r="H574" s="701">
        <f>[52]ACCOUNTALLOC!H574</f>
        <v>0</v>
      </c>
      <c r="I574" s="701">
        <f>[52]ACCOUNTALLOC!I574</f>
        <v>0</v>
      </c>
      <c r="J574" s="701">
        <f>[52]ACCOUNTALLOC!J574</f>
        <v>0</v>
      </c>
      <c r="K574" s="701">
        <f>[52]ACCOUNTALLOC!K574</f>
        <v>0</v>
      </c>
      <c r="L574" s="698"/>
      <c r="M574" s="701">
        <f>[52]ACCOUNTALLOC!M574</f>
        <v>0</v>
      </c>
      <c r="N574" s="701">
        <f>[52]ACCOUNTALLOC!N574</f>
        <v>0</v>
      </c>
      <c r="O574" s="701">
        <f>[52]ACCOUNTALLOC!O574</f>
        <v>0</v>
      </c>
      <c r="P574" s="701">
        <f>[52]ACCOUNTALLOC!P574</f>
        <v>0</v>
      </c>
      <c r="Q574" s="701">
        <f>[52]ACCOUNTALLOC!Q574</f>
        <v>0</v>
      </c>
      <c r="R574" s="701">
        <f>[52]ACCOUNTALLOC!R574</f>
        <v>0</v>
      </c>
      <c r="S574" s="701">
        <f>[52]ACCOUNTALLOC!S574</f>
        <v>0</v>
      </c>
      <c r="T574" s="698"/>
      <c r="U574" s="701">
        <f>[52]ACCOUNTALLOC!U574</f>
        <v>0</v>
      </c>
      <c r="V574" s="701">
        <f>[52]ACCOUNTALLOC!V574</f>
        <v>0</v>
      </c>
      <c r="W574" s="701">
        <f>[52]ACCOUNTALLOC!W574</f>
        <v>0</v>
      </c>
      <c r="X574" s="701">
        <f>[52]ACCOUNTALLOC!X574</f>
        <v>0</v>
      </c>
      <c r="Y574" s="701">
        <f>[52]ACCOUNTALLOC!Y574</f>
        <v>0</v>
      </c>
      <c r="Z574" s="701">
        <f>[52]ACCOUNTALLOC!Z574</f>
        <v>0</v>
      </c>
      <c r="AA574" s="701">
        <f>[52]ACCOUNTALLOC!AA574</f>
        <v>0</v>
      </c>
      <c r="AB574" s="698"/>
      <c r="AC574" s="701">
        <f>[52]ACCOUNTALLOC!AC574</f>
        <v>0</v>
      </c>
      <c r="AD574" s="701">
        <f>[52]ACCOUNTALLOC!AD574</f>
        <v>0</v>
      </c>
      <c r="AE574" s="701">
        <f>[52]ACCOUNTALLOC!AE574</f>
        <v>0</v>
      </c>
      <c r="AF574" s="701">
        <f>[52]ACCOUNTALLOC!AF574</f>
        <v>0</v>
      </c>
      <c r="AG574" s="701">
        <f>[52]ACCOUNTALLOC!AG574</f>
        <v>0</v>
      </c>
      <c r="AH574" s="701">
        <f>[52]ACCOUNTALLOC!AH574</f>
        <v>0</v>
      </c>
      <c r="AI574" s="701">
        <f>[52]ACCOUNTALLOC!AI574</f>
        <v>0</v>
      </c>
      <c r="AJ574" s="698"/>
      <c r="AK574" s="701">
        <f>[52]ACCOUNTALLOC!AK574</f>
        <v>0</v>
      </c>
      <c r="AL574" s="701">
        <f>[52]ACCOUNTALLOC!AL574</f>
        <v>0</v>
      </c>
      <c r="AM574" s="701">
        <f>[52]ACCOUNTALLOC!AM574</f>
        <v>0</v>
      </c>
      <c r="AN574" s="701">
        <f>[52]ACCOUNTALLOC!AN574</f>
        <v>0</v>
      </c>
      <c r="AO574" s="701">
        <f>[52]ACCOUNTALLOC!AO574</f>
        <v>0</v>
      </c>
      <c r="AP574" s="701">
        <f>[52]ACCOUNTALLOC!AP574</f>
        <v>0</v>
      </c>
      <c r="AQ574" s="701">
        <f>[52]ACCOUNTALLOC!AQ574</f>
        <v>0</v>
      </c>
      <c r="AR574" s="698"/>
      <c r="AS574" s="701">
        <f>[52]ACCOUNTALLOC!AS574</f>
        <v>0</v>
      </c>
      <c r="AT574" s="701">
        <f>[52]ACCOUNTALLOC!AT574</f>
        <v>0</v>
      </c>
      <c r="AU574" s="701">
        <f>[52]ACCOUNTALLOC!AU574</f>
        <v>0</v>
      </c>
      <c r="AV574" s="701">
        <f>[52]ACCOUNTALLOC!AV574</f>
        <v>0</v>
      </c>
      <c r="AW574" s="701">
        <f>[52]ACCOUNTALLOC!AW574</f>
        <v>0</v>
      </c>
      <c r="AX574" s="701">
        <f>[52]ACCOUNTALLOC!AX574</f>
        <v>0</v>
      </c>
      <c r="AY574" s="701">
        <f>[52]ACCOUNTALLOC!AY574</f>
        <v>0</v>
      </c>
      <c r="AZ574" s="698"/>
      <c r="BA574" s="701">
        <f>[52]ACCOUNTALLOC!BA574</f>
        <v>0</v>
      </c>
      <c r="BB574" s="701">
        <f>[52]ACCOUNTALLOC!BB574</f>
        <v>0</v>
      </c>
      <c r="BC574" s="701">
        <f>[52]ACCOUNTALLOC!BC574</f>
        <v>0</v>
      </c>
      <c r="BD574" s="701">
        <f>[52]ACCOUNTALLOC!BD574</f>
        <v>0</v>
      </c>
      <c r="BE574" s="701">
        <f>[52]ACCOUNTALLOC!BE574</f>
        <v>0</v>
      </c>
      <c r="BF574" s="701">
        <f>[52]ACCOUNTALLOC!BF574</f>
        <v>0</v>
      </c>
      <c r="BG574" s="701">
        <f>[52]ACCOUNTALLOC!BG574</f>
        <v>0</v>
      </c>
      <c r="BH574" s="698"/>
      <c r="BI574" s="701">
        <f>[52]ACCOUNTALLOC!BI574</f>
        <v>0</v>
      </c>
      <c r="BJ574" s="701">
        <f>[52]ACCOUNTALLOC!BJ574</f>
        <v>0</v>
      </c>
      <c r="BK574" s="701">
        <f>[52]ACCOUNTALLOC!BK574</f>
        <v>0</v>
      </c>
      <c r="BL574" s="701">
        <f>[52]ACCOUNTALLOC!BL574</f>
        <v>0</v>
      </c>
      <c r="BM574" s="701">
        <f>[52]ACCOUNTALLOC!BM574</f>
        <v>0</v>
      </c>
      <c r="BN574" s="701">
        <f>[52]ACCOUNTALLOC!BN574</f>
        <v>0</v>
      </c>
      <c r="BO574" s="701">
        <f>[52]ACCOUNTALLOC!BO574</f>
        <v>0</v>
      </c>
      <c r="BP574" s="698"/>
      <c r="BQ574" s="701">
        <f>[52]ACCOUNTALLOC!BQ574</f>
        <v>0</v>
      </c>
      <c r="BR574" s="701">
        <f>[52]ACCOUNTALLOC!BR574</f>
        <v>0</v>
      </c>
      <c r="BS574" s="701">
        <f>[52]ACCOUNTALLOC!BS574</f>
        <v>0</v>
      </c>
      <c r="BT574" s="701">
        <f>[52]ACCOUNTALLOC!BT574</f>
        <v>0</v>
      </c>
      <c r="BU574" s="701">
        <f>[52]ACCOUNTALLOC!BU574</f>
        <v>0</v>
      </c>
      <c r="BV574" s="701">
        <f>[52]ACCOUNTALLOC!BV574</f>
        <v>0</v>
      </c>
      <c r="BW574" s="701">
        <f>[52]ACCOUNTALLOC!BW574</f>
        <v>0</v>
      </c>
      <c r="BX574" s="698"/>
      <c r="BY574" s="701">
        <f>[52]ACCOUNTALLOC!BY574</f>
        <v>0</v>
      </c>
      <c r="BZ574" s="701">
        <f>[52]ACCOUNTALLOC!BZ574</f>
        <v>0</v>
      </c>
      <c r="CA574" s="701">
        <f>[52]ACCOUNTALLOC!CA574</f>
        <v>0</v>
      </c>
      <c r="CB574" s="701">
        <f>[52]ACCOUNTALLOC!CB574</f>
        <v>0</v>
      </c>
      <c r="CC574" s="701">
        <f>[52]ACCOUNTALLOC!CC574</f>
        <v>0</v>
      </c>
      <c r="CD574" s="701">
        <f>[52]ACCOUNTALLOC!CD574</f>
        <v>0</v>
      </c>
      <c r="CE574" s="701">
        <f>[52]ACCOUNTALLOC!CE574</f>
        <v>0</v>
      </c>
      <c r="CF574" s="698"/>
      <c r="CG574" s="701">
        <f>[52]ACCOUNTALLOC!CG574</f>
        <v>0</v>
      </c>
      <c r="CH574" s="701">
        <f>[52]ACCOUNTALLOC!CH574</f>
        <v>0</v>
      </c>
      <c r="CI574" s="701">
        <f>[52]ACCOUNTALLOC!CI574</f>
        <v>0</v>
      </c>
      <c r="CJ574" s="701">
        <f>[52]ACCOUNTALLOC!CJ574</f>
        <v>0</v>
      </c>
      <c r="CK574" s="701">
        <f>[52]ACCOUNTALLOC!CK574</f>
        <v>0</v>
      </c>
      <c r="CL574" s="701">
        <f>[52]ACCOUNTALLOC!CL574</f>
        <v>0</v>
      </c>
      <c r="CM574" s="701">
        <f>[52]ACCOUNTALLOC!CM574</f>
        <v>0</v>
      </c>
      <c r="CN574" s="698">
        <f>[52]ACCOUNTALLOC!CN574</f>
        <v>0</v>
      </c>
      <c r="CO574" s="701">
        <f>[52]ACCOUNTALLOC!CO574</f>
        <v>0</v>
      </c>
      <c r="CP574" s="701">
        <f>[52]ACCOUNTALLOC!CP574</f>
        <v>0</v>
      </c>
      <c r="CQ574" s="701">
        <f>[52]ACCOUNTALLOC!CQ574</f>
        <v>0</v>
      </c>
      <c r="CR574" s="701">
        <f>[52]ACCOUNTALLOC!CR574</f>
        <v>0</v>
      </c>
      <c r="CS574" s="701">
        <f>[52]ACCOUNTALLOC!CS574</f>
        <v>0</v>
      </c>
      <c r="CT574" s="701">
        <f>[52]ACCOUNTALLOC!CT574</f>
        <v>0</v>
      </c>
      <c r="CU574" s="701">
        <f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>[52]ACCOUNTALLOC!E575</f>
        <v>0</v>
      </c>
      <c r="F575" s="701">
        <f>[52]ACCOUNTALLOC!F575</f>
        <v>0</v>
      </c>
      <c r="G575" s="701">
        <f>[52]ACCOUNTALLOC!G575</f>
        <v>0</v>
      </c>
      <c r="H575" s="701">
        <f>[52]ACCOUNTALLOC!H575</f>
        <v>0</v>
      </c>
      <c r="I575" s="701">
        <f>[52]ACCOUNTALLOC!I575</f>
        <v>0</v>
      </c>
      <c r="J575" s="701">
        <f>[52]ACCOUNTALLOC!J575</f>
        <v>0</v>
      </c>
      <c r="K575" s="701">
        <f>[52]ACCOUNTALLOC!K575</f>
        <v>0</v>
      </c>
      <c r="L575" s="698"/>
      <c r="M575" s="701">
        <f>[52]ACCOUNTALLOC!M575</f>
        <v>0</v>
      </c>
      <c r="N575" s="701">
        <f>[52]ACCOUNTALLOC!N575</f>
        <v>0</v>
      </c>
      <c r="O575" s="701">
        <f>[52]ACCOUNTALLOC!O575</f>
        <v>0</v>
      </c>
      <c r="P575" s="701">
        <f>[52]ACCOUNTALLOC!P575</f>
        <v>0</v>
      </c>
      <c r="Q575" s="701">
        <f>[52]ACCOUNTALLOC!Q575</f>
        <v>0</v>
      </c>
      <c r="R575" s="701">
        <f>[52]ACCOUNTALLOC!R575</f>
        <v>0</v>
      </c>
      <c r="S575" s="701">
        <f>[52]ACCOUNTALLOC!S575</f>
        <v>0</v>
      </c>
      <c r="T575" s="698"/>
      <c r="U575" s="701">
        <f>[52]ACCOUNTALLOC!U575</f>
        <v>0</v>
      </c>
      <c r="V575" s="701">
        <f>[52]ACCOUNTALLOC!V575</f>
        <v>0</v>
      </c>
      <c r="W575" s="701">
        <f>[52]ACCOUNTALLOC!W575</f>
        <v>0</v>
      </c>
      <c r="X575" s="701">
        <f>[52]ACCOUNTALLOC!X575</f>
        <v>0</v>
      </c>
      <c r="Y575" s="701">
        <f>[52]ACCOUNTALLOC!Y575</f>
        <v>0</v>
      </c>
      <c r="Z575" s="701">
        <f>[52]ACCOUNTALLOC!Z575</f>
        <v>0</v>
      </c>
      <c r="AA575" s="701">
        <f>[52]ACCOUNTALLOC!AA575</f>
        <v>0</v>
      </c>
      <c r="AB575" s="698"/>
      <c r="AC575" s="701">
        <f>[52]ACCOUNTALLOC!AC575</f>
        <v>0</v>
      </c>
      <c r="AD575" s="701">
        <f>[52]ACCOUNTALLOC!AD575</f>
        <v>0</v>
      </c>
      <c r="AE575" s="701">
        <f>[52]ACCOUNTALLOC!AE575</f>
        <v>0</v>
      </c>
      <c r="AF575" s="701">
        <f>[52]ACCOUNTALLOC!AF575</f>
        <v>0</v>
      </c>
      <c r="AG575" s="701">
        <f>[52]ACCOUNTALLOC!AG575</f>
        <v>0</v>
      </c>
      <c r="AH575" s="701">
        <f>[52]ACCOUNTALLOC!AH575</f>
        <v>0</v>
      </c>
      <c r="AI575" s="701">
        <f>[52]ACCOUNTALLOC!AI575</f>
        <v>0</v>
      </c>
      <c r="AJ575" s="698"/>
      <c r="AK575" s="701">
        <f>[52]ACCOUNTALLOC!AK575</f>
        <v>0</v>
      </c>
      <c r="AL575" s="701">
        <f>[52]ACCOUNTALLOC!AL575</f>
        <v>0</v>
      </c>
      <c r="AM575" s="701">
        <f>[52]ACCOUNTALLOC!AM575</f>
        <v>0</v>
      </c>
      <c r="AN575" s="701">
        <f>[52]ACCOUNTALLOC!AN575</f>
        <v>0</v>
      </c>
      <c r="AO575" s="701">
        <f>[52]ACCOUNTALLOC!AO575</f>
        <v>0</v>
      </c>
      <c r="AP575" s="701">
        <f>[52]ACCOUNTALLOC!AP575</f>
        <v>0</v>
      </c>
      <c r="AQ575" s="701">
        <f>[52]ACCOUNTALLOC!AQ575</f>
        <v>0</v>
      </c>
      <c r="AR575" s="698"/>
      <c r="AS575" s="701">
        <f>[52]ACCOUNTALLOC!AS575</f>
        <v>0</v>
      </c>
      <c r="AT575" s="701">
        <f>[52]ACCOUNTALLOC!AT575</f>
        <v>0</v>
      </c>
      <c r="AU575" s="701">
        <f>[52]ACCOUNTALLOC!AU575</f>
        <v>0</v>
      </c>
      <c r="AV575" s="701">
        <f>[52]ACCOUNTALLOC!AV575</f>
        <v>0</v>
      </c>
      <c r="AW575" s="701">
        <f>[52]ACCOUNTALLOC!AW575</f>
        <v>0</v>
      </c>
      <c r="AX575" s="701">
        <f>[52]ACCOUNTALLOC!AX575</f>
        <v>0</v>
      </c>
      <c r="AY575" s="701">
        <f>[52]ACCOUNTALLOC!AY575</f>
        <v>0</v>
      </c>
      <c r="AZ575" s="698"/>
      <c r="BA575" s="701">
        <f>[52]ACCOUNTALLOC!BA575</f>
        <v>0</v>
      </c>
      <c r="BB575" s="701">
        <f>[52]ACCOUNTALLOC!BB575</f>
        <v>0</v>
      </c>
      <c r="BC575" s="701">
        <f>[52]ACCOUNTALLOC!BC575</f>
        <v>0</v>
      </c>
      <c r="BD575" s="701">
        <f>[52]ACCOUNTALLOC!BD575</f>
        <v>0</v>
      </c>
      <c r="BE575" s="701">
        <f>[52]ACCOUNTALLOC!BE575</f>
        <v>0</v>
      </c>
      <c r="BF575" s="701">
        <f>[52]ACCOUNTALLOC!BF575</f>
        <v>0</v>
      </c>
      <c r="BG575" s="701">
        <f>[52]ACCOUNTALLOC!BG575</f>
        <v>0</v>
      </c>
      <c r="BH575" s="698"/>
      <c r="BI575" s="701">
        <f>[52]ACCOUNTALLOC!BI575</f>
        <v>0</v>
      </c>
      <c r="BJ575" s="701">
        <f>[52]ACCOUNTALLOC!BJ575</f>
        <v>0</v>
      </c>
      <c r="BK575" s="701">
        <f>[52]ACCOUNTALLOC!BK575</f>
        <v>0</v>
      </c>
      <c r="BL575" s="701">
        <f>[52]ACCOUNTALLOC!BL575</f>
        <v>0</v>
      </c>
      <c r="BM575" s="701">
        <f>[52]ACCOUNTALLOC!BM575</f>
        <v>0</v>
      </c>
      <c r="BN575" s="701">
        <f>[52]ACCOUNTALLOC!BN575</f>
        <v>0</v>
      </c>
      <c r="BO575" s="701">
        <f>[52]ACCOUNTALLOC!BO575</f>
        <v>0</v>
      </c>
      <c r="BP575" s="698"/>
      <c r="BQ575" s="701">
        <f>[52]ACCOUNTALLOC!BQ575</f>
        <v>0</v>
      </c>
      <c r="BR575" s="701">
        <f>[52]ACCOUNTALLOC!BR575</f>
        <v>0</v>
      </c>
      <c r="BS575" s="701">
        <f>[52]ACCOUNTALLOC!BS575</f>
        <v>0</v>
      </c>
      <c r="BT575" s="701">
        <f>[52]ACCOUNTALLOC!BT575</f>
        <v>0</v>
      </c>
      <c r="BU575" s="701">
        <f>[52]ACCOUNTALLOC!BU575</f>
        <v>0</v>
      </c>
      <c r="BV575" s="701">
        <f>[52]ACCOUNTALLOC!BV575</f>
        <v>0</v>
      </c>
      <c r="BW575" s="701">
        <f>[52]ACCOUNTALLOC!BW575</f>
        <v>0</v>
      </c>
      <c r="BX575" s="698"/>
      <c r="BY575" s="701">
        <f>[52]ACCOUNTALLOC!BY575</f>
        <v>0</v>
      </c>
      <c r="BZ575" s="701">
        <f>[52]ACCOUNTALLOC!BZ575</f>
        <v>0</v>
      </c>
      <c r="CA575" s="701">
        <f>[52]ACCOUNTALLOC!CA575</f>
        <v>0</v>
      </c>
      <c r="CB575" s="701">
        <f>[52]ACCOUNTALLOC!CB575</f>
        <v>0</v>
      </c>
      <c r="CC575" s="701">
        <f>[52]ACCOUNTALLOC!CC575</f>
        <v>0</v>
      </c>
      <c r="CD575" s="701">
        <f>[52]ACCOUNTALLOC!CD575</f>
        <v>0</v>
      </c>
      <c r="CE575" s="701">
        <f>[52]ACCOUNTALLOC!CE575</f>
        <v>0</v>
      </c>
      <c r="CF575" s="698"/>
      <c r="CG575" s="701">
        <f>[52]ACCOUNTALLOC!CG575</f>
        <v>0</v>
      </c>
      <c r="CH575" s="701">
        <f>[52]ACCOUNTALLOC!CH575</f>
        <v>0</v>
      </c>
      <c r="CI575" s="701">
        <f>[52]ACCOUNTALLOC!CI575</f>
        <v>0</v>
      </c>
      <c r="CJ575" s="701">
        <f>[52]ACCOUNTALLOC!CJ575</f>
        <v>0</v>
      </c>
      <c r="CK575" s="701">
        <f>[52]ACCOUNTALLOC!CK575</f>
        <v>0</v>
      </c>
      <c r="CL575" s="701">
        <f>[52]ACCOUNTALLOC!CL575</f>
        <v>0</v>
      </c>
      <c r="CM575" s="701">
        <f>[52]ACCOUNTALLOC!CM575</f>
        <v>0</v>
      </c>
      <c r="CN575" s="698">
        <f>[52]ACCOUNTALLOC!CN575</f>
        <v>0</v>
      </c>
      <c r="CO575" s="701">
        <f>[52]ACCOUNTALLOC!CO575</f>
        <v>0</v>
      </c>
      <c r="CP575" s="701">
        <f>[52]ACCOUNTALLOC!CP575</f>
        <v>0</v>
      </c>
      <c r="CQ575" s="701">
        <f>[52]ACCOUNTALLOC!CQ575</f>
        <v>0</v>
      </c>
      <c r="CR575" s="701">
        <f>[52]ACCOUNTALLOC!CR575</f>
        <v>0</v>
      </c>
      <c r="CS575" s="701">
        <f>[52]ACCOUNTALLOC!CS575</f>
        <v>0</v>
      </c>
      <c r="CT575" s="701">
        <f>[52]ACCOUNTALLOC!CT575</f>
        <v>0</v>
      </c>
      <c r="CU575" s="701">
        <f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>[52]ACCOUNTALLOC!E576</f>
        <v>0</v>
      </c>
      <c r="F576" s="701">
        <f>[52]ACCOUNTALLOC!F576</f>
        <v>0</v>
      </c>
      <c r="G576" s="701">
        <f>[52]ACCOUNTALLOC!G576</f>
        <v>0</v>
      </c>
      <c r="H576" s="701">
        <f>[52]ACCOUNTALLOC!H576</f>
        <v>0</v>
      </c>
      <c r="I576" s="701">
        <f>[52]ACCOUNTALLOC!I576</f>
        <v>0</v>
      </c>
      <c r="J576" s="701">
        <f>[52]ACCOUNTALLOC!J576</f>
        <v>0</v>
      </c>
      <c r="K576" s="701">
        <f>[52]ACCOUNTALLOC!K576</f>
        <v>0</v>
      </c>
      <c r="L576" s="698"/>
      <c r="M576" s="701">
        <f>[52]ACCOUNTALLOC!M576</f>
        <v>0</v>
      </c>
      <c r="N576" s="701">
        <f>[52]ACCOUNTALLOC!N576</f>
        <v>0</v>
      </c>
      <c r="O576" s="701">
        <f>[52]ACCOUNTALLOC!O576</f>
        <v>0</v>
      </c>
      <c r="P576" s="701">
        <f>[52]ACCOUNTALLOC!P576</f>
        <v>0</v>
      </c>
      <c r="Q576" s="701">
        <f>[52]ACCOUNTALLOC!Q576</f>
        <v>0</v>
      </c>
      <c r="R576" s="701">
        <f>[52]ACCOUNTALLOC!R576</f>
        <v>0</v>
      </c>
      <c r="S576" s="701">
        <f>[52]ACCOUNTALLOC!S576</f>
        <v>0</v>
      </c>
      <c r="T576" s="698"/>
      <c r="U576" s="701">
        <f>[52]ACCOUNTALLOC!U576</f>
        <v>0</v>
      </c>
      <c r="V576" s="701">
        <f>[52]ACCOUNTALLOC!V576</f>
        <v>0</v>
      </c>
      <c r="W576" s="701">
        <f>[52]ACCOUNTALLOC!W576</f>
        <v>0</v>
      </c>
      <c r="X576" s="701">
        <f>[52]ACCOUNTALLOC!X576</f>
        <v>0</v>
      </c>
      <c r="Y576" s="701">
        <f>[52]ACCOUNTALLOC!Y576</f>
        <v>0</v>
      </c>
      <c r="Z576" s="701">
        <f>[52]ACCOUNTALLOC!Z576</f>
        <v>0</v>
      </c>
      <c r="AA576" s="701">
        <f>[52]ACCOUNTALLOC!AA576</f>
        <v>0</v>
      </c>
      <c r="AB576" s="698"/>
      <c r="AC576" s="701">
        <f>[52]ACCOUNTALLOC!AC576</f>
        <v>0</v>
      </c>
      <c r="AD576" s="701">
        <f>[52]ACCOUNTALLOC!AD576</f>
        <v>0</v>
      </c>
      <c r="AE576" s="701">
        <f>[52]ACCOUNTALLOC!AE576</f>
        <v>0</v>
      </c>
      <c r="AF576" s="701">
        <f>[52]ACCOUNTALLOC!AF576</f>
        <v>0</v>
      </c>
      <c r="AG576" s="701">
        <f>[52]ACCOUNTALLOC!AG576</f>
        <v>0</v>
      </c>
      <c r="AH576" s="701">
        <f>[52]ACCOUNTALLOC!AH576</f>
        <v>0</v>
      </c>
      <c r="AI576" s="701">
        <f>[52]ACCOUNTALLOC!AI576</f>
        <v>0</v>
      </c>
      <c r="AJ576" s="698"/>
      <c r="AK576" s="701">
        <f>[52]ACCOUNTALLOC!AK576</f>
        <v>0</v>
      </c>
      <c r="AL576" s="701">
        <f>[52]ACCOUNTALLOC!AL576</f>
        <v>0</v>
      </c>
      <c r="AM576" s="701">
        <f>[52]ACCOUNTALLOC!AM576</f>
        <v>0</v>
      </c>
      <c r="AN576" s="701">
        <f>[52]ACCOUNTALLOC!AN576</f>
        <v>0</v>
      </c>
      <c r="AO576" s="701">
        <f>[52]ACCOUNTALLOC!AO576</f>
        <v>0</v>
      </c>
      <c r="AP576" s="701">
        <f>[52]ACCOUNTALLOC!AP576</f>
        <v>0</v>
      </c>
      <c r="AQ576" s="701">
        <f>[52]ACCOUNTALLOC!AQ576</f>
        <v>0</v>
      </c>
      <c r="AR576" s="698"/>
      <c r="AS576" s="701">
        <f>[52]ACCOUNTALLOC!AS576</f>
        <v>0</v>
      </c>
      <c r="AT576" s="701">
        <f>[52]ACCOUNTALLOC!AT576</f>
        <v>0</v>
      </c>
      <c r="AU576" s="701">
        <f>[52]ACCOUNTALLOC!AU576</f>
        <v>0</v>
      </c>
      <c r="AV576" s="701">
        <f>[52]ACCOUNTALLOC!AV576</f>
        <v>0</v>
      </c>
      <c r="AW576" s="701">
        <f>[52]ACCOUNTALLOC!AW576</f>
        <v>0</v>
      </c>
      <c r="AX576" s="701">
        <f>[52]ACCOUNTALLOC!AX576</f>
        <v>0</v>
      </c>
      <c r="AY576" s="701">
        <f>[52]ACCOUNTALLOC!AY576</f>
        <v>0</v>
      </c>
      <c r="AZ576" s="698"/>
      <c r="BA576" s="701">
        <f>[52]ACCOUNTALLOC!BA576</f>
        <v>0</v>
      </c>
      <c r="BB576" s="701">
        <f>[52]ACCOUNTALLOC!BB576</f>
        <v>0</v>
      </c>
      <c r="BC576" s="701">
        <f>[52]ACCOUNTALLOC!BC576</f>
        <v>0</v>
      </c>
      <c r="BD576" s="701">
        <f>[52]ACCOUNTALLOC!BD576</f>
        <v>0</v>
      </c>
      <c r="BE576" s="701">
        <f>[52]ACCOUNTALLOC!BE576</f>
        <v>0</v>
      </c>
      <c r="BF576" s="701">
        <f>[52]ACCOUNTALLOC!BF576</f>
        <v>0</v>
      </c>
      <c r="BG576" s="701">
        <f>[52]ACCOUNTALLOC!BG576</f>
        <v>0</v>
      </c>
      <c r="BH576" s="698"/>
      <c r="BI576" s="701">
        <f>[52]ACCOUNTALLOC!BI576</f>
        <v>0</v>
      </c>
      <c r="BJ576" s="701">
        <f>[52]ACCOUNTALLOC!BJ576</f>
        <v>0</v>
      </c>
      <c r="BK576" s="701">
        <f>[52]ACCOUNTALLOC!BK576</f>
        <v>0</v>
      </c>
      <c r="BL576" s="701">
        <f>[52]ACCOUNTALLOC!BL576</f>
        <v>0</v>
      </c>
      <c r="BM576" s="701">
        <f>[52]ACCOUNTALLOC!BM576</f>
        <v>0</v>
      </c>
      <c r="BN576" s="701">
        <f>[52]ACCOUNTALLOC!BN576</f>
        <v>0</v>
      </c>
      <c r="BO576" s="701">
        <f>[52]ACCOUNTALLOC!BO576</f>
        <v>0</v>
      </c>
      <c r="BP576" s="698"/>
      <c r="BQ576" s="701">
        <f>[52]ACCOUNTALLOC!BQ576</f>
        <v>0</v>
      </c>
      <c r="BR576" s="701">
        <f>[52]ACCOUNTALLOC!BR576</f>
        <v>0</v>
      </c>
      <c r="BS576" s="701">
        <f>[52]ACCOUNTALLOC!BS576</f>
        <v>0</v>
      </c>
      <c r="BT576" s="701">
        <f>[52]ACCOUNTALLOC!BT576</f>
        <v>0</v>
      </c>
      <c r="BU576" s="701">
        <f>[52]ACCOUNTALLOC!BU576</f>
        <v>0</v>
      </c>
      <c r="BV576" s="701">
        <f>[52]ACCOUNTALLOC!BV576</f>
        <v>0</v>
      </c>
      <c r="BW576" s="701">
        <f>[52]ACCOUNTALLOC!BW576</f>
        <v>0</v>
      </c>
      <c r="BX576" s="698"/>
      <c r="BY576" s="701">
        <f>[52]ACCOUNTALLOC!BY576</f>
        <v>0</v>
      </c>
      <c r="BZ576" s="701">
        <f>[52]ACCOUNTALLOC!BZ576</f>
        <v>0</v>
      </c>
      <c r="CA576" s="701">
        <f>[52]ACCOUNTALLOC!CA576</f>
        <v>0</v>
      </c>
      <c r="CB576" s="701">
        <f>[52]ACCOUNTALLOC!CB576</f>
        <v>0</v>
      </c>
      <c r="CC576" s="701">
        <f>[52]ACCOUNTALLOC!CC576</f>
        <v>0</v>
      </c>
      <c r="CD576" s="701">
        <f>[52]ACCOUNTALLOC!CD576</f>
        <v>0</v>
      </c>
      <c r="CE576" s="701">
        <f>[52]ACCOUNTALLOC!CE576</f>
        <v>0</v>
      </c>
      <c r="CF576" s="698"/>
      <c r="CG576" s="701">
        <f>[52]ACCOUNTALLOC!CG576</f>
        <v>0</v>
      </c>
      <c r="CH576" s="701">
        <f>[52]ACCOUNTALLOC!CH576</f>
        <v>0</v>
      </c>
      <c r="CI576" s="701">
        <f>[52]ACCOUNTALLOC!CI576</f>
        <v>0</v>
      </c>
      <c r="CJ576" s="701">
        <f>[52]ACCOUNTALLOC!CJ576</f>
        <v>0</v>
      </c>
      <c r="CK576" s="701">
        <f>[52]ACCOUNTALLOC!CK576</f>
        <v>0</v>
      </c>
      <c r="CL576" s="701">
        <f>[52]ACCOUNTALLOC!CL576</f>
        <v>0</v>
      </c>
      <c r="CM576" s="701">
        <f>[52]ACCOUNTALLOC!CM576</f>
        <v>0</v>
      </c>
      <c r="CN576" s="698">
        <f>[52]ACCOUNTALLOC!CN576</f>
        <v>0</v>
      </c>
      <c r="CO576" s="701">
        <f>[52]ACCOUNTALLOC!CO576</f>
        <v>0</v>
      </c>
      <c r="CP576" s="701">
        <f>[52]ACCOUNTALLOC!CP576</f>
        <v>0</v>
      </c>
      <c r="CQ576" s="701">
        <f>[52]ACCOUNTALLOC!CQ576</f>
        <v>0</v>
      </c>
      <c r="CR576" s="701">
        <f>[52]ACCOUNTALLOC!CR576</f>
        <v>0</v>
      </c>
      <c r="CS576" s="701">
        <f>[52]ACCOUNTALLOC!CS576</f>
        <v>0</v>
      </c>
      <c r="CT576" s="701">
        <f>[52]ACCOUNTALLOC!CT576</f>
        <v>0</v>
      </c>
      <c r="CU576" s="701">
        <f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>[52]ACCOUNTALLOC!E577</f>
        <v>0</v>
      </c>
      <c r="F577" s="701">
        <f>[52]ACCOUNTALLOC!F577</f>
        <v>0</v>
      </c>
      <c r="G577" s="701">
        <f>[52]ACCOUNTALLOC!G577</f>
        <v>0</v>
      </c>
      <c r="H577" s="701">
        <f>[52]ACCOUNTALLOC!H577</f>
        <v>0</v>
      </c>
      <c r="I577" s="701">
        <f>[52]ACCOUNTALLOC!I577</f>
        <v>0</v>
      </c>
      <c r="J577" s="701">
        <f>[52]ACCOUNTALLOC!J577</f>
        <v>0</v>
      </c>
      <c r="K577" s="701">
        <f>[52]ACCOUNTALLOC!K577</f>
        <v>0</v>
      </c>
      <c r="L577" s="698"/>
      <c r="M577" s="701">
        <f>[52]ACCOUNTALLOC!M577</f>
        <v>0</v>
      </c>
      <c r="N577" s="701">
        <f>[52]ACCOUNTALLOC!N577</f>
        <v>0</v>
      </c>
      <c r="O577" s="701">
        <f>[52]ACCOUNTALLOC!O577</f>
        <v>0</v>
      </c>
      <c r="P577" s="701">
        <f>[52]ACCOUNTALLOC!P577</f>
        <v>0</v>
      </c>
      <c r="Q577" s="701">
        <f>[52]ACCOUNTALLOC!Q577</f>
        <v>0</v>
      </c>
      <c r="R577" s="701">
        <f>[52]ACCOUNTALLOC!R577</f>
        <v>0</v>
      </c>
      <c r="S577" s="701">
        <f>[52]ACCOUNTALLOC!S577</f>
        <v>0</v>
      </c>
      <c r="T577" s="698"/>
      <c r="U577" s="701">
        <f>[52]ACCOUNTALLOC!U577</f>
        <v>0</v>
      </c>
      <c r="V577" s="701">
        <f>[52]ACCOUNTALLOC!V577</f>
        <v>0</v>
      </c>
      <c r="W577" s="701">
        <f>[52]ACCOUNTALLOC!W577</f>
        <v>0</v>
      </c>
      <c r="X577" s="701">
        <f>[52]ACCOUNTALLOC!X577</f>
        <v>0</v>
      </c>
      <c r="Y577" s="701">
        <f>[52]ACCOUNTALLOC!Y577</f>
        <v>0</v>
      </c>
      <c r="Z577" s="701">
        <f>[52]ACCOUNTALLOC!Z577</f>
        <v>0</v>
      </c>
      <c r="AA577" s="701">
        <f>[52]ACCOUNTALLOC!AA577</f>
        <v>0</v>
      </c>
      <c r="AB577" s="698"/>
      <c r="AC577" s="701">
        <f>[52]ACCOUNTALLOC!AC577</f>
        <v>0</v>
      </c>
      <c r="AD577" s="701">
        <f>[52]ACCOUNTALLOC!AD577</f>
        <v>0</v>
      </c>
      <c r="AE577" s="701">
        <f>[52]ACCOUNTALLOC!AE577</f>
        <v>0</v>
      </c>
      <c r="AF577" s="701">
        <f>[52]ACCOUNTALLOC!AF577</f>
        <v>0</v>
      </c>
      <c r="AG577" s="701">
        <f>[52]ACCOUNTALLOC!AG577</f>
        <v>0</v>
      </c>
      <c r="AH577" s="701">
        <f>[52]ACCOUNTALLOC!AH577</f>
        <v>0</v>
      </c>
      <c r="AI577" s="701">
        <f>[52]ACCOUNTALLOC!AI577</f>
        <v>0</v>
      </c>
      <c r="AJ577" s="698"/>
      <c r="AK577" s="701">
        <f>[52]ACCOUNTALLOC!AK577</f>
        <v>0</v>
      </c>
      <c r="AL577" s="701">
        <f>[52]ACCOUNTALLOC!AL577</f>
        <v>0</v>
      </c>
      <c r="AM577" s="701">
        <f>[52]ACCOUNTALLOC!AM577</f>
        <v>0</v>
      </c>
      <c r="AN577" s="701">
        <f>[52]ACCOUNTALLOC!AN577</f>
        <v>0</v>
      </c>
      <c r="AO577" s="701">
        <f>[52]ACCOUNTALLOC!AO577</f>
        <v>0</v>
      </c>
      <c r="AP577" s="701">
        <f>[52]ACCOUNTALLOC!AP577</f>
        <v>0</v>
      </c>
      <c r="AQ577" s="701">
        <f>[52]ACCOUNTALLOC!AQ577</f>
        <v>0</v>
      </c>
      <c r="AR577" s="698"/>
      <c r="AS577" s="701">
        <f>[52]ACCOUNTALLOC!AS577</f>
        <v>0</v>
      </c>
      <c r="AT577" s="701">
        <f>[52]ACCOUNTALLOC!AT577</f>
        <v>0</v>
      </c>
      <c r="AU577" s="701">
        <f>[52]ACCOUNTALLOC!AU577</f>
        <v>0</v>
      </c>
      <c r="AV577" s="701">
        <f>[52]ACCOUNTALLOC!AV577</f>
        <v>0</v>
      </c>
      <c r="AW577" s="701">
        <f>[52]ACCOUNTALLOC!AW577</f>
        <v>0</v>
      </c>
      <c r="AX577" s="701">
        <f>[52]ACCOUNTALLOC!AX577</f>
        <v>0</v>
      </c>
      <c r="AY577" s="701">
        <f>[52]ACCOUNTALLOC!AY577</f>
        <v>0</v>
      </c>
      <c r="AZ577" s="698"/>
      <c r="BA577" s="701">
        <f>[52]ACCOUNTALLOC!BA577</f>
        <v>0</v>
      </c>
      <c r="BB577" s="701">
        <f>[52]ACCOUNTALLOC!BB577</f>
        <v>0</v>
      </c>
      <c r="BC577" s="701">
        <f>[52]ACCOUNTALLOC!BC577</f>
        <v>0</v>
      </c>
      <c r="BD577" s="701">
        <f>[52]ACCOUNTALLOC!BD577</f>
        <v>0</v>
      </c>
      <c r="BE577" s="701">
        <f>[52]ACCOUNTALLOC!BE577</f>
        <v>0</v>
      </c>
      <c r="BF577" s="701">
        <f>[52]ACCOUNTALLOC!BF577</f>
        <v>0</v>
      </c>
      <c r="BG577" s="701">
        <f>[52]ACCOUNTALLOC!BG577</f>
        <v>0</v>
      </c>
      <c r="BH577" s="698"/>
      <c r="BI577" s="701">
        <f>[52]ACCOUNTALLOC!BI577</f>
        <v>0</v>
      </c>
      <c r="BJ577" s="701">
        <f>[52]ACCOUNTALLOC!BJ577</f>
        <v>0</v>
      </c>
      <c r="BK577" s="701">
        <f>[52]ACCOUNTALLOC!BK577</f>
        <v>0</v>
      </c>
      <c r="BL577" s="701">
        <f>[52]ACCOUNTALLOC!BL577</f>
        <v>0</v>
      </c>
      <c r="BM577" s="701">
        <f>[52]ACCOUNTALLOC!BM577</f>
        <v>0</v>
      </c>
      <c r="BN577" s="701">
        <f>[52]ACCOUNTALLOC!BN577</f>
        <v>0</v>
      </c>
      <c r="BO577" s="701">
        <f>[52]ACCOUNTALLOC!BO577</f>
        <v>0</v>
      </c>
      <c r="BP577" s="698"/>
      <c r="BQ577" s="701">
        <f>[52]ACCOUNTALLOC!BQ577</f>
        <v>0</v>
      </c>
      <c r="BR577" s="701">
        <f>[52]ACCOUNTALLOC!BR577</f>
        <v>0</v>
      </c>
      <c r="BS577" s="701">
        <f>[52]ACCOUNTALLOC!BS577</f>
        <v>0</v>
      </c>
      <c r="BT577" s="701">
        <f>[52]ACCOUNTALLOC!BT577</f>
        <v>0</v>
      </c>
      <c r="BU577" s="701">
        <f>[52]ACCOUNTALLOC!BU577</f>
        <v>0</v>
      </c>
      <c r="BV577" s="701">
        <f>[52]ACCOUNTALLOC!BV577</f>
        <v>0</v>
      </c>
      <c r="BW577" s="701">
        <f>[52]ACCOUNTALLOC!BW577</f>
        <v>0</v>
      </c>
      <c r="BX577" s="698"/>
      <c r="BY577" s="701">
        <f>[52]ACCOUNTALLOC!BY577</f>
        <v>0</v>
      </c>
      <c r="BZ577" s="701">
        <f>[52]ACCOUNTALLOC!BZ577</f>
        <v>0</v>
      </c>
      <c r="CA577" s="701">
        <f>[52]ACCOUNTALLOC!CA577</f>
        <v>0</v>
      </c>
      <c r="CB577" s="701">
        <f>[52]ACCOUNTALLOC!CB577</f>
        <v>0</v>
      </c>
      <c r="CC577" s="701">
        <f>[52]ACCOUNTALLOC!CC577</f>
        <v>0</v>
      </c>
      <c r="CD577" s="701">
        <f>[52]ACCOUNTALLOC!CD577</f>
        <v>0</v>
      </c>
      <c r="CE577" s="701">
        <f>[52]ACCOUNTALLOC!CE577</f>
        <v>0</v>
      </c>
      <c r="CF577" s="698"/>
      <c r="CG577" s="701">
        <f>[52]ACCOUNTALLOC!CG577</f>
        <v>0</v>
      </c>
      <c r="CH577" s="701">
        <f>[52]ACCOUNTALLOC!CH577</f>
        <v>0</v>
      </c>
      <c r="CI577" s="701">
        <f>[52]ACCOUNTALLOC!CI577</f>
        <v>0</v>
      </c>
      <c r="CJ577" s="701">
        <f>[52]ACCOUNTALLOC!CJ577</f>
        <v>0</v>
      </c>
      <c r="CK577" s="701">
        <f>[52]ACCOUNTALLOC!CK577</f>
        <v>0</v>
      </c>
      <c r="CL577" s="701">
        <f>[52]ACCOUNTALLOC!CL577</f>
        <v>0</v>
      </c>
      <c r="CM577" s="701">
        <f>[52]ACCOUNTALLOC!CM577</f>
        <v>0</v>
      </c>
      <c r="CN577" s="698">
        <f>[52]ACCOUNTALLOC!CN577</f>
        <v>0</v>
      </c>
      <c r="CO577" s="701">
        <f>[52]ACCOUNTALLOC!CO577</f>
        <v>0</v>
      </c>
      <c r="CP577" s="701">
        <f>[52]ACCOUNTALLOC!CP577</f>
        <v>0</v>
      </c>
      <c r="CQ577" s="701">
        <f>[52]ACCOUNTALLOC!CQ577</f>
        <v>0</v>
      </c>
      <c r="CR577" s="701">
        <f>[52]ACCOUNTALLOC!CR577</f>
        <v>0</v>
      </c>
      <c r="CS577" s="701">
        <f>[52]ACCOUNTALLOC!CS577</f>
        <v>0</v>
      </c>
      <c r="CT577" s="701">
        <f>[52]ACCOUNTALLOC!CT577</f>
        <v>0</v>
      </c>
      <c r="CU577" s="701">
        <f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>[52]ACCOUNTALLOC!E578</f>
        <v>0</v>
      </c>
      <c r="F578" s="701">
        <f>[52]ACCOUNTALLOC!F578</f>
        <v>0</v>
      </c>
      <c r="G578" s="701">
        <f>[52]ACCOUNTALLOC!G578</f>
        <v>0</v>
      </c>
      <c r="H578" s="701">
        <f>[52]ACCOUNTALLOC!H578</f>
        <v>0</v>
      </c>
      <c r="I578" s="701">
        <f>[52]ACCOUNTALLOC!I578</f>
        <v>0</v>
      </c>
      <c r="J578" s="701">
        <f>[52]ACCOUNTALLOC!J578</f>
        <v>0</v>
      </c>
      <c r="K578" s="701">
        <f>[52]ACCOUNTALLOC!K578</f>
        <v>0</v>
      </c>
      <c r="L578" s="698"/>
      <c r="M578" s="701">
        <f>[52]ACCOUNTALLOC!M578</f>
        <v>0</v>
      </c>
      <c r="N578" s="701">
        <f>[52]ACCOUNTALLOC!N578</f>
        <v>0</v>
      </c>
      <c r="O578" s="701">
        <f>[52]ACCOUNTALLOC!O578</f>
        <v>0</v>
      </c>
      <c r="P578" s="701">
        <f>[52]ACCOUNTALLOC!P578</f>
        <v>0</v>
      </c>
      <c r="Q578" s="701">
        <f>[52]ACCOUNTALLOC!Q578</f>
        <v>0</v>
      </c>
      <c r="R578" s="701">
        <f>[52]ACCOUNTALLOC!R578</f>
        <v>0</v>
      </c>
      <c r="S578" s="701">
        <f>[52]ACCOUNTALLOC!S578</f>
        <v>0</v>
      </c>
      <c r="T578" s="698"/>
      <c r="U578" s="701">
        <f>[52]ACCOUNTALLOC!U578</f>
        <v>0</v>
      </c>
      <c r="V578" s="701">
        <f>[52]ACCOUNTALLOC!V578</f>
        <v>0</v>
      </c>
      <c r="W578" s="701">
        <f>[52]ACCOUNTALLOC!W578</f>
        <v>0</v>
      </c>
      <c r="X578" s="701">
        <f>[52]ACCOUNTALLOC!X578</f>
        <v>0</v>
      </c>
      <c r="Y578" s="701">
        <f>[52]ACCOUNTALLOC!Y578</f>
        <v>0</v>
      </c>
      <c r="Z578" s="701">
        <f>[52]ACCOUNTALLOC!Z578</f>
        <v>0</v>
      </c>
      <c r="AA578" s="701">
        <f>[52]ACCOUNTALLOC!AA578</f>
        <v>0</v>
      </c>
      <c r="AB578" s="698"/>
      <c r="AC578" s="701">
        <f>[52]ACCOUNTALLOC!AC578</f>
        <v>0</v>
      </c>
      <c r="AD578" s="701">
        <f>[52]ACCOUNTALLOC!AD578</f>
        <v>0</v>
      </c>
      <c r="AE578" s="701">
        <f>[52]ACCOUNTALLOC!AE578</f>
        <v>0</v>
      </c>
      <c r="AF578" s="701">
        <f>[52]ACCOUNTALLOC!AF578</f>
        <v>0</v>
      </c>
      <c r="AG578" s="701">
        <f>[52]ACCOUNTALLOC!AG578</f>
        <v>0</v>
      </c>
      <c r="AH578" s="701">
        <f>[52]ACCOUNTALLOC!AH578</f>
        <v>0</v>
      </c>
      <c r="AI578" s="701">
        <f>[52]ACCOUNTALLOC!AI578</f>
        <v>0</v>
      </c>
      <c r="AJ578" s="698"/>
      <c r="AK578" s="701">
        <f>[52]ACCOUNTALLOC!AK578</f>
        <v>0</v>
      </c>
      <c r="AL578" s="701">
        <f>[52]ACCOUNTALLOC!AL578</f>
        <v>0</v>
      </c>
      <c r="AM578" s="701">
        <f>[52]ACCOUNTALLOC!AM578</f>
        <v>0</v>
      </c>
      <c r="AN578" s="701">
        <f>[52]ACCOUNTALLOC!AN578</f>
        <v>0</v>
      </c>
      <c r="AO578" s="701">
        <f>[52]ACCOUNTALLOC!AO578</f>
        <v>0</v>
      </c>
      <c r="AP578" s="701">
        <f>[52]ACCOUNTALLOC!AP578</f>
        <v>0</v>
      </c>
      <c r="AQ578" s="701">
        <f>[52]ACCOUNTALLOC!AQ578</f>
        <v>0</v>
      </c>
      <c r="AR578" s="698"/>
      <c r="AS578" s="701">
        <f>[52]ACCOUNTALLOC!AS578</f>
        <v>0</v>
      </c>
      <c r="AT578" s="701">
        <f>[52]ACCOUNTALLOC!AT578</f>
        <v>0</v>
      </c>
      <c r="AU578" s="701">
        <f>[52]ACCOUNTALLOC!AU578</f>
        <v>0</v>
      </c>
      <c r="AV578" s="701">
        <f>[52]ACCOUNTALLOC!AV578</f>
        <v>0</v>
      </c>
      <c r="AW578" s="701">
        <f>[52]ACCOUNTALLOC!AW578</f>
        <v>0</v>
      </c>
      <c r="AX578" s="701">
        <f>[52]ACCOUNTALLOC!AX578</f>
        <v>0</v>
      </c>
      <c r="AY578" s="701">
        <f>[52]ACCOUNTALLOC!AY578</f>
        <v>0</v>
      </c>
      <c r="AZ578" s="698"/>
      <c r="BA578" s="701">
        <f>[52]ACCOUNTALLOC!BA578</f>
        <v>0</v>
      </c>
      <c r="BB578" s="701">
        <f>[52]ACCOUNTALLOC!BB578</f>
        <v>0</v>
      </c>
      <c r="BC578" s="701">
        <f>[52]ACCOUNTALLOC!BC578</f>
        <v>0</v>
      </c>
      <c r="BD578" s="701">
        <f>[52]ACCOUNTALLOC!BD578</f>
        <v>0</v>
      </c>
      <c r="BE578" s="701">
        <f>[52]ACCOUNTALLOC!BE578</f>
        <v>0</v>
      </c>
      <c r="BF578" s="701">
        <f>[52]ACCOUNTALLOC!BF578</f>
        <v>0</v>
      </c>
      <c r="BG578" s="701">
        <f>[52]ACCOUNTALLOC!BG578</f>
        <v>0</v>
      </c>
      <c r="BH578" s="698"/>
      <c r="BI578" s="701">
        <f>[52]ACCOUNTALLOC!BI578</f>
        <v>0</v>
      </c>
      <c r="BJ578" s="701">
        <f>[52]ACCOUNTALLOC!BJ578</f>
        <v>0</v>
      </c>
      <c r="BK578" s="701">
        <f>[52]ACCOUNTALLOC!BK578</f>
        <v>0</v>
      </c>
      <c r="BL578" s="701">
        <f>[52]ACCOUNTALLOC!BL578</f>
        <v>0</v>
      </c>
      <c r="BM578" s="701">
        <f>[52]ACCOUNTALLOC!BM578</f>
        <v>0</v>
      </c>
      <c r="BN578" s="701">
        <f>[52]ACCOUNTALLOC!BN578</f>
        <v>0</v>
      </c>
      <c r="BO578" s="701">
        <f>[52]ACCOUNTALLOC!BO578</f>
        <v>0</v>
      </c>
      <c r="BP578" s="698"/>
      <c r="BQ578" s="701">
        <f>[52]ACCOUNTALLOC!BQ578</f>
        <v>0</v>
      </c>
      <c r="BR578" s="701">
        <f>[52]ACCOUNTALLOC!BR578</f>
        <v>0</v>
      </c>
      <c r="BS578" s="701">
        <f>[52]ACCOUNTALLOC!BS578</f>
        <v>0</v>
      </c>
      <c r="BT578" s="701">
        <f>[52]ACCOUNTALLOC!BT578</f>
        <v>0</v>
      </c>
      <c r="BU578" s="701">
        <f>[52]ACCOUNTALLOC!BU578</f>
        <v>0</v>
      </c>
      <c r="BV578" s="701">
        <f>[52]ACCOUNTALLOC!BV578</f>
        <v>0</v>
      </c>
      <c r="BW578" s="701">
        <f>[52]ACCOUNTALLOC!BW578</f>
        <v>0</v>
      </c>
      <c r="BX578" s="698"/>
      <c r="BY578" s="701">
        <f>[52]ACCOUNTALLOC!BY578</f>
        <v>0</v>
      </c>
      <c r="BZ578" s="701">
        <f>[52]ACCOUNTALLOC!BZ578</f>
        <v>0</v>
      </c>
      <c r="CA578" s="701">
        <f>[52]ACCOUNTALLOC!CA578</f>
        <v>0</v>
      </c>
      <c r="CB578" s="701">
        <f>[52]ACCOUNTALLOC!CB578</f>
        <v>0</v>
      </c>
      <c r="CC578" s="701">
        <f>[52]ACCOUNTALLOC!CC578</f>
        <v>0</v>
      </c>
      <c r="CD578" s="701">
        <f>[52]ACCOUNTALLOC!CD578</f>
        <v>0</v>
      </c>
      <c r="CE578" s="701">
        <f>[52]ACCOUNTALLOC!CE578</f>
        <v>0</v>
      </c>
      <c r="CF578" s="698"/>
      <c r="CG578" s="701">
        <f>[52]ACCOUNTALLOC!CG578</f>
        <v>0</v>
      </c>
      <c r="CH578" s="701">
        <f>[52]ACCOUNTALLOC!CH578</f>
        <v>0</v>
      </c>
      <c r="CI578" s="701">
        <f>[52]ACCOUNTALLOC!CI578</f>
        <v>0</v>
      </c>
      <c r="CJ578" s="701">
        <f>[52]ACCOUNTALLOC!CJ578</f>
        <v>0</v>
      </c>
      <c r="CK578" s="701">
        <f>[52]ACCOUNTALLOC!CK578</f>
        <v>0</v>
      </c>
      <c r="CL578" s="701">
        <f>[52]ACCOUNTALLOC!CL578</f>
        <v>0</v>
      </c>
      <c r="CM578" s="701">
        <f>[52]ACCOUNTALLOC!CM578</f>
        <v>0</v>
      </c>
      <c r="CN578" s="698">
        <f>[52]ACCOUNTALLOC!CN578</f>
        <v>0</v>
      </c>
      <c r="CO578" s="701">
        <f>[52]ACCOUNTALLOC!CO578</f>
        <v>0</v>
      </c>
      <c r="CP578" s="701">
        <f>[52]ACCOUNTALLOC!CP578</f>
        <v>0</v>
      </c>
      <c r="CQ578" s="701">
        <f>[52]ACCOUNTALLOC!CQ578</f>
        <v>0</v>
      </c>
      <c r="CR578" s="701">
        <f>[52]ACCOUNTALLOC!CR578</f>
        <v>0</v>
      </c>
      <c r="CS578" s="701">
        <f>[52]ACCOUNTALLOC!CS578</f>
        <v>0</v>
      </c>
      <c r="CT578" s="701">
        <f>[52]ACCOUNTALLOC!CT578</f>
        <v>0</v>
      </c>
      <c r="CU578" s="701">
        <f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>[52]ACCOUNTALLOC!E579</f>
        <v>0</v>
      </c>
      <c r="F579" s="701">
        <f>[52]ACCOUNTALLOC!F579</f>
        <v>0</v>
      </c>
      <c r="G579" s="701">
        <f>[52]ACCOUNTALLOC!G579</f>
        <v>0</v>
      </c>
      <c r="H579" s="701">
        <f>[52]ACCOUNTALLOC!H579</f>
        <v>0</v>
      </c>
      <c r="I579" s="701">
        <f>[52]ACCOUNTALLOC!I579</f>
        <v>0</v>
      </c>
      <c r="J579" s="701">
        <f>[52]ACCOUNTALLOC!J579</f>
        <v>0</v>
      </c>
      <c r="K579" s="701">
        <f>[52]ACCOUNTALLOC!K579</f>
        <v>0</v>
      </c>
      <c r="L579" s="698"/>
      <c r="M579" s="701">
        <f>[52]ACCOUNTALLOC!M579</f>
        <v>0</v>
      </c>
      <c r="N579" s="701">
        <f>[52]ACCOUNTALLOC!N579</f>
        <v>0</v>
      </c>
      <c r="O579" s="701">
        <f>[52]ACCOUNTALLOC!O579</f>
        <v>0</v>
      </c>
      <c r="P579" s="701">
        <f>[52]ACCOUNTALLOC!P579</f>
        <v>0</v>
      </c>
      <c r="Q579" s="701">
        <f>[52]ACCOUNTALLOC!Q579</f>
        <v>0</v>
      </c>
      <c r="R579" s="701">
        <f>[52]ACCOUNTALLOC!R579</f>
        <v>0</v>
      </c>
      <c r="S579" s="701">
        <f>[52]ACCOUNTALLOC!S579</f>
        <v>0</v>
      </c>
      <c r="T579" s="698"/>
      <c r="U579" s="701">
        <f>[52]ACCOUNTALLOC!U579</f>
        <v>0</v>
      </c>
      <c r="V579" s="701">
        <f>[52]ACCOUNTALLOC!V579</f>
        <v>0</v>
      </c>
      <c r="W579" s="701">
        <f>[52]ACCOUNTALLOC!W579</f>
        <v>0</v>
      </c>
      <c r="X579" s="701">
        <f>[52]ACCOUNTALLOC!X579</f>
        <v>0</v>
      </c>
      <c r="Y579" s="701">
        <f>[52]ACCOUNTALLOC!Y579</f>
        <v>0</v>
      </c>
      <c r="Z579" s="701">
        <f>[52]ACCOUNTALLOC!Z579</f>
        <v>0</v>
      </c>
      <c r="AA579" s="701">
        <f>[52]ACCOUNTALLOC!AA579</f>
        <v>0</v>
      </c>
      <c r="AB579" s="698"/>
      <c r="AC579" s="701">
        <f>[52]ACCOUNTALLOC!AC579</f>
        <v>0</v>
      </c>
      <c r="AD579" s="701">
        <f>[52]ACCOUNTALLOC!AD579</f>
        <v>0</v>
      </c>
      <c r="AE579" s="701">
        <f>[52]ACCOUNTALLOC!AE579</f>
        <v>0</v>
      </c>
      <c r="AF579" s="701">
        <f>[52]ACCOUNTALLOC!AF579</f>
        <v>0</v>
      </c>
      <c r="AG579" s="701">
        <f>[52]ACCOUNTALLOC!AG579</f>
        <v>0</v>
      </c>
      <c r="AH579" s="701">
        <f>[52]ACCOUNTALLOC!AH579</f>
        <v>0</v>
      </c>
      <c r="AI579" s="701">
        <f>[52]ACCOUNTALLOC!AI579</f>
        <v>0</v>
      </c>
      <c r="AJ579" s="698"/>
      <c r="AK579" s="701">
        <f>[52]ACCOUNTALLOC!AK579</f>
        <v>0</v>
      </c>
      <c r="AL579" s="701">
        <f>[52]ACCOUNTALLOC!AL579</f>
        <v>0</v>
      </c>
      <c r="AM579" s="701">
        <f>[52]ACCOUNTALLOC!AM579</f>
        <v>0</v>
      </c>
      <c r="AN579" s="701">
        <f>[52]ACCOUNTALLOC!AN579</f>
        <v>0</v>
      </c>
      <c r="AO579" s="701">
        <f>[52]ACCOUNTALLOC!AO579</f>
        <v>0</v>
      </c>
      <c r="AP579" s="701">
        <f>[52]ACCOUNTALLOC!AP579</f>
        <v>0</v>
      </c>
      <c r="AQ579" s="701">
        <f>[52]ACCOUNTALLOC!AQ579</f>
        <v>0</v>
      </c>
      <c r="AR579" s="698"/>
      <c r="AS579" s="701">
        <f>[52]ACCOUNTALLOC!AS579</f>
        <v>0</v>
      </c>
      <c r="AT579" s="701">
        <f>[52]ACCOUNTALLOC!AT579</f>
        <v>0</v>
      </c>
      <c r="AU579" s="701">
        <f>[52]ACCOUNTALLOC!AU579</f>
        <v>0</v>
      </c>
      <c r="AV579" s="701">
        <f>[52]ACCOUNTALLOC!AV579</f>
        <v>0</v>
      </c>
      <c r="AW579" s="701">
        <f>[52]ACCOUNTALLOC!AW579</f>
        <v>0</v>
      </c>
      <c r="AX579" s="701">
        <f>[52]ACCOUNTALLOC!AX579</f>
        <v>0</v>
      </c>
      <c r="AY579" s="701">
        <f>[52]ACCOUNTALLOC!AY579</f>
        <v>0</v>
      </c>
      <c r="AZ579" s="698"/>
      <c r="BA579" s="701">
        <f>[52]ACCOUNTALLOC!BA579</f>
        <v>0</v>
      </c>
      <c r="BB579" s="701">
        <f>[52]ACCOUNTALLOC!BB579</f>
        <v>0</v>
      </c>
      <c r="BC579" s="701">
        <f>[52]ACCOUNTALLOC!BC579</f>
        <v>0</v>
      </c>
      <c r="BD579" s="701">
        <f>[52]ACCOUNTALLOC!BD579</f>
        <v>0</v>
      </c>
      <c r="BE579" s="701">
        <f>[52]ACCOUNTALLOC!BE579</f>
        <v>0</v>
      </c>
      <c r="BF579" s="701">
        <f>[52]ACCOUNTALLOC!BF579</f>
        <v>0</v>
      </c>
      <c r="BG579" s="701">
        <f>[52]ACCOUNTALLOC!BG579</f>
        <v>0</v>
      </c>
      <c r="BH579" s="698"/>
      <c r="BI579" s="701">
        <f>[52]ACCOUNTALLOC!BI579</f>
        <v>0</v>
      </c>
      <c r="BJ579" s="701">
        <f>[52]ACCOUNTALLOC!BJ579</f>
        <v>0</v>
      </c>
      <c r="BK579" s="701">
        <f>[52]ACCOUNTALLOC!BK579</f>
        <v>0</v>
      </c>
      <c r="BL579" s="701">
        <f>[52]ACCOUNTALLOC!BL579</f>
        <v>0</v>
      </c>
      <c r="BM579" s="701">
        <f>[52]ACCOUNTALLOC!BM579</f>
        <v>0</v>
      </c>
      <c r="BN579" s="701">
        <f>[52]ACCOUNTALLOC!BN579</f>
        <v>0</v>
      </c>
      <c r="BO579" s="701">
        <f>[52]ACCOUNTALLOC!BO579</f>
        <v>0</v>
      </c>
      <c r="BP579" s="698"/>
      <c r="BQ579" s="701">
        <f>[52]ACCOUNTALLOC!BQ579</f>
        <v>0</v>
      </c>
      <c r="BR579" s="701">
        <f>[52]ACCOUNTALLOC!BR579</f>
        <v>0</v>
      </c>
      <c r="BS579" s="701">
        <f>[52]ACCOUNTALLOC!BS579</f>
        <v>0</v>
      </c>
      <c r="BT579" s="701">
        <f>[52]ACCOUNTALLOC!BT579</f>
        <v>0</v>
      </c>
      <c r="BU579" s="701">
        <f>[52]ACCOUNTALLOC!BU579</f>
        <v>0</v>
      </c>
      <c r="BV579" s="701">
        <f>[52]ACCOUNTALLOC!BV579</f>
        <v>0</v>
      </c>
      <c r="BW579" s="701">
        <f>[52]ACCOUNTALLOC!BW579</f>
        <v>0</v>
      </c>
      <c r="BX579" s="698"/>
      <c r="BY579" s="701">
        <f>[52]ACCOUNTALLOC!BY579</f>
        <v>0</v>
      </c>
      <c r="BZ579" s="701">
        <f>[52]ACCOUNTALLOC!BZ579</f>
        <v>0</v>
      </c>
      <c r="CA579" s="701">
        <f>[52]ACCOUNTALLOC!CA579</f>
        <v>0</v>
      </c>
      <c r="CB579" s="701">
        <f>[52]ACCOUNTALLOC!CB579</f>
        <v>0</v>
      </c>
      <c r="CC579" s="701">
        <f>[52]ACCOUNTALLOC!CC579</f>
        <v>0</v>
      </c>
      <c r="CD579" s="701">
        <f>[52]ACCOUNTALLOC!CD579</f>
        <v>0</v>
      </c>
      <c r="CE579" s="701">
        <f>[52]ACCOUNTALLOC!CE579</f>
        <v>0</v>
      </c>
      <c r="CF579" s="698"/>
      <c r="CG579" s="701">
        <f>[52]ACCOUNTALLOC!CG579</f>
        <v>0</v>
      </c>
      <c r="CH579" s="701">
        <f>[52]ACCOUNTALLOC!CH579</f>
        <v>0</v>
      </c>
      <c r="CI579" s="701">
        <f>[52]ACCOUNTALLOC!CI579</f>
        <v>0</v>
      </c>
      <c r="CJ579" s="701">
        <f>[52]ACCOUNTALLOC!CJ579</f>
        <v>0</v>
      </c>
      <c r="CK579" s="701">
        <f>[52]ACCOUNTALLOC!CK579</f>
        <v>0</v>
      </c>
      <c r="CL579" s="701">
        <f>[52]ACCOUNTALLOC!CL579</f>
        <v>0</v>
      </c>
      <c r="CM579" s="701">
        <f>[52]ACCOUNTALLOC!CM579</f>
        <v>0</v>
      </c>
      <c r="CN579" s="698">
        <f>[52]ACCOUNTALLOC!CN579</f>
        <v>0</v>
      </c>
      <c r="CO579" s="701">
        <f>[52]ACCOUNTALLOC!CO579</f>
        <v>0</v>
      </c>
      <c r="CP579" s="701">
        <f>[52]ACCOUNTALLOC!CP579</f>
        <v>0</v>
      </c>
      <c r="CQ579" s="701">
        <f>[52]ACCOUNTALLOC!CQ579</f>
        <v>0</v>
      </c>
      <c r="CR579" s="701">
        <f>[52]ACCOUNTALLOC!CR579</f>
        <v>0</v>
      </c>
      <c r="CS579" s="701">
        <f>[52]ACCOUNTALLOC!CS579</f>
        <v>0</v>
      </c>
      <c r="CT579" s="701">
        <f>[52]ACCOUNTALLOC!CT579</f>
        <v>0</v>
      </c>
      <c r="CU579" s="701">
        <f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>[52]ACCOUNTALLOC!E580</f>
        <v>0</v>
      </c>
      <c r="F580" s="701">
        <f>[52]ACCOUNTALLOC!F580</f>
        <v>0</v>
      </c>
      <c r="G580" s="701">
        <f>[52]ACCOUNTALLOC!G580</f>
        <v>0</v>
      </c>
      <c r="H580" s="701">
        <f>[52]ACCOUNTALLOC!H580</f>
        <v>0</v>
      </c>
      <c r="I580" s="701">
        <f>[52]ACCOUNTALLOC!I580</f>
        <v>0</v>
      </c>
      <c r="J580" s="701">
        <f>[52]ACCOUNTALLOC!J580</f>
        <v>0</v>
      </c>
      <c r="K580" s="701">
        <f>[52]ACCOUNTALLOC!K580</f>
        <v>0</v>
      </c>
      <c r="L580" s="698"/>
      <c r="M580" s="701">
        <f>[52]ACCOUNTALLOC!M580</f>
        <v>0</v>
      </c>
      <c r="N580" s="701">
        <f>[52]ACCOUNTALLOC!N580</f>
        <v>0</v>
      </c>
      <c r="O580" s="701">
        <f>[52]ACCOUNTALLOC!O580</f>
        <v>0</v>
      </c>
      <c r="P580" s="701">
        <f>[52]ACCOUNTALLOC!P580</f>
        <v>0</v>
      </c>
      <c r="Q580" s="701">
        <f>[52]ACCOUNTALLOC!Q580</f>
        <v>0</v>
      </c>
      <c r="R580" s="701">
        <f>[52]ACCOUNTALLOC!R580</f>
        <v>0</v>
      </c>
      <c r="S580" s="701">
        <f>[52]ACCOUNTALLOC!S580</f>
        <v>0</v>
      </c>
      <c r="T580" s="698"/>
      <c r="U580" s="701">
        <f>[52]ACCOUNTALLOC!U580</f>
        <v>0</v>
      </c>
      <c r="V580" s="701">
        <f>[52]ACCOUNTALLOC!V580</f>
        <v>0</v>
      </c>
      <c r="W580" s="701">
        <f>[52]ACCOUNTALLOC!W580</f>
        <v>0</v>
      </c>
      <c r="X580" s="701">
        <f>[52]ACCOUNTALLOC!X580</f>
        <v>0</v>
      </c>
      <c r="Y580" s="701">
        <f>[52]ACCOUNTALLOC!Y580</f>
        <v>0</v>
      </c>
      <c r="Z580" s="701">
        <f>[52]ACCOUNTALLOC!Z580</f>
        <v>0</v>
      </c>
      <c r="AA580" s="701">
        <f>[52]ACCOUNTALLOC!AA580</f>
        <v>0</v>
      </c>
      <c r="AB580" s="698"/>
      <c r="AC580" s="701">
        <f>[52]ACCOUNTALLOC!AC580</f>
        <v>0</v>
      </c>
      <c r="AD580" s="701">
        <f>[52]ACCOUNTALLOC!AD580</f>
        <v>0</v>
      </c>
      <c r="AE580" s="701">
        <f>[52]ACCOUNTALLOC!AE580</f>
        <v>0</v>
      </c>
      <c r="AF580" s="701">
        <f>[52]ACCOUNTALLOC!AF580</f>
        <v>0</v>
      </c>
      <c r="AG580" s="701">
        <f>[52]ACCOUNTALLOC!AG580</f>
        <v>0</v>
      </c>
      <c r="AH580" s="701">
        <f>[52]ACCOUNTALLOC!AH580</f>
        <v>0</v>
      </c>
      <c r="AI580" s="701">
        <f>[52]ACCOUNTALLOC!AI580</f>
        <v>0</v>
      </c>
      <c r="AJ580" s="698"/>
      <c r="AK580" s="701">
        <f>[52]ACCOUNTALLOC!AK580</f>
        <v>0</v>
      </c>
      <c r="AL580" s="701">
        <f>[52]ACCOUNTALLOC!AL580</f>
        <v>0</v>
      </c>
      <c r="AM580" s="701">
        <f>[52]ACCOUNTALLOC!AM580</f>
        <v>0</v>
      </c>
      <c r="AN580" s="701">
        <f>[52]ACCOUNTALLOC!AN580</f>
        <v>0</v>
      </c>
      <c r="AO580" s="701">
        <f>[52]ACCOUNTALLOC!AO580</f>
        <v>0</v>
      </c>
      <c r="AP580" s="701">
        <f>[52]ACCOUNTALLOC!AP580</f>
        <v>0</v>
      </c>
      <c r="AQ580" s="701">
        <f>[52]ACCOUNTALLOC!AQ580</f>
        <v>0</v>
      </c>
      <c r="AR580" s="698"/>
      <c r="AS580" s="701">
        <f>[52]ACCOUNTALLOC!AS580</f>
        <v>0</v>
      </c>
      <c r="AT580" s="701">
        <f>[52]ACCOUNTALLOC!AT580</f>
        <v>0</v>
      </c>
      <c r="AU580" s="701">
        <f>[52]ACCOUNTALLOC!AU580</f>
        <v>0</v>
      </c>
      <c r="AV580" s="701">
        <f>[52]ACCOUNTALLOC!AV580</f>
        <v>0</v>
      </c>
      <c r="AW580" s="701">
        <f>[52]ACCOUNTALLOC!AW580</f>
        <v>0</v>
      </c>
      <c r="AX580" s="701">
        <f>[52]ACCOUNTALLOC!AX580</f>
        <v>0</v>
      </c>
      <c r="AY580" s="701">
        <f>[52]ACCOUNTALLOC!AY580</f>
        <v>0</v>
      </c>
      <c r="AZ580" s="698"/>
      <c r="BA580" s="701">
        <f>[52]ACCOUNTALLOC!BA580</f>
        <v>0</v>
      </c>
      <c r="BB580" s="701">
        <f>[52]ACCOUNTALLOC!BB580</f>
        <v>0</v>
      </c>
      <c r="BC580" s="701">
        <f>[52]ACCOUNTALLOC!BC580</f>
        <v>0</v>
      </c>
      <c r="BD580" s="701">
        <f>[52]ACCOUNTALLOC!BD580</f>
        <v>0</v>
      </c>
      <c r="BE580" s="701">
        <f>[52]ACCOUNTALLOC!BE580</f>
        <v>0</v>
      </c>
      <c r="BF580" s="701">
        <f>[52]ACCOUNTALLOC!BF580</f>
        <v>0</v>
      </c>
      <c r="BG580" s="701">
        <f>[52]ACCOUNTALLOC!BG580</f>
        <v>0</v>
      </c>
      <c r="BH580" s="698"/>
      <c r="BI580" s="701">
        <f>[52]ACCOUNTALLOC!BI580</f>
        <v>0</v>
      </c>
      <c r="BJ580" s="701">
        <f>[52]ACCOUNTALLOC!BJ580</f>
        <v>0</v>
      </c>
      <c r="BK580" s="701">
        <f>[52]ACCOUNTALLOC!BK580</f>
        <v>0</v>
      </c>
      <c r="BL580" s="701">
        <f>[52]ACCOUNTALLOC!BL580</f>
        <v>0</v>
      </c>
      <c r="BM580" s="701">
        <f>[52]ACCOUNTALLOC!BM580</f>
        <v>0</v>
      </c>
      <c r="BN580" s="701">
        <f>[52]ACCOUNTALLOC!BN580</f>
        <v>0</v>
      </c>
      <c r="BO580" s="701">
        <f>[52]ACCOUNTALLOC!BO580</f>
        <v>0</v>
      </c>
      <c r="BP580" s="698"/>
      <c r="BQ580" s="701">
        <f>[52]ACCOUNTALLOC!BQ580</f>
        <v>0</v>
      </c>
      <c r="BR580" s="701">
        <f>[52]ACCOUNTALLOC!BR580</f>
        <v>0</v>
      </c>
      <c r="BS580" s="701">
        <f>[52]ACCOUNTALLOC!BS580</f>
        <v>0</v>
      </c>
      <c r="BT580" s="701">
        <f>[52]ACCOUNTALLOC!BT580</f>
        <v>0</v>
      </c>
      <c r="BU580" s="701">
        <f>[52]ACCOUNTALLOC!BU580</f>
        <v>0</v>
      </c>
      <c r="BV580" s="701">
        <f>[52]ACCOUNTALLOC!BV580</f>
        <v>0</v>
      </c>
      <c r="BW580" s="701">
        <f>[52]ACCOUNTALLOC!BW580</f>
        <v>0</v>
      </c>
      <c r="BX580" s="698"/>
      <c r="BY580" s="701">
        <f>[52]ACCOUNTALLOC!BY580</f>
        <v>0</v>
      </c>
      <c r="BZ580" s="701">
        <f>[52]ACCOUNTALLOC!BZ580</f>
        <v>0</v>
      </c>
      <c r="CA580" s="701">
        <f>[52]ACCOUNTALLOC!CA580</f>
        <v>0</v>
      </c>
      <c r="CB580" s="701">
        <f>[52]ACCOUNTALLOC!CB580</f>
        <v>0</v>
      </c>
      <c r="CC580" s="701">
        <f>[52]ACCOUNTALLOC!CC580</f>
        <v>0</v>
      </c>
      <c r="CD580" s="701">
        <f>[52]ACCOUNTALLOC!CD580</f>
        <v>0</v>
      </c>
      <c r="CE580" s="701">
        <f>[52]ACCOUNTALLOC!CE580</f>
        <v>0</v>
      </c>
      <c r="CF580" s="698"/>
      <c r="CG580" s="701">
        <f>[52]ACCOUNTALLOC!CG580</f>
        <v>0</v>
      </c>
      <c r="CH580" s="701">
        <f>[52]ACCOUNTALLOC!CH580</f>
        <v>0</v>
      </c>
      <c r="CI580" s="701">
        <f>[52]ACCOUNTALLOC!CI580</f>
        <v>0</v>
      </c>
      <c r="CJ580" s="701">
        <f>[52]ACCOUNTALLOC!CJ580</f>
        <v>0</v>
      </c>
      <c r="CK580" s="701">
        <f>[52]ACCOUNTALLOC!CK580</f>
        <v>0</v>
      </c>
      <c r="CL580" s="701">
        <f>[52]ACCOUNTALLOC!CL580</f>
        <v>0</v>
      </c>
      <c r="CM580" s="701">
        <f>[52]ACCOUNTALLOC!CM580</f>
        <v>0</v>
      </c>
      <c r="CN580" s="698">
        <f>[52]ACCOUNTALLOC!CN580</f>
        <v>0</v>
      </c>
      <c r="CO580" s="701">
        <f>[52]ACCOUNTALLOC!CO580</f>
        <v>0</v>
      </c>
      <c r="CP580" s="701">
        <f>[52]ACCOUNTALLOC!CP580</f>
        <v>0</v>
      </c>
      <c r="CQ580" s="701">
        <f>[52]ACCOUNTALLOC!CQ580</f>
        <v>0</v>
      </c>
      <c r="CR580" s="701">
        <f>[52]ACCOUNTALLOC!CR580</f>
        <v>0</v>
      </c>
      <c r="CS580" s="701">
        <f>[52]ACCOUNTALLOC!CS580</f>
        <v>0</v>
      </c>
      <c r="CT580" s="701">
        <f>[52]ACCOUNTALLOC!CT580</f>
        <v>0</v>
      </c>
      <c r="CU580" s="701">
        <f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>[52]ACCOUNTALLOC!E581</f>
        <v>0</v>
      </c>
      <c r="F581" s="701">
        <f>[52]ACCOUNTALLOC!F581</f>
        <v>0</v>
      </c>
      <c r="G581" s="701">
        <f>[52]ACCOUNTALLOC!G581</f>
        <v>0</v>
      </c>
      <c r="H581" s="701">
        <f>[52]ACCOUNTALLOC!H581</f>
        <v>0</v>
      </c>
      <c r="I581" s="701">
        <f>[52]ACCOUNTALLOC!I581</f>
        <v>0</v>
      </c>
      <c r="J581" s="701">
        <f>[52]ACCOUNTALLOC!J581</f>
        <v>0</v>
      </c>
      <c r="K581" s="701">
        <f>[52]ACCOUNTALLOC!K581</f>
        <v>0</v>
      </c>
      <c r="L581" s="698"/>
      <c r="M581" s="701">
        <f>[52]ACCOUNTALLOC!M581</f>
        <v>0</v>
      </c>
      <c r="N581" s="701">
        <f>[52]ACCOUNTALLOC!N581</f>
        <v>0</v>
      </c>
      <c r="O581" s="701">
        <f>[52]ACCOUNTALLOC!O581</f>
        <v>0</v>
      </c>
      <c r="P581" s="701">
        <f>[52]ACCOUNTALLOC!P581</f>
        <v>0</v>
      </c>
      <c r="Q581" s="701">
        <f>[52]ACCOUNTALLOC!Q581</f>
        <v>0</v>
      </c>
      <c r="R581" s="701">
        <f>[52]ACCOUNTALLOC!R581</f>
        <v>0</v>
      </c>
      <c r="S581" s="701">
        <f>[52]ACCOUNTALLOC!S581</f>
        <v>0</v>
      </c>
      <c r="T581" s="698"/>
      <c r="U581" s="701">
        <f>[52]ACCOUNTALLOC!U581</f>
        <v>0</v>
      </c>
      <c r="V581" s="701">
        <f>[52]ACCOUNTALLOC!V581</f>
        <v>0</v>
      </c>
      <c r="W581" s="701">
        <f>[52]ACCOUNTALLOC!W581</f>
        <v>0</v>
      </c>
      <c r="X581" s="701">
        <f>[52]ACCOUNTALLOC!X581</f>
        <v>0</v>
      </c>
      <c r="Y581" s="701">
        <f>[52]ACCOUNTALLOC!Y581</f>
        <v>0</v>
      </c>
      <c r="Z581" s="701">
        <f>[52]ACCOUNTALLOC!Z581</f>
        <v>0</v>
      </c>
      <c r="AA581" s="701">
        <f>[52]ACCOUNTALLOC!AA581</f>
        <v>0</v>
      </c>
      <c r="AB581" s="698"/>
      <c r="AC581" s="701">
        <f>[52]ACCOUNTALLOC!AC581</f>
        <v>0</v>
      </c>
      <c r="AD581" s="701">
        <f>[52]ACCOUNTALLOC!AD581</f>
        <v>0</v>
      </c>
      <c r="AE581" s="701">
        <f>[52]ACCOUNTALLOC!AE581</f>
        <v>0</v>
      </c>
      <c r="AF581" s="701">
        <f>[52]ACCOUNTALLOC!AF581</f>
        <v>0</v>
      </c>
      <c r="AG581" s="701">
        <f>[52]ACCOUNTALLOC!AG581</f>
        <v>0</v>
      </c>
      <c r="AH581" s="701">
        <f>[52]ACCOUNTALLOC!AH581</f>
        <v>0</v>
      </c>
      <c r="AI581" s="701">
        <f>[52]ACCOUNTALLOC!AI581</f>
        <v>0</v>
      </c>
      <c r="AJ581" s="698"/>
      <c r="AK581" s="701">
        <f>[52]ACCOUNTALLOC!AK581</f>
        <v>0</v>
      </c>
      <c r="AL581" s="701">
        <f>[52]ACCOUNTALLOC!AL581</f>
        <v>0</v>
      </c>
      <c r="AM581" s="701">
        <f>[52]ACCOUNTALLOC!AM581</f>
        <v>0</v>
      </c>
      <c r="AN581" s="701">
        <f>[52]ACCOUNTALLOC!AN581</f>
        <v>0</v>
      </c>
      <c r="AO581" s="701">
        <f>[52]ACCOUNTALLOC!AO581</f>
        <v>0</v>
      </c>
      <c r="AP581" s="701">
        <f>[52]ACCOUNTALLOC!AP581</f>
        <v>0</v>
      </c>
      <c r="AQ581" s="701">
        <f>[52]ACCOUNTALLOC!AQ581</f>
        <v>0</v>
      </c>
      <c r="AR581" s="698"/>
      <c r="AS581" s="701">
        <f>[52]ACCOUNTALLOC!AS581</f>
        <v>0</v>
      </c>
      <c r="AT581" s="701">
        <f>[52]ACCOUNTALLOC!AT581</f>
        <v>0</v>
      </c>
      <c r="AU581" s="701">
        <f>[52]ACCOUNTALLOC!AU581</f>
        <v>0</v>
      </c>
      <c r="AV581" s="701">
        <f>[52]ACCOUNTALLOC!AV581</f>
        <v>0</v>
      </c>
      <c r="AW581" s="701">
        <f>[52]ACCOUNTALLOC!AW581</f>
        <v>0</v>
      </c>
      <c r="AX581" s="701">
        <f>[52]ACCOUNTALLOC!AX581</f>
        <v>0</v>
      </c>
      <c r="AY581" s="701">
        <f>[52]ACCOUNTALLOC!AY581</f>
        <v>0</v>
      </c>
      <c r="AZ581" s="698"/>
      <c r="BA581" s="701">
        <f>[52]ACCOUNTALLOC!BA581</f>
        <v>0</v>
      </c>
      <c r="BB581" s="701">
        <f>[52]ACCOUNTALLOC!BB581</f>
        <v>0</v>
      </c>
      <c r="BC581" s="701">
        <f>[52]ACCOUNTALLOC!BC581</f>
        <v>0</v>
      </c>
      <c r="BD581" s="701">
        <f>[52]ACCOUNTALLOC!BD581</f>
        <v>0</v>
      </c>
      <c r="BE581" s="701">
        <f>[52]ACCOUNTALLOC!BE581</f>
        <v>0</v>
      </c>
      <c r="BF581" s="701">
        <f>[52]ACCOUNTALLOC!BF581</f>
        <v>0</v>
      </c>
      <c r="BG581" s="701">
        <f>[52]ACCOUNTALLOC!BG581</f>
        <v>0</v>
      </c>
      <c r="BH581" s="698"/>
      <c r="BI581" s="701">
        <f>[52]ACCOUNTALLOC!BI581</f>
        <v>0</v>
      </c>
      <c r="BJ581" s="701">
        <f>[52]ACCOUNTALLOC!BJ581</f>
        <v>0</v>
      </c>
      <c r="BK581" s="701">
        <f>[52]ACCOUNTALLOC!BK581</f>
        <v>0</v>
      </c>
      <c r="BL581" s="701">
        <f>[52]ACCOUNTALLOC!BL581</f>
        <v>0</v>
      </c>
      <c r="BM581" s="701">
        <f>[52]ACCOUNTALLOC!BM581</f>
        <v>0</v>
      </c>
      <c r="BN581" s="701">
        <f>[52]ACCOUNTALLOC!BN581</f>
        <v>0</v>
      </c>
      <c r="BO581" s="701">
        <f>[52]ACCOUNTALLOC!BO581</f>
        <v>0</v>
      </c>
      <c r="BP581" s="698"/>
      <c r="BQ581" s="701">
        <f>[52]ACCOUNTALLOC!BQ581</f>
        <v>0</v>
      </c>
      <c r="BR581" s="701">
        <f>[52]ACCOUNTALLOC!BR581</f>
        <v>0</v>
      </c>
      <c r="BS581" s="701">
        <f>[52]ACCOUNTALLOC!BS581</f>
        <v>0</v>
      </c>
      <c r="BT581" s="701">
        <f>[52]ACCOUNTALLOC!BT581</f>
        <v>0</v>
      </c>
      <c r="BU581" s="701">
        <f>[52]ACCOUNTALLOC!BU581</f>
        <v>0</v>
      </c>
      <c r="BV581" s="701">
        <f>[52]ACCOUNTALLOC!BV581</f>
        <v>0</v>
      </c>
      <c r="BW581" s="701">
        <f>[52]ACCOUNTALLOC!BW581</f>
        <v>0</v>
      </c>
      <c r="BX581" s="698"/>
      <c r="BY581" s="701">
        <f>[52]ACCOUNTALLOC!BY581</f>
        <v>0</v>
      </c>
      <c r="BZ581" s="701">
        <f>[52]ACCOUNTALLOC!BZ581</f>
        <v>0</v>
      </c>
      <c r="CA581" s="701">
        <f>[52]ACCOUNTALLOC!CA581</f>
        <v>0</v>
      </c>
      <c r="CB581" s="701">
        <f>[52]ACCOUNTALLOC!CB581</f>
        <v>0</v>
      </c>
      <c r="CC581" s="701">
        <f>[52]ACCOUNTALLOC!CC581</f>
        <v>0</v>
      </c>
      <c r="CD581" s="701">
        <f>[52]ACCOUNTALLOC!CD581</f>
        <v>0</v>
      </c>
      <c r="CE581" s="701">
        <f>[52]ACCOUNTALLOC!CE581</f>
        <v>0</v>
      </c>
      <c r="CF581" s="698"/>
      <c r="CG581" s="701">
        <f>[52]ACCOUNTALLOC!CG581</f>
        <v>0</v>
      </c>
      <c r="CH581" s="701">
        <f>[52]ACCOUNTALLOC!CH581</f>
        <v>0</v>
      </c>
      <c r="CI581" s="701">
        <f>[52]ACCOUNTALLOC!CI581</f>
        <v>0</v>
      </c>
      <c r="CJ581" s="701">
        <f>[52]ACCOUNTALLOC!CJ581</f>
        <v>0</v>
      </c>
      <c r="CK581" s="701">
        <f>[52]ACCOUNTALLOC!CK581</f>
        <v>0</v>
      </c>
      <c r="CL581" s="701">
        <f>[52]ACCOUNTALLOC!CL581</f>
        <v>0</v>
      </c>
      <c r="CM581" s="701">
        <f>[52]ACCOUNTALLOC!CM581</f>
        <v>0</v>
      </c>
      <c r="CN581" s="698">
        <f>[52]ACCOUNTALLOC!CN581</f>
        <v>0</v>
      </c>
      <c r="CO581" s="701">
        <f>[52]ACCOUNTALLOC!CO581</f>
        <v>0</v>
      </c>
      <c r="CP581" s="701">
        <f>[52]ACCOUNTALLOC!CP581</f>
        <v>0</v>
      </c>
      <c r="CQ581" s="701">
        <f>[52]ACCOUNTALLOC!CQ581</f>
        <v>0</v>
      </c>
      <c r="CR581" s="701">
        <f>[52]ACCOUNTALLOC!CR581</f>
        <v>0</v>
      </c>
      <c r="CS581" s="701">
        <f>[52]ACCOUNTALLOC!CS581</f>
        <v>0</v>
      </c>
      <c r="CT581" s="701">
        <f>[52]ACCOUNTALLOC!CT581</f>
        <v>0</v>
      </c>
      <c r="CU581" s="701">
        <f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>[52]ACCOUNTALLOC!E582</f>
        <v>0</v>
      </c>
      <c r="F582" s="701">
        <f>[52]ACCOUNTALLOC!F582</f>
        <v>0</v>
      </c>
      <c r="G582" s="701">
        <f>[52]ACCOUNTALLOC!G582</f>
        <v>0</v>
      </c>
      <c r="H582" s="701">
        <f>[52]ACCOUNTALLOC!H582</f>
        <v>0</v>
      </c>
      <c r="I582" s="701">
        <f>[52]ACCOUNTALLOC!I582</f>
        <v>0</v>
      </c>
      <c r="J582" s="701">
        <f>[52]ACCOUNTALLOC!J582</f>
        <v>0</v>
      </c>
      <c r="K582" s="701">
        <f>[52]ACCOUNTALLOC!K582</f>
        <v>0</v>
      </c>
      <c r="L582" s="698"/>
      <c r="M582" s="701">
        <f>[52]ACCOUNTALLOC!M582</f>
        <v>0</v>
      </c>
      <c r="N582" s="701">
        <f>[52]ACCOUNTALLOC!N582</f>
        <v>0</v>
      </c>
      <c r="O582" s="701">
        <f>[52]ACCOUNTALLOC!O582</f>
        <v>0</v>
      </c>
      <c r="P582" s="701">
        <f>[52]ACCOUNTALLOC!P582</f>
        <v>0</v>
      </c>
      <c r="Q582" s="701">
        <f>[52]ACCOUNTALLOC!Q582</f>
        <v>0</v>
      </c>
      <c r="R582" s="701">
        <f>[52]ACCOUNTALLOC!R582</f>
        <v>0</v>
      </c>
      <c r="S582" s="701">
        <f>[52]ACCOUNTALLOC!S582</f>
        <v>0</v>
      </c>
      <c r="T582" s="698"/>
      <c r="U582" s="701">
        <f>[52]ACCOUNTALLOC!U582</f>
        <v>0</v>
      </c>
      <c r="V582" s="701">
        <f>[52]ACCOUNTALLOC!V582</f>
        <v>0</v>
      </c>
      <c r="W582" s="701">
        <f>[52]ACCOUNTALLOC!W582</f>
        <v>0</v>
      </c>
      <c r="X582" s="701">
        <f>[52]ACCOUNTALLOC!X582</f>
        <v>0</v>
      </c>
      <c r="Y582" s="701">
        <f>[52]ACCOUNTALLOC!Y582</f>
        <v>0</v>
      </c>
      <c r="Z582" s="701">
        <f>[52]ACCOUNTALLOC!Z582</f>
        <v>0</v>
      </c>
      <c r="AA582" s="701">
        <f>[52]ACCOUNTALLOC!AA582</f>
        <v>0</v>
      </c>
      <c r="AB582" s="698"/>
      <c r="AC582" s="701">
        <f>[52]ACCOUNTALLOC!AC582</f>
        <v>0</v>
      </c>
      <c r="AD582" s="701">
        <f>[52]ACCOUNTALLOC!AD582</f>
        <v>0</v>
      </c>
      <c r="AE582" s="701">
        <f>[52]ACCOUNTALLOC!AE582</f>
        <v>0</v>
      </c>
      <c r="AF582" s="701">
        <f>[52]ACCOUNTALLOC!AF582</f>
        <v>0</v>
      </c>
      <c r="AG582" s="701">
        <f>[52]ACCOUNTALLOC!AG582</f>
        <v>0</v>
      </c>
      <c r="AH582" s="701">
        <f>[52]ACCOUNTALLOC!AH582</f>
        <v>0</v>
      </c>
      <c r="AI582" s="701">
        <f>[52]ACCOUNTALLOC!AI582</f>
        <v>0</v>
      </c>
      <c r="AJ582" s="698"/>
      <c r="AK582" s="701">
        <f>[52]ACCOUNTALLOC!AK582</f>
        <v>0</v>
      </c>
      <c r="AL582" s="701">
        <f>[52]ACCOUNTALLOC!AL582</f>
        <v>0</v>
      </c>
      <c r="AM582" s="701">
        <f>[52]ACCOUNTALLOC!AM582</f>
        <v>0</v>
      </c>
      <c r="AN582" s="701">
        <f>[52]ACCOUNTALLOC!AN582</f>
        <v>0</v>
      </c>
      <c r="AO582" s="701">
        <f>[52]ACCOUNTALLOC!AO582</f>
        <v>0</v>
      </c>
      <c r="AP582" s="701">
        <f>[52]ACCOUNTALLOC!AP582</f>
        <v>0</v>
      </c>
      <c r="AQ582" s="701">
        <f>[52]ACCOUNTALLOC!AQ582</f>
        <v>0</v>
      </c>
      <c r="AR582" s="698"/>
      <c r="AS582" s="701">
        <f>[52]ACCOUNTALLOC!AS582</f>
        <v>0</v>
      </c>
      <c r="AT582" s="701">
        <f>[52]ACCOUNTALLOC!AT582</f>
        <v>0</v>
      </c>
      <c r="AU582" s="701">
        <f>[52]ACCOUNTALLOC!AU582</f>
        <v>0</v>
      </c>
      <c r="AV582" s="701">
        <f>[52]ACCOUNTALLOC!AV582</f>
        <v>0</v>
      </c>
      <c r="AW582" s="701">
        <f>[52]ACCOUNTALLOC!AW582</f>
        <v>0</v>
      </c>
      <c r="AX582" s="701">
        <f>[52]ACCOUNTALLOC!AX582</f>
        <v>0</v>
      </c>
      <c r="AY582" s="701">
        <f>[52]ACCOUNTALLOC!AY582</f>
        <v>0</v>
      </c>
      <c r="AZ582" s="698"/>
      <c r="BA582" s="701">
        <f>[52]ACCOUNTALLOC!BA582</f>
        <v>0</v>
      </c>
      <c r="BB582" s="701">
        <f>[52]ACCOUNTALLOC!BB582</f>
        <v>0</v>
      </c>
      <c r="BC582" s="701">
        <f>[52]ACCOUNTALLOC!BC582</f>
        <v>0</v>
      </c>
      <c r="BD582" s="701">
        <f>[52]ACCOUNTALLOC!BD582</f>
        <v>0</v>
      </c>
      <c r="BE582" s="701">
        <f>[52]ACCOUNTALLOC!BE582</f>
        <v>0</v>
      </c>
      <c r="BF582" s="701">
        <f>[52]ACCOUNTALLOC!BF582</f>
        <v>0</v>
      </c>
      <c r="BG582" s="701">
        <f>[52]ACCOUNTALLOC!BG582</f>
        <v>0</v>
      </c>
      <c r="BH582" s="698"/>
      <c r="BI582" s="701">
        <f>[52]ACCOUNTALLOC!BI582</f>
        <v>0</v>
      </c>
      <c r="BJ582" s="701">
        <f>[52]ACCOUNTALLOC!BJ582</f>
        <v>0</v>
      </c>
      <c r="BK582" s="701">
        <f>[52]ACCOUNTALLOC!BK582</f>
        <v>0</v>
      </c>
      <c r="BL582" s="701">
        <f>[52]ACCOUNTALLOC!BL582</f>
        <v>0</v>
      </c>
      <c r="BM582" s="701">
        <f>[52]ACCOUNTALLOC!BM582</f>
        <v>0</v>
      </c>
      <c r="BN582" s="701">
        <f>[52]ACCOUNTALLOC!BN582</f>
        <v>0</v>
      </c>
      <c r="BO582" s="701">
        <f>[52]ACCOUNTALLOC!BO582</f>
        <v>0</v>
      </c>
      <c r="BP582" s="698"/>
      <c r="BQ582" s="701">
        <f>[52]ACCOUNTALLOC!BQ582</f>
        <v>0</v>
      </c>
      <c r="BR582" s="701">
        <f>[52]ACCOUNTALLOC!BR582</f>
        <v>0</v>
      </c>
      <c r="BS582" s="701">
        <f>[52]ACCOUNTALLOC!BS582</f>
        <v>0</v>
      </c>
      <c r="BT582" s="701">
        <f>[52]ACCOUNTALLOC!BT582</f>
        <v>0</v>
      </c>
      <c r="BU582" s="701">
        <f>[52]ACCOUNTALLOC!BU582</f>
        <v>0</v>
      </c>
      <c r="BV582" s="701">
        <f>[52]ACCOUNTALLOC!BV582</f>
        <v>0</v>
      </c>
      <c r="BW582" s="701">
        <f>[52]ACCOUNTALLOC!BW582</f>
        <v>0</v>
      </c>
      <c r="BX582" s="698"/>
      <c r="BY582" s="701">
        <f>[52]ACCOUNTALLOC!BY582</f>
        <v>0</v>
      </c>
      <c r="BZ582" s="701">
        <f>[52]ACCOUNTALLOC!BZ582</f>
        <v>0</v>
      </c>
      <c r="CA582" s="701">
        <f>[52]ACCOUNTALLOC!CA582</f>
        <v>0</v>
      </c>
      <c r="CB582" s="701">
        <f>[52]ACCOUNTALLOC!CB582</f>
        <v>0</v>
      </c>
      <c r="CC582" s="701">
        <f>[52]ACCOUNTALLOC!CC582</f>
        <v>0</v>
      </c>
      <c r="CD582" s="701">
        <f>[52]ACCOUNTALLOC!CD582</f>
        <v>0</v>
      </c>
      <c r="CE582" s="701">
        <f>[52]ACCOUNTALLOC!CE582</f>
        <v>0</v>
      </c>
      <c r="CF582" s="698"/>
      <c r="CG582" s="701">
        <f>[52]ACCOUNTALLOC!CG582</f>
        <v>0</v>
      </c>
      <c r="CH582" s="701">
        <f>[52]ACCOUNTALLOC!CH582</f>
        <v>0</v>
      </c>
      <c r="CI582" s="701">
        <f>[52]ACCOUNTALLOC!CI582</f>
        <v>0</v>
      </c>
      <c r="CJ582" s="701">
        <f>[52]ACCOUNTALLOC!CJ582</f>
        <v>0</v>
      </c>
      <c r="CK582" s="701">
        <f>[52]ACCOUNTALLOC!CK582</f>
        <v>0</v>
      </c>
      <c r="CL582" s="701">
        <f>[52]ACCOUNTALLOC!CL582</f>
        <v>0</v>
      </c>
      <c r="CM582" s="701">
        <f>[52]ACCOUNTALLOC!CM582</f>
        <v>0</v>
      </c>
      <c r="CN582" s="698">
        <f>[52]ACCOUNTALLOC!CN582</f>
        <v>0</v>
      </c>
      <c r="CO582" s="701">
        <f>[52]ACCOUNTALLOC!CO582</f>
        <v>0</v>
      </c>
      <c r="CP582" s="701">
        <f>[52]ACCOUNTALLOC!CP582</f>
        <v>0</v>
      </c>
      <c r="CQ582" s="701">
        <f>[52]ACCOUNTALLOC!CQ582</f>
        <v>0</v>
      </c>
      <c r="CR582" s="701">
        <f>[52]ACCOUNTALLOC!CR582</f>
        <v>0</v>
      </c>
      <c r="CS582" s="701">
        <f>[52]ACCOUNTALLOC!CS582</f>
        <v>0</v>
      </c>
      <c r="CT582" s="701">
        <f>[52]ACCOUNTALLOC!CT582</f>
        <v>0</v>
      </c>
      <c r="CU582" s="701">
        <f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>[52]ACCOUNTALLOC!E583</f>
        <v>0</v>
      </c>
      <c r="F583" s="701">
        <f>[52]ACCOUNTALLOC!F583</f>
        <v>0</v>
      </c>
      <c r="G583" s="701">
        <f>[52]ACCOUNTALLOC!G583</f>
        <v>0</v>
      </c>
      <c r="H583" s="701">
        <f>[52]ACCOUNTALLOC!H583</f>
        <v>0</v>
      </c>
      <c r="I583" s="701">
        <f>[52]ACCOUNTALLOC!I583</f>
        <v>0</v>
      </c>
      <c r="J583" s="701">
        <f>[52]ACCOUNTALLOC!J583</f>
        <v>0</v>
      </c>
      <c r="K583" s="701">
        <f>[52]ACCOUNTALLOC!K583</f>
        <v>0</v>
      </c>
      <c r="L583" s="698"/>
      <c r="M583" s="701">
        <f>[52]ACCOUNTALLOC!M583</f>
        <v>0</v>
      </c>
      <c r="N583" s="701">
        <f>[52]ACCOUNTALLOC!N583</f>
        <v>0</v>
      </c>
      <c r="O583" s="701">
        <f>[52]ACCOUNTALLOC!O583</f>
        <v>0</v>
      </c>
      <c r="P583" s="701">
        <f>[52]ACCOUNTALLOC!P583</f>
        <v>0</v>
      </c>
      <c r="Q583" s="701">
        <f>[52]ACCOUNTALLOC!Q583</f>
        <v>0</v>
      </c>
      <c r="R583" s="701">
        <f>[52]ACCOUNTALLOC!R583</f>
        <v>0</v>
      </c>
      <c r="S583" s="701">
        <f>[52]ACCOUNTALLOC!S583</f>
        <v>0</v>
      </c>
      <c r="T583" s="698"/>
      <c r="U583" s="701">
        <f>[52]ACCOUNTALLOC!U583</f>
        <v>0</v>
      </c>
      <c r="V583" s="701">
        <f>[52]ACCOUNTALLOC!V583</f>
        <v>0</v>
      </c>
      <c r="W583" s="701">
        <f>[52]ACCOUNTALLOC!W583</f>
        <v>0</v>
      </c>
      <c r="X583" s="701">
        <f>[52]ACCOUNTALLOC!X583</f>
        <v>0</v>
      </c>
      <c r="Y583" s="701">
        <f>[52]ACCOUNTALLOC!Y583</f>
        <v>0</v>
      </c>
      <c r="Z583" s="701">
        <f>[52]ACCOUNTALLOC!Z583</f>
        <v>0</v>
      </c>
      <c r="AA583" s="701">
        <f>[52]ACCOUNTALLOC!AA583</f>
        <v>0</v>
      </c>
      <c r="AB583" s="698"/>
      <c r="AC583" s="701">
        <f>[52]ACCOUNTALLOC!AC583</f>
        <v>0</v>
      </c>
      <c r="AD583" s="701">
        <f>[52]ACCOUNTALLOC!AD583</f>
        <v>0</v>
      </c>
      <c r="AE583" s="701">
        <f>[52]ACCOUNTALLOC!AE583</f>
        <v>0</v>
      </c>
      <c r="AF583" s="701">
        <f>[52]ACCOUNTALLOC!AF583</f>
        <v>0</v>
      </c>
      <c r="AG583" s="701">
        <f>[52]ACCOUNTALLOC!AG583</f>
        <v>0</v>
      </c>
      <c r="AH583" s="701">
        <f>[52]ACCOUNTALLOC!AH583</f>
        <v>0</v>
      </c>
      <c r="AI583" s="701">
        <f>[52]ACCOUNTALLOC!AI583</f>
        <v>0</v>
      </c>
      <c r="AJ583" s="698"/>
      <c r="AK583" s="701">
        <f>[52]ACCOUNTALLOC!AK583</f>
        <v>0</v>
      </c>
      <c r="AL583" s="701">
        <f>[52]ACCOUNTALLOC!AL583</f>
        <v>0</v>
      </c>
      <c r="AM583" s="701">
        <f>[52]ACCOUNTALLOC!AM583</f>
        <v>0</v>
      </c>
      <c r="AN583" s="701">
        <f>[52]ACCOUNTALLOC!AN583</f>
        <v>0</v>
      </c>
      <c r="AO583" s="701">
        <f>[52]ACCOUNTALLOC!AO583</f>
        <v>0</v>
      </c>
      <c r="AP583" s="701">
        <f>[52]ACCOUNTALLOC!AP583</f>
        <v>0</v>
      </c>
      <c r="AQ583" s="701">
        <f>[52]ACCOUNTALLOC!AQ583</f>
        <v>0</v>
      </c>
      <c r="AR583" s="698"/>
      <c r="AS583" s="701">
        <f>[52]ACCOUNTALLOC!AS583</f>
        <v>0</v>
      </c>
      <c r="AT583" s="701">
        <f>[52]ACCOUNTALLOC!AT583</f>
        <v>0</v>
      </c>
      <c r="AU583" s="701">
        <f>[52]ACCOUNTALLOC!AU583</f>
        <v>0</v>
      </c>
      <c r="AV583" s="701">
        <f>[52]ACCOUNTALLOC!AV583</f>
        <v>0</v>
      </c>
      <c r="AW583" s="701">
        <f>[52]ACCOUNTALLOC!AW583</f>
        <v>0</v>
      </c>
      <c r="AX583" s="701">
        <f>[52]ACCOUNTALLOC!AX583</f>
        <v>0</v>
      </c>
      <c r="AY583" s="701">
        <f>[52]ACCOUNTALLOC!AY583</f>
        <v>0</v>
      </c>
      <c r="AZ583" s="698"/>
      <c r="BA583" s="701">
        <f>[52]ACCOUNTALLOC!BA583</f>
        <v>0</v>
      </c>
      <c r="BB583" s="701">
        <f>[52]ACCOUNTALLOC!BB583</f>
        <v>0</v>
      </c>
      <c r="BC583" s="701">
        <f>[52]ACCOUNTALLOC!BC583</f>
        <v>0</v>
      </c>
      <c r="BD583" s="701">
        <f>[52]ACCOUNTALLOC!BD583</f>
        <v>0</v>
      </c>
      <c r="BE583" s="701">
        <f>[52]ACCOUNTALLOC!BE583</f>
        <v>0</v>
      </c>
      <c r="BF583" s="701">
        <f>[52]ACCOUNTALLOC!BF583</f>
        <v>0</v>
      </c>
      <c r="BG583" s="701">
        <f>[52]ACCOUNTALLOC!BG583</f>
        <v>0</v>
      </c>
      <c r="BH583" s="698"/>
      <c r="BI583" s="701">
        <f>[52]ACCOUNTALLOC!BI583</f>
        <v>0</v>
      </c>
      <c r="BJ583" s="701">
        <f>[52]ACCOUNTALLOC!BJ583</f>
        <v>0</v>
      </c>
      <c r="BK583" s="701">
        <f>[52]ACCOUNTALLOC!BK583</f>
        <v>0</v>
      </c>
      <c r="BL583" s="701">
        <f>[52]ACCOUNTALLOC!BL583</f>
        <v>0</v>
      </c>
      <c r="BM583" s="701">
        <f>[52]ACCOUNTALLOC!BM583</f>
        <v>0</v>
      </c>
      <c r="BN583" s="701">
        <f>[52]ACCOUNTALLOC!BN583</f>
        <v>0</v>
      </c>
      <c r="BO583" s="701">
        <f>[52]ACCOUNTALLOC!BO583</f>
        <v>0</v>
      </c>
      <c r="BP583" s="698"/>
      <c r="BQ583" s="701">
        <f>[52]ACCOUNTALLOC!BQ583</f>
        <v>0</v>
      </c>
      <c r="BR583" s="701">
        <f>[52]ACCOUNTALLOC!BR583</f>
        <v>0</v>
      </c>
      <c r="BS583" s="701">
        <f>[52]ACCOUNTALLOC!BS583</f>
        <v>0</v>
      </c>
      <c r="BT583" s="701">
        <f>[52]ACCOUNTALLOC!BT583</f>
        <v>0</v>
      </c>
      <c r="BU583" s="701">
        <f>[52]ACCOUNTALLOC!BU583</f>
        <v>0</v>
      </c>
      <c r="BV583" s="701">
        <f>[52]ACCOUNTALLOC!BV583</f>
        <v>0</v>
      </c>
      <c r="BW583" s="701">
        <f>[52]ACCOUNTALLOC!BW583</f>
        <v>0</v>
      </c>
      <c r="BX583" s="698"/>
      <c r="BY583" s="701">
        <f>[52]ACCOUNTALLOC!BY583</f>
        <v>0</v>
      </c>
      <c r="BZ583" s="701">
        <f>[52]ACCOUNTALLOC!BZ583</f>
        <v>0</v>
      </c>
      <c r="CA583" s="701">
        <f>[52]ACCOUNTALLOC!CA583</f>
        <v>0</v>
      </c>
      <c r="CB583" s="701">
        <f>[52]ACCOUNTALLOC!CB583</f>
        <v>0</v>
      </c>
      <c r="CC583" s="701">
        <f>[52]ACCOUNTALLOC!CC583</f>
        <v>0</v>
      </c>
      <c r="CD583" s="701">
        <f>[52]ACCOUNTALLOC!CD583</f>
        <v>0</v>
      </c>
      <c r="CE583" s="701">
        <f>[52]ACCOUNTALLOC!CE583</f>
        <v>0</v>
      </c>
      <c r="CF583" s="698"/>
      <c r="CG583" s="701">
        <f>[52]ACCOUNTALLOC!CG583</f>
        <v>0</v>
      </c>
      <c r="CH583" s="701">
        <f>[52]ACCOUNTALLOC!CH583</f>
        <v>0</v>
      </c>
      <c r="CI583" s="701">
        <f>[52]ACCOUNTALLOC!CI583</f>
        <v>0</v>
      </c>
      <c r="CJ583" s="701">
        <f>[52]ACCOUNTALLOC!CJ583</f>
        <v>0</v>
      </c>
      <c r="CK583" s="701">
        <f>[52]ACCOUNTALLOC!CK583</f>
        <v>0</v>
      </c>
      <c r="CL583" s="701">
        <f>[52]ACCOUNTALLOC!CL583</f>
        <v>0</v>
      </c>
      <c r="CM583" s="701">
        <f>[52]ACCOUNTALLOC!CM583</f>
        <v>0</v>
      </c>
      <c r="CN583" s="698">
        <f>[52]ACCOUNTALLOC!CN583</f>
        <v>0</v>
      </c>
      <c r="CO583" s="701">
        <f>[52]ACCOUNTALLOC!CO583</f>
        <v>0</v>
      </c>
      <c r="CP583" s="701">
        <f>[52]ACCOUNTALLOC!CP583</f>
        <v>0</v>
      </c>
      <c r="CQ583" s="701">
        <f>[52]ACCOUNTALLOC!CQ583</f>
        <v>0</v>
      </c>
      <c r="CR583" s="701">
        <f>[52]ACCOUNTALLOC!CR583</f>
        <v>0</v>
      </c>
      <c r="CS583" s="701">
        <f>[52]ACCOUNTALLOC!CS583</f>
        <v>0</v>
      </c>
      <c r="CT583" s="701">
        <f>[52]ACCOUNTALLOC!CT583</f>
        <v>0</v>
      </c>
      <c r="CU583" s="701">
        <f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>[52]ACCOUNTALLOC!E584</f>
        <v>132573649.49257256</v>
      </c>
      <c r="F584" s="696">
        <f>[52]ACCOUNTALLOC!F584</f>
        <v>131033253.71915494</v>
      </c>
      <c r="G584" s="696">
        <f>[52]ACCOUNTALLOC!G584</f>
        <v>31276582.946933385</v>
      </c>
      <c r="H584" s="696">
        <f>[52]ACCOUNTALLOC!H584</f>
        <v>0</v>
      </c>
      <c r="I584" s="696">
        <f>[52]ACCOUNTALLOC!I584</f>
        <v>0</v>
      </c>
      <c r="J584" s="696">
        <f>[52]ACCOUNTALLOC!J584</f>
        <v>0</v>
      </c>
      <c r="K584" s="696">
        <f>[52]ACCOUNTALLOC!K584</f>
        <v>294883486.15866089</v>
      </c>
      <c r="L584" s="696"/>
      <c r="M584" s="696">
        <f>[52]ACCOUNTALLOC!M584</f>
        <v>24889387.227370612</v>
      </c>
      <c r="N584" s="696">
        <f>[52]ACCOUNTALLOC!N584</f>
        <v>33294012.243843861</v>
      </c>
      <c r="O584" s="696">
        <f>[52]ACCOUNTALLOC!O584</f>
        <v>4784629.7360489517</v>
      </c>
      <c r="P584" s="696">
        <f>[52]ACCOUNTALLOC!P584</f>
        <v>0</v>
      </c>
      <c r="Q584" s="696">
        <f>[52]ACCOUNTALLOC!Q584</f>
        <v>0</v>
      </c>
      <c r="R584" s="696">
        <f>[52]ACCOUNTALLOC!R584</f>
        <v>0</v>
      </c>
      <c r="S584" s="696">
        <f>[52]ACCOUNTALLOC!S584</f>
        <v>62968029.207263425</v>
      </c>
      <c r="T584" s="696"/>
      <c r="U584" s="696">
        <f>[52]ACCOUNTALLOC!U584</f>
        <v>21398377.3880652</v>
      </c>
      <c r="V584" s="696">
        <f>[52]ACCOUNTALLOC!V584</f>
        <v>37025491.265020557</v>
      </c>
      <c r="W584" s="696">
        <f>[52]ACCOUNTALLOC!W584</f>
        <v>1128654.8942531862</v>
      </c>
      <c r="X584" s="696">
        <f>[52]ACCOUNTALLOC!X584</f>
        <v>0</v>
      </c>
      <c r="Y584" s="696">
        <f>[52]ACCOUNTALLOC!Y584</f>
        <v>0</v>
      </c>
      <c r="Z584" s="696">
        <f>[52]ACCOUNTALLOC!Z584</f>
        <v>0</v>
      </c>
      <c r="AA584" s="696">
        <f>[52]ACCOUNTALLOC!AA584</f>
        <v>59552523.54733894</v>
      </c>
      <c r="AB584" s="696"/>
      <c r="AC584" s="696">
        <f>[52]ACCOUNTALLOC!AC584</f>
        <v>9553791.3868307881</v>
      </c>
      <c r="AD584" s="696">
        <f>[52]ACCOUNTALLOC!AD584</f>
        <v>23894986.459330026</v>
      </c>
      <c r="AE584" s="696">
        <f>[52]ACCOUNTALLOC!AE584</f>
        <v>217699.26017638404</v>
      </c>
      <c r="AF584" s="696">
        <f>[52]ACCOUNTALLOC!AF584</f>
        <v>0</v>
      </c>
      <c r="AG584" s="696">
        <f>[52]ACCOUNTALLOC!AG584</f>
        <v>0</v>
      </c>
      <c r="AH584" s="696">
        <f>[52]ACCOUNTALLOC!AH584</f>
        <v>0</v>
      </c>
      <c r="AI584" s="696">
        <f>[52]ACCOUNTALLOC!AI584</f>
        <v>33666477.106337197</v>
      </c>
      <c r="AJ584" s="696"/>
      <c r="AK584" s="696">
        <f>[52]ACCOUNTALLOC!AK584</f>
        <v>7358672.3996351948</v>
      </c>
      <c r="AL584" s="696">
        <f>[52]ACCOUNTALLOC!AL584</f>
        <v>16624764.525241263</v>
      </c>
      <c r="AM584" s="696">
        <f>[52]ACCOUNTALLOC!AM584</f>
        <v>1474817.8782609666</v>
      </c>
      <c r="AN584" s="696">
        <f>[52]ACCOUNTALLOC!AN584</f>
        <v>0</v>
      </c>
      <c r="AO584" s="696">
        <f>[52]ACCOUNTALLOC!AO584</f>
        <v>0</v>
      </c>
      <c r="AP584" s="696">
        <f>[52]ACCOUNTALLOC!AP584</f>
        <v>0</v>
      </c>
      <c r="AQ584" s="696">
        <f>[52]ACCOUNTALLOC!AQ584</f>
        <v>25458254.803137425</v>
      </c>
      <c r="AR584" s="696"/>
      <c r="AS584" s="696">
        <f>[52]ACCOUNTALLOC!AS584</f>
        <v>76223.012983571782</v>
      </c>
      <c r="AT584" s="696">
        <f>[52]ACCOUNTALLOC!AT584</f>
        <v>52494.495502264232</v>
      </c>
      <c r="AU584" s="696">
        <f>[52]ACCOUNTALLOC!AU584</f>
        <v>4431.7511304559466</v>
      </c>
      <c r="AV584" s="696">
        <f>[52]ACCOUNTALLOC!AV584</f>
        <v>0</v>
      </c>
      <c r="AW584" s="696">
        <f>[52]ACCOUNTALLOC!AW584</f>
        <v>0</v>
      </c>
      <c r="AX584" s="696">
        <f>[52]ACCOUNTALLOC!AX584</f>
        <v>0</v>
      </c>
      <c r="AY584" s="696">
        <f>[52]ACCOUNTALLOC!AY584</f>
        <v>133149.25961629197</v>
      </c>
      <c r="AZ584" s="696"/>
      <c r="BA584" s="696">
        <f>[52]ACCOUNTALLOC!BA584</f>
        <v>1424879.0858890347</v>
      </c>
      <c r="BB584" s="696">
        <f>[52]ACCOUNTALLOC!BB584</f>
        <v>1448822.6038085548</v>
      </c>
      <c r="BC584" s="696">
        <f>[52]ACCOUNTALLOC!BC584</f>
        <v>443862.15266289865</v>
      </c>
      <c r="BD584" s="696">
        <f>[52]ACCOUNTALLOC!BD584</f>
        <v>0</v>
      </c>
      <c r="BE584" s="696">
        <f>[52]ACCOUNTALLOC!BE584</f>
        <v>0</v>
      </c>
      <c r="BF584" s="696">
        <f>[52]ACCOUNTALLOC!BF584</f>
        <v>0</v>
      </c>
      <c r="BG584" s="696">
        <f>[52]ACCOUNTALLOC!BG584</f>
        <v>3317563.8423604881</v>
      </c>
      <c r="BH584" s="696"/>
      <c r="BI584" s="696">
        <f>[52]ACCOUNTALLOC!BI584</f>
        <v>1358917.5023181401</v>
      </c>
      <c r="BJ584" s="696">
        <f>[52]ACCOUNTALLOC!BJ584</f>
        <v>603334.50990201894</v>
      </c>
      <c r="BK584" s="696">
        <f>[52]ACCOUNTALLOC!BK584</f>
        <v>101821.1768258715</v>
      </c>
      <c r="BL584" s="696">
        <f>[52]ACCOUNTALLOC!BL584</f>
        <v>0</v>
      </c>
      <c r="BM584" s="696">
        <f>[52]ACCOUNTALLOC!BM584</f>
        <v>0</v>
      </c>
      <c r="BN584" s="696">
        <f>[52]ACCOUNTALLOC!BN584</f>
        <v>0</v>
      </c>
      <c r="BO584" s="696">
        <f>[52]ACCOUNTALLOC!BO584</f>
        <v>2064073.1890460306</v>
      </c>
      <c r="BP584" s="696"/>
      <c r="BQ584" s="696">
        <f>[52]ACCOUNTALLOC!BQ584</f>
        <v>1104233.4437844027</v>
      </c>
      <c r="BR584" s="696">
        <f>[52]ACCOUNTALLOC!BR584</f>
        <v>7195874.026491412</v>
      </c>
      <c r="BS584" s="696">
        <f>[52]ACCOUNTALLOC!BS584</f>
        <v>75473.870140254294</v>
      </c>
      <c r="BT584" s="696">
        <f>[52]ACCOUNTALLOC!BT584</f>
        <v>0</v>
      </c>
      <c r="BU584" s="696">
        <f>[52]ACCOUNTALLOC!BU584</f>
        <v>0</v>
      </c>
      <c r="BV584" s="696">
        <f>[52]ACCOUNTALLOC!BV584</f>
        <v>0</v>
      </c>
      <c r="BW584" s="696">
        <f>[52]ACCOUNTALLOC!BW584</f>
        <v>8375581.3404160691</v>
      </c>
      <c r="BX584" s="696"/>
      <c r="BY584" s="696">
        <f>[52]ACCOUNTALLOC!BY584</f>
        <v>528533.56128940149</v>
      </c>
      <c r="BZ584" s="696">
        <f>[52]ACCOUNTALLOC!BZ584</f>
        <v>3560830.4946117206</v>
      </c>
      <c r="CA584" s="696">
        <f>[52]ACCOUNTALLOC!CA584</f>
        <v>125015.06169329541</v>
      </c>
      <c r="CB584" s="696">
        <f>[52]ACCOUNTALLOC!CB584</f>
        <v>0</v>
      </c>
      <c r="CC584" s="696">
        <f>[52]ACCOUNTALLOC!CC584</f>
        <v>0</v>
      </c>
      <c r="CD584" s="696">
        <f>[52]ACCOUNTALLOC!CD584</f>
        <v>0</v>
      </c>
      <c r="CE584" s="696">
        <f>[52]ACCOUNTALLOC!CE584</f>
        <v>4214379.1175944181</v>
      </c>
      <c r="CF584" s="696"/>
      <c r="CG584" s="696">
        <f>[52]ACCOUNTALLOC!CG584</f>
        <v>1297076.2694169339</v>
      </c>
      <c r="CH584" s="696">
        <f>[52]ACCOUNTALLOC!CH584</f>
        <v>866472.44231045048</v>
      </c>
      <c r="CI584" s="696">
        <f>[52]ACCOUNTALLOC!CI584</f>
        <v>4113155.6727955556</v>
      </c>
      <c r="CJ584" s="696">
        <f>[52]ACCOUNTALLOC!CJ584</f>
        <v>0</v>
      </c>
      <c r="CK584" s="696">
        <f>[52]ACCOUNTALLOC!CK584</f>
        <v>0</v>
      </c>
      <c r="CL584" s="696">
        <f>[52]ACCOUNTALLOC!CL584</f>
        <v>0</v>
      </c>
      <c r="CM584" s="696">
        <f>[52]ACCOUNTALLOC!CM584</f>
        <v>6276704.38452294</v>
      </c>
      <c r="CN584" s="696">
        <f>[52]ACCOUNTALLOC!CN584</f>
        <v>0</v>
      </c>
      <c r="CO584" s="696">
        <f>[52]ACCOUNTALLOC!CO584</f>
        <v>70938.93133304143</v>
      </c>
      <c r="CP584" s="696">
        <f>[52]ACCOUNTALLOC!CP584</f>
        <v>84800.58170463024</v>
      </c>
      <c r="CQ584" s="696">
        <f>[52]ACCOUNTALLOC!CQ584</f>
        <v>1022.3906677407697</v>
      </c>
      <c r="CR584" s="696">
        <f>[52]ACCOUNTALLOC!CR584</f>
        <v>0</v>
      </c>
      <c r="CS584" s="696">
        <f>[52]ACCOUNTALLOC!CS584</f>
        <v>0</v>
      </c>
      <c r="CT584" s="696">
        <f>[52]ACCOUNTALLOC!CT584</f>
        <v>0</v>
      </c>
      <c r="CU584" s="696">
        <f>[52]ACCOUNTALLOC!CU584</f>
        <v>156761.90370541246</v>
      </c>
      <c r="CV584" s="66"/>
      <c r="CW584" s="66">
        <f>[52]ACCOUNTALLOC!CW570</f>
        <v>0</v>
      </c>
      <c r="CX584" s="66">
        <f>[52]ACCOUNTALLOC!CX570</f>
        <v>0</v>
      </c>
      <c r="CY584" s="66">
        <f>[52]ACCOUNTALLOC!CY570</f>
        <v>0</v>
      </c>
      <c r="CZ584" s="66">
        <f>[52]ACCOUNTALLOC!CZ570</f>
        <v>0</v>
      </c>
      <c r="DA584" s="66">
        <f>[52]ACCOUNTALLOC!DA570</f>
        <v>0</v>
      </c>
      <c r="DB584" s="66">
        <f>[52]ACCOUNTALLOC!DB570</f>
        <v>0</v>
      </c>
      <c r="DC584" s="66">
        <f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>[52]ACCOUNTALLOC!CW571</f>
        <v>0</v>
      </c>
      <c r="CX585" s="14">
        <f>[52]ACCOUNTALLOC!CX571</f>
        <v>0</v>
      </c>
      <c r="CY585" s="14">
        <f>[52]ACCOUNTALLOC!CY571</f>
        <v>0</v>
      </c>
      <c r="CZ585" s="14">
        <f>[52]ACCOUNTALLOC!CZ571</f>
        <v>0</v>
      </c>
      <c r="DA585" s="14">
        <f>[52]ACCOUNTALLOC!DA571</f>
        <v>0</v>
      </c>
      <c r="DB585" s="14">
        <f>[52]ACCOUNTALLOC!DB571</f>
        <v>0</v>
      </c>
      <c r="DC585" s="14">
        <f>[52]ACCOUNTALLOC!DC571</f>
        <v>0</v>
      </c>
    </row>
    <row r="586" spans="1:163">
      <c r="B586" s="12" t="s">
        <v>83</v>
      </c>
      <c r="D586" s="64"/>
      <c r="CW586" s="14">
        <f>[52]ACCOUNTALLOC!CW572</f>
        <v>0</v>
      </c>
      <c r="CX586" s="14">
        <f>[52]ACCOUNTALLOC!CX572</f>
        <v>0</v>
      </c>
      <c r="CY586" s="14">
        <f>[52]ACCOUNTALLOC!CY572</f>
        <v>0</v>
      </c>
      <c r="CZ586" s="14">
        <f>[52]ACCOUNTALLOC!CZ572</f>
        <v>0</v>
      </c>
      <c r="DA586" s="14">
        <f>[52]ACCOUNTALLOC!DA572</f>
        <v>0</v>
      </c>
      <c r="DB586" s="14">
        <f>[52]ACCOUNTALLOC!DB572</f>
        <v>0</v>
      </c>
      <c r="DC586" s="14">
        <f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>[52]ACCOUNTALLOC!E587</f>
        <v>0.47303596594063302</v>
      </c>
      <c r="F587" s="697">
        <f>[52]ACCOUNTALLOC!F587</f>
        <v>0.44264152901289139</v>
      </c>
      <c r="G587" s="697">
        <f>[52]ACCOUNTALLOC!G587</f>
        <v>6.2762468871423505E-2</v>
      </c>
      <c r="H587" s="697">
        <f>[52]ACCOUNTALLOC!H587</f>
        <v>0</v>
      </c>
      <c r="I587" s="697">
        <f>[52]ACCOUNTALLOC!I587</f>
        <v>0</v>
      </c>
      <c r="J587" s="697">
        <f>[52]ACCOUNTALLOC!J587</f>
        <v>0</v>
      </c>
      <c r="K587" s="697">
        <f>[52]ACCOUNTALLOC!K587</f>
        <v>0.97843996382494791</v>
      </c>
      <c r="L587" s="698"/>
      <c r="M587" s="697">
        <f>[52]ACCOUNTALLOC!M587</f>
        <v>8.9850673507091611E-2</v>
      </c>
      <c r="N587" s="697">
        <f>[52]ACCOUNTALLOC!N587</f>
        <v>0.11247001862729918</v>
      </c>
      <c r="O587" s="697">
        <f>[52]ACCOUNTALLOC!O587</f>
        <v>8.2546529032754886E-3</v>
      </c>
      <c r="P587" s="697">
        <f>[52]ACCOUNTALLOC!P587</f>
        <v>0</v>
      </c>
      <c r="Q587" s="697">
        <f>[52]ACCOUNTALLOC!Q587</f>
        <v>0</v>
      </c>
      <c r="R587" s="697">
        <f>[52]ACCOUNTALLOC!R587</f>
        <v>0</v>
      </c>
      <c r="S587" s="697">
        <f>[52]ACCOUNTALLOC!S587</f>
        <v>0.21057534503766628</v>
      </c>
      <c r="T587" s="698"/>
      <c r="U587" s="697">
        <f>[52]ACCOUNTALLOC!U587</f>
        <v>7.9127045678971372E-2</v>
      </c>
      <c r="V587" s="697">
        <f>[52]ACCOUNTALLOC!V587</f>
        <v>0.12507527364869475</v>
      </c>
      <c r="W587" s="697">
        <f>[52]ACCOUNTALLOC!W587</f>
        <v>2.0246939508913437E-3</v>
      </c>
      <c r="X587" s="697">
        <f>[52]ACCOUNTALLOC!X587</f>
        <v>0</v>
      </c>
      <c r="Y587" s="697">
        <f>[52]ACCOUNTALLOC!Y587</f>
        <v>0</v>
      </c>
      <c r="Z587" s="697">
        <f>[52]ACCOUNTALLOC!Z587</f>
        <v>0</v>
      </c>
      <c r="AA587" s="697">
        <f>[52]ACCOUNTALLOC!AA587</f>
        <v>0.20622701327855747</v>
      </c>
      <c r="AB587" s="698"/>
      <c r="AC587" s="697">
        <f>[52]ACCOUNTALLOC!AC587</f>
        <v>3.5802657600790343E-2</v>
      </c>
      <c r="AD587" s="697">
        <f>[52]ACCOUNTALLOC!AD587</f>
        <v>8.0719306297390714E-2</v>
      </c>
      <c r="AE587" s="697">
        <f>[52]ACCOUNTALLOC!AE587</f>
        <v>2.983035205134606E-4</v>
      </c>
      <c r="AF587" s="697">
        <f>[52]ACCOUNTALLOC!AF587</f>
        <v>0</v>
      </c>
      <c r="AG587" s="697">
        <f>[52]ACCOUNTALLOC!AG587</f>
        <v>0</v>
      </c>
      <c r="AH587" s="697">
        <f>[52]ACCOUNTALLOC!AH587</f>
        <v>0</v>
      </c>
      <c r="AI587" s="697">
        <f>[52]ACCOUNTALLOC!AI587</f>
        <v>0.11682026741869453</v>
      </c>
      <c r="AJ587" s="698"/>
      <c r="AK587" s="697">
        <f>[52]ACCOUNTALLOC!AK587</f>
        <v>2.7795296733093715E-2</v>
      </c>
      <c r="AL587" s="697">
        <f>[52]ACCOUNTALLOC!AL587</f>
        <v>5.6159875299321295E-2</v>
      </c>
      <c r="AM587" s="697">
        <f>[52]ACCOUNTALLOC!AM587</f>
        <v>2.6526541963929244E-3</v>
      </c>
      <c r="AN587" s="697">
        <f>[52]ACCOUNTALLOC!AN587</f>
        <v>0</v>
      </c>
      <c r="AO587" s="697">
        <f>[52]ACCOUNTALLOC!AO587</f>
        <v>0</v>
      </c>
      <c r="AP587" s="697">
        <f>[52]ACCOUNTALLOC!AP587</f>
        <v>0</v>
      </c>
      <c r="AQ587" s="697">
        <f>[52]ACCOUNTALLOC!AQ587</f>
        <v>8.660782622880793E-2</v>
      </c>
      <c r="AR587" s="698"/>
      <c r="AS587" s="697">
        <f>[52]ACCOUNTALLOC!AS587</f>
        <v>2.7444832766572506E-4</v>
      </c>
      <c r="AT587" s="697">
        <f>[52]ACCOUNTALLOC!AT587</f>
        <v>1.7733089192522911E-4</v>
      </c>
      <c r="AU587" s="697">
        <f>[52]ACCOUNTALLOC!AU587</f>
        <v>8.3185093117633373E-6</v>
      </c>
      <c r="AV587" s="697">
        <f>[52]ACCOUNTALLOC!AV587</f>
        <v>0</v>
      </c>
      <c r="AW587" s="697">
        <f>[52]ACCOUNTALLOC!AW587</f>
        <v>0</v>
      </c>
      <c r="AX587" s="697">
        <f>[52]ACCOUNTALLOC!AX587</f>
        <v>0</v>
      </c>
      <c r="AY587" s="697">
        <f>[52]ACCOUNTALLOC!AY587</f>
        <v>4.600977289027175E-4</v>
      </c>
      <c r="AZ587" s="698"/>
      <c r="BA587" s="697">
        <f>[52]ACCOUNTALLOC!BA587</f>
        <v>5.3014654185196269E-3</v>
      </c>
      <c r="BB587" s="697">
        <f>[52]ACCOUNTALLOC!BB587</f>
        <v>4.8942465703613091E-3</v>
      </c>
      <c r="BC587" s="697">
        <f>[52]ACCOUNTALLOC!BC587</f>
        <v>8.3086826224934248E-4</v>
      </c>
      <c r="BD587" s="697">
        <f>[52]ACCOUNTALLOC!BD587</f>
        <v>0</v>
      </c>
      <c r="BE587" s="697">
        <f>[52]ACCOUNTALLOC!BE587</f>
        <v>0</v>
      </c>
      <c r="BF587" s="697">
        <f>[52]ACCOUNTALLOC!BF587</f>
        <v>0</v>
      </c>
      <c r="BG587" s="697">
        <f>[52]ACCOUNTALLOC!BG587</f>
        <v>1.1026580251130277E-2</v>
      </c>
      <c r="BH587" s="698"/>
      <c r="BI587" s="697">
        <f>[52]ACCOUNTALLOC!BI587</f>
        <v>8.5612418029764985E-3</v>
      </c>
      <c r="BJ587" s="697">
        <f>[52]ACCOUNTALLOC!BJ587</f>
        <v>2.6811392980192598E-3</v>
      </c>
      <c r="BK587" s="697">
        <f>[52]ACCOUNTALLOC!BK587</f>
        <v>1.7775863326858465E-4</v>
      </c>
      <c r="BL587" s="697">
        <f>[52]ACCOUNTALLOC!BL587</f>
        <v>0</v>
      </c>
      <c r="BM587" s="697">
        <f>[52]ACCOUNTALLOC!BM587</f>
        <v>0</v>
      </c>
      <c r="BN587" s="697">
        <f>[52]ACCOUNTALLOC!BN587</f>
        <v>0</v>
      </c>
      <c r="BO587" s="697">
        <f>[52]ACCOUNTALLOC!BO587</f>
        <v>1.1420139734264343E-2</v>
      </c>
      <c r="BP587" s="698"/>
      <c r="BQ587" s="697">
        <f>[52]ACCOUNTALLOC!BQ587</f>
        <v>5.0061817193212269E-3</v>
      </c>
      <c r="BR587" s="697">
        <f>[52]ACCOUNTALLOC!BR587</f>
        <v>2.4308277412519799E-2</v>
      </c>
      <c r="BS587" s="697">
        <f>[52]ACCOUNTALLOC!BS587</f>
        <v>1.202582104969682E-4</v>
      </c>
      <c r="BT587" s="697">
        <f>[52]ACCOUNTALLOC!BT587</f>
        <v>0</v>
      </c>
      <c r="BU587" s="697">
        <f>[52]ACCOUNTALLOC!BU587</f>
        <v>0</v>
      </c>
      <c r="BV587" s="697">
        <f>[52]ACCOUNTALLOC!BV587</f>
        <v>0</v>
      </c>
      <c r="BW587" s="697">
        <f>[52]ACCOUNTALLOC!BW587</f>
        <v>2.9434717342337994E-2</v>
      </c>
      <c r="BX587" s="698"/>
      <c r="BY587" s="697">
        <f>[52]ACCOUNTALLOC!BY587</f>
        <v>2.4058649910324685E-3</v>
      </c>
      <c r="BZ587" s="697">
        <f>[52]ACCOUNTALLOC!BZ587</f>
        <v>1.5823862908553466E-2</v>
      </c>
      <c r="CA587" s="697">
        <f>[52]ACCOUNTALLOC!CA587</f>
        <v>1.9643864912936046E-4</v>
      </c>
      <c r="CB587" s="697">
        <f>[52]ACCOUNTALLOC!CB587</f>
        <v>0</v>
      </c>
      <c r="CC587" s="697">
        <f>[52]ACCOUNTALLOC!CC587</f>
        <v>0</v>
      </c>
      <c r="CD587" s="697">
        <f>[52]ACCOUNTALLOC!CD587</f>
        <v>0</v>
      </c>
      <c r="CE587" s="697">
        <f>[52]ACCOUNTALLOC!CE587</f>
        <v>1.8426166548715296E-2</v>
      </c>
      <c r="CF587" s="698"/>
      <c r="CG587" s="697">
        <f>[52]ACCOUNTALLOC!CG587</f>
        <v>4.0130828069407523E-3</v>
      </c>
      <c r="CH587" s="697">
        <f>[52]ACCOUNTALLOC!CH587</f>
        <v>2.9270179578526736E-3</v>
      </c>
      <c r="CI587" s="697">
        <f>[52]ACCOUNTALLOC!CI587</f>
        <v>1.0248084802900103E-2</v>
      </c>
      <c r="CJ587" s="697">
        <f>[52]ACCOUNTALLOC!CJ587</f>
        <v>0</v>
      </c>
      <c r="CK587" s="697">
        <f>[52]ACCOUNTALLOC!CK587</f>
        <v>0</v>
      </c>
      <c r="CL587" s="697">
        <f>[52]ACCOUNTALLOC!CL587</f>
        <v>0</v>
      </c>
      <c r="CM587" s="697">
        <f>[52]ACCOUNTALLOC!CM587</f>
        <v>1.7188185567693529E-2</v>
      </c>
      <c r="CN587" s="698">
        <f>[52]ACCOUNTALLOC!CN587</f>
        <v>0</v>
      </c>
      <c r="CO587" s="697">
        <f>[52]ACCOUNTALLOC!CO587</f>
        <v>2.5234642532971814E-4</v>
      </c>
      <c r="CP587" s="697">
        <f>[52]ACCOUNTALLOC!CP587</f>
        <v>2.8646361195740471E-4</v>
      </c>
      <c r="CQ587" s="697">
        <f>[52]ACCOUNTALLOC!CQ587</f>
        <v>1.8907517961122721E-6</v>
      </c>
      <c r="CR587" s="697">
        <f>[52]ACCOUNTALLOC!CR587</f>
        <v>0</v>
      </c>
      <c r="CS587" s="697">
        <f>[52]ACCOUNTALLOC!CS587</f>
        <v>0</v>
      </c>
      <c r="CT587" s="697">
        <f>[52]ACCOUNTALLOC!CT587</f>
        <v>0</v>
      </c>
      <c r="CU587" s="697">
        <f>[52]ACCOUNTALLOC!CU587</f>
        <v>5.4070078908323514E-4</v>
      </c>
      <c r="CW587" s="65">
        <f>[52]ACCOUNTALLOC!CW573</f>
        <v>0</v>
      </c>
      <c r="CX587" s="65">
        <f>[52]ACCOUNTALLOC!CX573</f>
        <v>0</v>
      </c>
      <c r="CY587" s="65">
        <f>[52]ACCOUNTALLOC!CY573</f>
        <v>0</v>
      </c>
      <c r="CZ587" s="65">
        <f>[52]ACCOUNTALLOC!CZ573</f>
        <v>0</v>
      </c>
      <c r="DA587" s="65">
        <f>[52]ACCOUNTALLOC!DA573</f>
        <v>0</v>
      </c>
      <c r="DB587" s="65">
        <f>[52]ACCOUNTALLOC!DB573</f>
        <v>0</v>
      </c>
      <c r="DC587" s="65">
        <f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>[52]ACCOUNTALLOC!E588</f>
        <v>1827817.343716271</v>
      </c>
      <c r="F588" s="697">
        <f>[52]ACCOUNTALLOC!F588</f>
        <v>1675464.3193245078</v>
      </c>
      <c r="G588" s="697">
        <f>[52]ACCOUNTALLOC!G588</f>
        <v>934876.95387031918</v>
      </c>
      <c r="H588" s="697">
        <f>[52]ACCOUNTALLOC!H588</f>
        <v>0</v>
      </c>
      <c r="I588" s="697">
        <f>[52]ACCOUNTALLOC!I588</f>
        <v>0</v>
      </c>
      <c r="J588" s="697">
        <f>[52]ACCOUNTALLOC!J588</f>
        <v>0</v>
      </c>
      <c r="K588" s="697">
        <f>[52]ACCOUNTALLOC!K588</f>
        <v>4438158.6169110974</v>
      </c>
      <c r="L588" s="698"/>
      <c r="M588" s="697">
        <f>[52]ACCOUNTALLOC!M588</f>
        <v>346956.05268002709</v>
      </c>
      <c r="N588" s="697">
        <f>[52]ACCOUNTALLOC!N588</f>
        <v>425715.82387226587</v>
      </c>
      <c r="O588" s="697">
        <f>[52]ACCOUNTALLOC!O588</f>
        <v>105650.61300255502</v>
      </c>
      <c r="P588" s="697">
        <f>[52]ACCOUNTALLOC!P588</f>
        <v>0</v>
      </c>
      <c r="Q588" s="697">
        <f>[52]ACCOUNTALLOC!Q588</f>
        <v>0</v>
      </c>
      <c r="R588" s="697">
        <f>[52]ACCOUNTALLOC!R588</f>
        <v>0</v>
      </c>
      <c r="S588" s="697">
        <f>[52]ACCOUNTALLOC!S588</f>
        <v>878322.48955484794</v>
      </c>
      <c r="T588" s="698"/>
      <c r="U588" s="697">
        <f>[52]ACCOUNTALLOC!U588</f>
        <v>305301.32474653405</v>
      </c>
      <c r="V588" s="697">
        <f>[52]ACCOUNTALLOC!V588</f>
        <v>473428.59739225643</v>
      </c>
      <c r="W588" s="697">
        <f>[52]ACCOUNTALLOC!W588</f>
        <v>14945.740997038674</v>
      </c>
      <c r="X588" s="697">
        <f>[52]ACCOUNTALLOC!X588</f>
        <v>0</v>
      </c>
      <c r="Y588" s="697">
        <f>[52]ACCOUNTALLOC!Y588</f>
        <v>0</v>
      </c>
      <c r="Z588" s="697">
        <f>[52]ACCOUNTALLOC!Z588</f>
        <v>0</v>
      </c>
      <c r="AA588" s="697">
        <f>[52]ACCOUNTALLOC!AA588</f>
        <v>793675.66313582915</v>
      </c>
      <c r="AB588" s="698"/>
      <c r="AC588" s="697">
        <f>[52]ACCOUNTALLOC!AC588</f>
        <v>138038.71662929395</v>
      </c>
      <c r="AD588" s="697">
        <f>[52]ACCOUNTALLOC!AD588</f>
        <v>305534.63404913689</v>
      </c>
      <c r="AE588" s="697">
        <f>[52]ACCOUNTALLOC!AE588</f>
        <v>8087.6393431251363</v>
      </c>
      <c r="AF588" s="697">
        <f>[52]ACCOUNTALLOC!AF588</f>
        <v>0</v>
      </c>
      <c r="AG588" s="697">
        <f>[52]ACCOUNTALLOC!AG588</f>
        <v>0</v>
      </c>
      <c r="AH588" s="697">
        <f>[52]ACCOUNTALLOC!AH588</f>
        <v>0</v>
      </c>
      <c r="AI588" s="697">
        <f>[52]ACCOUNTALLOC!AI588</f>
        <v>451660.99002155603</v>
      </c>
      <c r="AJ588" s="698"/>
      <c r="AK588" s="697">
        <f>[52]ACCOUNTALLOC!AK588</f>
        <v>107216.92476149143</v>
      </c>
      <c r="AL588" s="697">
        <f>[52]ACCOUNTALLOC!AL588</f>
        <v>212573.51846664667</v>
      </c>
      <c r="AM588" s="697">
        <f>[52]ACCOUNTALLOC!AM588</f>
        <v>17740.832343982271</v>
      </c>
      <c r="AN588" s="697">
        <f>[52]ACCOUNTALLOC!AN588</f>
        <v>0</v>
      </c>
      <c r="AO588" s="697">
        <f>[52]ACCOUNTALLOC!AO588</f>
        <v>0</v>
      </c>
      <c r="AP588" s="697">
        <f>[52]ACCOUNTALLOC!AP588</f>
        <v>0</v>
      </c>
      <c r="AQ588" s="697">
        <f>[52]ACCOUNTALLOC!AQ588</f>
        <v>337531.27557212033</v>
      </c>
      <c r="AR588" s="698"/>
      <c r="AS588" s="697">
        <f>[52]ACCOUNTALLOC!AS588</f>
        <v>1063.7142488776215</v>
      </c>
      <c r="AT588" s="697">
        <f>[52]ACCOUNTALLOC!AT588</f>
        <v>671.22391971960428</v>
      </c>
      <c r="AU588" s="697">
        <f>[52]ACCOUNTALLOC!AU588</f>
        <v>33.021734103034618</v>
      </c>
      <c r="AV588" s="697">
        <f>[52]ACCOUNTALLOC!AV588</f>
        <v>0</v>
      </c>
      <c r="AW588" s="697">
        <f>[52]ACCOUNTALLOC!AW588</f>
        <v>0</v>
      </c>
      <c r="AX588" s="697">
        <f>[52]ACCOUNTALLOC!AX588</f>
        <v>0</v>
      </c>
      <c r="AY588" s="697">
        <f>[52]ACCOUNTALLOC!AY588</f>
        <v>1767.9599027002603</v>
      </c>
      <c r="AZ588" s="698"/>
      <c r="BA588" s="697">
        <f>[52]ACCOUNTALLOC!BA588</f>
        <v>20547.902729449263</v>
      </c>
      <c r="BB588" s="697">
        <f>[52]ACCOUNTALLOC!BB588</f>
        <v>18525.454484361995</v>
      </c>
      <c r="BC588" s="697">
        <f>[52]ACCOUNTALLOC!BC588</f>
        <v>3439.9870468176064</v>
      </c>
      <c r="BD588" s="697">
        <f>[52]ACCOUNTALLOC!BD588</f>
        <v>0</v>
      </c>
      <c r="BE588" s="697">
        <f>[52]ACCOUNTALLOC!BE588</f>
        <v>0</v>
      </c>
      <c r="BF588" s="697">
        <f>[52]ACCOUNTALLOC!BF588</f>
        <v>0</v>
      </c>
      <c r="BG588" s="697">
        <f>[52]ACCOUNTALLOC!BG588</f>
        <v>42513.344260628866</v>
      </c>
      <c r="BH588" s="698"/>
      <c r="BI588" s="697">
        <f>[52]ACCOUNTALLOC!BI588</f>
        <v>33079.055842737274</v>
      </c>
      <c r="BJ588" s="697">
        <f>[52]ACCOUNTALLOC!BJ588</f>
        <v>9442.792120789456</v>
      </c>
      <c r="BK588" s="697">
        <f>[52]ACCOUNTALLOC!BK588</f>
        <v>1539.012411136393</v>
      </c>
      <c r="BL588" s="697">
        <f>[52]ACCOUNTALLOC!BL588</f>
        <v>0</v>
      </c>
      <c r="BM588" s="697">
        <f>[52]ACCOUNTALLOC!BM588</f>
        <v>0</v>
      </c>
      <c r="BN588" s="697">
        <f>[52]ACCOUNTALLOC!BN588</f>
        <v>0</v>
      </c>
      <c r="BO588" s="697">
        <f>[52]ACCOUNTALLOC!BO588</f>
        <v>44060.86037466312</v>
      </c>
      <c r="BP588" s="698"/>
      <c r="BQ588" s="697">
        <f>[52]ACCOUNTALLOC!BQ588</f>
        <v>19228.620958890231</v>
      </c>
      <c r="BR588" s="697">
        <f>[52]ACCOUNTALLOC!BR588</f>
        <v>92010.461738064027</v>
      </c>
      <c r="BS588" s="697">
        <f>[52]ACCOUNTALLOC!BS588</f>
        <v>1812.5525754107941</v>
      </c>
      <c r="BT588" s="697">
        <f>[52]ACCOUNTALLOC!BT588</f>
        <v>0</v>
      </c>
      <c r="BU588" s="697">
        <f>[52]ACCOUNTALLOC!BU588</f>
        <v>0</v>
      </c>
      <c r="BV588" s="697">
        <f>[52]ACCOUNTALLOC!BV588</f>
        <v>0</v>
      </c>
      <c r="BW588" s="697">
        <f>[52]ACCOUNTALLOC!BW588</f>
        <v>113051.63527236505</v>
      </c>
      <c r="BX588" s="698"/>
      <c r="BY588" s="697">
        <f>[52]ACCOUNTALLOC!BY588</f>
        <v>8807.2205108877788</v>
      </c>
      <c r="BZ588" s="697">
        <f>[52]ACCOUNTALLOC!BZ588</f>
        <v>55730.579945521298</v>
      </c>
      <c r="CA588" s="697">
        <f>[52]ACCOUNTALLOC!CA588</f>
        <v>3163.3338406540606</v>
      </c>
      <c r="CB588" s="697">
        <f>[52]ACCOUNTALLOC!CB588</f>
        <v>0</v>
      </c>
      <c r="CC588" s="697">
        <f>[52]ACCOUNTALLOC!CC588</f>
        <v>0</v>
      </c>
      <c r="CD588" s="697">
        <f>[52]ACCOUNTALLOC!CD588</f>
        <v>0</v>
      </c>
      <c r="CE588" s="697">
        <f>[52]ACCOUNTALLOC!CE588</f>
        <v>67701.134297063138</v>
      </c>
      <c r="CF588" s="698"/>
      <c r="CG588" s="697">
        <f>[52]ACCOUNTALLOC!CG588</f>
        <v>15534.025199725405</v>
      </c>
      <c r="CH588" s="697">
        <f>[52]ACCOUNTALLOC!CH588</f>
        <v>11079.200275989953</v>
      </c>
      <c r="CI588" s="697">
        <f>[52]ACCOUNTALLOC!CI588</f>
        <v>74525.526632123467</v>
      </c>
      <c r="CJ588" s="697">
        <f>[52]ACCOUNTALLOC!CJ588</f>
        <v>0</v>
      </c>
      <c r="CK588" s="697">
        <f>[52]ACCOUNTALLOC!CK588</f>
        <v>0</v>
      </c>
      <c r="CL588" s="697">
        <f>[52]ACCOUNTALLOC!CL588</f>
        <v>0</v>
      </c>
      <c r="CM588" s="697">
        <f>[52]ACCOUNTALLOC!CM588</f>
        <v>101138.75210783882</v>
      </c>
      <c r="CN588" s="698">
        <f>[52]ACCOUNTALLOC!CN588</f>
        <v>0</v>
      </c>
      <c r="CO588" s="697">
        <f>[52]ACCOUNTALLOC!CO588</f>
        <v>974.47875281550535</v>
      </c>
      <c r="CP588" s="697">
        <f>[52]ACCOUNTALLOC!CP588</f>
        <v>1084.3075698066161</v>
      </c>
      <c r="CQ588" s="697">
        <f>[52]ACCOUNTALLOC!CQ588</f>
        <v>9.2707411867837006</v>
      </c>
      <c r="CR588" s="697">
        <f>[52]ACCOUNTALLOC!CR588</f>
        <v>0</v>
      </c>
      <c r="CS588" s="697">
        <f>[52]ACCOUNTALLOC!CS588</f>
        <v>0</v>
      </c>
      <c r="CT588" s="697">
        <f>[52]ACCOUNTALLOC!CT588</f>
        <v>0</v>
      </c>
      <c r="CU588" s="697">
        <f>[52]ACCOUNTALLOC!CU588</f>
        <v>2068.0570638089052</v>
      </c>
      <c r="CW588" s="65">
        <f>[52]ACCOUNTALLOC!CW574</f>
        <v>0</v>
      </c>
      <c r="CX588" s="65">
        <f>[52]ACCOUNTALLOC!CX574</f>
        <v>0</v>
      </c>
      <c r="CY588" s="65">
        <f>[52]ACCOUNTALLOC!CY574</f>
        <v>0</v>
      </c>
      <c r="CZ588" s="65">
        <f>[52]ACCOUNTALLOC!CZ574</f>
        <v>0</v>
      </c>
      <c r="DA588" s="65">
        <f>[52]ACCOUNTALLOC!DA574</f>
        <v>0</v>
      </c>
      <c r="DB588" s="65">
        <f>[52]ACCOUNTALLOC!DB574</f>
        <v>0</v>
      </c>
      <c r="DC588" s="65">
        <f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>[52]ACCOUNTALLOC!E589</f>
        <v>14582916.9209041</v>
      </c>
      <c r="F589" s="697">
        <f>[52]ACCOUNTALLOC!F589</f>
        <v>25729777.818035129</v>
      </c>
      <c r="G589" s="697">
        <f>[52]ACCOUNTALLOC!G589</f>
        <v>4524033.2575248415</v>
      </c>
      <c r="H589" s="697">
        <f>[52]ACCOUNTALLOC!H589</f>
        <v>0</v>
      </c>
      <c r="I589" s="697">
        <f>[52]ACCOUNTALLOC!I589</f>
        <v>0</v>
      </c>
      <c r="J589" s="697">
        <f>[52]ACCOUNTALLOC!J589</f>
        <v>0</v>
      </c>
      <c r="K589" s="697">
        <f>[52]ACCOUNTALLOC!K589</f>
        <v>44836727.996464066</v>
      </c>
      <c r="L589" s="698"/>
      <c r="M589" s="697">
        <f>[52]ACCOUNTALLOC!M589</f>
        <v>2843809.4766385634</v>
      </c>
      <c r="N589" s="697">
        <f>[52]ACCOUNTALLOC!N589</f>
        <v>6537634.6338854283</v>
      </c>
      <c r="O589" s="697">
        <f>[52]ACCOUNTALLOC!O589</f>
        <v>527296.96945552866</v>
      </c>
      <c r="P589" s="697">
        <f>[52]ACCOUNTALLOC!P589</f>
        <v>0</v>
      </c>
      <c r="Q589" s="697">
        <f>[52]ACCOUNTALLOC!Q589</f>
        <v>0</v>
      </c>
      <c r="R589" s="697">
        <f>[52]ACCOUNTALLOC!R589</f>
        <v>0</v>
      </c>
      <c r="S589" s="697">
        <f>[52]ACCOUNTALLOC!S589</f>
        <v>9908741.0799795203</v>
      </c>
      <c r="T589" s="698"/>
      <c r="U589" s="697">
        <f>[52]ACCOUNTALLOC!U589</f>
        <v>2576698.7352885511</v>
      </c>
      <c r="V589" s="697">
        <f>[52]ACCOUNTALLOC!V589</f>
        <v>7270350.3638429176</v>
      </c>
      <c r="W589" s="697">
        <f>[52]ACCOUNTALLOC!W589</f>
        <v>116874.59675602478</v>
      </c>
      <c r="X589" s="697">
        <f>[52]ACCOUNTALLOC!X589</f>
        <v>0</v>
      </c>
      <c r="Y589" s="697">
        <f>[52]ACCOUNTALLOC!Y589</f>
        <v>0</v>
      </c>
      <c r="Z589" s="697">
        <f>[52]ACCOUNTALLOC!Z589</f>
        <v>0</v>
      </c>
      <c r="AA589" s="697">
        <f>[52]ACCOUNTALLOC!AA589</f>
        <v>9963923.695887493</v>
      </c>
      <c r="AB589" s="698"/>
      <c r="AC589" s="697">
        <f>[52]ACCOUNTALLOC!AC589</f>
        <v>1192685.8659246066</v>
      </c>
      <c r="AD589" s="697">
        <f>[52]ACCOUNTALLOC!AD589</f>
        <v>4692035.610145608</v>
      </c>
      <c r="AE589" s="697">
        <f>[52]ACCOUNTALLOC!AE589</f>
        <v>40609.506234805551</v>
      </c>
      <c r="AF589" s="697">
        <f>[52]ACCOUNTALLOC!AF589</f>
        <v>0</v>
      </c>
      <c r="AG589" s="697">
        <f>[52]ACCOUNTALLOC!AG589</f>
        <v>0</v>
      </c>
      <c r="AH589" s="697">
        <f>[52]ACCOUNTALLOC!AH589</f>
        <v>0</v>
      </c>
      <c r="AI589" s="697">
        <f>[52]ACCOUNTALLOC!AI589</f>
        <v>5925330.9823050192</v>
      </c>
      <c r="AJ589" s="698"/>
      <c r="AK589" s="697">
        <f>[52]ACCOUNTALLOC!AK589</f>
        <v>918053.09057256603</v>
      </c>
      <c r="AL589" s="697">
        <f>[52]ACCOUNTALLOC!AL589</f>
        <v>3264449.9420613847</v>
      </c>
      <c r="AM589" s="697">
        <f>[52]ACCOUNTALLOC!AM589</f>
        <v>161704.56389225318</v>
      </c>
      <c r="AN589" s="697">
        <f>[52]ACCOUNTALLOC!AN589</f>
        <v>0</v>
      </c>
      <c r="AO589" s="697">
        <f>[52]ACCOUNTALLOC!AO589</f>
        <v>0</v>
      </c>
      <c r="AP589" s="697">
        <f>[52]ACCOUNTALLOC!AP589</f>
        <v>0</v>
      </c>
      <c r="AQ589" s="697">
        <f>[52]ACCOUNTALLOC!AQ589</f>
        <v>4344207.5965262037</v>
      </c>
      <c r="AR589" s="698"/>
      <c r="AS589" s="697">
        <f>[52]ACCOUNTALLOC!AS589</f>
        <v>8237.3738044967886</v>
      </c>
      <c r="AT589" s="697">
        <f>[52]ACCOUNTALLOC!AT589</f>
        <v>10307.854438523011</v>
      </c>
      <c r="AU589" s="697">
        <f>[52]ACCOUNTALLOC!AU589</f>
        <v>419.02282400715598</v>
      </c>
      <c r="AV589" s="697">
        <f>[52]ACCOUNTALLOC!AV589</f>
        <v>0</v>
      </c>
      <c r="AW589" s="697">
        <f>[52]ACCOUNTALLOC!AW589</f>
        <v>0</v>
      </c>
      <c r="AX589" s="697">
        <f>[52]ACCOUNTALLOC!AX589</f>
        <v>0</v>
      </c>
      <c r="AY589" s="697">
        <f>[52]ACCOUNTALLOC!AY589</f>
        <v>18964.251067026955</v>
      </c>
      <c r="AZ589" s="698"/>
      <c r="BA589" s="697">
        <f>[52]ACCOUNTALLOC!BA589</f>
        <v>145324.2679450612</v>
      </c>
      <c r="BB589" s="697">
        <f>[52]ACCOUNTALLOC!BB589</f>
        <v>284491.78079359437</v>
      </c>
      <c r="BC589" s="697">
        <f>[52]ACCOUNTALLOC!BC589</f>
        <v>42412.406676451072</v>
      </c>
      <c r="BD589" s="697">
        <f>[52]ACCOUNTALLOC!BD589</f>
        <v>0</v>
      </c>
      <c r="BE589" s="697">
        <f>[52]ACCOUNTALLOC!BE589</f>
        <v>0</v>
      </c>
      <c r="BF589" s="697">
        <f>[52]ACCOUNTALLOC!BF589</f>
        <v>0</v>
      </c>
      <c r="BG589" s="697">
        <f>[52]ACCOUNTALLOC!BG589</f>
        <v>472228.45541510667</v>
      </c>
      <c r="BH589" s="698"/>
      <c r="BI589" s="697">
        <f>[52]ACCOUNTALLOC!BI589</f>
        <v>166411.61756187995</v>
      </c>
      <c r="BJ589" s="697">
        <f>[52]ACCOUNTALLOC!BJ589</f>
        <v>66498.873335788361</v>
      </c>
      <c r="BK589" s="697">
        <f>[52]ACCOUNTALLOC!BK589</f>
        <v>12212.168726926318</v>
      </c>
      <c r="BL589" s="697">
        <f>[52]ACCOUNTALLOC!BL589</f>
        <v>0</v>
      </c>
      <c r="BM589" s="697">
        <f>[52]ACCOUNTALLOC!BM589</f>
        <v>0</v>
      </c>
      <c r="BN589" s="697">
        <f>[52]ACCOUNTALLOC!BN589</f>
        <v>0</v>
      </c>
      <c r="BO589" s="697">
        <f>[52]ACCOUNTALLOC!BO589</f>
        <v>245122.65962459461</v>
      </c>
      <c r="BP589" s="698"/>
      <c r="BQ589" s="697">
        <f>[52]ACCOUNTALLOC!BQ589</f>
        <v>175142.19634520292</v>
      </c>
      <c r="BR589" s="697">
        <f>[52]ACCOUNTALLOC!BR589</f>
        <v>1412986.6629506447</v>
      </c>
      <c r="BS589" s="697">
        <f>[52]ACCOUNTALLOC!BS589</f>
        <v>11286.368836228035</v>
      </c>
      <c r="BT589" s="697">
        <f>[52]ACCOUNTALLOC!BT589</f>
        <v>0</v>
      </c>
      <c r="BU589" s="697">
        <f>[52]ACCOUNTALLOC!BU589</f>
        <v>0</v>
      </c>
      <c r="BV589" s="697">
        <f>[52]ACCOUNTALLOC!BV589</f>
        <v>0</v>
      </c>
      <c r="BW589" s="697">
        <f>[52]ACCOUNTALLOC!BW589</f>
        <v>1599415.2281320756</v>
      </c>
      <c r="BX589" s="698"/>
      <c r="BY589" s="697">
        <f>[52]ACCOUNTALLOC!BY589</f>
        <v>52263.529461180886</v>
      </c>
      <c r="BZ589" s="697">
        <f>[52]ACCOUNTALLOC!BZ589</f>
        <v>392470.86341845774</v>
      </c>
      <c r="CA589" s="697">
        <f>[52]ACCOUNTALLOC!CA589</f>
        <v>19231.846787281749</v>
      </c>
      <c r="CB589" s="697">
        <f>[52]ACCOUNTALLOC!CB589</f>
        <v>0</v>
      </c>
      <c r="CC589" s="697">
        <f>[52]ACCOUNTALLOC!CC589</f>
        <v>0</v>
      </c>
      <c r="CD589" s="697">
        <f>[52]ACCOUNTALLOC!CD589</f>
        <v>0</v>
      </c>
      <c r="CE589" s="697">
        <f>[52]ACCOUNTALLOC!CE589</f>
        <v>463966.23966692039</v>
      </c>
      <c r="CF589" s="698"/>
      <c r="CG589" s="697">
        <f>[52]ACCOUNTALLOC!CG589</f>
        <v>99933.78689836101</v>
      </c>
      <c r="CH589" s="697">
        <f>[52]ACCOUNTALLOC!CH589</f>
        <v>170141.11146077042</v>
      </c>
      <c r="CI589" s="697">
        <f>[52]ACCOUNTALLOC!CI589</f>
        <v>402281.72542384575</v>
      </c>
      <c r="CJ589" s="697">
        <f>[52]ACCOUNTALLOC!CJ589</f>
        <v>0</v>
      </c>
      <c r="CK589" s="697">
        <f>[52]ACCOUNTALLOC!CK589</f>
        <v>0</v>
      </c>
      <c r="CL589" s="697">
        <f>[52]ACCOUNTALLOC!CL589</f>
        <v>0</v>
      </c>
      <c r="CM589" s="697">
        <f>[52]ACCOUNTALLOC!CM589</f>
        <v>672356.62378297723</v>
      </c>
      <c r="CN589" s="698">
        <f>[52]ACCOUNTALLOC!CN589</f>
        <v>0</v>
      </c>
      <c r="CO589" s="697">
        <f>[52]ACCOUNTALLOC!CO589</f>
        <v>8646.1371879851431</v>
      </c>
      <c r="CP589" s="697">
        <f>[52]ACCOUNTALLOC!CP589</f>
        <v>16651.499250539578</v>
      </c>
      <c r="CQ589" s="697">
        <f>[52]ACCOUNTALLOC!CQ589</f>
        <v>101.36184969876983</v>
      </c>
      <c r="CR589" s="697">
        <f>[52]ACCOUNTALLOC!CR589</f>
        <v>0</v>
      </c>
      <c r="CS589" s="697">
        <f>[52]ACCOUNTALLOC!CS589</f>
        <v>0</v>
      </c>
      <c r="CT589" s="697">
        <f>[52]ACCOUNTALLOC!CT589</f>
        <v>0</v>
      </c>
      <c r="CU589" s="697">
        <f>[52]ACCOUNTALLOC!CU589</f>
        <v>25398.998288223491</v>
      </c>
      <c r="CW589" s="65">
        <f>[52]ACCOUNTALLOC!CW575</f>
        <v>0</v>
      </c>
      <c r="CX589" s="65">
        <f>[52]ACCOUNTALLOC!CX575</f>
        <v>0</v>
      </c>
      <c r="CY589" s="65">
        <f>[52]ACCOUNTALLOC!CY575</f>
        <v>0</v>
      </c>
      <c r="CZ589" s="65">
        <f>[52]ACCOUNTALLOC!CZ575</f>
        <v>0</v>
      </c>
      <c r="DA589" s="65">
        <f>[52]ACCOUNTALLOC!DA575</f>
        <v>0</v>
      </c>
      <c r="DB589" s="65">
        <f>[52]ACCOUNTALLOC!DB575</f>
        <v>0</v>
      </c>
      <c r="DC589" s="65">
        <f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>[52]ACCOUNTALLOC!E590</f>
        <v>0</v>
      </c>
      <c r="F590" s="697">
        <f>[52]ACCOUNTALLOC!F590</f>
        <v>0</v>
      </c>
      <c r="G590" s="697">
        <f>[52]ACCOUNTALLOC!G590</f>
        <v>0</v>
      </c>
      <c r="H590" s="697">
        <f>[52]ACCOUNTALLOC!H590</f>
        <v>0</v>
      </c>
      <c r="I590" s="697">
        <f>[52]ACCOUNTALLOC!I590</f>
        <v>0</v>
      </c>
      <c r="J590" s="697">
        <f>[52]ACCOUNTALLOC!J590</f>
        <v>0</v>
      </c>
      <c r="K590" s="697">
        <f>[52]ACCOUNTALLOC!K590</f>
        <v>0</v>
      </c>
      <c r="L590" s="698"/>
      <c r="M590" s="697">
        <f>[52]ACCOUNTALLOC!M590</f>
        <v>0</v>
      </c>
      <c r="N590" s="697">
        <f>[52]ACCOUNTALLOC!N590</f>
        <v>0</v>
      </c>
      <c r="O590" s="697">
        <f>[52]ACCOUNTALLOC!O590</f>
        <v>0</v>
      </c>
      <c r="P590" s="697">
        <f>[52]ACCOUNTALLOC!P590</f>
        <v>0</v>
      </c>
      <c r="Q590" s="697">
        <f>[52]ACCOUNTALLOC!Q590</f>
        <v>0</v>
      </c>
      <c r="R590" s="697">
        <f>[52]ACCOUNTALLOC!R590</f>
        <v>0</v>
      </c>
      <c r="S590" s="697">
        <f>[52]ACCOUNTALLOC!S590</f>
        <v>0</v>
      </c>
      <c r="T590" s="698"/>
      <c r="U590" s="697">
        <f>[52]ACCOUNTALLOC!U590</f>
        <v>0</v>
      </c>
      <c r="V590" s="697">
        <f>[52]ACCOUNTALLOC!V590</f>
        <v>0</v>
      </c>
      <c r="W590" s="697">
        <f>[52]ACCOUNTALLOC!W590</f>
        <v>0</v>
      </c>
      <c r="X590" s="697">
        <f>[52]ACCOUNTALLOC!X590</f>
        <v>0</v>
      </c>
      <c r="Y590" s="697">
        <f>[52]ACCOUNTALLOC!Y590</f>
        <v>0</v>
      </c>
      <c r="Z590" s="697">
        <f>[52]ACCOUNTALLOC!Z590</f>
        <v>0</v>
      </c>
      <c r="AA590" s="697">
        <f>[52]ACCOUNTALLOC!AA590</f>
        <v>0</v>
      </c>
      <c r="AB590" s="698"/>
      <c r="AC590" s="697">
        <f>[52]ACCOUNTALLOC!AC590</f>
        <v>0</v>
      </c>
      <c r="AD590" s="697">
        <f>[52]ACCOUNTALLOC!AD590</f>
        <v>0</v>
      </c>
      <c r="AE590" s="697">
        <f>[52]ACCOUNTALLOC!AE590</f>
        <v>0</v>
      </c>
      <c r="AF590" s="697">
        <f>[52]ACCOUNTALLOC!AF590</f>
        <v>0</v>
      </c>
      <c r="AG590" s="697">
        <f>[52]ACCOUNTALLOC!AG590</f>
        <v>0</v>
      </c>
      <c r="AH590" s="697">
        <f>[52]ACCOUNTALLOC!AH590</f>
        <v>0</v>
      </c>
      <c r="AI590" s="697">
        <f>[52]ACCOUNTALLOC!AI590</f>
        <v>0</v>
      </c>
      <c r="AJ590" s="698"/>
      <c r="AK590" s="697">
        <f>[52]ACCOUNTALLOC!AK590</f>
        <v>0</v>
      </c>
      <c r="AL590" s="697">
        <f>[52]ACCOUNTALLOC!AL590</f>
        <v>0</v>
      </c>
      <c r="AM590" s="697">
        <f>[52]ACCOUNTALLOC!AM590</f>
        <v>0</v>
      </c>
      <c r="AN590" s="697">
        <f>[52]ACCOUNTALLOC!AN590</f>
        <v>0</v>
      </c>
      <c r="AO590" s="697">
        <f>[52]ACCOUNTALLOC!AO590</f>
        <v>0</v>
      </c>
      <c r="AP590" s="697">
        <f>[52]ACCOUNTALLOC!AP590</f>
        <v>0</v>
      </c>
      <c r="AQ590" s="697">
        <f>[52]ACCOUNTALLOC!AQ590</f>
        <v>0</v>
      </c>
      <c r="AR590" s="698"/>
      <c r="AS590" s="697">
        <f>[52]ACCOUNTALLOC!AS590</f>
        <v>0</v>
      </c>
      <c r="AT590" s="697">
        <f>[52]ACCOUNTALLOC!AT590</f>
        <v>0</v>
      </c>
      <c r="AU590" s="697">
        <f>[52]ACCOUNTALLOC!AU590</f>
        <v>0</v>
      </c>
      <c r="AV590" s="697">
        <f>[52]ACCOUNTALLOC!AV590</f>
        <v>0</v>
      </c>
      <c r="AW590" s="697">
        <f>[52]ACCOUNTALLOC!AW590</f>
        <v>0</v>
      </c>
      <c r="AX590" s="697">
        <f>[52]ACCOUNTALLOC!AX590</f>
        <v>0</v>
      </c>
      <c r="AY590" s="697">
        <f>[52]ACCOUNTALLOC!AY590</f>
        <v>0</v>
      </c>
      <c r="AZ590" s="698"/>
      <c r="BA590" s="697">
        <f>[52]ACCOUNTALLOC!BA590</f>
        <v>0</v>
      </c>
      <c r="BB590" s="697">
        <f>[52]ACCOUNTALLOC!BB590</f>
        <v>0</v>
      </c>
      <c r="BC590" s="697">
        <f>[52]ACCOUNTALLOC!BC590</f>
        <v>0</v>
      </c>
      <c r="BD590" s="697">
        <f>[52]ACCOUNTALLOC!BD590</f>
        <v>0</v>
      </c>
      <c r="BE590" s="697">
        <f>[52]ACCOUNTALLOC!BE590</f>
        <v>0</v>
      </c>
      <c r="BF590" s="697">
        <f>[52]ACCOUNTALLOC!BF590</f>
        <v>0</v>
      </c>
      <c r="BG590" s="697">
        <f>[52]ACCOUNTALLOC!BG590</f>
        <v>0</v>
      </c>
      <c r="BH590" s="698"/>
      <c r="BI590" s="697">
        <f>[52]ACCOUNTALLOC!BI590</f>
        <v>0</v>
      </c>
      <c r="BJ590" s="697">
        <f>[52]ACCOUNTALLOC!BJ590</f>
        <v>0</v>
      </c>
      <c r="BK590" s="697">
        <f>[52]ACCOUNTALLOC!BK590</f>
        <v>0</v>
      </c>
      <c r="BL590" s="697">
        <f>[52]ACCOUNTALLOC!BL590</f>
        <v>0</v>
      </c>
      <c r="BM590" s="697">
        <f>[52]ACCOUNTALLOC!BM590</f>
        <v>0</v>
      </c>
      <c r="BN590" s="697">
        <f>[52]ACCOUNTALLOC!BN590</f>
        <v>0</v>
      </c>
      <c r="BO590" s="697">
        <f>[52]ACCOUNTALLOC!BO590</f>
        <v>0</v>
      </c>
      <c r="BP590" s="698"/>
      <c r="BQ590" s="697">
        <f>[52]ACCOUNTALLOC!BQ590</f>
        <v>0</v>
      </c>
      <c r="BR590" s="697">
        <f>[52]ACCOUNTALLOC!BR590</f>
        <v>0</v>
      </c>
      <c r="BS590" s="697">
        <f>[52]ACCOUNTALLOC!BS590</f>
        <v>0</v>
      </c>
      <c r="BT590" s="697">
        <f>[52]ACCOUNTALLOC!BT590</f>
        <v>0</v>
      </c>
      <c r="BU590" s="697">
        <f>[52]ACCOUNTALLOC!BU590</f>
        <v>0</v>
      </c>
      <c r="BV590" s="697">
        <f>[52]ACCOUNTALLOC!BV590</f>
        <v>0</v>
      </c>
      <c r="BW590" s="697">
        <f>[52]ACCOUNTALLOC!BW590</f>
        <v>0</v>
      </c>
      <c r="BX590" s="698"/>
      <c r="BY590" s="697">
        <f>[52]ACCOUNTALLOC!BY590</f>
        <v>0</v>
      </c>
      <c r="BZ590" s="697">
        <f>[52]ACCOUNTALLOC!BZ590</f>
        <v>0</v>
      </c>
      <c r="CA590" s="697">
        <f>[52]ACCOUNTALLOC!CA590</f>
        <v>0</v>
      </c>
      <c r="CB590" s="697">
        <f>[52]ACCOUNTALLOC!CB590</f>
        <v>0</v>
      </c>
      <c r="CC590" s="697">
        <f>[52]ACCOUNTALLOC!CC590</f>
        <v>0</v>
      </c>
      <c r="CD590" s="697">
        <f>[52]ACCOUNTALLOC!CD590</f>
        <v>0</v>
      </c>
      <c r="CE590" s="697">
        <f>[52]ACCOUNTALLOC!CE590</f>
        <v>0</v>
      </c>
      <c r="CF590" s="698"/>
      <c r="CG590" s="697">
        <f>[52]ACCOUNTALLOC!CG590</f>
        <v>0</v>
      </c>
      <c r="CH590" s="697">
        <f>[52]ACCOUNTALLOC!CH590</f>
        <v>0</v>
      </c>
      <c r="CI590" s="697">
        <f>[52]ACCOUNTALLOC!CI590</f>
        <v>0</v>
      </c>
      <c r="CJ590" s="697">
        <f>[52]ACCOUNTALLOC!CJ590</f>
        <v>0</v>
      </c>
      <c r="CK590" s="697">
        <f>[52]ACCOUNTALLOC!CK590</f>
        <v>0</v>
      </c>
      <c r="CL590" s="697">
        <f>[52]ACCOUNTALLOC!CL590</f>
        <v>0</v>
      </c>
      <c r="CM590" s="697">
        <f>[52]ACCOUNTALLOC!CM590</f>
        <v>0</v>
      </c>
      <c r="CN590" s="698">
        <f>[52]ACCOUNTALLOC!CN590</f>
        <v>0</v>
      </c>
      <c r="CO590" s="697">
        <f>[52]ACCOUNTALLOC!CO590</f>
        <v>0</v>
      </c>
      <c r="CP590" s="697">
        <f>[52]ACCOUNTALLOC!CP590</f>
        <v>0</v>
      </c>
      <c r="CQ590" s="697">
        <f>[52]ACCOUNTALLOC!CQ590</f>
        <v>0</v>
      </c>
      <c r="CR590" s="697">
        <f>[52]ACCOUNTALLOC!CR590</f>
        <v>0</v>
      </c>
      <c r="CS590" s="697">
        <f>[52]ACCOUNTALLOC!CS590</f>
        <v>0</v>
      </c>
      <c r="CT590" s="697">
        <f>[52]ACCOUNTALLOC!CT590</f>
        <v>0</v>
      </c>
      <c r="CU590" s="697">
        <f>[52]ACCOUNTALLOC!CU590</f>
        <v>0</v>
      </c>
      <c r="CW590" s="65">
        <f>[52]ACCOUNTALLOC!CW576</f>
        <v>0</v>
      </c>
      <c r="CX590" s="65">
        <f>[52]ACCOUNTALLOC!CX576</f>
        <v>0</v>
      </c>
      <c r="CY590" s="65">
        <f>[52]ACCOUNTALLOC!CY576</f>
        <v>0</v>
      </c>
      <c r="CZ590" s="65">
        <f>[52]ACCOUNTALLOC!CZ576</f>
        <v>0</v>
      </c>
      <c r="DA590" s="65">
        <f>[52]ACCOUNTALLOC!DA576</f>
        <v>0</v>
      </c>
      <c r="DB590" s="65">
        <f>[52]ACCOUNTALLOC!DB576</f>
        <v>0</v>
      </c>
      <c r="DC590" s="65">
        <f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>[52]ACCOUNTALLOC!E591</f>
        <v>0</v>
      </c>
      <c r="F591" s="697">
        <f>[52]ACCOUNTALLOC!F591</f>
        <v>389433.90493976098</v>
      </c>
      <c r="G591" s="697">
        <f>[52]ACCOUNTALLOC!G591</f>
        <v>0</v>
      </c>
      <c r="H591" s="697">
        <f>[52]ACCOUNTALLOC!H591</f>
        <v>0</v>
      </c>
      <c r="I591" s="697">
        <f>[52]ACCOUNTALLOC!I591</f>
        <v>0</v>
      </c>
      <c r="J591" s="697">
        <f>[52]ACCOUNTALLOC!J591</f>
        <v>0</v>
      </c>
      <c r="K591" s="697">
        <f>[52]ACCOUNTALLOC!K591</f>
        <v>389433.90493976098</v>
      </c>
      <c r="L591" s="698"/>
      <c r="M591" s="697">
        <f>[52]ACCOUNTALLOC!M591</f>
        <v>0</v>
      </c>
      <c r="N591" s="697">
        <f>[52]ACCOUNTALLOC!N591</f>
        <v>98950.585681266166</v>
      </c>
      <c r="O591" s="697">
        <f>[52]ACCOUNTALLOC!O591</f>
        <v>0</v>
      </c>
      <c r="P591" s="697">
        <f>[52]ACCOUNTALLOC!P591</f>
        <v>0</v>
      </c>
      <c r="Q591" s="697">
        <f>[52]ACCOUNTALLOC!Q591</f>
        <v>0</v>
      </c>
      <c r="R591" s="697">
        <f>[52]ACCOUNTALLOC!R591</f>
        <v>0</v>
      </c>
      <c r="S591" s="697">
        <f>[52]ACCOUNTALLOC!S591</f>
        <v>98950.585681266166</v>
      </c>
      <c r="T591" s="698"/>
      <c r="U591" s="697">
        <f>[52]ACCOUNTALLOC!U591</f>
        <v>0</v>
      </c>
      <c r="V591" s="697">
        <f>[52]ACCOUNTALLOC!V591</f>
        <v>110040.62889680151</v>
      </c>
      <c r="W591" s="697">
        <f>[52]ACCOUNTALLOC!W591</f>
        <v>0</v>
      </c>
      <c r="X591" s="697">
        <f>[52]ACCOUNTALLOC!X591</f>
        <v>0</v>
      </c>
      <c r="Y591" s="697">
        <f>[52]ACCOUNTALLOC!Y591</f>
        <v>0</v>
      </c>
      <c r="Z591" s="697">
        <f>[52]ACCOUNTALLOC!Z591</f>
        <v>0</v>
      </c>
      <c r="AA591" s="697">
        <f>[52]ACCOUNTALLOC!AA591</f>
        <v>110040.62889680151</v>
      </c>
      <c r="AB591" s="698"/>
      <c r="AC591" s="697">
        <f>[52]ACCOUNTALLOC!AC591</f>
        <v>0</v>
      </c>
      <c r="AD591" s="697">
        <f>[52]ACCOUNTALLOC!AD591</f>
        <v>71016.460487840945</v>
      </c>
      <c r="AE591" s="697">
        <f>[52]ACCOUNTALLOC!AE591</f>
        <v>0</v>
      </c>
      <c r="AF591" s="697">
        <f>[52]ACCOUNTALLOC!AF591</f>
        <v>0</v>
      </c>
      <c r="AG591" s="697">
        <f>[52]ACCOUNTALLOC!AG591</f>
        <v>0</v>
      </c>
      <c r="AH591" s="697">
        <f>[52]ACCOUNTALLOC!AH591</f>
        <v>0</v>
      </c>
      <c r="AI591" s="697">
        <f>[52]ACCOUNTALLOC!AI591</f>
        <v>71016.460487840945</v>
      </c>
      <c r="AJ591" s="698"/>
      <c r="AK591" s="697">
        <f>[52]ACCOUNTALLOC!AK591</f>
        <v>0</v>
      </c>
      <c r="AL591" s="697">
        <f>[52]ACCOUNTALLOC!AL591</f>
        <v>49409.190293366635</v>
      </c>
      <c r="AM591" s="697">
        <f>[52]ACCOUNTALLOC!AM591</f>
        <v>0</v>
      </c>
      <c r="AN591" s="697">
        <f>[52]ACCOUNTALLOC!AN591</f>
        <v>0</v>
      </c>
      <c r="AO591" s="697">
        <f>[52]ACCOUNTALLOC!AO591</f>
        <v>0</v>
      </c>
      <c r="AP591" s="697">
        <f>[52]ACCOUNTALLOC!AP591</f>
        <v>0</v>
      </c>
      <c r="AQ591" s="697">
        <f>[52]ACCOUNTALLOC!AQ591</f>
        <v>49409.190293366635</v>
      </c>
      <c r="AR591" s="698"/>
      <c r="AS591" s="697">
        <f>[52]ACCOUNTALLOC!AS591</f>
        <v>0</v>
      </c>
      <c r="AT591" s="697">
        <f>[52]ACCOUNTALLOC!AT591</f>
        <v>156.01487249263829</v>
      </c>
      <c r="AU591" s="697">
        <f>[52]ACCOUNTALLOC!AU591</f>
        <v>0</v>
      </c>
      <c r="AV591" s="697">
        <f>[52]ACCOUNTALLOC!AV591</f>
        <v>0</v>
      </c>
      <c r="AW591" s="697">
        <f>[52]ACCOUNTALLOC!AW591</f>
        <v>0</v>
      </c>
      <c r="AX591" s="697">
        <f>[52]ACCOUNTALLOC!AX591</f>
        <v>0</v>
      </c>
      <c r="AY591" s="697">
        <f>[52]ACCOUNTALLOC!AY591</f>
        <v>156.01487249263829</v>
      </c>
      <c r="AZ591" s="698"/>
      <c r="BA591" s="697">
        <f>[52]ACCOUNTALLOC!BA591</f>
        <v>0</v>
      </c>
      <c r="BB591" s="697">
        <f>[52]ACCOUNTALLOC!BB591</f>
        <v>4305.9347772547744</v>
      </c>
      <c r="BC591" s="697">
        <f>[52]ACCOUNTALLOC!BC591</f>
        <v>0</v>
      </c>
      <c r="BD591" s="697">
        <f>[52]ACCOUNTALLOC!BD591</f>
        <v>0</v>
      </c>
      <c r="BE591" s="697">
        <f>[52]ACCOUNTALLOC!BE591</f>
        <v>0</v>
      </c>
      <c r="BF591" s="697">
        <f>[52]ACCOUNTALLOC!BF591</f>
        <v>0</v>
      </c>
      <c r="BG591" s="697">
        <f>[52]ACCOUNTALLOC!BG591</f>
        <v>4305.9347772547744</v>
      </c>
      <c r="BH591" s="698"/>
      <c r="BI591" s="697">
        <f>[52]ACCOUNTALLOC!BI591</f>
        <v>0</v>
      </c>
      <c r="BJ591" s="697">
        <f>[52]ACCOUNTALLOC!BJ591</f>
        <v>0</v>
      </c>
      <c r="BK591" s="697">
        <f>[52]ACCOUNTALLOC!BK591</f>
        <v>0</v>
      </c>
      <c r="BL591" s="697">
        <f>[52]ACCOUNTALLOC!BL591</f>
        <v>0</v>
      </c>
      <c r="BM591" s="697">
        <f>[52]ACCOUNTALLOC!BM591</f>
        <v>0</v>
      </c>
      <c r="BN591" s="697">
        <f>[52]ACCOUNTALLOC!BN591</f>
        <v>0</v>
      </c>
      <c r="BO591" s="697">
        <f>[52]ACCOUNTALLOC!BO591</f>
        <v>0</v>
      </c>
      <c r="BP591" s="698"/>
      <c r="BQ591" s="697">
        <f>[52]ACCOUNTALLOC!BQ591</f>
        <v>0</v>
      </c>
      <c r="BR591" s="697">
        <f>[52]ACCOUNTALLOC!BR591</f>
        <v>21386.306468412899</v>
      </c>
      <c r="BS591" s="697">
        <f>[52]ACCOUNTALLOC!BS591</f>
        <v>0</v>
      </c>
      <c r="BT591" s="697">
        <f>[52]ACCOUNTALLOC!BT591</f>
        <v>0</v>
      </c>
      <c r="BU591" s="697">
        <f>[52]ACCOUNTALLOC!BU591</f>
        <v>0</v>
      </c>
      <c r="BV591" s="697">
        <f>[52]ACCOUNTALLOC!BV591</f>
        <v>0</v>
      </c>
      <c r="BW591" s="697">
        <f>[52]ACCOUNTALLOC!BW591</f>
        <v>21386.306468412899</v>
      </c>
      <c r="BX591" s="698"/>
      <c r="BY591" s="697">
        <f>[52]ACCOUNTALLOC!BY591</f>
        <v>0</v>
      </c>
      <c r="BZ591" s="697">
        <f>[52]ACCOUNTALLOC!BZ591</f>
        <v>0</v>
      </c>
      <c r="CA591" s="697">
        <f>[52]ACCOUNTALLOC!CA591</f>
        <v>0</v>
      </c>
      <c r="CB591" s="697">
        <f>[52]ACCOUNTALLOC!CB591</f>
        <v>0</v>
      </c>
      <c r="CC591" s="697">
        <f>[52]ACCOUNTALLOC!CC591</f>
        <v>0</v>
      </c>
      <c r="CD591" s="697">
        <f>[52]ACCOUNTALLOC!CD591</f>
        <v>0</v>
      </c>
      <c r="CE591" s="697">
        <f>[52]ACCOUNTALLOC!CE591</f>
        <v>0</v>
      </c>
      <c r="CF591" s="698"/>
      <c r="CG591" s="697">
        <f>[52]ACCOUNTALLOC!CG591</f>
        <v>0</v>
      </c>
      <c r="CH591" s="697">
        <f>[52]ACCOUNTALLOC!CH591</f>
        <v>2575.1764315864129</v>
      </c>
      <c r="CI591" s="697">
        <f>[52]ACCOUNTALLOC!CI591</f>
        <v>0</v>
      </c>
      <c r="CJ591" s="697">
        <f>[52]ACCOUNTALLOC!CJ591</f>
        <v>0</v>
      </c>
      <c r="CK591" s="697">
        <f>[52]ACCOUNTALLOC!CK591</f>
        <v>0</v>
      </c>
      <c r="CL591" s="697">
        <f>[52]ACCOUNTALLOC!CL591</f>
        <v>0</v>
      </c>
      <c r="CM591" s="697">
        <f>[52]ACCOUNTALLOC!CM591</f>
        <v>2575.1764315864129</v>
      </c>
      <c r="CN591" s="698">
        <f>[52]ACCOUNTALLOC!CN591</f>
        <v>0</v>
      </c>
      <c r="CO591" s="697">
        <f>[52]ACCOUNTALLOC!CO591</f>
        <v>0</v>
      </c>
      <c r="CP591" s="697">
        <f>[52]ACCOUNTALLOC!CP591</f>
        <v>252.02931879550664</v>
      </c>
      <c r="CQ591" s="697">
        <f>[52]ACCOUNTALLOC!CQ591</f>
        <v>0</v>
      </c>
      <c r="CR591" s="697">
        <f>[52]ACCOUNTALLOC!CR591</f>
        <v>0</v>
      </c>
      <c r="CS591" s="697">
        <f>[52]ACCOUNTALLOC!CS591</f>
        <v>0</v>
      </c>
      <c r="CT591" s="697">
        <f>[52]ACCOUNTALLOC!CT591</f>
        <v>0</v>
      </c>
      <c r="CU591" s="697">
        <f>[52]ACCOUNTALLOC!CU591</f>
        <v>252.02931879550664</v>
      </c>
      <c r="CW591" s="65">
        <f>[52]ACCOUNTALLOC!CW577</f>
        <v>0</v>
      </c>
      <c r="CX591" s="65">
        <f>[52]ACCOUNTALLOC!CX577</f>
        <v>0</v>
      </c>
      <c r="CY591" s="65">
        <f>[52]ACCOUNTALLOC!CY577</f>
        <v>0</v>
      </c>
      <c r="CZ591" s="65">
        <f>[52]ACCOUNTALLOC!CZ577</f>
        <v>0</v>
      </c>
      <c r="DA591" s="65">
        <f>[52]ACCOUNTALLOC!DA577</f>
        <v>0</v>
      </c>
      <c r="DB591" s="65">
        <f>[52]ACCOUNTALLOC!DB577</f>
        <v>0</v>
      </c>
      <c r="DC591" s="65">
        <f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>[52]ACCOUNTALLOC!E592</f>
        <v>0</v>
      </c>
      <c r="F592" s="697">
        <f>[52]ACCOUNTALLOC!F592</f>
        <v>0</v>
      </c>
      <c r="G592" s="697">
        <f>[52]ACCOUNTALLOC!G592</f>
        <v>0</v>
      </c>
      <c r="H592" s="697">
        <f>[52]ACCOUNTALLOC!H592</f>
        <v>0</v>
      </c>
      <c r="I592" s="697">
        <f>[52]ACCOUNTALLOC!I592</f>
        <v>0</v>
      </c>
      <c r="J592" s="697">
        <f>[52]ACCOUNTALLOC!J592</f>
        <v>0</v>
      </c>
      <c r="K592" s="697">
        <f>[52]ACCOUNTALLOC!K592</f>
        <v>0</v>
      </c>
      <c r="L592" s="698"/>
      <c r="M592" s="697">
        <f>[52]ACCOUNTALLOC!M592</f>
        <v>0</v>
      </c>
      <c r="N592" s="697">
        <f>[52]ACCOUNTALLOC!N592</f>
        <v>0</v>
      </c>
      <c r="O592" s="697">
        <f>[52]ACCOUNTALLOC!O592</f>
        <v>0</v>
      </c>
      <c r="P592" s="697">
        <f>[52]ACCOUNTALLOC!P592</f>
        <v>0</v>
      </c>
      <c r="Q592" s="697">
        <f>[52]ACCOUNTALLOC!Q592</f>
        <v>0</v>
      </c>
      <c r="R592" s="697">
        <f>[52]ACCOUNTALLOC!R592</f>
        <v>0</v>
      </c>
      <c r="S592" s="697">
        <f>[52]ACCOUNTALLOC!S592</f>
        <v>0</v>
      </c>
      <c r="T592" s="698"/>
      <c r="U592" s="697">
        <f>[52]ACCOUNTALLOC!U592</f>
        <v>0</v>
      </c>
      <c r="V592" s="697">
        <f>[52]ACCOUNTALLOC!V592</f>
        <v>0</v>
      </c>
      <c r="W592" s="697">
        <f>[52]ACCOUNTALLOC!W592</f>
        <v>0</v>
      </c>
      <c r="X592" s="697">
        <f>[52]ACCOUNTALLOC!X592</f>
        <v>0</v>
      </c>
      <c r="Y592" s="697">
        <f>[52]ACCOUNTALLOC!Y592</f>
        <v>0</v>
      </c>
      <c r="Z592" s="697">
        <f>[52]ACCOUNTALLOC!Z592</f>
        <v>0</v>
      </c>
      <c r="AA592" s="697">
        <f>[52]ACCOUNTALLOC!AA592</f>
        <v>0</v>
      </c>
      <c r="AB592" s="698"/>
      <c r="AC592" s="697">
        <f>[52]ACCOUNTALLOC!AC592</f>
        <v>0</v>
      </c>
      <c r="AD592" s="697">
        <f>[52]ACCOUNTALLOC!AD592</f>
        <v>0</v>
      </c>
      <c r="AE592" s="697">
        <f>[52]ACCOUNTALLOC!AE592</f>
        <v>0</v>
      </c>
      <c r="AF592" s="697">
        <f>[52]ACCOUNTALLOC!AF592</f>
        <v>0</v>
      </c>
      <c r="AG592" s="697">
        <f>[52]ACCOUNTALLOC!AG592</f>
        <v>0</v>
      </c>
      <c r="AH592" s="697">
        <f>[52]ACCOUNTALLOC!AH592</f>
        <v>0</v>
      </c>
      <c r="AI592" s="697">
        <f>[52]ACCOUNTALLOC!AI592</f>
        <v>0</v>
      </c>
      <c r="AJ592" s="698"/>
      <c r="AK592" s="697">
        <f>[52]ACCOUNTALLOC!AK592</f>
        <v>0</v>
      </c>
      <c r="AL592" s="697">
        <f>[52]ACCOUNTALLOC!AL592</f>
        <v>0</v>
      </c>
      <c r="AM592" s="697">
        <f>[52]ACCOUNTALLOC!AM592</f>
        <v>0</v>
      </c>
      <c r="AN592" s="697">
        <f>[52]ACCOUNTALLOC!AN592</f>
        <v>0</v>
      </c>
      <c r="AO592" s="697">
        <f>[52]ACCOUNTALLOC!AO592</f>
        <v>0</v>
      </c>
      <c r="AP592" s="697">
        <f>[52]ACCOUNTALLOC!AP592</f>
        <v>0</v>
      </c>
      <c r="AQ592" s="697">
        <f>[52]ACCOUNTALLOC!AQ592</f>
        <v>0</v>
      </c>
      <c r="AR592" s="698"/>
      <c r="AS592" s="697">
        <f>[52]ACCOUNTALLOC!AS592</f>
        <v>0</v>
      </c>
      <c r="AT592" s="697">
        <f>[52]ACCOUNTALLOC!AT592</f>
        <v>0</v>
      </c>
      <c r="AU592" s="697">
        <f>[52]ACCOUNTALLOC!AU592</f>
        <v>0</v>
      </c>
      <c r="AV592" s="697">
        <f>[52]ACCOUNTALLOC!AV592</f>
        <v>0</v>
      </c>
      <c r="AW592" s="697">
        <f>[52]ACCOUNTALLOC!AW592</f>
        <v>0</v>
      </c>
      <c r="AX592" s="697">
        <f>[52]ACCOUNTALLOC!AX592</f>
        <v>0</v>
      </c>
      <c r="AY592" s="697">
        <f>[52]ACCOUNTALLOC!AY592</f>
        <v>0</v>
      </c>
      <c r="AZ592" s="698"/>
      <c r="BA592" s="697">
        <f>[52]ACCOUNTALLOC!BA592</f>
        <v>0</v>
      </c>
      <c r="BB592" s="697">
        <f>[52]ACCOUNTALLOC!BB592</f>
        <v>0</v>
      </c>
      <c r="BC592" s="697">
        <f>[52]ACCOUNTALLOC!BC592</f>
        <v>0</v>
      </c>
      <c r="BD592" s="697">
        <f>[52]ACCOUNTALLOC!BD592</f>
        <v>0</v>
      </c>
      <c r="BE592" s="697">
        <f>[52]ACCOUNTALLOC!BE592</f>
        <v>0</v>
      </c>
      <c r="BF592" s="697">
        <f>[52]ACCOUNTALLOC!BF592</f>
        <v>0</v>
      </c>
      <c r="BG592" s="697">
        <f>[52]ACCOUNTALLOC!BG592</f>
        <v>0</v>
      </c>
      <c r="BH592" s="698"/>
      <c r="BI592" s="697">
        <f>[52]ACCOUNTALLOC!BI592</f>
        <v>0</v>
      </c>
      <c r="BJ592" s="697">
        <f>[52]ACCOUNTALLOC!BJ592</f>
        <v>0</v>
      </c>
      <c r="BK592" s="697">
        <f>[52]ACCOUNTALLOC!BK592</f>
        <v>0</v>
      </c>
      <c r="BL592" s="697">
        <f>[52]ACCOUNTALLOC!BL592</f>
        <v>0</v>
      </c>
      <c r="BM592" s="697">
        <f>[52]ACCOUNTALLOC!BM592</f>
        <v>0</v>
      </c>
      <c r="BN592" s="697">
        <f>[52]ACCOUNTALLOC!BN592</f>
        <v>0</v>
      </c>
      <c r="BO592" s="697">
        <f>[52]ACCOUNTALLOC!BO592</f>
        <v>0</v>
      </c>
      <c r="BP592" s="698"/>
      <c r="BQ592" s="697">
        <f>[52]ACCOUNTALLOC!BQ592</f>
        <v>0</v>
      </c>
      <c r="BR592" s="697">
        <f>[52]ACCOUNTALLOC!BR592</f>
        <v>0</v>
      </c>
      <c r="BS592" s="697">
        <f>[52]ACCOUNTALLOC!BS592</f>
        <v>0</v>
      </c>
      <c r="BT592" s="697">
        <f>[52]ACCOUNTALLOC!BT592</f>
        <v>0</v>
      </c>
      <c r="BU592" s="697">
        <f>[52]ACCOUNTALLOC!BU592</f>
        <v>0</v>
      </c>
      <c r="BV592" s="697">
        <f>[52]ACCOUNTALLOC!BV592</f>
        <v>0</v>
      </c>
      <c r="BW592" s="697">
        <f>[52]ACCOUNTALLOC!BW592</f>
        <v>0</v>
      </c>
      <c r="BX592" s="698"/>
      <c r="BY592" s="697">
        <f>[52]ACCOUNTALLOC!BY592</f>
        <v>0</v>
      </c>
      <c r="BZ592" s="697">
        <f>[52]ACCOUNTALLOC!BZ592</f>
        <v>0</v>
      </c>
      <c r="CA592" s="697">
        <f>[52]ACCOUNTALLOC!CA592</f>
        <v>0</v>
      </c>
      <c r="CB592" s="697">
        <f>[52]ACCOUNTALLOC!CB592</f>
        <v>0</v>
      </c>
      <c r="CC592" s="697">
        <f>[52]ACCOUNTALLOC!CC592</f>
        <v>0</v>
      </c>
      <c r="CD592" s="697">
        <f>[52]ACCOUNTALLOC!CD592</f>
        <v>0</v>
      </c>
      <c r="CE592" s="697">
        <f>[52]ACCOUNTALLOC!CE592</f>
        <v>0</v>
      </c>
      <c r="CF592" s="698"/>
      <c r="CG592" s="697">
        <f>[52]ACCOUNTALLOC!CG592</f>
        <v>0</v>
      </c>
      <c r="CH592" s="697">
        <f>[52]ACCOUNTALLOC!CH592</f>
        <v>0</v>
      </c>
      <c r="CI592" s="697">
        <f>[52]ACCOUNTALLOC!CI592</f>
        <v>0</v>
      </c>
      <c r="CJ592" s="697">
        <f>[52]ACCOUNTALLOC!CJ592</f>
        <v>0</v>
      </c>
      <c r="CK592" s="697">
        <f>[52]ACCOUNTALLOC!CK592</f>
        <v>0</v>
      </c>
      <c r="CL592" s="697">
        <f>[52]ACCOUNTALLOC!CL592</f>
        <v>0</v>
      </c>
      <c r="CM592" s="697">
        <f>[52]ACCOUNTALLOC!CM592</f>
        <v>0</v>
      </c>
      <c r="CN592" s="698">
        <f>[52]ACCOUNTALLOC!CN592</f>
        <v>0</v>
      </c>
      <c r="CO592" s="697">
        <f>[52]ACCOUNTALLOC!CO592</f>
        <v>0</v>
      </c>
      <c r="CP592" s="697">
        <f>[52]ACCOUNTALLOC!CP592</f>
        <v>0</v>
      </c>
      <c r="CQ592" s="697">
        <f>[52]ACCOUNTALLOC!CQ592</f>
        <v>0</v>
      </c>
      <c r="CR592" s="697">
        <f>[52]ACCOUNTALLOC!CR592</f>
        <v>0</v>
      </c>
      <c r="CS592" s="697">
        <f>[52]ACCOUNTALLOC!CS592</f>
        <v>0</v>
      </c>
      <c r="CT592" s="697">
        <f>[52]ACCOUNTALLOC!CT592</f>
        <v>0</v>
      </c>
      <c r="CU592" s="697">
        <f>[52]ACCOUNTALLOC!CU592</f>
        <v>0</v>
      </c>
      <c r="CW592" s="65">
        <f>[52]ACCOUNTALLOC!CW578</f>
        <v>0</v>
      </c>
      <c r="CX592" s="65">
        <f>[52]ACCOUNTALLOC!CX578</f>
        <v>0</v>
      </c>
      <c r="CY592" s="65">
        <f>[52]ACCOUNTALLOC!CY578</f>
        <v>0</v>
      </c>
      <c r="CZ592" s="65">
        <f>[52]ACCOUNTALLOC!CZ578</f>
        <v>0</v>
      </c>
      <c r="DA592" s="65">
        <f>[52]ACCOUNTALLOC!DA578</f>
        <v>0</v>
      </c>
      <c r="DB592" s="65">
        <f>[52]ACCOUNTALLOC!DB578</f>
        <v>0</v>
      </c>
      <c r="DC592" s="65">
        <f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>[52]ACCOUNTALLOC!E593</f>
        <v>0</v>
      </c>
      <c r="F593" s="697">
        <f>[52]ACCOUNTALLOC!F593</f>
        <v>0</v>
      </c>
      <c r="G593" s="697">
        <f>[52]ACCOUNTALLOC!G593</f>
        <v>0</v>
      </c>
      <c r="H593" s="697">
        <f>[52]ACCOUNTALLOC!H593</f>
        <v>0</v>
      </c>
      <c r="I593" s="697">
        <f>[52]ACCOUNTALLOC!I593</f>
        <v>0</v>
      </c>
      <c r="J593" s="697">
        <f>[52]ACCOUNTALLOC!J593</f>
        <v>0</v>
      </c>
      <c r="K593" s="697">
        <f>[52]ACCOUNTALLOC!K593</f>
        <v>0</v>
      </c>
      <c r="L593" s="698"/>
      <c r="M593" s="697">
        <f>[52]ACCOUNTALLOC!M593</f>
        <v>0</v>
      </c>
      <c r="N593" s="697">
        <f>[52]ACCOUNTALLOC!N593</f>
        <v>0</v>
      </c>
      <c r="O593" s="697">
        <f>[52]ACCOUNTALLOC!O593</f>
        <v>0</v>
      </c>
      <c r="P593" s="697">
        <f>[52]ACCOUNTALLOC!P593</f>
        <v>0</v>
      </c>
      <c r="Q593" s="697">
        <f>[52]ACCOUNTALLOC!Q593</f>
        <v>0</v>
      </c>
      <c r="R593" s="697">
        <f>[52]ACCOUNTALLOC!R593</f>
        <v>0</v>
      </c>
      <c r="S593" s="697">
        <f>[52]ACCOUNTALLOC!S593</f>
        <v>0</v>
      </c>
      <c r="T593" s="698"/>
      <c r="U593" s="697">
        <f>[52]ACCOUNTALLOC!U593</f>
        <v>0</v>
      </c>
      <c r="V593" s="697">
        <f>[52]ACCOUNTALLOC!V593</f>
        <v>0</v>
      </c>
      <c r="W593" s="697">
        <f>[52]ACCOUNTALLOC!W593</f>
        <v>0</v>
      </c>
      <c r="X593" s="697">
        <f>[52]ACCOUNTALLOC!X593</f>
        <v>0</v>
      </c>
      <c r="Y593" s="697">
        <f>[52]ACCOUNTALLOC!Y593</f>
        <v>0</v>
      </c>
      <c r="Z593" s="697">
        <f>[52]ACCOUNTALLOC!Z593</f>
        <v>0</v>
      </c>
      <c r="AA593" s="697">
        <f>[52]ACCOUNTALLOC!AA593</f>
        <v>0</v>
      </c>
      <c r="AB593" s="698"/>
      <c r="AC593" s="697">
        <f>[52]ACCOUNTALLOC!AC593</f>
        <v>0</v>
      </c>
      <c r="AD593" s="697">
        <f>[52]ACCOUNTALLOC!AD593</f>
        <v>0</v>
      </c>
      <c r="AE593" s="697">
        <f>[52]ACCOUNTALLOC!AE593</f>
        <v>0</v>
      </c>
      <c r="AF593" s="697">
        <f>[52]ACCOUNTALLOC!AF593</f>
        <v>0</v>
      </c>
      <c r="AG593" s="697">
        <f>[52]ACCOUNTALLOC!AG593</f>
        <v>0</v>
      </c>
      <c r="AH593" s="697">
        <f>[52]ACCOUNTALLOC!AH593</f>
        <v>0</v>
      </c>
      <c r="AI593" s="697">
        <f>[52]ACCOUNTALLOC!AI593</f>
        <v>0</v>
      </c>
      <c r="AJ593" s="698"/>
      <c r="AK593" s="697">
        <f>[52]ACCOUNTALLOC!AK593</f>
        <v>0</v>
      </c>
      <c r="AL593" s="697">
        <f>[52]ACCOUNTALLOC!AL593</f>
        <v>0</v>
      </c>
      <c r="AM593" s="697">
        <f>[52]ACCOUNTALLOC!AM593</f>
        <v>0</v>
      </c>
      <c r="AN593" s="697">
        <f>[52]ACCOUNTALLOC!AN593</f>
        <v>0</v>
      </c>
      <c r="AO593" s="697">
        <f>[52]ACCOUNTALLOC!AO593</f>
        <v>0</v>
      </c>
      <c r="AP593" s="697">
        <f>[52]ACCOUNTALLOC!AP593</f>
        <v>0</v>
      </c>
      <c r="AQ593" s="697">
        <f>[52]ACCOUNTALLOC!AQ593</f>
        <v>0</v>
      </c>
      <c r="AR593" s="698"/>
      <c r="AS593" s="697">
        <f>[52]ACCOUNTALLOC!AS593</f>
        <v>0</v>
      </c>
      <c r="AT593" s="697">
        <f>[52]ACCOUNTALLOC!AT593</f>
        <v>0</v>
      </c>
      <c r="AU593" s="697">
        <f>[52]ACCOUNTALLOC!AU593</f>
        <v>0</v>
      </c>
      <c r="AV593" s="697">
        <f>[52]ACCOUNTALLOC!AV593</f>
        <v>0</v>
      </c>
      <c r="AW593" s="697">
        <f>[52]ACCOUNTALLOC!AW593</f>
        <v>0</v>
      </c>
      <c r="AX593" s="697">
        <f>[52]ACCOUNTALLOC!AX593</f>
        <v>0</v>
      </c>
      <c r="AY593" s="697">
        <f>[52]ACCOUNTALLOC!AY593</f>
        <v>0</v>
      </c>
      <c r="AZ593" s="698"/>
      <c r="BA593" s="697">
        <f>[52]ACCOUNTALLOC!BA593</f>
        <v>0</v>
      </c>
      <c r="BB593" s="697">
        <f>[52]ACCOUNTALLOC!BB593</f>
        <v>0</v>
      </c>
      <c r="BC593" s="697">
        <f>[52]ACCOUNTALLOC!BC593</f>
        <v>0</v>
      </c>
      <c r="BD593" s="697">
        <f>[52]ACCOUNTALLOC!BD593</f>
        <v>0</v>
      </c>
      <c r="BE593" s="697">
        <f>[52]ACCOUNTALLOC!BE593</f>
        <v>0</v>
      </c>
      <c r="BF593" s="697">
        <f>[52]ACCOUNTALLOC!BF593</f>
        <v>0</v>
      </c>
      <c r="BG593" s="697">
        <f>[52]ACCOUNTALLOC!BG593</f>
        <v>0</v>
      </c>
      <c r="BH593" s="698"/>
      <c r="BI593" s="697">
        <f>[52]ACCOUNTALLOC!BI593</f>
        <v>0</v>
      </c>
      <c r="BJ593" s="697">
        <f>[52]ACCOUNTALLOC!BJ593</f>
        <v>0</v>
      </c>
      <c r="BK593" s="697">
        <f>[52]ACCOUNTALLOC!BK593</f>
        <v>0</v>
      </c>
      <c r="BL593" s="697">
        <f>[52]ACCOUNTALLOC!BL593</f>
        <v>0</v>
      </c>
      <c r="BM593" s="697">
        <f>[52]ACCOUNTALLOC!BM593</f>
        <v>0</v>
      </c>
      <c r="BN593" s="697">
        <f>[52]ACCOUNTALLOC!BN593</f>
        <v>0</v>
      </c>
      <c r="BO593" s="697">
        <f>[52]ACCOUNTALLOC!BO593</f>
        <v>0</v>
      </c>
      <c r="BP593" s="698"/>
      <c r="BQ593" s="697">
        <f>[52]ACCOUNTALLOC!BQ593</f>
        <v>0</v>
      </c>
      <c r="BR593" s="697">
        <f>[52]ACCOUNTALLOC!BR593</f>
        <v>0</v>
      </c>
      <c r="BS593" s="697">
        <f>[52]ACCOUNTALLOC!BS593</f>
        <v>0</v>
      </c>
      <c r="BT593" s="697">
        <f>[52]ACCOUNTALLOC!BT593</f>
        <v>0</v>
      </c>
      <c r="BU593" s="697">
        <f>[52]ACCOUNTALLOC!BU593</f>
        <v>0</v>
      </c>
      <c r="BV593" s="697">
        <f>[52]ACCOUNTALLOC!BV593</f>
        <v>0</v>
      </c>
      <c r="BW593" s="697">
        <f>[52]ACCOUNTALLOC!BW593</f>
        <v>0</v>
      </c>
      <c r="BX593" s="698"/>
      <c r="BY593" s="697">
        <f>[52]ACCOUNTALLOC!BY593</f>
        <v>0</v>
      </c>
      <c r="BZ593" s="697">
        <f>[52]ACCOUNTALLOC!BZ593</f>
        <v>0</v>
      </c>
      <c r="CA593" s="697">
        <f>[52]ACCOUNTALLOC!CA593</f>
        <v>0</v>
      </c>
      <c r="CB593" s="697">
        <f>[52]ACCOUNTALLOC!CB593</f>
        <v>0</v>
      </c>
      <c r="CC593" s="697">
        <f>[52]ACCOUNTALLOC!CC593</f>
        <v>0</v>
      </c>
      <c r="CD593" s="697">
        <f>[52]ACCOUNTALLOC!CD593</f>
        <v>0</v>
      </c>
      <c r="CE593" s="697">
        <f>[52]ACCOUNTALLOC!CE593</f>
        <v>0</v>
      </c>
      <c r="CF593" s="698"/>
      <c r="CG593" s="697">
        <f>[52]ACCOUNTALLOC!CG593</f>
        <v>0</v>
      </c>
      <c r="CH593" s="697">
        <f>[52]ACCOUNTALLOC!CH593</f>
        <v>0</v>
      </c>
      <c r="CI593" s="697">
        <f>[52]ACCOUNTALLOC!CI593</f>
        <v>0</v>
      </c>
      <c r="CJ593" s="697">
        <f>[52]ACCOUNTALLOC!CJ593</f>
        <v>0</v>
      </c>
      <c r="CK593" s="697">
        <f>[52]ACCOUNTALLOC!CK593</f>
        <v>0</v>
      </c>
      <c r="CL593" s="697">
        <f>[52]ACCOUNTALLOC!CL593</f>
        <v>0</v>
      </c>
      <c r="CM593" s="697">
        <f>[52]ACCOUNTALLOC!CM593</f>
        <v>0</v>
      </c>
      <c r="CN593" s="698">
        <f>[52]ACCOUNTALLOC!CN593</f>
        <v>0</v>
      </c>
      <c r="CO593" s="697">
        <f>[52]ACCOUNTALLOC!CO593</f>
        <v>0</v>
      </c>
      <c r="CP593" s="697">
        <f>[52]ACCOUNTALLOC!CP593</f>
        <v>0</v>
      </c>
      <c r="CQ593" s="697">
        <f>[52]ACCOUNTALLOC!CQ593</f>
        <v>0</v>
      </c>
      <c r="CR593" s="697">
        <f>[52]ACCOUNTALLOC!CR593</f>
        <v>0</v>
      </c>
      <c r="CS593" s="697">
        <f>[52]ACCOUNTALLOC!CS593</f>
        <v>0</v>
      </c>
      <c r="CT593" s="697">
        <f>[52]ACCOUNTALLOC!CT593</f>
        <v>0</v>
      </c>
      <c r="CU593" s="697">
        <f>[52]ACCOUNTALLOC!CU593</f>
        <v>0</v>
      </c>
      <c r="CW593" s="65">
        <f>[52]ACCOUNTALLOC!CW579</f>
        <v>0</v>
      </c>
      <c r="CX593" s="65">
        <f>[52]ACCOUNTALLOC!CX579</f>
        <v>0</v>
      </c>
      <c r="CY593" s="65">
        <f>[52]ACCOUNTALLOC!CY579</f>
        <v>0</v>
      </c>
      <c r="CZ593" s="65">
        <f>[52]ACCOUNTALLOC!CZ579</f>
        <v>0</v>
      </c>
      <c r="DA593" s="65">
        <f>[52]ACCOUNTALLOC!DA579</f>
        <v>0</v>
      </c>
      <c r="DB593" s="65">
        <f>[52]ACCOUNTALLOC!DB579</f>
        <v>0</v>
      </c>
      <c r="DC593" s="65">
        <f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>[52]ACCOUNTALLOC!E594</f>
        <v>0</v>
      </c>
      <c r="F594" s="697">
        <f>[52]ACCOUNTALLOC!F594</f>
        <v>0</v>
      </c>
      <c r="G594" s="697">
        <f>[52]ACCOUNTALLOC!G594</f>
        <v>0</v>
      </c>
      <c r="H594" s="697">
        <f>[52]ACCOUNTALLOC!H594</f>
        <v>0</v>
      </c>
      <c r="I594" s="697">
        <f>[52]ACCOUNTALLOC!I594</f>
        <v>0</v>
      </c>
      <c r="J594" s="697">
        <f>[52]ACCOUNTALLOC!J594</f>
        <v>0</v>
      </c>
      <c r="K594" s="697">
        <f>[52]ACCOUNTALLOC!K594</f>
        <v>0</v>
      </c>
      <c r="L594" s="698"/>
      <c r="M594" s="697">
        <f>[52]ACCOUNTALLOC!M594</f>
        <v>0</v>
      </c>
      <c r="N594" s="697">
        <f>[52]ACCOUNTALLOC!N594</f>
        <v>0</v>
      </c>
      <c r="O594" s="697">
        <f>[52]ACCOUNTALLOC!O594</f>
        <v>0</v>
      </c>
      <c r="P594" s="697">
        <f>[52]ACCOUNTALLOC!P594</f>
        <v>0</v>
      </c>
      <c r="Q594" s="697">
        <f>[52]ACCOUNTALLOC!Q594</f>
        <v>0</v>
      </c>
      <c r="R594" s="697">
        <f>[52]ACCOUNTALLOC!R594</f>
        <v>0</v>
      </c>
      <c r="S594" s="697">
        <f>[52]ACCOUNTALLOC!S594</f>
        <v>0</v>
      </c>
      <c r="T594" s="698"/>
      <c r="U594" s="697">
        <f>[52]ACCOUNTALLOC!U594</f>
        <v>0</v>
      </c>
      <c r="V594" s="697">
        <f>[52]ACCOUNTALLOC!V594</f>
        <v>0</v>
      </c>
      <c r="W594" s="697">
        <f>[52]ACCOUNTALLOC!W594</f>
        <v>0</v>
      </c>
      <c r="X594" s="697">
        <f>[52]ACCOUNTALLOC!X594</f>
        <v>0</v>
      </c>
      <c r="Y594" s="697">
        <f>[52]ACCOUNTALLOC!Y594</f>
        <v>0</v>
      </c>
      <c r="Z594" s="697">
        <f>[52]ACCOUNTALLOC!Z594</f>
        <v>0</v>
      </c>
      <c r="AA594" s="697">
        <f>[52]ACCOUNTALLOC!AA594</f>
        <v>0</v>
      </c>
      <c r="AB594" s="698"/>
      <c r="AC594" s="697">
        <f>[52]ACCOUNTALLOC!AC594</f>
        <v>0</v>
      </c>
      <c r="AD594" s="697">
        <f>[52]ACCOUNTALLOC!AD594</f>
        <v>0</v>
      </c>
      <c r="AE594" s="697">
        <f>[52]ACCOUNTALLOC!AE594</f>
        <v>0</v>
      </c>
      <c r="AF594" s="697">
        <f>[52]ACCOUNTALLOC!AF594</f>
        <v>0</v>
      </c>
      <c r="AG594" s="697">
        <f>[52]ACCOUNTALLOC!AG594</f>
        <v>0</v>
      </c>
      <c r="AH594" s="697">
        <f>[52]ACCOUNTALLOC!AH594</f>
        <v>0</v>
      </c>
      <c r="AI594" s="697">
        <f>[52]ACCOUNTALLOC!AI594</f>
        <v>0</v>
      </c>
      <c r="AJ594" s="698"/>
      <c r="AK594" s="697">
        <f>[52]ACCOUNTALLOC!AK594</f>
        <v>0</v>
      </c>
      <c r="AL594" s="697">
        <f>[52]ACCOUNTALLOC!AL594</f>
        <v>0</v>
      </c>
      <c r="AM594" s="697">
        <f>[52]ACCOUNTALLOC!AM594</f>
        <v>0</v>
      </c>
      <c r="AN594" s="697">
        <f>[52]ACCOUNTALLOC!AN594</f>
        <v>0</v>
      </c>
      <c r="AO594" s="697">
        <f>[52]ACCOUNTALLOC!AO594</f>
        <v>0</v>
      </c>
      <c r="AP594" s="697">
        <f>[52]ACCOUNTALLOC!AP594</f>
        <v>0</v>
      </c>
      <c r="AQ594" s="697">
        <f>[52]ACCOUNTALLOC!AQ594</f>
        <v>0</v>
      </c>
      <c r="AR594" s="698"/>
      <c r="AS594" s="697">
        <f>[52]ACCOUNTALLOC!AS594</f>
        <v>0</v>
      </c>
      <c r="AT594" s="697">
        <f>[52]ACCOUNTALLOC!AT594</f>
        <v>0</v>
      </c>
      <c r="AU594" s="697">
        <f>[52]ACCOUNTALLOC!AU594</f>
        <v>0</v>
      </c>
      <c r="AV594" s="697">
        <f>[52]ACCOUNTALLOC!AV594</f>
        <v>0</v>
      </c>
      <c r="AW594" s="697">
        <f>[52]ACCOUNTALLOC!AW594</f>
        <v>0</v>
      </c>
      <c r="AX594" s="697">
        <f>[52]ACCOUNTALLOC!AX594</f>
        <v>0</v>
      </c>
      <c r="AY594" s="697">
        <f>[52]ACCOUNTALLOC!AY594</f>
        <v>0</v>
      </c>
      <c r="AZ594" s="698"/>
      <c r="BA594" s="697">
        <f>[52]ACCOUNTALLOC!BA594</f>
        <v>0</v>
      </c>
      <c r="BB594" s="697">
        <f>[52]ACCOUNTALLOC!BB594</f>
        <v>0</v>
      </c>
      <c r="BC594" s="697">
        <f>[52]ACCOUNTALLOC!BC594</f>
        <v>0</v>
      </c>
      <c r="BD594" s="697">
        <f>[52]ACCOUNTALLOC!BD594</f>
        <v>0</v>
      </c>
      <c r="BE594" s="697">
        <f>[52]ACCOUNTALLOC!BE594</f>
        <v>0</v>
      </c>
      <c r="BF594" s="697">
        <f>[52]ACCOUNTALLOC!BF594</f>
        <v>0</v>
      </c>
      <c r="BG594" s="697">
        <f>[52]ACCOUNTALLOC!BG594</f>
        <v>0</v>
      </c>
      <c r="BH594" s="698"/>
      <c r="BI594" s="697">
        <f>[52]ACCOUNTALLOC!BI594</f>
        <v>0</v>
      </c>
      <c r="BJ594" s="697">
        <f>[52]ACCOUNTALLOC!BJ594</f>
        <v>0</v>
      </c>
      <c r="BK594" s="697">
        <f>[52]ACCOUNTALLOC!BK594</f>
        <v>0</v>
      </c>
      <c r="BL594" s="697">
        <f>[52]ACCOUNTALLOC!BL594</f>
        <v>0</v>
      </c>
      <c r="BM594" s="697">
        <f>[52]ACCOUNTALLOC!BM594</f>
        <v>0</v>
      </c>
      <c r="BN594" s="697">
        <f>[52]ACCOUNTALLOC!BN594</f>
        <v>0</v>
      </c>
      <c r="BO594" s="697">
        <f>[52]ACCOUNTALLOC!BO594</f>
        <v>0</v>
      </c>
      <c r="BP594" s="698"/>
      <c r="BQ594" s="697">
        <f>[52]ACCOUNTALLOC!BQ594</f>
        <v>0</v>
      </c>
      <c r="BR594" s="697">
        <f>[52]ACCOUNTALLOC!BR594</f>
        <v>0</v>
      </c>
      <c r="BS594" s="697">
        <f>[52]ACCOUNTALLOC!BS594</f>
        <v>0</v>
      </c>
      <c r="BT594" s="697">
        <f>[52]ACCOUNTALLOC!BT594</f>
        <v>0</v>
      </c>
      <c r="BU594" s="697">
        <f>[52]ACCOUNTALLOC!BU594</f>
        <v>0</v>
      </c>
      <c r="BV594" s="697">
        <f>[52]ACCOUNTALLOC!BV594</f>
        <v>0</v>
      </c>
      <c r="BW594" s="697">
        <f>[52]ACCOUNTALLOC!BW594</f>
        <v>0</v>
      </c>
      <c r="BX594" s="698"/>
      <c r="BY594" s="697">
        <f>[52]ACCOUNTALLOC!BY594</f>
        <v>0</v>
      </c>
      <c r="BZ594" s="697">
        <f>[52]ACCOUNTALLOC!BZ594</f>
        <v>0</v>
      </c>
      <c r="CA594" s="697">
        <f>[52]ACCOUNTALLOC!CA594</f>
        <v>0</v>
      </c>
      <c r="CB594" s="697">
        <f>[52]ACCOUNTALLOC!CB594</f>
        <v>0</v>
      </c>
      <c r="CC594" s="697">
        <f>[52]ACCOUNTALLOC!CC594</f>
        <v>0</v>
      </c>
      <c r="CD594" s="697">
        <f>[52]ACCOUNTALLOC!CD594</f>
        <v>0</v>
      </c>
      <c r="CE594" s="697">
        <f>[52]ACCOUNTALLOC!CE594</f>
        <v>0</v>
      </c>
      <c r="CF594" s="698"/>
      <c r="CG594" s="697">
        <f>[52]ACCOUNTALLOC!CG594</f>
        <v>0</v>
      </c>
      <c r="CH594" s="697">
        <f>[52]ACCOUNTALLOC!CH594</f>
        <v>0</v>
      </c>
      <c r="CI594" s="697">
        <f>[52]ACCOUNTALLOC!CI594</f>
        <v>0</v>
      </c>
      <c r="CJ594" s="697">
        <f>[52]ACCOUNTALLOC!CJ594</f>
        <v>0</v>
      </c>
      <c r="CK594" s="697">
        <f>[52]ACCOUNTALLOC!CK594</f>
        <v>0</v>
      </c>
      <c r="CL594" s="697">
        <f>[52]ACCOUNTALLOC!CL594</f>
        <v>0</v>
      </c>
      <c r="CM594" s="697">
        <f>[52]ACCOUNTALLOC!CM594</f>
        <v>0</v>
      </c>
      <c r="CN594" s="698">
        <f>[52]ACCOUNTALLOC!CN594</f>
        <v>0</v>
      </c>
      <c r="CO594" s="697">
        <f>[52]ACCOUNTALLOC!CO594</f>
        <v>0</v>
      </c>
      <c r="CP594" s="697">
        <f>[52]ACCOUNTALLOC!CP594</f>
        <v>0</v>
      </c>
      <c r="CQ594" s="697">
        <f>[52]ACCOUNTALLOC!CQ594</f>
        <v>0</v>
      </c>
      <c r="CR594" s="697">
        <f>[52]ACCOUNTALLOC!CR594</f>
        <v>0</v>
      </c>
      <c r="CS594" s="697">
        <f>[52]ACCOUNTALLOC!CS594</f>
        <v>0</v>
      </c>
      <c r="CT594" s="697">
        <f>[52]ACCOUNTALLOC!CT594</f>
        <v>0</v>
      </c>
      <c r="CU594" s="697">
        <f>[52]ACCOUNTALLOC!CU594</f>
        <v>0</v>
      </c>
      <c r="CW594" s="65">
        <f>[52]ACCOUNTALLOC!CW580</f>
        <v>0</v>
      </c>
      <c r="CX594" s="65">
        <f>[52]ACCOUNTALLOC!CX580</f>
        <v>0</v>
      </c>
      <c r="CY594" s="65">
        <f>[52]ACCOUNTALLOC!CY580</f>
        <v>0</v>
      </c>
      <c r="CZ594" s="65">
        <f>[52]ACCOUNTALLOC!CZ580</f>
        <v>0</v>
      </c>
      <c r="DA594" s="65">
        <f>[52]ACCOUNTALLOC!DA580</f>
        <v>0</v>
      </c>
      <c r="DB594" s="65">
        <f>[52]ACCOUNTALLOC!DB580</f>
        <v>0</v>
      </c>
      <c r="DC594" s="65">
        <f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>[52]ACCOUNTALLOC!E595</f>
        <v>0</v>
      </c>
      <c r="F595" s="697">
        <f>[52]ACCOUNTALLOC!F595</f>
        <v>0</v>
      </c>
      <c r="G595" s="697">
        <f>[52]ACCOUNTALLOC!G595</f>
        <v>0</v>
      </c>
      <c r="H595" s="697">
        <f>[52]ACCOUNTALLOC!H595</f>
        <v>0</v>
      </c>
      <c r="I595" s="697">
        <f>[52]ACCOUNTALLOC!I595</f>
        <v>0</v>
      </c>
      <c r="J595" s="697">
        <f>[52]ACCOUNTALLOC!J595</f>
        <v>0</v>
      </c>
      <c r="K595" s="697">
        <f>[52]ACCOUNTALLOC!K595</f>
        <v>0</v>
      </c>
      <c r="L595" s="698"/>
      <c r="M595" s="697">
        <f>[52]ACCOUNTALLOC!M595</f>
        <v>0</v>
      </c>
      <c r="N595" s="697">
        <f>[52]ACCOUNTALLOC!N595</f>
        <v>0</v>
      </c>
      <c r="O595" s="697">
        <f>[52]ACCOUNTALLOC!O595</f>
        <v>0</v>
      </c>
      <c r="P595" s="697">
        <f>[52]ACCOUNTALLOC!P595</f>
        <v>0</v>
      </c>
      <c r="Q595" s="697">
        <f>[52]ACCOUNTALLOC!Q595</f>
        <v>0</v>
      </c>
      <c r="R595" s="697">
        <f>[52]ACCOUNTALLOC!R595</f>
        <v>0</v>
      </c>
      <c r="S595" s="697">
        <f>[52]ACCOUNTALLOC!S595</f>
        <v>0</v>
      </c>
      <c r="T595" s="698"/>
      <c r="U595" s="697">
        <f>[52]ACCOUNTALLOC!U595</f>
        <v>0</v>
      </c>
      <c r="V595" s="697">
        <f>[52]ACCOUNTALLOC!V595</f>
        <v>0</v>
      </c>
      <c r="W595" s="697">
        <f>[52]ACCOUNTALLOC!W595</f>
        <v>0</v>
      </c>
      <c r="X595" s="697">
        <f>[52]ACCOUNTALLOC!X595</f>
        <v>0</v>
      </c>
      <c r="Y595" s="697">
        <f>[52]ACCOUNTALLOC!Y595</f>
        <v>0</v>
      </c>
      <c r="Z595" s="697">
        <f>[52]ACCOUNTALLOC!Z595</f>
        <v>0</v>
      </c>
      <c r="AA595" s="697">
        <f>[52]ACCOUNTALLOC!AA595</f>
        <v>0</v>
      </c>
      <c r="AB595" s="698"/>
      <c r="AC595" s="697">
        <f>[52]ACCOUNTALLOC!AC595</f>
        <v>0</v>
      </c>
      <c r="AD595" s="697">
        <f>[52]ACCOUNTALLOC!AD595</f>
        <v>0</v>
      </c>
      <c r="AE595" s="697">
        <f>[52]ACCOUNTALLOC!AE595</f>
        <v>0</v>
      </c>
      <c r="AF595" s="697">
        <f>[52]ACCOUNTALLOC!AF595</f>
        <v>0</v>
      </c>
      <c r="AG595" s="697">
        <f>[52]ACCOUNTALLOC!AG595</f>
        <v>0</v>
      </c>
      <c r="AH595" s="697">
        <f>[52]ACCOUNTALLOC!AH595</f>
        <v>0</v>
      </c>
      <c r="AI595" s="697">
        <f>[52]ACCOUNTALLOC!AI595</f>
        <v>0</v>
      </c>
      <c r="AJ595" s="698"/>
      <c r="AK595" s="697">
        <f>[52]ACCOUNTALLOC!AK595</f>
        <v>0</v>
      </c>
      <c r="AL595" s="697">
        <f>[52]ACCOUNTALLOC!AL595</f>
        <v>0</v>
      </c>
      <c r="AM595" s="697">
        <f>[52]ACCOUNTALLOC!AM595</f>
        <v>0</v>
      </c>
      <c r="AN595" s="697">
        <f>[52]ACCOUNTALLOC!AN595</f>
        <v>0</v>
      </c>
      <c r="AO595" s="697">
        <f>[52]ACCOUNTALLOC!AO595</f>
        <v>0</v>
      </c>
      <c r="AP595" s="697">
        <f>[52]ACCOUNTALLOC!AP595</f>
        <v>0</v>
      </c>
      <c r="AQ595" s="697">
        <f>[52]ACCOUNTALLOC!AQ595</f>
        <v>0</v>
      </c>
      <c r="AR595" s="698"/>
      <c r="AS595" s="697">
        <f>[52]ACCOUNTALLOC!AS595</f>
        <v>0</v>
      </c>
      <c r="AT595" s="697">
        <f>[52]ACCOUNTALLOC!AT595</f>
        <v>0</v>
      </c>
      <c r="AU595" s="697">
        <f>[52]ACCOUNTALLOC!AU595</f>
        <v>0</v>
      </c>
      <c r="AV595" s="697">
        <f>[52]ACCOUNTALLOC!AV595</f>
        <v>0</v>
      </c>
      <c r="AW595" s="697">
        <f>[52]ACCOUNTALLOC!AW595</f>
        <v>0</v>
      </c>
      <c r="AX595" s="697">
        <f>[52]ACCOUNTALLOC!AX595</f>
        <v>0</v>
      </c>
      <c r="AY595" s="697">
        <f>[52]ACCOUNTALLOC!AY595</f>
        <v>0</v>
      </c>
      <c r="AZ595" s="698"/>
      <c r="BA595" s="697">
        <f>[52]ACCOUNTALLOC!BA595</f>
        <v>0</v>
      </c>
      <c r="BB595" s="697">
        <f>[52]ACCOUNTALLOC!BB595</f>
        <v>0</v>
      </c>
      <c r="BC595" s="697">
        <f>[52]ACCOUNTALLOC!BC595</f>
        <v>0</v>
      </c>
      <c r="BD595" s="697">
        <f>[52]ACCOUNTALLOC!BD595</f>
        <v>0</v>
      </c>
      <c r="BE595" s="697">
        <f>[52]ACCOUNTALLOC!BE595</f>
        <v>0</v>
      </c>
      <c r="BF595" s="697">
        <f>[52]ACCOUNTALLOC!BF595</f>
        <v>0</v>
      </c>
      <c r="BG595" s="697">
        <f>[52]ACCOUNTALLOC!BG595</f>
        <v>0</v>
      </c>
      <c r="BH595" s="698"/>
      <c r="BI595" s="697">
        <f>[52]ACCOUNTALLOC!BI595</f>
        <v>0</v>
      </c>
      <c r="BJ595" s="697">
        <f>[52]ACCOUNTALLOC!BJ595</f>
        <v>0</v>
      </c>
      <c r="BK595" s="697">
        <f>[52]ACCOUNTALLOC!BK595</f>
        <v>0</v>
      </c>
      <c r="BL595" s="697">
        <f>[52]ACCOUNTALLOC!BL595</f>
        <v>0</v>
      </c>
      <c r="BM595" s="697">
        <f>[52]ACCOUNTALLOC!BM595</f>
        <v>0</v>
      </c>
      <c r="BN595" s="697">
        <f>[52]ACCOUNTALLOC!BN595</f>
        <v>0</v>
      </c>
      <c r="BO595" s="697">
        <f>[52]ACCOUNTALLOC!BO595</f>
        <v>0</v>
      </c>
      <c r="BP595" s="698"/>
      <c r="BQ595" s="697">
        <f>[52]ACCOUNTALLOC!BQ595</f>
        <v>0</v>
      </c>
      <c r="BR595" s="697">
        <f>[52]ACCOUNTALLOC!BR595</f>
        <v>0</v>
      </c>
      <c r="BS595" s="697">
        <f>[52]ACCOUNTALLOC!BS595</f>
        <v>0</v>
      </c>
      <c r="BT595" s="697">
        <f>[52]ACCOUNTALLOC!BT595</f>
        <v>0</v>
      </c>
      <c r="BU595" s="697">
        <f>[52]ACCOUNTALLOC!BU595</f>
        <v>0</v>
      </c>
      <c r="BV595" s="697">
        <f>[52]ACCOUNTALLOC!BV595</f>
        <v>0</v>
      </c>
      <c r="BW595" s="697">
        <f>[52]ACCOUNTALLOC!BW595</f>
        <v>0</v>
      </c>
      <c r="BX595" s="698"/>
      <c r="BY595" s="697">
        <f>[52]ACCOUNTALLOC!BY595</f>
        <v>0</v>
      </c>
      <c r="BZ595" s="697">
        <f>[52]ACCOUNTALLOC!BZ595</f>
        <v>0</v>
      </c>
      <c r="CA595" s="697">
        <f>[52]ACCOUNTALLOC!CA595</f>
        <v>0</v>
      </c>
      <c r="CB595" s="697">
        <f>[52]ACCOUNTALLOC!CB595</f>
        <v>0</v>
      </c>
      <c r="CC595" s="697">
        <f>[52]ACCOUNTALLOC!CC595</f>
        <v>0</v>
      </c>
      <c r="CD595" s="697">
        <f>[52]ACCOUNTALLOC!CD595</f>
        <v>0</v>
      </c>
      <c r="CE595" s="697">
        <f>[52]ACCOUNTALLOC!CE595</f>
        <v>0</v>
      </c>
      <c r="CF595" s="698"/>
      <c r="CG595" s="697">
        <f>[52]ACCOUNTALLOC!CG595</f>
        <v>0</v>
      </c>
      <c r="CH595" s="697">
        <f>[52]ACCOUNTALLOC!CH595</f>
        <v>0</v>
      </c>
      <c r="CI595" s="697">
        <f>[52]ACCOUNTALLOC!CI595</f>
        <v>0</v>
      </c>
      <c r="CJ595" s="697">
        <f>[52]ACCOUNTALLOC!CJ595</f>
        <v>0</v>
      </c>
      <c r="CK595" s="697">
        <f>[52]ACCOUNTALLOC!CK595</f>
        <v>0</v>
      </c>
      <c r="CL595" s="697">
        <f>[52]ACCOUNTALLOC!CL595</f>
        <v>0</v>
      </c>
      <c r="CM595" s="697">
        <f>[52]ACCOUNTALLOC!CM595</f>
        <v>0</v>
      </c>
      <c r="CN595" s="698">
        <f>[52]ACCOUNTALLOC!CN595</f>
        <v>0</v>
      </c>
      <c r="CO595" s="697">
        <f>[52]ACCOUNTALLOC!CO595</f>
        <v>0</v>
      </c>
      <c r="CP595" s="697">
        <f>[52]ACCOUNTALLOC!CP595</f>
        <v>0</v>
      </c>
      <c r="CQ595" s="697">
        <f>[52]ACCOUNTALLOC!CQ595</f>
        <v>0</v>
      </c>
      <c r="CR595" s="697">
        <f>[52]ACCOUNTALLOC!CR595</f>
        <v>0</v>
      </c>
      <c r="CS595" s="697">
        <f>[52]ACCOUNTALLOC!CS595</f>
        <v>0</v>
      </c>
      <c r="CT595" s="697">
        <f>[52]ACCOUNTALLOC!CT595</f>
        <v>0</v>
      </c>
      <c r="CU595" s="697">
        <f>[52]ACCOUNTALLOC!CU595</f>
        <v>0</v>
      </c>
      <c r="CW595" s="65">
        <f>[52]ACCOUNTALLOC!CW581</f>
        <v>0</v>
      </c>
      <c r="CX595" s="65">
        <f>[52]ACCOUNTALLOC!CX581</f>
        <v>0</v>
      </c>
      <c r="CY595" s="65">
        <f>[52]ACCOUNTALLOC!CY581</f>
        <v>0</v>
      </c>
      <c r="CZ595" s="65">
        <f>[52]ACCOUNTALLOC!CZ581</f>
        <v>0</v>
      </c>
      <c r="DA595" s="65">
        <f>[52]ACCOUNTALLOC!DA581</f>
        <v>0</v>
      </c>
      <c r="DB595" s="65">
        <f>[52]ACCOUNTALLOC!DB581</f>
        <v>0</v>
      </c>
      <c r="DC595" s="65">
        <f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>[52]ACCOUNTALLOC!E596</f>
        <v>0</v>
      </c>
      <c r="F596" s="697">
        <f>[52]ACCOUNTALLOC!F596</f>
        <v>0</v>
      </c>
      <c r="G596" s="697">
        <f>[52]ACCOUNTALLOC!G596</f>
        <v>0</v>
      </c>
      <c r="H596" s="697">
        <f>[52]ACCOUNTALLOC!H596</f>
        <v>0</v>
      </c>
      <c r="I596" s="697">
        <f>[52]ACCOUNTALLOC!I596</f>
        <v>0</v>
      </c>
      <c r="J596" s="697">
        <f>[52]ACCOUNTALLOC!J596</f>
        <v>0</v>
      </c>
      <c r="K596" s="697">
        <f>[52]ACCOUNTALLOC!K596</f>
        <v>0</v>
      </c>
      <c r="L596" s="698"/>
      <c r="M596" s="697">
        <f>[52]ACCOUNTALLOC!M596</f>
        <v>0</v>
      </c>
      <c r="N596" s="697">
        <f>[52]ACCOUNTALLOC!N596</f>
        <v>0</v>
      </c>
      <c r="O596" s="697">
        <f>[52]ACCOUNTALLOC!O596</f>
        <v>0</v>
      </c>
      <c r="P596" s="697">
        <f>[52]ACCOUNTALLOC!P596</f>
        <v>0</v>
      </c>
      <c r="Q596" s="697">
        <f>[52]ACCOUNTALLOC!Q596</f>
        <v>0</v>
      </c>
      <c r="R596" s="697">
        <f>[52]ACCOUNTALLOC!R596</f>
        <v>0</v>
      </c>
      <c r="S596" s="697">
        <f>[52]ACCOUNTALLOC!S596</f>
        <v>0</v>
      </c>
      <c r="T596" s="698"/>
      <c r="U596" s="697">
        <f>[52]ACCOUNTALLOC!U596</f>
        <v>0</v>
      </c>
      <c r="V596" s="697">
        <f>[52]ACCOUNTALLOC!V596</f>
        <v>0</v>
      </c>
      <c r="W596" s="697">
        <f>[52]ACCOUNTALLOC!W596</f>
        <v>0</v>
      </c>
      <c r="X596" s="697">
        <f>[52]ACCOUNTALLOC!X596</f>
        <v>0</v>
      </c>
      <c r="Y596" s="697">
        <f>[52]ACCOUNTALLOC!Y596</f>
        <v>0</v>
      </c>
      <c r="Z596" s="697">
        <f>[52]ACCOUNTALLOC!Z596</f>
        <v>0</v>
      </c>
      <c r="AA596" s="697">
        <f>[52]ACCOUNTALLOC!AA596</f>
        <v>0</v>
      </c>
      <c r="AB596" s="698"/>
      <c r="AC596" s="697">
        <f>[52]ACCOUNTALLOC!AC596</f>
        <v>0</v>
      </c>
      <c r="AD596" s="697">
        <f>[52]ACCOUNTALLOC!AD596</f>
        <v>0</v>
      </c>
      <c r="AE596" s="697">
        <f>[52]ACCOUNTALLOC!AE596</f>
        <v>0</v>
      </c>
      <c r="AF596" s="697">
        <f>[52]ACCOUNTALLOC!AF596</f>
        <v>0</v>
      </c>
      <c r="AG596" s="697">
        <f>[52]ACCOUNTALLOC!AG596</f>
        <v>0</v>
      </c>
      <c r="AH596" s="697">
        <f>[52]ACCOUNTALLOC!AH596</f>
        <v>0</v>
      </c>
      <c r="AI596" s="697">
        <f>[52]ACCOUNTALLOC!AI596</f>
        <v>0</v>
      </c>
      <c r="AJ596" s="698"/>
      <c r="AK596" s="697">
        <f>[52]ACCOUNTALLOC!AK596</f>
        <v>0</v>
      </c>
      <c r="AL596" s="697">
        <f>[52]ACCOUNTALLOC!AL596</f>
        <v>0</v>
      </c>
      <c r="AM596" s="697">
        <f>[52]ACCOUNTALLOC!AM596</f>
        <v>0</v>
      </c>
      <c r="AN596" s="697">
        <f>[52]ACCOUNTALLOC!AN596</f>
        <v>0</v>
      </c>
      <c r="AO596" s="697">
        <f>[52]ACCOUNTALLOC!AO596</f>
        <v>0</v>
      </c>
      <c r="AP596" s="697">
        <f>[52]ACCOUNTALLOC!AP596</f>
        <v>0</v>
      </c>
      <c r="AQ596" s="697">
        <f>[52]ACCOUNTALLOC!AQ596</f>
        <v>0</v>
      </c>
      <c r="AR596" s="698"/>
      <c r="AS596" s="697">
        <f>[52]ACCOUNTALLOC!AS596</f>
        <v>0</v>
      </c>
      <c r="AT596" s="697">
        <f>[52]ACCOUNTALLOC!AT596</f>
        <v>0</v>
      </c>
      <c r="AU596" s="697">
        <f>[52]ACCOUNTALLOC!AU596</f>
        <v>0</v>
      </c>
      <c r="AV596" s="697">
        <f>[52]ACCOUNTALLOC!AV596</f>
        <v>0</v>
      </c>
      <c r="AW596" s="697">
        <f>[52]ACCOUNTALLOC!AW596</f>
        <v>0</v>
      </c>
      <c r="AX596" s="697">
        <f>[52]ACCOUNTALLOC!AX596</f>
        <v>0</v>
      </c>
      <c r="AY596" s="697">
        <f>[52]ACCOUNTALLOC!AY596</f>
        <v>0</v>
      </c>
      <c r="AZ596" s="698"/>
      <c r="BA596" s="697">
        <f>[52]ACCOUNTALLOC!BA596</f>
        <v>0</v>
      </c>
      <c r="BB596" s="697">
        <f>[52]ACCOUNTALLOC!BB596</f>
        <v>0</v>
      </c>
      <c r="BC596" s="697">
        <f>[52]ACCOUNTALLOC!BC596</f>
        <v>0</v>
      </c>
      <c r="BD596" s="697">
        <f>[52]ACCOUNTALLOC!BD596</f>
        <v>0</v>
      </c>
      <c r="BE596" s="697">
        <f>[52]ACCOUNTALLOC!BE596</f>
        <v>0</v>
      </c>
      <c r="BF596" s="697">
        <f>[52]ACCOUNTALLOC!BF596</f>
        <v>0</v>
      </c>
      <c r="BG596" s="697">
        <f>[52]ACCOUNTALLOC!BG596</f>
        <v>0</v>
      </c>
      <c r="BH596" s="698"/>
      <c r="BI596" s="697">
        <f>[52]ACCOUNTALLOC!BI596</f>
        <v>0</v>
      </c>
      <c r="BJ596" s="697">
        <f>[52]ACCOUNTALLOC!BJ596</f>
        <v>0</v>
      </c>
      <c r="BK596" s="697">
        <f>[52]ACCOUNTALLOC!BK596</f>
        <v>0</v>
      </c>
      <c r="BL596" s="697">
        <f>[52]ACCOUNTALLOC!BL596</f>
        <v>0</v>
      </c>
      <c r="BM596" s="697">
        <f>[52]ACCOUNTALLOC!BM596</f>
        <v>0</v>
      </c>
      <c r="BN596" s="697">
        <f>[52]ACCOUNTALLOC!BN596</f>
        <v>0</v>
      </c>
      <c r="BO596" s="697">
        <f>[52]ACCOUNTALLOC!BO596</f>
        <v>0</v>
      </c>
      <c r="BP596" s="698"/>
      <c r="BQ596" s="697">
        <f>[52]ACCOUNTALLOC!BQ596</f>
        <v>0</v>
      </c>
      <c r="BR596" s="697">
        <f>[52]ACCOUNTALLOC!BR596</f>
        <v>0</v>
      </c>
      <c r="BS596" s="697">
        <f>[52]ACCOUNTALLOC!BS596</f>
        <v>0</v>
      </c>
      <c r="BT596" s="697">
        <f>[52]ACCOUNTALLOC!BT596</f>
        <v>0</v>
      </c>
      <c r="BU596" s="697">
        <f>[52]ACCOUNTALLOC!BU596</f>
        <v>0</v>
      </c>
      <c r="BV596" s="697">
        <f>[52]ACCOUNTALLOC!BV596</f>
        <v>0</v>
      </c>
      <c r="BW596" s="697">
        <f>[52]ACCOUNTALLOC!BW596</f>
        <v>0</v>
      </c>
      <c r="BX596" s="698"/>
      <c r="BY596" s="697">
        <f>[52]ACCOUNTALLOC!BY596</f>
        <v>0</v>
      </c>
      <c r="BZ596" s="697">
        <f>[52]ACCOUNTALLOC!BZ596</f>
        <v>0</v>
      </c>
      <c r="CA596" s="697">
        <f>[52]ACCOUNTALLOC!CA596</f>
        <v>0</v>
      </c>
      <c r="CB596" s="697">
        <f>[52]ACCOUNTALLOC!CB596</f>
        <v>0</v>
      </c>
      <c r="CC596" s="697">
        <f>[52]ACCOUNTALLOC!CC596</f>
        <v>0</v>
      </c>
      <c r="CD596" s="697">
        <f>[52]ACCOUNTALLOC!CD596</f>
        <v>0</v>
      </c>
      <c r="CE596" s="697">
        <f>[52]ACCOUNTALLOC!CE596</f>
        <v>0</v>
      </c>
      <c r="CF596" s="698"/>
      <c r="CG596" s="697">
        <f>[52]ACCOUNTALLOC!CG596</f>
        <v>0</v>
      </c>
      <c r="CH596" s="697">
        <f>[52]ACCOUNTALLOC!CH596</f>
        <v>0</v>
      </c>
      <c r="CI596" s="697">
        <f>[52]ACCOUNTALLOC!CI596</f>
        <v>0</v>
      </c>
      <c r="CJ596" s="697">
        <f>[52]ACCOUNTALLOC!CJ596</f>
        <v>0</v>
      </c>
      <c r="CK596" s="697">
        <f>[52]ACCOUNTALLOC!CK596</f>
        <v>0</v>
      </c>
      <c r="CL596" s="697">
        <f>[52]ACCOUNTALLOC!CL596</f>
        <v>0</v>
      </c>
      <c r="CM596" s="697">
        <f>[52]ACCOUNTALLOC!CM596</f>
        <v>0</v>
      </c>
      <c r="CN596" s="698">
        <f>[52]ACCOUNTALLOC!CN596</f>
        <v>0</v>
      </c>
      <c r="CO596" s="697">
        <f>[52]ACCOUNTALLOC!CO596</f>
        <v>0</v>
      </c>
      <c r="CP596" s="697">
        <f>[52]ACCOUNTALLOC!CP596</f>
        <v>0</v>
      </c>
      <c r="CQ596" s="697">
        <f>[52]ACCOUNTALLOC!CQ596</f>
        <v>0</v>
      </c>
      <c r="CR596" s="697">
        <f>[52]ACCOUNTALLOC!CR596</f>
        <v>0</v>
      </c>
      <c r="CS596" s="697">
        <f>[52]ACCOUNTALLOC!CS596</f>
        <v>0</v>
      </c>
      <c r="CT596" s="697">
        <f>[52]ACCOUNTALLOC!CT596</f>
        <v>0</v>
      </c>
      <c r="CU596" s="697">
        <f>[52]ACCOUNTALLOC!CU596</f>
        <v>0</v>
      </c>
      <c r="CW596" s="65">
        <f>[52]ACCOUNTALLOC!CW582</f>
        <v>0</v>
      </c>
      <c r="CX596" s="65">
        <f>[52]ACCOUNTALLOC!CX582</f>
        <v>0</v>
      </c>
      <c r="CY596" s="65">
        <f>[52]ACCOUNTALLOC!CY582</f>
        <v>0</v>
      </c>
      <c r="CZ596" s="65">
        <f>[52]ACCOUNTALLOC!CZ582</f>
        <v>0</v>
      </c>
      <c r="DA596" s="65">
        <f>[52]ACCOUNTALLOC!DA582</f>
        <v>0</v>
      </c>
      <c r="DB596" s="65">
        <f>[52]ACCOUNTALLOC!DB582</f>
        <v>0</v>
      </c>
      <c r="DC596" s="65">
        <f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>[52]ACCOUNTALLOC!E597</f>
        <v>16410734.737656334</v>
      </c>
      <c r="F597" s="696">
        <f>[52]ACCOUNTALLOC!F597</f>
        <v>27794676.484940927</v>
      </c>
      <c r="G597" s="696">
        <f>[52]ACCOUNTALLOC!G597</f>
        <v>5458910.2741576293</v>
      </c>
      <c r="H597" s="696">
        <f>[52]ACCOUNTALLOC!H597</f>
        <v>0</v>
      </c>
      <c r="I597" s="696">
        <f>[52]ACCOUNTALLOC!I597</f>
        <v>0</v>
      </c>
      <c r="J597" s="696">
        <f>[52]ACCOUNTALLOC!J597</f>
        <v>0</v>
      </c>
      <c r="K597" s="696">
        <f>[52]ACCOUNTALLOC!K597</f>
        <v>49664321.496754892</v>
      </c>
      <c r="L597" s="696"/>
      <c r="M597" s="696">
        <f>[52]ACCOUNTALLOC!M597</f>
        <v>3190765.6191692641</v>
      </c>
      <c r="N597" s="696">
        <f>[52]ACCOUNTALLOC!N597</f>
        <v>7062301.1559089795</v>
      </c>
      <c r="O597" s="696">
        <f>[52]ACCOUNTALLOC!O597</f>
        <v>632947.59071273671</v>
      </c>
      <c r="P597" s="696">
        <f>[52]ACCOUNTALLOC!P597</f>
        <v>0</v>
      </c>
      <c r="Q597" s="696">
        <f>[52]ACCOUNTALLOC!Q597</f>
        <v>0</v>
      </c>
      <c r="R597" s="696">
        <f>[52]ACCOUNTALLOC!R597</f>
        <v>0</v>
      </c>
      <c r="S597" s="696">
        <f>[52]ACCOUNTALLOC!S597</f>
        <v>10886014.365790982</v>
      </c>
      <c r="T597" s="696"/>
      <c r="U597" s="696">
        <f>[52]ACCOUNTALLOC!U597</f>
        <v>2882000.1391621311</v>
      </c>
      <c r="V597" s="696">
        <f>[52]ACCOUNTALLOC!V597</f>
        <v>7853819.7152072489</v>
      </c>
      <c r="W597" s="696">
        <f>[52]ACCOUNTALLOC!W597</f>
        <v>131820.33977775738</v>
      </c>
      <c r="X597" s="696">
        <f>[52]ACCOUNTALLOC!X597</f>
        <v>0</v>
      </c>
      <c r="Y597" s="696">
        <f>[52]ACCOUNTALLOC!Y597</f>
        <v>0</v>
      </c>
      <c r="Z597" s="696">
        <f>[52]ACCOUNTALLOC!Z597</f>
        <v>0</v>
      </c>
      <c r="AA597" s="696">
        <f>[52]ACCOUNTALLOC!AA597</f>
        <v>10867640.194147136</v>
      </c>
      <c r="AB597" s="696"/>
      <c r="AC597" s="696">
        <f>[52]ACCOUNTALLOC!AC597</f>
        <v>1330724.6183565583</v>
      </c>
      <c r="AD597" s="696">
        <f>[52]ACCOUNTALLOC!AD597</f>
        <v>5068586.7854018928</v>
      </c>
      <c r="AE597" s="696">
        <f>[52]ACCOUNTALLOC!AE597</f>
        <v>48697.145876234208</v>
      </c>
      <c r="AF597" s="696">
        <f>[52]ACCOUNTALLOC!AF597</f>
        <v>0</v>
      </c>
      <c r="AG597" s="696">
        <f>[52]ACCOUNTALLOC!AG597</f>
        <v>0</v>
      </c>
      <c r="AH597" s="696">
        <f>[52]ACCOUNTALLOC!AH597</f>
        <v>0</v>
      </c>
      <c r="AI597" s="696">
        <f>[52]ACCOUNTALLOC!AI597</f>
        <v>6448008.5496346857</v>
      </c>
      <c r="AJ597" s="696"/>
      <c r="AK597" s="696">
        <f>[52]ACCOUNTALLOC!AK597</f>
        <v>1025270.0431293541</v>
      </c>
      <c r="AL597" s="696">
        <f>[52]ACCOUNTALLOC!AL597</f>
        <v>3526432.7069812734</v>
      </c>
      <c r="AM597" s="696">
        <f>[52]ACCOUNTALLOC!AM597</f>
        <v>179445.39888888964</v>
      </c>
      <c r="AN597" s="696">
        <f>[52]ACCOUNTALLOC!AN597</f>
        <v>0</v>
      </c>
      <c r="AO597" s="696">
        <f>[52]ACCOUNTALLOC!AO597</f>
        <v>0</v>
      </c>
      <c r="AP597" s="696">
        <f>[52]ACCOUNTALLOC!AP597</f>
        <v>0</v>
      </c>
      <c r="AQ597" s="696">
        <f>[52]ACCOUNTALLOC!AQ597</f>
        <v>4731148.1489995169</v>
      </c>
      <c r="AR597" s="696"/>
      <c r="AS597" s="696">
        <f>[52]ACCOUNTALLOC!AS597</f>
        <v>9301.0883278227393</v>
      </c>
      <c r="AT597" s="696">
        <f>[52]ACCOUNTALLOC!AT597</f>
        <v>11135.093408066148</v>
      </c>
      <c r="AU597" s="696">
        <f>[52]ACCOUNTALLOC!AU597</f>
        <v>452.04456642869985</v>
      </c>
      <c r="AV597" s="696">
        <f>[52]ACCOUNTALLOC!AV597</f>
        <v>0</v>
      </c>
      <c r="AW597" s="696">
        <f>[52]ACCOUNTALLOC!AW597</f>
        <v>0</v>
      </c>
      <c r="AX597" s="696">
        <f>[52]ACCOUNTALLOC!AX597</f>
        <v>0</v>
      </c>
      <c r="AY597" s="696">
        <f>[52]ACCOUNTALLOC!AY597</f>
        <v>20888.226302317587</v>
      </c>
      <c r="AZ597" s="696"/>
      <c r="BA597" s="696">
        <f>[52]ACCOUNTALLOC!BA597</f>
        <v>165872.17597597587</v>
      </c>
      <c r="BB597" s="696">
        <f>[52]ACCOUNTALLOC!BB597</f>
        <v>307323.17494945769</v>
      </c>
      <c r="BC597" s="696">
        <f>[52]ACCOUNTALLOC!BC597</f>
        <v>45852.394554136939</v>
      </c>
      <c r="BD597" s="696">
        <f>[52]ACCOUNTALLOC!BD597</f>
        <v>0</v>
      </c>
      <c r="BE597" s="696">
        <f>[52]ACCOUNTALLOC!BE597</f>
        <v>0</v>
      </c>
      <c r="BF597" s="696">
        <f>[52]ACCOUNTALLOC!BF597</f>
        <v>0</v>
      </c>
      <c r="BG597" s="696">
        <f>[52]ACCOUNTALLOC!BG597</f>
        <v>519047.74547957053</v>
      </c>
      <c r="BH597" s="696"/>
      <c r="BI597" s="696">
        <f>[52]ACCOUNTALLOC!BI597</f>
        <v>199490.681965859</v>
      </c>
      <c r="BJ597" s="696">
        <f>[52]ACCOUNTALLOC!BJ597</f>
        <v>75941.668137717119</v>
      </c>
      <c r="BK597" s="696">
        <f>[52]ACCOUNTALLOC!BK597</f>
        <v>13751.181315821343</v>
      </c>
      <c r="BL597" s="696">
        <f>[52]ACCOUNTALLOC!BL597</f>
        <v>0</v>
      </c>
      <c r="BM597" s="696">
        <f>[52]ACCOUNTALLOC!BM597</f>
        <v>0</v>
      </c>
      <c r="BN597" s="696">
        <f>[52]ACCOUNTALLOC!BN597</f>
        <v>0</v>
      </c>
      <c r="BO597" s="696">
        <f>[52]ACCOUNTALLOC!BO597</f>
        <v>289183.53141939745</v>
      </c>
      <c r="BP597" s="696"/>
      <c r="BQ597" s="696">
        <f>[52]ACCOUNTALLOC!BQ597</f>
        <v>194370.82231027487</v>
      </c>
      <c r="BR597" s="696">
        <f>[52]ACCOUNTALLOC!BR597</f>
        <v>1526383.455465399</v>
      </c>
      <c r="BS597" s="696">
        <f>[52]ACCOUNTALLOC!BS597</f>
        <v>13098.921531897038</v>
      </c>
      <c r="BT597" s="696">
        <f>[52]ACCOUNTALLOC!BT597</f>
        <v>0</v>
      </c>
      <c r="BU597" s="696">
        <f>[52]ACCOUNTALLOC!BU597</f>
        <v>0</v>
      </c>
      <c r="BV597" s="696">
        <f>[52]ACCOUNTALLOC!BV597</f>
        <v>0</v>
      </c>
      <c r="BW597" s="696">
        <f>[52]ACCOUNTALLOC!BW597</f>
        <v>1733853.1993075709</v>
      </c>
      <c r="BX597" s="696"/>
      <c r="BY597" s="696">
        <f>[52]ACCOUNTALLOC!BY597</f>
        <v>61070.75237793367</v>
      </c>
      <c r="BZ597" s="696">
        <f>[52]ACCOUNTALLOC!BZ597</f>
        <v>448201.45918784197</v>
      </c>
      <c r="CA597" s="696">
        <f>[52]ACCOUNTALLOC!CA597</f>
        <v>22395.18082437446</v>
      </c>
      <c r="CB597" s="696">
        <f>[52]ACCOUNTALLOC!CB597</f>
        <v>0</v>
      </c>
      <c r="CC597" s="696">
        <f>[52]ACCOUNTALLOC!CC597</f>
        <v>0</v>
      </c>
      <c r="CD597" s="696">
        <f>[52]ACCOUNTALLOC!CD597</f>
        <v>0</v>
      </c>
      <c r="CE597" s="696">
        <f>[52]ACCOUNTALLOC!CE597</f>
        <v>531667.39239015011</v>
      </c>
      <c r="CF597" s="696"/>
      <c r="CG597" s="696">
        <f>[52]ACCOUNTALLOC!CG597</f>
        <v>115467.81611116922</v>
      </c>
      <c r="CH597" s="696">
        <f>[52]ACCOUNTALLOC!CH597</f>
        <v>183795.49109536479</v>
      </c>
      <c r="CI597" s="696">
        <f>[52]ACCOUNTALLOC!CI597</f>
        <v>476807.26230405399</v>
      </c>
      <c r="CJ597" s="696">
        <f>[52]ACCOUNTALLOC!CJ597</f>
        <v>0</v>
      </c>
      <c r="CK597" s="696">
        <f>[52]ACCOUNTALLOC!CK597</f>
        <v>0</v>
      </c>
      <c r="CL597" s="696">
        <f>[52]ACCOUNTALLOC!CL597</f>
        <v>0</v>
      </c>
      <c r="CM597" s="696">
        <f>[52]ACCOUNTALLOC!CM597</f>
        <v>776070.56951058796</v>
      </c>
      <c r="CN597" s="696">
        <f>[52]ACCOUNTALLOC!CN597</f>
        <v>0</v>
      </c>
      <c r="CO597" s="696">
        <f>[52]ACCOUNTALLOC!CO597</f>
        <v>9620.6161931470742</v>
      </c>
      <c r="CP597" s="696">
        <f>[52]ACCOUNTALLOC!CP597</f>
        <v>17987.836425605317</v>
      </c>
      <c r="CQ597" s="696">
        <f>[52]ACCOUNTALLOC!CQ597</f>
        <v>110.63259277630533</v>
      </c>
      <c r="CR597" s="696">
        <f>[52]ACCOUNTALLOC!CR597</f>
        <v>0</v>
      </c>
      <c r="CS597" s="696">
        <f>[52]ACCOUNTALLOC!CS597</f>
        <v>0</v>
      </c>
      <c r="CT597" s="696">
        <f>[52]ACCOUNTALLOC!CT597</f>
        <v>0</v>
      </c>
      <c r="CU597" s="696">
        <f>[52]ACCOUNTALLOC!CU597</f>
        <v>27719.085211528698</v>
      </c>
      <c r="CV597" s="66"/>
      <c r="CW597" s="66">
        <f>[52]ACCOUNTALLOC!CW583</f>
        <v>0</v>
      </c>
      <c r="CX597" s="66">
        <f>[52]ACCOUNTALLOC!CX583</f>
        <v>0</v>
      </c>
      <c r="CY597" s="66">
        <f>[52]ACCOUNTALLOC!CY583</f>
        <v>0</v>
      </c>
      <c r="CZ597" s="66">
        <f>[52]ACCOUNTALLOC!CZ583</f>
        <v>0</v>
      </c>
      <c r="DA597" s="66">
        <f>[52]ACCOUNTALLOC!DA583</f>
        <v>0</v>
      </c>
      <c r="DB597" s="66">
        <f>[52]ACCOUNTALLOC!DB583</f>
        <v>0</v>
      </c>
      <c r="DC597" s="66">
        <f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>[52]ACCOUNTALLOC!CW584</f>
        <v>0</v>
      </c>
      <c r="CX598" s="14">
        <f>[52]ACCOUNTALLOC!CX584</f>
        <v>0</v>
      </c>
      <c r="CY598" s="14">
        <f>[52]ACCOUNTALLOC!CY584</f>
        <v>0</v>
      </c>
      <c r="CZ598" s="14">
        <f>[52]ACCOUNTALLOC!CZ584</f>
        <v>0</v>
      </c>
      <c r="DA598" s="14">
        <f>[52]ACCOUNTALLOC!DA584</f>
        <v>0</v>
      </c>
      <c r="DB598" s="14">
        <f>[52]ACCOUNTALLOC!DB584</f>
        <v>0</v>
      </c>
      <c r="DC598" s="14">
        <f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>[52]ACCOUNTALLOC!CW587</f>
        <v>0</v>
      </c>
      <c r="CX601" s="14">
        <f>[52]ACCOUNTALLOC!CX587</f>
        <v>0</v>
      </c>
      <c r="CY601" s="14">
        <f>[52]ACCOUNTALLOC!CY587</f>
        <v>0</v>
      </c>
      <c r="CZ601" s="14">
        <f>[52]ACCOUNTALLOC!CZ587</f>
        <v>0</v>
      </c>
      <c r="DA601" s="14">
        <f>[52]ACCOUNTALLOC!DA587</f>
        <v>0</v>
      </c>
      <c r="DB601" s="14">
        <f>[52]ACCOUNTALLOC!DB587</f>
        <v>0</v>
      </c>
      <c r="DC601" s="14">
        <f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>[52]ACCOUNTALLOC!E602</f>
        <v>0</v>
      </c>
      <c r="F602" s="697">
        <f>[52]ACCOUNTALLOC!F602</f>
        <v>0</v>
      </c>
      <c r="G602" s="697">
        <f>[52]ACCOUNTALLOC!G602</f>
        <v>1682000.0314221452</v>
      </c>
      <c r="H602" s="697">
        <f>[52]ACCOUNTALLOC!H602</f>
        <v>0</v>
      </c>
      <c r="I602" s="697">
        <f>[52]ACCOUNTALLOC!I602</f>
        <v>0</v>
      </c>
      <c r="J602" s="697">
        <f>[52]ACCOUNTALLOC!J602</f>
        <v>0</v>
      </c>
      <c r="K602" s="697">
        <f>[52]ACCOUNTALLOC!K602</f>
        <v>1682000.0314221452</v>
      </c>
      <c r="L602" s="698"/>
      <c r="M602" s="697">
        <f>[52]ACCOUNTALLOC!M602</f>
        <v>0</v>
      </c>
      <c r="N602" s="697">
        <f>[52]ACCOUNTALLOC!N602</f>
        <v>0</v>
      </c>
      <c r="O602" s="697">
        <f>[52]ACCOUNTALLOC!O602</f>
        <v>246772.06005798699</v>
      </c>
      <c r="P602" s="697">
        <f>[52]ACCOUNTALLOC!P602</f>
        <v>0</v>
      </c>
      <c r="Q602" s="697">
        <f>[52]ACCOUNTALLOC!Q602</f>
        <v>0</v>
      </c>
      <c r="R602" s="697">
        <f>[52]ACCOUNTALLOC!R602</f>
        <v>0</v>
      </c>
      <c r="S602" s="697">
        <f>[52]ACCOUNTALLOC!S602</f>
        <v>246772.06005798699</v>
      </c>
      <c r="T602" s="698"/>
      <c r="U602" s="697">
        <f>[52]ACCOUNTALLOC!U602</f>
        <v>0</v>
      </c>
      <c r="V602" s="697">
        <f>[52]ACCOUNTALLOC!V602</f>
        <v>0</v>
      </c>
      <c r="W602" s="697">
        <f>[52]ACCOUNTALLOC!W602</f>
        <v>90978.809853960847</v>
      </c>
      <c r="X602" s="697">
        <f>[52]ACCOUNTALLOC!X602</f>
        <v>0</v>
      </c>
      <c r="Y602" s="697">
        <f>[52]ACCOUNTALLOC!Y602</f>
        <v>0</v>
      </c>
      <c r="Z602" s="697">
        <f>[52]ACCOUNTALLOC!Z602</f>
        <v>0</v>
      </c>
      <c r="AA602" s="697">
        <f>[52]ACCOUNTALLOC!AA602</f>
        <v>90978.809853960847</v>
      </c>
      <c r="AB602" s="698"/>
      <c r="AC602" s="697">
        <f>[52]ACCOUNTALLOC!AC602</f>
        <v>0</v>
      </c>
      <c r="AD602" s="697">
        <f>[52]ACCOUNTALLOC!AD602</f>
        <v>0</v>
      </c>
      <c r="AE602" s="697">
        <f>[52]ACCOUNTALLOC!AE602</f>
        <v>23981.165497099108</v>
      </c>
      <c r="AF602" s="697">
        <f>[52]ACCOUNTALLOC!AF602</f>
        <v>0</v>
      </c>
      <c r="AG602" s="697">
        <f>[52]ACCOUNTALLOC!AG602</f>
        <v>0</v>
      </c>
      <c r="AH602" s="697">
        <f>[52]ACCOUNTALLOC!AH602</f>
        <v>0</v>
      </c>
      <c r="AI602" s="697">
        <f>[52]ACCOUNTALLOC!AI602</f>
        <v>23981.165497099108</v>
      </c>
      <c r="AJ602" s="698"/>
      <c r="AK602" s="697">
        <f>[52]ACCOUNTALLOC!AK602</f>
        <v>0</v>
      </c>
      <c r="AL602" s="697">
        <f>[52]ACCOUNTALLOC!AL602</f>
        <v>0</v>
      </c>
      <c r="AM602" s="697">
        <f>[52]ACCOUNTALLOC!AM602</f>
        <v>20156.079805606169</v>
      </c>
      <c r="AN602" s="697">
        <f>[52]ACCOUNTALLOC!AN602</f>
        <v>0</v>
      </c>
      <c r="AO602" s="697">
        <f>[52]ACCOUNTALLOC!AO602</f>
        <v>0</v>
      </c>
      <c r="AP602" s="697">
        <f>[52]ACCOUNTALLOC!AP602</f>
        <v>0</v>
      </c>
      <c r="AQ602" s="697">
        <f>[52]ACCOUNTALLOC!AQ602</f>
        <v>20156.079805606169</v>
      </c>
      <c r="AR602" s="698"/>
      <c r="AS602" s="697">
        <f>[52]ACCOUNTALLOC!AS602</f>
        <v>0</v>
      </c>
      <c r="AT602" s="697">
        <f>[52]ACCOUNTALLOC!AT602</f>
        <v>0</v>
      </c>
      <c r="AU602" s="697">
        <f>[52]ACCOUNTALLOC!AU602</f>
        <v>0</v>
      </c>
      <c r="AV602" s="697">
        <f>[52]ACCOUNTALLOC!AV602</f>
        <v>0</v>
      </c>
      <c r="AW602" s="697">
        <f>[52]ACCOUNTALLOC!AW602</f>
        <v>0</v>
      </c>
      <c r="AX602" s="697">
        <f>[52]ACCOUNTALLOC!AX602</f>
        <v>0</v>
      </c>
      <c r="AY602" s="697">
        <f>[52]ACCOUNTALLOC!AY602</f>
        <v>0</v>
      </c>
      <c r="AZ602" s="698"/>
      <c r="BA602" s="697">
        <f>[52]ACCOUNTALLOC!BA602</f>
        <v>0</v>
      </c>
      <c r="BB602" s="697">
        <f>[52]ACCOUNTALLOC!BB602</f>
        <v>0</v>
      </c>
      <c r="BC602" s="697">
        <f>[52]ACCOUNTALLOC!BC602</f>
        <v>143.12822117685513</v>
      </c>
      <c r="BD602" s="697">
        <f>[52]ACCOUNTALLOC!BD602</f>
        <v>0</v>
      </c>
      <c r="BE602" s="697">
        <f>[52]ACCOUNTALLOC!BE602</f>
        <v>0</v>
      </c>
      <c r="BF602" s="697">
        <f>[52]ACCOUNTALLOC!BF602</f>
        <v>0</v>
      </c>
      <c r="BG602" s="697">
        <f>[52]ACCOUNTALLOC!BG602</f>
        <v>143.12822117685513</v>
      </c>
      <c r="BH602" s="698"/>
      <c r="BI602" s="697">
        <f>[52]ACCOUNTALLOC!BI602</f>
        <v>0</v>
      </c>
      <c r="BJ602" s="697">
        <f>[52]ACCOUNTALLOC!BJ602</f>
        <v>0</v>
      </c>
      <c r="BK602" s="697">
        <f>[52]ACCOUNTALLOC!BK602</f>
        <v>0</v>
      </c>
      <c r="BL602" s="697">
        <f>[52]ACCOUNTALLOC!BL602</f>
        <v>0</v>
      </c>
      <c r="BM602" s="697">
        <f>[52]ACCOUNTALLOC!BM602</f>
        <v>0</v>
      </c>
      <c r="BN602" s="697">
        <f>[52]ACCOUNTALLOC!BN602</f>
        <v>0</v>
      </c>
      <c r="BO602" s="697">
        <f>[52]ACCOUNTALLOC!BO602</f>
        <v>0</v>
      </c>
      <c r="BP602" s="698"/>
      <c r="BQ602" s="697">
        <f>[52]ACCOUNTALLOC!BQ602</f>
        <v>0</v>
      </c>
      <c r="BR602" s="697">
        <f>[52]ACCOUNTALLOC!BR602</f>
        <v>0</v>
      </c>
      <c r="BS602" s="697">
        <f>[52]ACCOUNTALLOC!BS602</f>
        <v>2769.0559110449281</v>
      </c>
      <c r="BT602" s="697">
        <f>[52]ACCOUNTALLOC!BT602</f>
        <v>0</v>
      </c>
      <c r="BU602" s="697">
        <f>[52]ACCOUNTALLOC!BU602</f>
        <v>0</v>
      </c>
      <c r="BV602" s="697">
        <f>[52]ACCOUNTALLOC!BV602</f>
        <v>0</v>
      </c>
      <c r="BW602" s="697">
        <f>[52]ACCOUNTALLOC!BW602</f>
        <v>2769.0559110449281</v>
      </c>
      <c r="BX602" s="698"/>
      <c r="BY602" s="697">
        <f>[52]ACCOUNTALLOC!BY602</f>
        <v>0</v>
      </c>
      <c r="BZ602" s="697">
        <f>[52]ACCOUNTALLOC!BZ602</f>
        <v>0</v>
      </c>
      <c r="CA602" s="697">
        <f>[52]ACCOUNTALLOC!CA602</f>
        <v>1992.4596373803079</v>
      </c>
      <c r="CB602" s="697">
        <f>[52]ACCOUNTALLOC!CB602</f>
        <v>0</v>
      </c>
      <c r="CC602" s="697">
        <f>[52]ACCOUNTALLOC!CC602</f>
        <v>0</v>
      </c>
      <c r="CD602" s="697">
        <f>[52]ACCOUNTALLOC!CD602</f>
        <v>0</v>
      </c>
      <c r="CE602" s="697">
        <f>[52]ACCOUNTALLOC!CE602</f>
        <v>1992.4596373803079</v>
      </c>
      <c r="CF602" s="698"/>
      <c r="CG602" s="697">
        <f>[52]ACCOUNTALLOC!CG602</f>
        <v>0</v>
      </c>
      <c r="CH602" s="697">
        <f>[52]ACCOUNTALLOC!CH602</f>
        <v>0</v>
      </c>
      <c r="CI602" s="697">
        <f>[52]ACCOUNTALLOC!CI602</f>
        <v>82443.94920878431</v>
      </c>
      <c r="CJ602" s="697">
        <f>[52]ACCOUNTALLOC!CJ602</f>
        <v>0</v>
      </c>
      <c r="CK602" s="697">
        <f>[52]ACCOUNTALLOC!CK602</f>
        <v>0</v>
      </c>
      <c r="CL602" s="697">
        <f>[52]ACCOUNTALLOC!CL602</f>
        <v>0</v>
      </c>
      <c r="CM602" s="697">
        <f>[52]ACCOUNTALLOC!CM602</f>
        <v>82443.94920878431</v>
      </c>
      <c r="CN602" s="698">
        <f>[52]ACCOUNTALLOC!CN602</f>
        <v>0</v>
      </c>
      <c r="CO602" s="697">
        <f>[52]ACCOUNTALLOC!CO602</f>
        <v>0</v>
      </c>
      <c r="CP602" s="697">
        <f>[52]ACCOUNTALLOC!CP602</f>
        <v>0</v>
      </c>
      <c r="CQ602" s="697">
        <f>[52]ACCOUNTALLOC!CQ602</f>
        <v>35.45038481510101</v>
      </c>
      <c r="CR602" s="697">
        <f>[52]ACCOUNTALLOC!CR602</f>
        <v>0</v>
      </c>
      <c r="CS602" s="697">
        <f>[52]ACCOUNTALLOC!CS602</f>
        <v>0</v>
      </c>
      <c r="CT602" s="697">
        <f>[52]ACCOUNTALLOC!CT602</f>
        <v>0</v>
      </c>
      <c r="CU602" s="697">
        <f>[52]ACCOUNTALLOC!CU602</f>
        <v>35.45038481510101</v>
      </c>
      <c r="CW602" s="65">
        <f>[52]ACCOUNTALLOC!CW588</f>
        <v>0</v>
      </c>
      <c r="CX602" s="65">
        <f>[52]ACCOUNTALLOC!CX588</f>
        <v>0</v>
      </c>
      <c r="CY602" s="65">
        <f>[52]ACCOUNTALLOC!CY588</f>
        <v>0</v>
      </c>
      <c r="CZ602" s="65">
        <f>[52]ACCOUNTALLOC!CZ588</f>
        <v>0</v>
      </c>
      <c r="DA602" s="65">
        <f>[52]ACCOUNTALLOC!DA588</f>
        <v>0</v>
      </c>
      <c r="DB602" s="65">
        <f>[52]ACCOUNTALLOC!DB588</f>
        <v>0</v>
      </c>
      <c r="DC602" s="65">
        <f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>[52]ACCOUNTALLOC!E603</f>
        <v>0</v>
      </c>
      <c r="F603" s="697">
        <f>[52]ACCOUNTALLOC!F603</f>
        <v>0</v>
      </c>
      <c r="G603" s="697">
        <f>[52]ACCOUNTALLOC!G603</f>
        <v>282133.59501320246</v>
      </c>
      <c r="H603" s="697">
        <f>[52]ACCOUNTALLOC!H603</f>
        <v>0</v>
      </c>
      <c r="I603" s="697">
        <f>[52]ACCOUNTALLOC!I603</f>
        <v>0</v>
      </c>
      <c r="J603" s="697">
        <f>[52]ACCOUNTALLOC!J603</f>
        <v>0</v>
      </c>
      <c r="K603" s="697">
        <f>[52]ACCOUNTALLOC!K603</f>
        <v>282133.59501320246</v>
      </c>
      <c r="L603" s="698"/>
      <c r="M603" s="697">
        <f>[52]ACCOUNTALLOC!M603</f>
        <v>0</v>
      </c>
      <c r="N603" s="697">
        <f>[52]ACCOUNTALLOC!N603</f>
        <v>0</v>
      </c>
      <c r="O603" s="697">
        <f>[52]ACCOUNTALLOC!O603</f>
        <v>17480.221151217647</v>
      </c>
      <c r="P603" s="697">
        <f>[52]ACCOUNTALLOC!P603</f>
        <v>0</v>
      </c>
      <c r="Q603" s="697">
        <f>[52]ACCOUNTALLOC!Q603</f>
        <v>0</v>
      </c>
      <c r="R603" s="697">
        <f>[52]ACCOUNTALLOC!R603</f>
        <v>0</v>
      </c>
      <c r="S603" s="697">
        <f>[52]ACCOUNTALLOC!S603</f>
        <v>17480.221151217647</v>
      </c>
      <c r="T603" s="698"/>
      <c r="U603" s="697">
        <f>[52]ACCOUNTALLOC!U603</f>
        <v>0</v>
      </c>
      <c r="V603" s="697">
        <f>[52]ACCOUNTALLOC!V603</f>
        <v>0</v>
      </c>
      <c r="W603" s="697">
        <f>[52]ACCOUNTALLOC!W603</f>
        <v>375.26239800345462</v>
      </c>
      <c r="X603" s="697">
        <f>[52]ACCOUNTALLOC!X603</f>
        <v>0</v>
      </c>
      <c r="Y603" s="697">
        <f>[52]ACCOUNTALLOC!Y603</f>
        <v>0</v>
      </c>
      <c r="Z603" s="697">
        <f>[52]ACCOUNTALLOC!Z603</f>
        <v>0</v>
      </c>
      <c r="AA603" s="697">
        <f>[52]ACCOUNTALLOC!AA603</f>
        <v>375.26239800345462</v>
      </c>
      <c r="AB603" s="698"/>
      <c r="AC603" s="697">
        <f>[52]ACCOUNTALLOC!AC603</f>
        <v>0</v>
      </c>
      <c r="AD603" s="697">
        <f>[52]ACCOUNTALLOC!AD603</f>
        <v>0</v>
      </c>
      <c r="AE603" s="697">
        <f>[52]ACCOUNTALLOC!AE603</f>
        <v>25.521719781163704</v>
      </c>
      <c r="AF603" s="697">
        <f>[52]ACCOUNTALLOC!AF603</f>
        <v>0</v>
      </c>
      <c r="AG603" s="697">
        <f>[52]ACCOUNTALLOC!AG603</f>
        <v>0</v>
      </c>
      <c r="AH603" s="697">
        <f>[52]ACCOUNTALLOC!AH603</f>
        <v>0</v>
      </c>
      <c r="AI603" s="697">
        <f>[52]ACCOUNTALLOC!AI603</f>
        <v>25.521719781163704</v>
      </c>
      <c r="AJ603" s="698"/>
      <c r="AK603" s="697">
        <f>[52]ACCOUNTALLOC!AK603</f>
        <v>0</v>
      </c>
      <c r="AL603" s="697">
        <f>[52]ACCOUNTALLOC!AL603</f>
        <v>0</v>
      </c>
      <c r="AM603" s="697">
        <f>[52]ACCOUNTALLOC!AM603</f>
        <v>0</v>
      </c>
      <c r="AN603" s="697">
        <f>[52]ACCOUNTALLOC!AN603</f>
        <v>0</v>
      </c>
      <c r="AO603" s="697">
        <f>[52]ACCOUNTALLOC!AO603</f>
        <v>0</v>
      </c>
      <c r="AP603" s="697">
        <f>[52]ACCOUNTALLOC!AP603</f>
        <v>0</v>
      </c>
      <c r="AQ603" s="697">
        <f>[52]ACCOUNTALLOC!AQ603</f>
        <v>0</v>
      </c>
      <c r="AR603" s="698"/>
      <c r="AS603" s="697">
        <f>[52]ACCOUNTALLOC!AS603</f>
        <v>0</v>
      </c>
      <c r="AT603" s="697">
        <f>[52]ACCOUNTALLOC!AT603</f>
        <v>0</v>
      </c>
      <c r="AU603" s="697">
        <f>[52]ACCOUNTALLOC!AU603</f>
        <v>0</v>
      </c>
      <c r="AV603" s="697">
        <f>[52]ACCOUNTALLOC!AV603</f>
        <v>0</v>
      </c>
      <c r="AW603" s="697">
        <f>[52]ACCOUNTALLOC!AW603</f>
        <v>0</v>
      </c>
      <c r="AX603" s="697">
        <f>[52]ACCOUNTALLOC!AX603</f>
        <v>0</v>
      </c>
      <c r="AY603" s="697">
        <f>[52]ACCOUNTALLOC!AY603</f>
        <v>0</v>
      </c>
      <c r="AZ603" s="698"/>
      <c r="BA603" s="697">
        <f>[52]ACCOUNTALLOC!BA603</f>
        <v>0</v>
      </c>
      <c r="BB603" s="697">
        <f>[52]ACCOUNTALLOC!BB603</f>
        <v>0</v>
      </c>
      <c r="BC603" s="697">
        <f>[52]ACCOUNTALLOC!BC603</f>
        <v>0</v>
      </c>
      <c r="BD603" s="697">
        <f>[52]ACCOUNTALLOC!BD603</f>
        <v>0</v>
      </c>
      <c r="BE603" s="697">
        <f>[52]ACCOUNTALLOC!BE603</f>
        <v>0</v>
      </c>
      <c r="BF603" s="697">
        <f>[52]ACCOUNTALLOC!BF603</f>
        <v>0</v>
      </c>
      <c r="BG603" s="697">
        <f>[52]ACCOUNTALLOC!BG603</f>
        <v>0</v>
      </c>
      <c r="BH603" s="698"/>
      <c r="BI603" s="697">
        <f>[52]ACCOUNTALLOC!BI603</f>
        <v>0</v>
      </c>
      <c r="BJ603" s="697">
        <f>[52]ACCOUNTALLOC!BJ603</f>
        <v>0</v>
      </c>
      <c r="BK603" s="697">
        <f>[52]ACCOUNTALLOC!BK603</f>
        <v>0</v>
      </c>
      <c r="BL603" s="697">
        <f>[52]ACCOUNTALLOC!BL603</f>
        <v>0</v>
      </c>
      <c r="BM603" s="697">
        <f>[52]ACCOUNTALLOC!BM603</f>
        <v>0</v>
      </c>
      <c r="BN603" s="697">
        <f>[52]ACCOUNTALLOC!BN603</f>
        <v>0</v>
      </c>
      <c r="BO603" s="697">
        <f>[52]ACCOUNTALLOC!BO603</f>
        <v>0</v>
      </c>
      <c r="BP603" s="698"/>
      <c r="BQ603" s="697">
        <f>[52]ACCOUNTALLOC!BQ603</f>
        <v>0</v>
      </c>
      <c r="BR603" s="697">
        <f>[52]ACCOUNTALLOC!BR603</f>
        <v>0</v>
      </c>
      <c r="BS603" s="697">
        <f>[52]ACCOUNTALLOC!BS603</f>
        <v>0</v>
      </c>
      <c r="BT603" s="697">
        <f>[52]ACCOUNTALLOC!BT603</f>
        <v>0</v>
      </c>
      <c r="BU603" s="697">
        <f>[52]ACCOUNTALLOC!BU603</f>
        <v>0</v>
      </c>
      <c r="BV603" s="697">
        <f>[52]ACCOUNTALLOC!BV603</f>
        <v>0</v>
      </c>
      <c r="BW603" s="697">
        <f>[52]ACCOUNTALLOC!BW603</f>
        <v>0</v>
      </c>
      <c r="BX603" s="698"/>
      <c r="BY603" s="697">
        <f>[52]ACCOUNTALLOC!BY603</f>
        <v>0</v>
      </c>
      <c r="BZ603" s="697">
        <f>[52]ACCOUNTALLOC!BZ603</f>
        <v>0</v>
      </c>
      <c r="CA603" s="697">
        <f>[52]ACCOUNTALLOC!CA603</f>
        <v>0</v>
      </c>
      <c r="CB603" s="697">
        <f>[52]ACCOUNTALLOC!CB603</f>
        <v>0</v>
      </c>
      <c r="CC603" s="697">
        <f>[52]ACCOUNTALLOC!CC603</f>
        <v>0</v>
      </c>
      <c r="CD603" s="697">
        <f>[52]ACCOUNTALLOC!CD603</f>
        <v>0</v>
      </c>
      <c r="CE603" s="697">
        <f>[52]ACCOUNTALLOC!CE603</f>
        <v>0</v>
      </c>
      <c r="CF603" s="698"/>
      <c r="CG603" s="697">
        <f>[52]ACCOUNTALLOC!CG603</f>
        <v>0</v>
      </c>
      <c r="CH603" s="697">
        <f>[52]ACCOUNTALLOC!CH603</f>
        <v>0</v>
      </c>
      <c r="CI603" s="697">
        <f>[52]ACCOUNTALLOC!CI603</f>
        <v>90.399717795231368</v>
      </c>
      <c r="CJ603" s="697">
        <f>[52]ACCOUNTALLOC!CJ603</f>
        <v>0</v>
      </c>
      <c r="CK603" s="697">
        <f>[52]ACCOUNTALLOC!CK603</f>
        <v>0</v>
      </c>
      <c r="CL603" s="697">
        <f>[52]ACCOUNTALLOC!CL603</f>
        <v>0</v>
      </c>
      <c r="CM603" s="697">
        <f>[52]ACCOUNTALLOC!CM603</f>
        <v>90.399717795231368</v>
      </c>
      <c r="CN603" s="698">
        <f>[52]ACCOUNTALLOC!CN603</f>
        <v>0</v>
      </c>
      <c r="CO603" s="697">
        <f>[52]ACCOUNTALLOC!CO603</f>
        <v>0</v>
      </c>
      <c r="CP603" s="697">
        <f>[52]ACCOUNTALLOC!CP603</f>
        <v>0</v>
      </c>
      <c r="CQ603" s="697">
        <f>[52]ACCOUNTALLOC!CQ603</f>
        <v>0</v>
      </c>
      <c r="CR603" s="697">
        <f>[52]ACCOUNTALLOC!CR603</f>
        <v>0</v>
      </c>
      <c r="CS603" s="697">
        <f>[52]ACCOUNTALLOC!CS603</f>
        <v>0</v>
      </c>
      <c r="CT603" s="697">
        <f>[52]ACCOUNTALLOC!CT603</f>
        <v>0</v>
      </c>
      <c r="CU603" s="697">
        <f>[52]ACCOUNTALLOC!CU603</f>
        <v>0</v>
      </c>
      <c r="CW603" s="65">
        <f>[52]ACCOUNTALLOC!CW589</f>
        <v>0</v>
      </c>
      <c r="CX603" s="65">
        <f>[52]ACCOUNTALLOC!CX589</f>
        <v>0</v>
      </c>
      <c r="CY603" s="65">
        <f>[52]ACCOUNTALLOC!CY589</f>
        <v>0</v>
      </c>
      <c r="CZ603" s="65">
        <f>[52]ACCOUNTALLOC!CZ589</f>
        <v>0</v>
      </c>
      <c r="DA603" s="65">
        <f>[52]ACCOUNTALLOC!DA589</f>
        <v>0</v>
      </c>
      <c r="DB603" s="65">
        <f>[52]ACCOUNTALLOC!DB589</f>
        <v>0</v>
      </c>
      <c r="DC603" s="65">
        <f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>[52]ACCOUNTALLOC!E604</f>
        <v>0</v>
      </c>
      <c r="F604" s="697">
        <f>[52]ACCOUNTALLOC!F604</f>
        <v>0</v>
      </c>
      <c r="G604" s="697">
        <f>[52]ACCOUNTALLOC!G604</f>
        <v>1163836.3305712002</v>
      </c>
      <c r="H604" s="697">
        <f>[52]ACCOUNTALLOC!H604</f>
        <v>0</v>
      </c>
      <c r="I604" s="697">
        <f>[52]ACCOUNTALLOC!I604</f>
        <v>0</v>
      </c>
      <c r="J604" s="697">
        <f>[52]ACCOUNTALLOC!J604</f>
        <v>0</v>
      </c>
      <c r="K604" s="697">
        <f>[52]ACCOUNTALLOC!K604</f>
        <v>1163836.3305712002</v>
      </c>
      <c r="L604" s="698"/>
      <c r="M604" s="697">
        <f>[52]ACCOUNTALLOC!M604</f>
        <v>0</v>
      </c>
      <c r="N604" s="697">
        <f>[52]ACCOUNTALLOC!N604</f>
        <v>0</v>
      </c>
      <c r="O604" s="697">
        <f>[52]ACCOUNTALLOC!O604</f>
        <v>140039.67072588278</v>
      </c>
      <c r="P604" s="697">
        <f>[52]ACCOUNTALLOC!P604</f>
        <v>0</v>
      </c>
      <c r="Q604" s="697">
        <f>[52]ACCOUNTALLOC!Q604</f>
        <v>0</v>
      </c>
      <c r="R604" s="697">
        <f>[52]ACCOUNTALLOC!R604</f>
        <v>0</v>
      </c>
      <c r="S604" s="697">
        <f>[52]ACCOUNTALLOC!S604</f>
        <v>140039.67072588278</v>
      </c>
      <c r="T604" s="698"/>
      <c r="U604" s="697">
        <f>[52]ACCOUNTALLOC!U604</f>
        <v>0</v>
      </c>
      <c r="V604" s="697">
        <f>[52]ACCOUNTALLOC!V604</f>
        <v>0</v>
      </c>
      <c r="W604" s="697">
        <f>[52]ACCOUNTALLOC!W604</f>
        <v>9402.1601655134709</v>
      </c>
      <c r="X604" s="697">
        <f>[52]ACCOUNTALLOC!X604</f>
        <v>0</v>
      </c>
      <c r="Y604" s="697">
        <f>[52]ACCOUNTALLOC!Y604</f>
        <v>0</v>
      </c>
      <c r="Z604" s="697">
        <f>[52]ACCOUNTALLOC!Z604</f>
        <v>0</v>
      </c>
      <c r="AA604" s="697">
        <f>[52]ACCOUNTALLOC!AA604</f>
        <v>9402.1601655134709</v>
      </c>
      <c r="AB604" s="698"/>
      <c r="AC604" s="697">
        <f>[52]ACCOUNTALLOC!AC604</f>
        <v>0</v>
      </c>
      <c r="AD604" s="697">
        <f>[52]ACCOUNTALLOC!AD604</f>
        <v>0</v>
      </c>
      <c r="AE604" s="697">
        <f>[52]ACCOUNTALLOC!AE604</f>
        <v>969.69853740352073</v>
      </c>
      <c r="AF604" s="697">
        <f>[52]ACCOUNTALLOC!AF604</f>
        <v>0</v>
      </c>
      <c r="AG604" s="697">
        <f>[52]ACCOUNTALLOC!AG604</f>
        <v>0</v>
      </c>
      <c r="AH604" s="697">
        <f>[52]ACCOUNTALLOC!AH604</f>
        <v>0</v>
      </c>
      <c r="AI604" s="697">
        <f>[52]ACCOUNTALLOC!AI604</f>
        <v>969.69853740352073</v>
      </c>
      <c r="AJ604" s="698"/>
      <c r="AK604" s="697">
        <f>[52]ACCOUNTALLOC!AK604</f>
        <v>0</v>
      </c>
      <c r="AL604" s="697">
        <f>[52]ACCOUNTALLOC!AL604</f>
        <v>0</v>
      </c>
      <c r="AM604" s="697">
        <f>[52]ACCOUNTALLOC!AM604</f>
        <v>0</v>
      </c>
      <c r="AN604" s="697">
        <f>[52]ACCOUNTALLOC!AN604</f>
        <v>0</v>
      </c>
      <c r="AO604" s="697">
        <f>[52]ACCOUNTALLOC!AO604</f>
        <v>0</v>
      </c>
      <c r="AP604" s="697">
        <f>[52]ACCOUNTALLOC!AP604</f>
        <v>0</v>
      </c>
      <c r="AQ604" s="697">
        <f>[52]ACCOUNTALLOC!AQ604</f>
        <v>0</v>
      </c>
      <c r="AR604" s="698"/>
      <c r="AS604" s="697">
        <f>[52]ACCOUNTALLOC!AS604</f>
        <v>0</v>
      </c>
      <c r="AT604" s="697">
        <f>[52]ACCOUNTALLOC!AT604</f>
        <v>0</v>
      </c>
      <c r="AU604" s="697">
        <f>[52]ACCOUNTALLOC!AU604</f>
        <v>0</v>
      </c>
      <c r="AV604" s="697">
        <f>[52]ACCOUNTALLOC!AV604</f>
        <v>0</v>
      </c>
      <c r="AW604" s="697">
        <f>[52]ACCOUNTALLOC!AW604</f>
        <v>0</v>
      </c>
      <c r="AX604" s="697">
        <f>[52]ACCOUNTALLOC!AX604</f>
        <v>0</v>
      </c>
      <c r="AY604" s="697">
        <f>[52]ACCOUNTALLOC!AY604</f>
        <v>0</v>
      </c>
      <c r="AZ604" s="698"/>
      <c r="BA604" s="697">
        <f>[52]ACCOUNTALLOC!BA604</f>
        <v>0</v>
      </c>
      <c r="BB604" s="697">
        <f>[52]ACCOUNTALLOC!BB604</f>
        <v>0</v>
      </c>
      <c r="BC604" s="697">
        <f>[52]ACCOUNTALLOC!BC604</f>
        <v>0</v>
      </c>
      <c r="BD604" s="697">
        <f>[52]ACCOUNTALLOC!BD604</f>
        <v>0</v>
      </c>
      <c r="BE604" s="697">
        <f>[52]ACCOUNTALLOC!BE604</f>
        <v>0</v>
      </c>
      <c r="BF604" s="697">
        <f>[52]ACCOUNTALLOC!BF604</f>
        <v>0</v>
      </c>
      <c r="BG604" s="697">
        <f>[52]ACCOUNTALLOC!BG604</f>
        <v>0</v>
      </c>
      <c r="BH604" s="698"/>
      <c r="BI604" s="697">
        <f>[52]ACCOUNTALLOC!BI604</f>
        <v>0</v>
      </c>
      <c r="BJ604" s="697">
        <f>[52]ACCOUNTALLOC!BJ604</f>
        <v>0</v>
      </c>
      <c r="BK604" s="697">
        <f>[52]ACCOUNTALLOC!BK604</f>
        <v>0</v>
      </c>
      <c r="BL604" s="697">
        <f>[52]ACCOUNTALLOC!BL604</f>
        <v>0</v>
      </c>
      <c r="BM604" s="697">
        <f>[52]ACCOUNTALLOC!BM604</f>
        <v>0</v>
      </c>
      <c r="BN604" s="697">
        <f>[52]ACCOUNTALLOC!BN604</f>
        <v>0</v>
      </c>
      <c r="BO604" s="697">
        <f>[52]ACCOUNTALLOC!BO604</f>
        <v>0</v>
      </c>
      <c r="BP604" s="698"/>
      <c r="BQ604" s="697">
        <f>[52]ACCOUNTALLOC!BQ604</f>
        <v>0</v>
      </c>
      <c r="BR604" s="697">
        <f>[52]ACCOUNTALLOC!BR604</f>
        <v>0</v>
      </c>
      <c r="BS604" s="697">
        <f>[52]ACCOUNTALLOC!BS604</f>
        <v>0</v>
      </c>
      <c r="BT604" s="697">
        <f>[52]ACCOUNTALLOC!BT604</f>
        <v>0</v>
      </c>
      <c r="BU604" s="697">
        <f>[52]ACCOUNTALLOC!BU604</f>
        <v>0</v>
      </c>
      <c r="BV604" s="697">
        <f>[52]ACCOUNTALLOC!BV604</f>
        <v>0</v>
      </c>
      <c r="BW604" s="697">
        <f>[52]ACCOUNTALLOC!BW604</f>
        <v>0</v>
      </c>
      <c r="BX604" s="698"/>
      <c r="BY604" s="697">
        <f>[52]ACCOUNTALLOC!BY604</f>
        <v>0</v>
      </c>
      <c r="BZ604" s="697">
        <f>[52]ACCOUNTALLOC!BZ604</f>
        <v>0</v>
      </c>
      <c r="CA604" s="697">
        <f>[52]ACCOUNTALLOC!CA604</f>
        <v>0</v>
      </c>
      <c r="CB604" s="697">
        <f>[52]ACCOUNTALLOC!CB604</f>
        <v>0</v>
      </c>
      <c r="CC604" s="697">
        <f>[52]ACCOUNTALLOC!CC604</f>
        <v>0</v>
      </c>
      <c r="CD604" s="697">
        <f>[52]ACCOUNTALLOC!CD604</f>
        <v>0</v>
      </c>
      <c r="CE604" s="697">
        <f>[52]ACCOUNTALLOC!CE604</f>
        <v>0</v>
      </c>
      <c r="CF604" s="698"/>
      <c r="CG604" s="697">
        <f>[52]ACCOUNTALLOC!CG604</f>
        <v>0</v>
      </c>
      <c r="CH604" s="697">
        <f>[52]ACCOUNTALLOC!CH604</f>
        <v>0</v>
      </c>
      <c r="CI604" s="697">
        <f>[52]ACCOUNTALLOC!CI604</f>
        <v>0</v>
      </c>
      <c r="CJ604" s="697">
        <f>[52]ACCOUNTALLOC!CJ604</f>
        <v>0</v>
      </c>
      <c r="CK604" s="697">
        <f>[52]ACCOUNTALLOC!CK604</f>
        <v>0</v>
      </c>
      <c r="CL604" s="697">
        <f>[52]ACCOUNTALLOC!CL604</f>
        <v>0</v>
      </c>
      <c r="CM604" s="697">
        <f>[52]ACCOUNTALLOC!CM604</f>
        <v>0</v>
      </c>
      <c r="CN604" s="698">
        <f>[52]ACCOUNTALLOC!CN604</f>
        <v>0</v>
      </c>
      <c r="CO604" s="697">
        <f>[52]ACCOUNTALLOC!CO604</f>
        <v>0</v>
      </c>
      <c r="CP604" s="697">
        <f>[52]ACCOUNTALLOC!CP604</f>
        <v>0</v>
      </c>
      <c r="CQ604" s="697">
        <f>[52]ACCOUNTALLOC!CQ604</f>
        <v>0</v>
      </c>
      <c r="CR604" s="697">
        <f>[52]ACCOUNTALLOC!CR604</f>
        <v>0</v>
      </c>
      <c r="CS604" s="697">
        <f>[52]ACCOUNTALLOC!CS604</f>
        <v>0</v>
      </c>
      <c r="CT604" s="697">
        <f>[52]ACCOUNTALLOC!CT604</f>
        <v>0</v>
      </c>
      <c r="CU604" s="697">
        <f>[52]ACCOUNTALLOC!CU604</f>
        <v>0</v>
      </c>
      <c r="CW604" s="65">
        <f>[52]ACCOUNTALLOC!CW590</f>
        <v>0</v>
      </c>
      <c r="CX604" s="65">
        <f>[52]ACCOUNTALLOC!CX590</f>
        <v>0</v>
      </c>
      <c r="CY604" s="65">
        <f>[52]ACCOUNTALLOC!CY590</f>
        <v>0</v>
      </c>
      <c r="CZ604" s="65">
        <f>[52]ACCOUNTALLOC!CZ590</f>
        <v>0</v>
      </c>
      <c r="DA604" s="65">
        <f>[52]ACCOUNTALLOC!DA590</f>
        <v>0</v>
      </c>
      <c r="DB604" s="65">
        <f>[52]ACCOUNTALLOC!DB590</f>
        <v>0</v>
      </c>
      <c r="DC604" s="65">
        <f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>[52]ACCOUNTALLOC!E605</f>
        <v>0</v>
      </c>
      <c r="F605" s="697">
        <f>[52]ACCOUNTALLOC!F605</f>
        <v>0</v>
      </c>
      <c r="G605" s="697">
        <f>[52]ACCOUNTALLOC!G605</f>
        <v>1427015.4038714194</v>
      </c>
      <c r="H605" s="697">
        <f>[52]ACCOUNTALLOC!H605</f>
        <v>0</v>
      </c>
      <c r="I605" s="697">
        <f>[52]ACCOUNTALLOC!I605</f>
        <v>0</v>
      </c>
      <c r="J605" s="697">
        <f>[52]ACCOUNTALLOC!J605</f>
        <v>0</v>
      </c>
      <c r="K605" s="697">
        <f>[52]ACCOUNTALLOC!K605</f>
        <v>1427015.4038714194</v>
      </c>
      <c r="L605" s="698"/>
      <c r="M605" s="697">
        <f>[52]ACCOUNTALLOC!M605</f>
        <v>0</v>
      </c>
      <c r="N605" s="697">
        <f>[52]ACCOUNTALLOC!N605</f>
        <v>0</v>
      </c>
      <c r="O605" s="697">
        <f>[52]ACCOUNTALLOC!O605</f>
        <v>33196.437261315725</v>
      </c>
      <c r="P605" s="697">
        <f>[52]ACCOUNTALLOC!P605</f>
        <v>0</v>
      </c>
      <c r="Q605" s="697">
        <f>[52]ACCOUNTALLOC!Q605</f>
        <v>0</v>
      </c>
      <c r="R605" s="697">
        <f>[52]ACCOUNTALLOC!R605</f>
        <v>0</v>
      </c>
      <c r="S605" s="697">
        <f>[52]ACCOUNTALLOC!S605</f>
        <v>33196.437261315725</v>
      </c>
      <c r="T605" s="698"/>
      <c r="U605" s="697">
        <f>[52]ACCOUNTALLOC!U605</f>
        <v>0</v>
      </c>
      <c r="V605" s="697">
        <f>[52]ACCOUNTALLOC!V605</f>
        <v>0</v>
      </c>
      <c r="W605" s="697">
        <f>[52]ACCOUNTALLOC!W605</f>
        <v>713.15886726491715</v>
      </c>
      <c r="X605" s="697">
        <f>[52]ACCOUNTALLOC!X605</f>
        <v>0</v>
      </c>
      <c r="Y605" s="697">
        <f>[52]ACCOUNTALLOC!Y605</f>
        <v>0</v>
      </c>
      <c r="Z605" s="697">
        <f>[52]ACCOUNTALLOC!Z605</f>
        <v>0</v>
      </c>
      <c r="AA605" s="697">
        <f>[52]ACCOUNTALLOC!AA605</f>
        <v>713.15886726491715</v>
      </c>
      <c r="AB605" s="698"/>
      <c r="AC605" s="697">
        <f>[52]ACCOUNTALLOC!AC605</f>
        <v>0</v>
      </c>
      <c r="AD605" s="697">
        <f>[52]ACCOUNTALLOC!AD605</f>
        <v>0</v>
      </c>
      <c r="AE605" s="697">
        <f>[52]ACCOUNTALLOC!AE605</f>
        <v>0</v>
      </c>
      <c r="AF605" s="697">
        <f>[52]ACCOUNTALLOC!AF605</f>
        <v>0</v>
      </c>
      <c r="AG605" s="697">
        <f>[52]ACCOUNTALLOC!AG605</f>
        <v>0</v>
      </c>
      <c r="AH605" s="697">
        <f>[52]ACCOUNTALLOC!AH605</f>
        <v>0</v>
      </c>
      <c r="AI605" s="697">
        <f>[52]ACCOUNTALLOC!AI605</f>
        <v>0</v>
      </c>
      <c r="AJ605" s="698"/>
      <c r="AK605" s="697">
        <f>[52]ACCOUNTALLOC!AK605</f>
        <v>0</v>
      </c>
      <c r="AL605" s="697">
        <f>[52]ACCOUNTALLOC!AL605</f>
        <v>0</v>
      </c>
      <c r="AM605" s="697">
        <f>[52]ACCOUNTALLOC!AM605</f>
        <v>0</v>
      </c>
      <c r="AN605" s="697">
        <f>[52]ACCOUNTALLOC!AN605</f>
        <v>0</v>
      </c>
      <c r="AO605" s="697">
        <f>[52]ACCOUNTALLOC!AO605</f>
        <v>0</v>
      </c>
      <c r="AP605" s="697">
        <f>[52]ACCOUNTALLOC!AP605</f>
        <v>0</v>
      </c>
      <c r="AQ605" s="697">
        <f>[52]ACCOUNTALLOC!AQ605</f>
        <v>0</v>
      </c>
      <c r="AR605" s="698"/>
      <c r="AS605" s="697">
        <f>[52]ACCOUNTALLOC!AS605</f>
        <v>0</v>
      </c>
      <c r="AT605" s="697">
        <f>[52]ACCOUNTALLOC!AT605</f>
        <v>0</v>
      </c>
      <c r="AU605" s="697">
        <f>[52]ACCOUNTALLOC!AU605</f>
        <v>0</v>
      </c>
      <c r="AV605" s="697">
        <f>[52]ACCOUNTALLOC!AV605</f>
        <v>0</v>
      </c>
      <c r="AW605" s="697">
        <f>[52]ACCOUNTALLOC!AW605</f>
        <v>0</v>
      </c>
      <c r="AX605" s="697">
        <f>[52]ACCOUNTALLOC!AX605</f>
        <v>0</v>
      </c>
      <c r="AY605" s="697">
        <f>[52]ACCOUNTALLOC!AY605</f>
        <v>0</v>
      </c>
      <c r="AZ605" s="698"/>
      <c r="BA605" s="697">
        <f>[52]ACCOUNTALLOC!BA605</f>
        <v>0</v>
      </c>
      <c r="BB605" s="697">
        <f>[52]ACCOUNTALLOC!BB605</f>
        <v>0</v>
      </c>
      <c r="BC605" s="697">
        <f>[52]ACCOUNTALLOC!BC605</f>
        <v>0</v>
      </c>
      <c r="BD605" s="697">
        <f>[52]ACCOUNTALLOC!BD605</f>
        <v>0</v>
      </c>
      <c r="BE605" s="697">
        <f>[52]ACCOUNTALLOC!BE605</f>
        <v>0</v>
      </c>
      <c r="BF605" s="697">
        <f>[52]ACCOUNTALLOC!BF605</f>
        <v>0</v>
      </c>
      <c r="BG605" s="697">
        <f>[52]ACCOUNTALLOC!BG605</f>
        <v>0</v>
      </c>
      <c r="BH605" s="698"/>
      <c r="BI605" s="697">
        <f>[52]ACCOUNTALLOC!BI605</f>
        <v>0</v>
      </c>
      <c r="BJ605" s="697">
        <f>[52]ACCOUNTALLOC!BJ605</f>
        <v>0</v>
      </c>
      <c r="BK605" s="697">
        <f>[52]ACCOUNTALLOC!BK605</f>
        <v>0</v>
      </c>
      <c r="BL605" s="697">
        <f>[52]ACCOUNTALLOC!BL605</f>
        <v>0</v>
      </c>
      <c r="BM605" s="697">
        <f>[52]ACCOUNTALLOC!BM605</f>
        <v>0</v>
      </c>
      <c r="BN605" s="697">
        <f>[52]ACCOUNTALLOC!BN605</f>
        <v>0</v>
      </c>
      <c r="BO605" s="697">
        <f>[52]ACCOUNTALLOC!BO605</f>
        <v>0</v>
      </c>
      <c r="BP605" s="698"/>
      <c r="BQ605" s="697">
        <f>[52]ACCOUNTALLOC!BQ605</f>
        <v>0</v>
      </c>
      <c r="BR605" s="697">
        <f>[52]ACCOUNTALLOC!BR605</f>
        <v>0</v>
      </c>
      <c r="BS605" s="697">
        <f>[52]ACCOUNTALLOC!BS605</f>
        <v>0</v>
      </c>
      <c r="BT605" s="697">
        <f>[52]ACCOUNTALLOC!BT605</f>
        <v>0</v>
      </c>
      <c r="BU605" s="697">
        <f>[52]ACCOUNTALLOC!BU605</f>
        <v>0</v>
      </c>
      <c r="BV605" s="697">
        <f>[52]ACCOUNTALLOC!BV605</f>
        <v>0</v>
      </c>
      <c r="BW605" s="697">
        <f>[52]ACCOUNTALLOC!BW605</f>
        <v>0</v>
      </c>
      <c r="BX605" s="698"/>
      <c r="BY605" s="697">
        <f>[52]ACCOUNTALLOC!BY605</f>
        <v>0</v>
      </c>
      <c r="BZ605" s="697">
        <f>[52]ACCOUNTALLOC!BZ605</f>
        <v>0</v>
      </c>
      <c r="CA605" s="697">
        <f>[52]ACCOUNTALLOC!CA605</f>
        <v>0</v>
      </c>
      <c r="CB605" s="697">
        <f>[52]ACCOUNTALLOC!CB605</f>
        <v>0</v>
      </c>
      <c r="CC605" s="697">
        <f>[52]ACCOUNTALLOC!CC605</f>
        <v>0</v>
      </c>
      <c r="CD605" s="697">
        <f>[52]ACCOUNTALLOC!CD605</f>
        <v>0</v>
      </c>
      <c r="CE605" s="697">
        <f>[52]ACCOUNTALLOC!CE605</f>
        <v>0</v>
      </c>
      <c r="CF605" s="698"/>
      <c r="CG605" s="697">
        <f>[52]ACCOUNTALLOC!CG605</f>
        <v>0</v>
      </c>
      <c r="CH605" s="697">
        <f>[52]ACCOUNTALLOC!CH605</f>
        <v>0</v>
      </c>
      <c r="CI605" s="697">
        <f>[52]ACCOUNTALLOC!CI605</f>
        <v>0</v>
      </c>
      <c r="CJ605" s="697">
        <f>[52]ACCOUNTALLOC!CJ605</f>
        <v>0</v>
      </c>
      <c r="CK605" s="697">
        <f>[52]ACCOUNTALLOC!CK605</f>
        <v>0</v>
      </c>
      <c r="CL605" s="697">
        <f>[52]ACCOUNTALLOC!CL605</f>
        <v>0</v>
      </c>
      <c r="CM605" s="697">
        <f>[52]ACCOUNTALLOC!CM605</f>
        <v>0</v>
      </c>
      <c r="CN605" s="698">
        <f>[52]ACCOUNTALLOC!CN605</f>
        <v>0</v>
      </c>
      <c r="CO605" s="697">
        <f>[52]ACCOUNTALLOC!CO605</f>
        <v>0</v>
      </c>
      <c r="CP605" s="697">
        <f>[52]ACCOUNTALLOC!CP605</f>
        <v>0</v>
      </c>
      <c r="CQ605" s="697">
        <f>[52]ACCOUNTALLOC!CQ605</f>
        <v>0</v>
      </c>
      <c r="CR605" s="697">
        <f>[52]ACCOUNTALLOC!CR605</f>
        <v>0</v>
      </c>
      <c r="CS605" s="697">
        <f>[52]ACCOUNTALLOC!CS605</f>
        <v>0</v>
      </c>
      <c r="CT605" s="697">
        <f>[52]ACCOUNTALLOC!CT605</f>
        <v>0</v>
      </c>
      <c r="CU605" s="697">
        <f>[52]ACCOUNTALLOC!CU605</f>
        <v>0</v>
      </c>
      <c r="CW605" s="65">
        <f>[52]ACCOUNTALLOC!CW591</f>
        <v>0</v>
      </c>
      <c r="CX605" s="65">
        <f>[52]ACCOUNTALLOC!CX591</f>
        <v>0</v>
      </c>
      <c r="CY605" s="65">
        <f>[52]ACCOUNTALLOC!CY591</f>
        <v>0</v>
      </c>
      <c r="CZ605" s="65">
        <f>[52]ACCOUNTALLOC!CZ591</f>
        <v>0</v>
      </c>
      <c r="DA605" s="65">
        <f>[52]ACCOUNTALLOC!DA591</f>
        <v>0</v>
      </c>
      <c r="DB605" s="65">
        <f>[52]ACCOUNTALLOC!DB591</f>
        <v>0</v>
      </c>
      <c r="DC605" s="65">
        <f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>[52]ACCOUNTALLOC!E606</f>
        <v>0</v>
      </c>
      <c r="F606" s="697">
        <f>[52]ACCOUNTALLOC!F606</f>
        <v>0</v>
      </c>
      <c r="G606" s="697">
        <f>[52]ACCOUNTALLOC!G606</f>
        <v>902599.00184111821</v>
      </c>
      <c r="H606" s="697">
        <f>[52]ACCOUNTALLOC!H606</f>
        <v>0</v>
      </c>
      <c r="I606" s="697">
        <f>[52]ACCOUNTALLOC!I606</f>
        <v>0</v>
      </c>
      <c r="J606" s="697">
        <f>[52]ACCOUNTALLOC!J606</f>
        <v>0</v>
      </c>
      <c r="K606" s="697">
        <f>[52]ACCOUNTALLOC!K606</f>
        <v>902599.00184111821</v>
      </c>
      <c r="L606" s="698"/>
      <c r="M606" s="697">
        <f>[52]ACCOUNTALLOC!M606</f>
        <v>0</v>
      </c>
      <c r="N606" s="697">
        <f>[52]ACCOUNTALLOC!N606</f>
        <v>0</v>
      </c>
      <c r="O606" s="697">
        <f>[52]ACCOUNTALLOC!O606</f>
        <v>108606.05026250113</v>
      </c>
      <c r="P606" s="697">
        <f>[52]ACCOUNTALLOC!P606</f>
        <v>0</v>
      </c>
      <c r="Q606" s="697">
        <f>[52]ACCOUNTALLOC!Q606</f>
        <v>0</v>
      </c>
      <c r="R606" s="697">
        <f>[52]ACCOUNTALLOC!R606</f>
        <v>0</v>
      </c>
      <c r="S606" s="697">
        <f>[52]ACCOUNTALLOC!S606</f>
        <v>108606.05026250113</v>
      </c>
      <c r="T606" s="698"/>
      <c r="U606" s="697">
        <f>[52]ACCOUNTALLOC!U606</f>
        <v>0</v>
      </c>
      <c r="V606" s="697">
        <f>[52]ACCOUNTALLOC!V606</f>
        <v>0</v>
      </c>
      <c r="W606" s="697">
        <f>[52]ACCOUNTALLOC!W606</f>
        <v>7291.7300806185904</v>
      </c>
      <c r="X606" s="697">
        <f>[52]ACCOUNTALLOC!X606</f>
        <v>0</v>
      </c>
      <c r="Y606" s="697">
        <f>[52]ACCOUNTALLOC!Y606</f>
        <v>0</v>
      </c>
      <c r="Z606" s="697">
        <f>[52]ACCOUNTALLOC!Z606</f>
        <v>0</v>
      </c>
      <c r="AA606" s="697">
        <f>[52]ACCOUNTALLOC!AA606</f>
        <v>7291.7300806185904</v>
      </c>
      <c r="AB606" s="698"/>
      <c r="AC606" s="697">
        <f>[52]ACCOUNTALLOC!AC606</f>
        <v>0</v>
      </c>
      <c r="AD606" s="697">
        <f>[52]ACCOUNTALLOC!AD606</f>
        <v>0</v>
      </c>
      <c r="AE606" s="697">
        <f>[52]ACCOUNTALLOC!AE606</f>
        <v>752.03781576198594</v>
      </c>
      <c r="AF606" s="697">
        <f>[52]ACCOUNTALLOC!AF606</f>
        <v>0</v>
      </c>
      <c r="AG606" s="697">
        <f>[52]ACCOUNTALLOC!AG606</f>
        <v>0</v>
      </c>
      <c r="AH606" s="697">
        <f>[52]ACCOUNTALLOC!AH606</f>
        <v>0</v>
      </c>
      <c r="AI606" s="697">
        <f>[52]ACCOUNTALLOC!AI606</f>
        <v>752.03781576198594</v>
      </c>
      <c r="AJ606" s="698"/>
      <c r="AK606" s="697">
        <f>[52]ACCOUNTALLOC!AK606</f>
        <v>0</v>
      </c>
      <c r="AL606" s="697">
        <f>[52]ACCOUNTALLOC!AL606</f>
        <v>0</v>
      </c>
      <c r="AM606" s="697">
        <f>[52]ACCOUNTALLOC!AM606</f>
        <v>0</v>
      </c>
      <c r="AN606" s="697">
        <f>[52]ACCOUNTALLOC!AN606</f>
        <v>0</v>
      </c>
      <c r="AO606" s="697">
        <f>[52]ACCOUNTALLOC!AO606</f>
        <v>0</v>
      </c>
      <c r="AP606" s="697">
        <f>[52]ACCOUNTALLOC!AP606</f>
        <v>0</v>
      </c>
      <c r="AQ606" s="697">
        <f>[52]ACCOUNTALLOC!AQ606</f>
        <v>0</v>
      </c>
      <c r="AR606" s="698"/>
      <c r="AS606" s="697">
        <f>[52]ACCOUNTALLOC!AS606</f>
        <v>0</v>
      </c>
      <c r="AT606" s="697">
        <f>[52]ACCOUNTALLOC!AT606</f>
        <v>0</v>
      </c>
      <c r="AU606" s="697">
        <f>[52]ACCOUNTALLOC!AU606</f>
        <v>0</v>
      </c>
      <c r="AV606" s="697">
        <f>[52]ACCOUNTALLOC!AV606</f>
        <v>0</v>
      </c>
      <c r="AW606" s="697">
        <f>[52]ACCOUNTALLOC!AW606</f>
        <v>0</v>
      </c>
      <c r="AX606" s="697">
        <f>[52]ACCOUNTALLOC!AX606</f>
        <v>0</v>
      </c>
      <c r="AY606" s="697">
        <f>[52]ACCOUNTALLOC!AY606</f>
        <v>0</v>
      </c>
      <c r="AZ606" s="698"/>
      <c r="BA606" s="697">
        <f>[52]ACCOUNTALLOC!BA606</f>
        <v>0</v>
      </c>
      <c r="BB606" s="697">
        <f>[52]ACCOUNTALLOC!BB606</f>
        <v>0</v>
      </c>
      <c r="BC606" s="697">
        <f>[52]ACCOUNTALLOC!BC606</f>
        <v>0</v>
      </c>
      <c r="BD606" s="697">
        <f>[52]ACCOUNTALLOC!BD606</f>
        <v>0</v>
      </c>
      <c r="BE606" s="697">
        <f>[52]ACCOUNTALLOC!BE606</f>
        <v>0</v>
      </c>
      <c r="BF606" s="697">
        <f>[52]ACCOUNTALLOC!BF606</f>
        <v>0</v>
      </c>
      <c r="BG606" s="697">
        <f>[52]ACCOUNTALLOC!BG606</f>
        <v>0</v>
      </c>
      <c r="BH606" s="698"/>
      <c r="BI606" s="697">
        <f>[52]ACCOUNTALLOC!BI606</f>
        <v>0</v>
      </c>
      <c r="BJ606" s="697">
        <f>[52]ACCOUNTALLOC!BJ606</f>
        <v>0</v>
      </c>
      <c r="BK606" s="697">
        <f>[52]ACCOUNTALLOC!BK606</f>
        <v>0</v>
      </c>
      <c r="BL606" s="697">
        <f>[52]ACCOUNTALLOC!BL606</f>
        <v>0</v>
      </c>
      <c r="BM606" s="697">
        <f>[52]ACCOUNTALLOC!BM606</f>
        <v>0</v>
      </c>
      <c r="BN606" s="697">
        <f>[52]ACCOUNTALLOC!BN606</f>
        <v>0</v>
      </c>
      <c r="BO606" s="697">
        <f>[52]ACCOUNTALLOC!BO606</f>
        <v>0</v>
      </c>
      <c r="BP606" s="698"/>
      <c r="BQ606" s="697">
        <f>[52]ACCOUNTALLOC!BQ606</f>
        <v>0</v>
      </c>
      <c r="BR606" s="697">
        <f>[52]ACCOUNTALLOC!BR606</f>
        <v>0</v>
      </c>
      <c r="BS606" s="697">
        <f>[52]ACCOUNTALLOC!BS606</f>
        <v>0</v>
      </c>
      <c r="BT606" s="697">
        <f>[52]ACCOUNTALLOC!BT606</f>
        <v>0</v>
      </c>
      <c r="BU606" s="697">
        <f>[52]ACCOUNTALLOC!BU606</f>
        <v>0</v>
      </c>
      <c r="BV606" s="697">
        <f>[52]ACCOUNTALLOC!BV606</f>
        <v>0</v>
      </c>
      <c r="BW606" s="697">
        <f>[52]ACCOUNTALLOC!BW606</f>
        <v>0</v>
      </c>
      <c r="BX606" s="698"/>
      <c r="BY606" s="697">
        <f>[52]ACCOUNTALLOC!BY606</f>
        <v>0</v>
      </c>
      <c r="BZ606" s="697">
        <f>[52]ACCOUNTALLOC!BZ606</f>
        <v>0</v>
      </c>
      <c r="CA606" s="697">
        <f>[52]ACCOUNTALLOC!CA606</f>
        <v>0</v>
      </c>
      <c r="CB606" s="697">
        <f>[52]ACCOUNTALLOC!CB606</f>
        <v>0</v>
      </c>
      <c r="CC606" s="697">
        <f>[52]ACCOUNTALLOC!CC606</f>
        <v>0</v>
      </c>
      <c r="CD606" s="697">
        <f>[52]ACCOUNTALLOC!CD606</f>
        <v>0</v>
      </c>
      <c r="CE606" s="697">
        <f>[52]ACCOUNTALLOC!CE606</f>
        <v>0</v>
      </c>
      <c r="CF606" s="698"/>
      <c r="CG606" s="697">
        <f>[52]ACCOUNTALLOC!CG606</f>
        <v>0</v>
      </c>
      <c r="CH606" s="697">
        <f>[52]ACCOUNTALLOC!CH606</f>
        <v>0</v>
      </c>
      <c r="CI606" s="697">
        <f>[52]ACCOUNTALLOC!CI606</f>
        <v>0</v>
      </c>
      <c r="CJ606" s="697">
        <f>[52]ACCOUNTALLOC!CJ606</f>
        <v>0</v>
      </c>
      <c r="CK606" s="697">
        <f>[52]ACCOUNTALLOC!CK606</f>
        <v>0</v>
      </c>
      <c r="CL606" s="697">
        <f>[52]ACCOUNTALLOC!CL606</f>
        <v>0</v>
      </c>
      <c r="CM606" s="697">
        <f>[52]ACCOUNTALLOC!CM606</f>
        <v>0</v>
      </c>
      <c r="CN606" s="698">
        <f>[52]ACCOUNTALLOC!CN606</f>
        <v>0</v>
      </c>
      <c r="CO606" s="697">
        <f>[52]ACCOUNTALLOC!CO606</f>
        <v>0</v>
      </c>
      <c r="CP606" s="697">
        <f>[52]ACCOUNTALLOC!CP606</f>
        <v>0</v>
      </c>
      <c r="CQ606" s="697">
        <f>[52]ACCOUNTALLOC!CQ606</f>
        <v>0</v>
      </c>
      <c r="CR606" s="697">
        <f>[52]ACCOUNTALLOC!CR606</f>
        <v>0</v>
      </c>
      <c r="CS606" s="697">
        <f>[52]ACCOUNTALLOC!CS606</f>
        <v>0</v>
      </c>
      <c r="CT606" s="697">
        <f>[52]ACCOUNTALLOC!CT606</f>
        <v>0</v>
      </c>
      <c r="CU606" s="697">
        <f>[52]ACCOUNTALLOC!CU606</f>
        <v>0</v>
      </c>
      <c r="CW606" s="65">
        <f>[52]ACCOUNTALLOC!CW592</f>
        <v>0</v>
      </c>
      <c r="CX606" s="65">
        <f>[52]ACCOUNTALLOC!CX592</f>
        <v>0</v>
      </c>
      <c r="CY606" s="65">
        <f>[52]ACCOUNTALLOC!CY592</f>
        <v>0</v>
      </c>
      <c r="CZ606" s="65">
        <f>[52]ACCOUNTALLOC!CZ592</f>
        <v>0</v>
      </c>
      <c r="DA606" s="65">
        <f>[52]ACCOUNTALLOC!DA592</f>
        <v>0</v>
      </c>
      <c r="DB606" s="65">
        <f>[52]ACCOUNTALLOC!DB592</f>
        <v>0</v>
      </c>
      <c r="DC606" s="65">
        <f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>[52]ACCOUNTALLOC!E607</f>
        <v>0</v>
      </c>
      <c r="F607" s="697">
        <f>[52]ACCOUNTALLOC!F607</f>
        <v>0</v>
      </c>
      <c r="G607" s="697">
        <f>[52]ACCOUNTALLOC!G607</f>
        <v>1240302.1181312259</v>
      </c>
      <c r="H607" s="697">
        <f>[52]ACCOUNTALLOC!H607</f>
        <v>0</v>
      </c>
      <c r="I607" s="697">
        <f>[52]ACCOUNTALLOC!I607</f>
        <v>0</v>
      </c>
      <c r="J607" s="697">
        <f>[52]ACCOUNTALLOC!J607</f>
        <v>0</v>
      </c>
      <c r="K607" s="697">
        <f>[52]ACCOUNTALLOC!K607</f>
        <v>1240302.1181312259</v>
      </c>
      <c r="L607" s="698"/>
      <c r="M607" s="697">
        <f>[52]ACCOUNTALLOC!M607</f>
        <v>0</v>
      </c>
      <c r="N607" s="697">
        <f>[52]ACCOUNTALLOC!N607</f>
        <v>0</v>
      </c>
      <c r="O607" s="697">
        <f>[52]ACCOUNTALLOC!O607</f>
        <v>149240.48653685319</v>
      </c>
      <c r="P607" s="697">
        <f>[52]ACCOUNTALLOC!P607</f>
        <v>0</v>
      </c>
      <c r="Q607" s="697">
        <f>[52]ACCOUNTALLOC!Q607</f>
        <v>0</v>
      </c>
      <c r="R607" s="697">
        <f>[52]ACCOUNTALLOC!R607</f>
        <v>0</v>
      </c>
      <c r="S607" s="697">
        <f>[52]ACCOUNTALLOC!S607</f>
        <v>149240.48653685319</v>
      </c>
      <c r="T607" s="698"/>
      <c r="U607" s="697">
        <f>[52]ACCOUNTALLOC!U607</f>
        <v>0</v>
      </c>
      <c r="V607" s="697">
        <f>[52]ACCOUNTALLOC!V607</f>
        <v>0</v>
      </c>
      <c r="W607" s="697">
        <f>[52]ACCOUNTALLOC!W607</f>
        <v>10019.896150322124</v>
      </c>
      <c r="X607" s="697">
        <f>[52]ACCOUNTALLOC!X607</f>
        <v>0</v>
      </c>
      <c r="Y607" s="697">
        <f>[52]ACCOUNTALLOC!Y607</f>
        <v>0</v>
      </c>
      <c r="Z607" s="697">
        <f>[52]ACCOUNTALLOC!Z607</f>
        <v>0</v>
      </c>
      <c r="AA607" s="697">
        <f>[52]ACCOUNTALLOC!AA607</f>
        <v>10019.896150322124</v>
      </c>
      <c r="AB607" s="698"/>
      <c r="AC607" s="697">
        <f>[52]ACCOUNTALLOC!AC607</f>
        <v>0</v>
      </c>
      <c r="AD607" s="697">
        <f>[52]ACCOUNTALLOC!AD607</f>
        <v>0</v>
      </c>
      <c r="AE607" s="697">
        <f>[52]ACCOUNTALLOC!AE607</f>
        <v>1033.4091815986317</v>
      </c>
      <c r="AF607" s="697">
        <f>[52]ACCOUNTALLOC!AF607</f>
        <v>0</v>
      </c>
      <c r="AG607" s="697">
        <f>[52]ACCOUNTALLOC!AG607</f>
        <v>0</v>
      </c>
      <c r="AH607" s="697">
        <f>[52]ACCOUNTALLOC!AH607</f>
        <v>0</v>
      </c>
      <c r="AI607" s="697">
        <f>[52]ACCOUNTALLOC!AI607</f>
        <v>1033.4091815986317</v>
      </c>
      <c r="AJ607" s="698"/>
      <c r="AK607" s="697">
        <f>[52]ACCOUNTALLOC!AK607</f>
        <v>0</v>
      </c>
      <c r="AL607" s="697">
        <f>[52]ACCOUNTALLOC!AL607</f>
        <v>0</v>
      </c>
      <c r="AM607" s="697">
        <f>[52]ACCOUNTALLOC!AM607</f>
        <v>0</v>
      </c>
      <c r="AN607" s="697">
        <f>[52]ACCOUNTALLOC!AN607</f>
        <v>0</v>
      </c>
      <c r="AO607" s="697">
        <f>[52]ACCOUNTALLOC!AO607</f>
        <v>0</v>
      </c>
      <c r="AP607" s="697">
        <f>[52]ACCOUNTALLOC!AP607</f>
        <v>0</v>
      </c>
      <c r="AQ607" s="697">
        <f>[52]ACCOUNTALLOC!AQ607</f>
        <v>0</v>
      </c>
      <c r="AR607" s="698"/>
      <c r="AS607" s="697">
        <f>[52]ACCOUNTALLOC!AS607</f>
        <v>0</v>
      </c>
      <c r="AT607" s="697">
        <f>[52]ACCOUNTALLOC!AT607</f>
        <v>0</v>
      </c>
      <c r="AU607" s="697">
        <f>[52]ACCOUNTALLOC!AU607</f>
        <v>0</v>
      </c>
      <c r="AV607" s="697">
        <f>[52]ACCOUNTALLOC!AV607</f>
        <v>0</v>
      </c>
      <c r="AW607" s="697">
        <f>[52]ACCOUNTALLOC!AW607</f>
        <v>0</v>
      </c>
      <c r="AX607" s="697">
        <f>[52]ACCOUNTALLOC!AX607</f>
        <v>0</v>
      </c>
      <c r="AY607" s="697">
        <f>[52]ACCOUNTALLOC!AY607</f>
        <v>0</v>
      </c>
      <c r="AZ607" s="698"/>
      <c r="BA607" s="697">
        <f>[52]ACCOUNTALLOC!BA607</f>
        <v>0</v>
      </c>
      <c r="BB607" s="697">
        <f>[52]ACCOUNTALLOC!BB607</f>
        <v>0</v>
      </c>
      <c r="BC607" s="697">
        <f>[52]ACCOUNTALLOC!BC607</f>
        <v>0</v>
      </c>
      <c r="BD607" s="697">
        <f>[52]ACCOUNTALLOC!BD607</f>
        <v>0</v>
      </c>
      <c r="BE607" s="697">
        <f>[52]ACCOUNTALLOC!BE607</f>
        <v>0</v>
      </c>
      <c r="BF607" s="697">
        <f>[52]ACCOUNTALLOC!BF607</f>
        <v>0</v>
      </c>
      <c r="BG607" s="697">
        <f>[52]ACCOUNTALLOC!BG607</f>
        <v>0</v>
      </c>
      <c r="BH607" s="698"/>
      <c r="BI607" s="697">
        <f>[52]ACCOUNTALLOC!BI607</f>
        <v>0</v>
      </c>
      <c r="BJ607" s="697">
        <f>[52]ACCOUNTALLOC!BJ607</f>
        <v>0</v>
      </c>
      <c r="BK607" s="697">
        <f>[52]ACCOUNTALLOC!BK607</f>
        <v>0</v>
      </c>
      <c r="BL607" s="697">
        <f>[52]ACCOUNTALLOC!BL607</f>
        <v>0</v>
      </c>
      <c r="BM607" s="697">
        <f>[52]ACCOUNTALLOC!BM607</f>
        <v>0</v>
      </c>
      <c r="BN607" s="697">
        <f>[52]ACCOUNTALLOC!BN607</f>
        <v>0</v>
      </c>
      <c r="BO607" s="697">
        <f>[52]ACCOUNTALLOC!BO607</f>
        <v>0</v>
      </c>
      <c r="BP607" s="698"/>
      <c r="BQ607" s="697">
        <f>[52]ACCOUNTALLOC!BQ607</f>
        <v>0</v>
      </c>
      <c r="BR607" s="697">
        <f>[52]ACCOUNTALLOC!BR607</f>
        <v>0</v>
      </c>
      <c r="BS607" s="697">
        <f>[52]ACCOUNTALLOC!BS607</f>
        <v>0</v>
      </c>
      <c r="BT607" s="697">
        <f>[52]ACCOUNTALLOC!BT607</f>
        <v>0</v>
      </c>
      <c r="BU607" s="697">
        <f>[52]ACCOUNTALLOC!BU607</f>
        <v>0</v>
      </c>
      <c r="BV607" s="697">
        <f>[52]ACCOUNTALLOC!BV607</f>
        <v>0</v>
      </c>
      <c r="BW607" s="697">
        <f>[52]ACCOUNTALLOC!BW607</f>
        <v>0</v>
      </c>
      <c r="BX607" s="698"/>
      <c r="BY607" s="697">
        <f>[52]ACCOUNTALLOC!BY607</f>
        <v>0</v>
      </c>
      <c r="BZ607" s="697">
        <f>[52]ACCOUNTALLOC!BZ607</f>
        <v>0</v>
      </c>
      <c r="CA607" s="697">
        <f>[52]ACCOUNTALLOC!CA607</f>
        <v>0</v>
      </c>
      <c r="CB607" s="697">
        <f>[52]ACCOUNTALLOC!CB607</f>
        <v>0</v>
      </c>
      <c r="CC607" s="697">
        <f>[52]ACCOUNTALLOC!CC607</f>
        <v>0</v>
      </c>
      <c r="CD607" s="697">
        <f>[52]ACCOUNTALLOC!CD607</f>
        <v>0</v>
      </c>
      <c r="CE607" s="697">
        <f>[52]ACCOUNTALLOC!CE607</f>
        <v>0</v>
      </c>
      <c r="CF607" s="698"/>
      <c r="CG607" s="697">
        <f>[52]ACCOUNTALLOC!CG607</f>
        <v>0</v>
      </c>
      <c r="CH607" s="697">
        <f>[52]ACCOUNTALLOC!CH607</f>
        <v>0</v>
      </c>
      <c r="CI607" s="697">
        <f>[52]ACCOUNTALLOC!CI607</f>
        <v>0</v>
      </c>
      <c r="CJ607" s="697">
        <f>[52]ACCOUNTALLOC!CJ607</f>
        <v>0</v>
      </c>
      <c r="CK607" s="697">
        <f>[52]ACCOUNTALLOC!CK607</f>
        <v>0</v>
      </c>
      <c r="CL607" s="697">
        <f>[52]ACCOUNTALLOC!CL607</f>
        <v>0</v>
      </c>
      <c r="CM607" s="697">
        <f>[52]ACCOUNTALLOC!CM607</f>
        <v>0</v>
      </c>
      <c r="CN607" s="698">
        <f>[52]ACCOUNTALLOC!CN607</f>
        <v>0</v>
      </c>
      <c r="CO607" s="697">
        <f>[52]ACCOUNTALLOC!CO607</f>
        <v>0</v>
      </c>
      <c r="CP607" s="697">
        <f>[52]ACCOUNTALLOC!CP607</f>
        <v>0</v>
      </c>
      <c r="CQ607" s="697">
        <f>[52]ACCOUNTALLOC!CQ607</f>
        <v>0</v>
      </c>
      <c r="CR607" s="697">
        <f>[52]ACCOUNTALLOC!CR607</f>
        <v>0</v>
      </c>
      <c r="CS607" s="697">
        <f>[52]ACCOUNTALLOC!CS607</f>
        <v>0</v>
      </c>
      <c r="CT607" s="697">
        <f>[52]ACCOUNTALLOC!CT607</f>
        <v>0</v>
      </c>
      <c r="CU607" s="697">
        <f>[52]ACCOUNTALLOC!CU607</f>
        <v>0</v>
      </c>
      <c r="CW607" s="65">
        <f>[52]ACCOUNTALLOC!CW593</f>
        <v>0</v>
      </c>
      <c r="CX607" s="65">
        <f>[52]ACCOUNTALLOC!CX593</f>
        <v>0</v>
      </c>
      <c r="CY607" s="65">
        <f>[52]ACCOUNTALLOC!CY593</f>
        <v>0</v>
      </c>
      <c r="CZ607" s="65">
        <f>[52]ACCOUNTALLOC!CZ593</f>
        <v>0</v>
      </c>
      <c r="DA607" s="65">
        <f>[52]ACCOUNTALLOC!DA593</f>
        <v>0</v>
      </c>
      <c r="DB607" s="65">
        <f>[52]ACCOUNTALLOC!DB593</f>
        <v>0</v>
      </c>
      <c r="DC607" s="65">
        <f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>[52]ACCOUNTALLOC!E608</f>
        <v>0</v>
      </c>
      <c r="F608" s="697">
        <f>[52]ACCOUNTALLOC!F608</f>
        <v>0</v>
      </c>
      <c r="G608" s="697">
        <f>[52]ACCOUNTALLOC!G608</f>
        <v>1278832.2590385026</v>
      </c>
      <c r="H608" s="697">
        <f>[52]ACCOUNTALLOC!H608</f>
        <v>0</v>
      </c>
      <c r="I608" s="697">
        <f>[52]ACCOUNTALLOC!I608</f>
        <v>0</v>
      </c>
      <c r="J608" s="697">
        <f>[52]ACCOUNTALLOC!J608</f>
        <v>0</v>
      </c>
      <c r="K608" s="697">
        <f>[52]ACCOUNTALLOC!K608</f>
        <v>1278832.2590385026</v>
      </c>
      <c r="L608" s="698"/>
      <c r="M608" s="697">
        <f>[52]ACCOUNTALLOC!M608</f>
        <v>0</v>
      </c>
      <c r="N608" s="697">
        <f>[52]ACCOUNTALLOC!N608</f>
        <v>0</v>
      </c>
      <c r="O608" s="697">
        <f>[52]ACCOUNTALLOC!O608</f>
        <v>114731.54108620971</v>
      </c>
      <c r="P608" s="697">
        <f>[52]ACCOUNTALLOC!P608</f>
        <v>0</v>
      </c>
      <c r="Q608" s="697">
        <f>[52]ACCOUNTALLOC!Q608</f>
        <v>0</v>
      </c>
      <c r="R608" s="697">
        <f>[52]ACCOUNTALLOC!R608</f>
        <v>0</v>
      </c>
      <c r="S608" s="697">
        <f>[52]ACCOUNTALLOC!S608</f>
        <v>114731.54108620971</v>
      </c>
      <c r="T608" s="698"/>
      <c r="U608" s="697">
        <f>[52]ACCOUNTALLOC!U608</f>
        <v>0</v>
      </c>
      <c r="V608" s="697">
        <f>[52]ACCOUNTALLOC!V608</f>
        <v>0</v>
      </c>
      <c r="W608" s="697">
        <f>[52]ACCOUNTALLOC!W608</f>
        <v>3468.8857686581096</v>
      </c>
      <c r="X608" s="697">
        <f>[52]ACCOUNTALLOC!X608</f>
        <v>0</v>
      </c>
      <c r="Y608" s="697">
        <f>[52]ACCOUNTALLOC!Y608</f>
        <v>0</v>
      </c>
      <c r="Z608" s="697">
        <f>[52]ACCOUNTALLOC!Z608</f>
        <v>0</v>
      </c>
      <c r="AA608" s="697">
        <f>[52]ACCOUNTALLOC!AA608</f>
        <v>3468.8857686581096</v>
      </c>
      <c r="AB608" s="698"/>
      <c r="AC608" s="697">
        <f>[52]ACCOUNTALLOC!AC608</f>
        <v>0</v>
      </c>
      <c r="AD608" s="697">
        <f>[52]ACCOUNTALLOC!AD608</f>
        <v>0</v>
      </c>
      <c r="AE608" s="697">
        <f>[52]ACCOUNTALLOC!AE608</f>
        <v>250.97610780520577</v>
      </c>
      <c r="AF608" s="697">
        <f>[52]ACCOUNTALLOC!AF608</f>
        <v>0</v>
      </c>
      <c r="AG608" s="697">
        <f>[52]ACCOUNTALLOC!AG608</f>
        <v>0</v>
      </c>
      <c r="AH608" s="697">
        <f>[52]ACCOUNTALLOC!AH608</f>
        <v>0</v>
      </c>
      <c r="AI608" s="697">
        <f>[52]ACCOUNTALLOC!AI608</f>
        <v>250.97610780520577</v>
      </c>
      <c r="AJ608" s="698"/>
      <c r="AK608" s="697">
        <f>[52]ACCOUNTALLOC!AK608</f>
        <v>0</v>
      </c>
      <c r="AL608" s="697">
        <f>[52]ACCOUNTALLOC!AL608</f>
        <v>0</v>
      </c>
      <c r="AM608" s="697">
        <f>[52]ACCOUNTALLOC!AM608</f>
        <v>116.58173849707869</v>
      </c>
      <c r="AN608" s="697">
        <f>[52]ACCOUNTALLOC!AN608</f>
        <v>0</v>
      </c>
      <c r="AO608" s="697">
        <f>[52]ACCOUNTALLOC!AO608</f>
        <v>0</v>
      </c>
      <c r="AP608" s="697">
        <f>[52]ACCOUNTALLOC!AP608</f>
        <v>0</v>
      </c>
      <c r="AQ608" s="697">
        <f>[52]ACCOUNTALLOC!AQ608</f>
        <v>116.58173849707869</v>
      </c>
      <c r="AR608" s="698"/>
      <c r="AS608" s="697">
        <f>[52]ACCOUNTALLOC!AS608</f>
        <v>0</v>
      </c>
      <c r="AT608" s="697">
        <f>[52]ACCOUNTALLOC!AT608</f>
        <v>0</v>
      </c>
      <c r="AU608" s="697">
        <f>[52]ACCOUNTALLOC!AU608</f>
        <v>0</v>
      </c>
      <c r="AV608" s="697">
        <f>[52]ACCOUNTALLOC!AV608</f>
        <v>0</v>
      </c>
      <c r="AW608" s="697">
        <f>[52]ACCOUNTALLOC!AW608</f>
        <v>0</v>
      </c>
      <c r="AX608" s="697">
        <f>[52]ACCOUNTALLOC!AX608</f>
        <v>0</v>
      </c>
      <c r="AY608" s="697">
        <f>[52]ACCOUNTALLOC!AY608</f>
        <v>0</v>
      </c>
      <c r="AZ608" s="698"/>
      <c r="BA608" s="697">
        <f>[52]ACCOUNTALLOC!BA608</f>
        <v>0</v>
      </c>
      <c r="BB608" s="697">
        <f>[52]ACCOUNTALLOC!BB608</f>
        <v>0</v>
      </c>
      <c r="BC608" s="697">
        <f>[52]ACCOUNTALLOC!BC608</f>
        <v>0</v>
      </c>
      <c r="BD608" s="697">
        <f>[52]ACCOUNTALLOC!BD608</f>
        <v>0</v>
      </c>
      <c r="BE608" s="697">
        <f>[52]ACCOUNTALLOC!BE608</f>
        <v>0</v>
      </c>
      <c r="BF608" s="697">
        <f>[52]ACCOUNTALLOC!BF608</f>
        <v>0</v>
      </c>
      <c r="BG608" s="697">
        <f>[52]ACCOUNTALLOC!BG608</f>
        <v>0</v>
      </c>
      <c r="BH608" s="698"/>
      <c r="BI608" s="697">
        <f>[52]ACCOUNTALLOC!BI608</f>
        <v>0</v>
      </c>
      <c r="BJ608" s="697">
        <f>[52]ACCOUNTALLOC!BJ608</f>
        <v>0</v>
      </c>
      <c r="BK608" s="697">
        <f>[52]ACCOUNTALLOC!BK608</f>
        <v>0</v>
      </c>
      <c r="BL608" s="697">
        <f>[52]ACCOUNTALLOC!BL608</f>
        <v>0</v>
      </c>
      <c r="BM608" s="697">
        <f>[52]ACCOUNTALLOC!BM608</f>
        <v>0</v>
      </c>
      <c r="BN608" s="697">
        <f>[52]ACCOUNTALLOC!BN608</f>
        <v>0</v>
      </c>
      <c r="BO608" s="697">
        <f>[52]ACCOUNTALLOC!BO608</f>
        <v>0</v>
      </c>
      <c r="BP608" s="698"/>
      <c r="BQ608" s="697">
        <f>[52]ACCOUNTALLOC!BQ608</f>
        <v>0</v>
      </c>
      <c r="BR608" s="697">
        <f>[52]ACCOUNTALLOC!BR608</f>
        <v>0</v>
      </c>
      <c r="BS608" s="697">
        <f>[52]ACCOUNTALLOC!BS608</f>
        <v>1.4062603271880352</v>
      </c>
      <c r="BT608" s="697">
        <f>[52]ACCOUNTALLOC!BT608</f>
        <v>0</v>
      </c>
      <c r="BU608" s="697">
        <f>[52]ACCOUNTALLOC!BU608</f>
        <v>0</v>
      </c>
      <c r="BV608" s="697">
        <f>[52]ACCOUNTALLOC!BV608</f>
        <v>0</v>
      </c>
      <c r="BW608" s="697">
        <f>[52]ACCOUNTALLOC!BW608</f>
        <v>1.4062603271880352</v>
      </c>
      <c r="BX608" s="698"/>
      <c r="BY608" s="697">
        <f>[52]ACCOUNTALLOC!BY608</f>
        <v>0</v>
      </c>
      <c r="BZ608" s="697">
        <f>[52]ACCOUNTALLOC!BZ608</f>
        <v>0</v>
      </c>
      <c r="CA608" s="697">
        <f>[52]ACCOUNTALLOC!CA608</f>
        <v>0</v>
      </c>
      <c r="CB608" s="697">
        <f>[52]ACCOUNTALLOC!CB608</f>
        <v>0</v>
      </c>
      <c r="CC608" s="697">
        <f>[52]ACCOUNTALLOC!CC608</f>
        <v>0</v>
      </c>
      <c r="CD608" s="697">
        <f>[52]ACCOUNTALLOC!CD608</f>
        <v>0</v>
      </c>
      <c r="CE608" s="697">
        <f>[52]ACCOUNTALLOC!CE608</f>
        <v>0</v>
      </c>
      <c r="CF608" s="698"/>
      <c r="CG608" s="697">
        <f>[52]ACCOUNTALLOC!CG608</f>
        <v>0</v>
      </c>
      <c r="CH608" s="697">
        <f>[52]ACCOUNTALLOC!CH608</f>
        <v>0</v>
      </c>
      <c r="CI608" s="697">
        <f>[52]ACCOUNTALLOC!CI608</f>
        <v>0</v>
      </c>
      <c r="CJ608" s="697">
        <f>[52]ACCOUNTALLOC!CJ608</f>
        <v>0</v>
      </c>
      <c r="CK608" s="697">
        <f>[52]ACCOUNTALLOC!CK608</f>
        <v>0</v>
      </c>
      <c r="CL608" s="697">
        <f>[52]ACCOUNTALLOC!CL608</f>
        <v>0</v>
      </c>
      <c r="CM608" s="697">
        <f>[52]ACCOUNTALLOC!CM608</f>
        <v>0</v>
      </c>
      <c r="CN608" s="698">
        <f>[52]ACCOUNTALLOC!CN608</f>
        <v>0</v>
      </c>
      <c r="CO608" s="697">
        <f>[52]ACCOUNTALLOC!CO608</f>
        <v>0</v>
      </c>
      <c r="CP608" s="697">
        <f>[52]ACCOUNTALLOC!CP608</f>
        <v>0</v>
      </c>
      <c r="CQ608" s="697">
        <f>[52]ACCOUNTALLOC!CQ608</f>
        <v>0</v>
      </c>
      <c r="CR608" s="697">
        <f>[52]ACCOUNTALLOC!CR608</f>
        <v>0</v>
      </c>
      <c r="CS608" s="697">
        <f>[52]ACCOUNTALLOC!CS608</f>
        <v>0</v>
      </c>
      <c r="CT608" s="697">
        <f>[52]ACCOUNTALLOC!CT608</f>
        <v>0</v>
      </c>
      <c r="CU608" s="697">
        <f>[52]ACCOUNTALLOC!CU608</f>
        <v>0</v>
      </c>
      <c r="CW608" s="65">
        <f>[52]ACCOUNTALLOC!CW594</f>
        <v>0</v>
      </c>
      <c r="CX608" s="65">
        <f>[52]ACCOUNTALLOC!CX594</f>
        <v>0</v>
      </c>
      <c r="CY608" s="65">
        <f>[52]ACCOUNTALLOC!CY594</f>
        <v>0</v>
      </c>
      <c r="CZ608" s="65">
        <f>[52]ACCOUNTALLOC!CZ594</f>
        <v>0</v>
      </c>
      <c r="DA608" s="65">
        <f>[52]ACCOUNTALLOC!DA594</f>
        <v>0</v>
      </c>
      <c r="DB608" s="65">
        <f>[52]ACCOUNTALLOC!DB594</f>
        <v>0</v>
      </c>
      <c r="DC608" s="65">
        <f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>[52]ACCOUNTALLOC!E609</f>
        <v>0</v>
      </c>
      <c r="F609" s="697">
        <f>[52]ACCOUNTALLOC!F609</f>
        <v>0</v>
      </c>
      <c r="G609" s="697">
        <f>[52]ACCOUNTALLOC!G609</f>
        <v>118842.15861422563</v>
      </c>
      <c r="H609" s="697">
        <f>[52]ACCOUNTALLOC!H609</f>
        <v>0</v>
      </c>
      <c r="I609" s="697">
        <f>[52]ACCOUNTALLOC!I609</f>
        <v>0</v>
      </c>
      <c r="J609" s="697">
        <f>[52]ACCOUNTALLOC!J609</f>
        <v>0</v>
      </c>
      <c r="K609" s="697">
        <f>[52]ACCOUNTALLOC!K609</f>
        <v>118842.15861422563</v>
      </c>
      <c r="L609" s="698"/>
      <c r="M609" s="697">
        <f>[52]ACCOUNTALLOC!M609</f>
        <v>0</v>
      </c>
      <c r="N609" s="697">
        <f>[52]ACCOUNTALLOC!N609</f>
        <v>0</v>
      </c>
      <c r="O609" s="697">
        <f>[52]ACCOUNTALLOC!O609</f>
        <v>45107.426253109639</v>
      </c>
      <c r="P609" s="697">
        <f>[52]ACCOUNTALLOC!P609</f>
        <v>0</v>
      </c>
      <c r="Q609" s="697">
        <f>[52]ACCOUNTALLOC!Q609</f>
        <v>0</v>
      </c>
      <c r="R609" s="697">
        <f>[52]ACCOUNTALLOC!R609</f>
        <v>0</v>
      </c>
      <c r="S609" s="697">
        <f>[52]ACCOUNTALLOC!S609</f>
        <v>45107.426253109639</v>
      </c>
      <c r="T609" s="698"/>
      <c r="U609" s="697">
        <f>[52]ACCOUNTALLOC!U609</f>
        <v>0</v>
      </c>
      <c r="V609" s="697">
        <f>[52]ACCOUNTALLOC!V609</f>
        <v>0</v>
      </c>
      <c r="W609" s="697">
        <f>[52]ACCOUNTALLOC!W609</f>
        <v>16734.210831967026</v>
      </c>
      <c r="X609" s="697">
        <f>[52]ACCOUNTALLOC!X609</f>
        <v>0</v>
      </c>
      <c r="Y609" s="697">
        <f>[52]ACCOUNTALLOC!Y609</f>
        <v>0</v>
      </c>
      <c r="Z609" s="697">
        <f>[52]ACCOUNTALLOC!Z609</f>
        <v>0</v>
      </c>
      <c r="AA609" s="697">
        <f>[52]ACCOUNTALLOC!AA609</f>
        <v>16734.210831967026</v>
      </c>
      <c r="AB609" s="698"/>
      <c r="AC609" s="697">
        <f>[52]ACCOUNTALLOC!AC609</f>
        <v>0</v>
      </c>
      <c r="AD609" s="697">
        <f>[52]ACCOUNTALLOC!AD609</f>
        <v>0</v>
      </c>
      <c r="AE609" s="697">
        <f>[52]ACCOUNTALLOC!AE609</f>
        <v>0</v>
      </c>
      <c r="AF609" s="697">
        <f>[52]ACCOUNTALLOC!AF609</f>
        <v>0</v>
      </c>
      <c r="AG609" s="697">
        <f>[52]ACCOUNTALLOC!AG609</f>
        <v>0</v>
      </c>
      <c r="AH609" s="697">
        <f>[52]ACCOUNTALLOC!AH609</f>
        <v>0</v>
      </c>
      <c r="AI609" s="697">
        <f>[52]ACCOUNTALLOC!AI609</f>
        <v>0</v>
      </c>
      <c r="AJ609" s="698"/>
      <c r="AK609" s="697">
        <f>[52]ACCOUNTALLOC!AK609</f>
        <v>0</v>
      </c>
      <c r="AL609" s="697">
        <f>[52]ACCOUNTALLOC!AL609</f>
        <v>0</v>
      </c>
      <c r="AM609" s="697">
        <f>[52]ACCOUNTALLOC!AM609</f>
        <v>0</v>
      </c>
      <c r="AN609" s="697">
        <f>[52]ACCOUNTALLOC!AN609</f>
        <v>0</v>
      </c>
      <c r="AO609" s="697">
        <f>[52]ACCOUNTALLOC!AO609</f>
        <v>0</v>
      </c>
      <c r="AP609" s="697">
        <f>[52]ACCOUNTALLOC!AP609</f>
        <v>0</v>
      </c>
      <c r="AQ609" s="697">
        <f>[52]ACCOUNTALLOC!AQ609</f>
        <v>0</v>
      </c>
      <c r="AR609" s="698"/>
      <c r="AS609" s="697">
        <f>[52]ACCOUNTALLOC!AS609</f>
        <v>0</v>
      </c>
      <c r="AT609" s="697">
        <f>[52]ACCOUNTALLOC!AT609</f>
        <v>0</v>
      </c>
      <c r="AU609" s="697">
        <f>[52]ACCOUNTALLOC!AU609</f>
        <v>0</v>
      </c>
      <c r="AV609" s="697">
        <f>[52]ACCOUNTALLOC!AV609</f>
        <v>0</v>
      </c>
      <c r="AW609" s="697">
        <f>[52]ACCOUNTALLOC!AW609</f>
        <v>0</v>
      </c>
      <c r="AX609" s="697">
        <f>[52]ACCOUNTALLOC!AX609</f>
        <v>0</v>
      </c>
      <c r="AY609" s="697">
        <f>[52]ACCOUNTALLOC!AY609</f>
        <v>0</v>
      </c>
      <c r="AZ609" s="698"/>
      <c r="BA609" s="697">
        <f>[52]ACCOUNTALLOC!BA609</f>
        <v>0</v>
      </c>
      <c r="BB609" s="697">
        <f>[52]ACCOUNTALLOC!BB609</f>
        <v>0</v>
      </c>
      <c r="BC609" s="697">
        <f>[52]ACCOUNTALLOC!BC609</f>
        <v>0</v>
      </c>
      <c r="BD609" s="697">
        <f>[52]ACCOUNTALLOC!BD609</f>
        <v>0</v>
      </c>
      <c r="BE609" s="697">
        <f>[52]ACCOUNTALLOC!BE609</f>
        <v>0</v>
      </c>
      <c r="BF609" s="697">
        <f>[52]ACCOUNTALLOC!BF609</f>
        <v>0</v>
      </c>
      <c r="BG609" s="697">
        <f>[52]ACCOUNTALLOC!BG609</f>
        <v>0</v>
      </c>
      <c r="BH609" s="698"/>
      <c r="BI609" s="697">
        <f>[52]ACCOUNTALLOC!BI609</f>
        <v>0</v>
      </c>
      <c r="BJ609" s="697">
        <f>[52]ACCOUNTALLOC!BJ609</f>
        <v>0</v>
      </c>
      <c r="BK609" s="697">
        <f>[52]ACCOUNTALLOC!BK609</f>
        <v>0</v>
      </c>
      <c r="BL609" s="697">
        <f>[52]ACCOUNTALLOC!BL609</f>
        <v>0</v>
      </c>
      <c r="BM609" s="697">
        <f>[52]ACCOUNTALLOC!BM609</f>
        <v>0</v>
      </c>
      <c r="BN609" s="697">
        <f>[52]ACCOUNTALLOC!BN609</f>
        <v>0</v>
      </c>
      <c r="BO609" s="697">
        <f>[52]ACCOUNTALLOC!BO609</f>
        <v>0</v>
      </c>
      <c r="BP609" s="698"/>
      <c r="BQ609" s="697">
        <f>[52]ACCOUNTALLOC!BQ609</f>
        <v>0</v>
      </c>
      <c r="BR609" s="697">
        <f>[52]ACCOUNTALLOC!BR609</f>
        <v>0</v>
      </c>
      <c r="BS609" s="697">
        <f>[52]ACCOUNTALLOC!BS609</f>
        <v>0</v>
      </c>
      <c r="BT609" s="697">
        <f>[52]ACCOUNTALLOC!BT609</f>
        <v>0</v>
      </c>
      <c r="BU609" s="697">
        <f>[52]ACCOUNTALLOC!BU609</f>
        <v>0</v>
      </c>
      <c r="BV609" s="697">
        <f>[52]ACCOUNTALLOC!BV609</f>
        <v>0</v>
      </c>
      <c r="BW609" s="697">
        <f>[52]ACCOUNTALLOC!BW609</f>
        <v>0</v>
      </c>
      <c r="BX609" s="698"/>
      <c r="BY609" s="697">
        <f>[52]ACCOUNTALLOC!BY609</f>
        <v>0</v>
      </c>
      <c r="BZ609" s="697">
        <f>[52]ACCOUNTALLOC!BZ609</f>
        <v>0</v>
      </c>
      <c r="CA609" s="697">
        <f>[52]ACCOUNTALLOC!CA609</f>
        <v>0</v>
      </c>
      <c r="CB609" s="697">
        <f>[52]ACCOUNTALLOC!CB609</f>
        <v>0</v>
      </c>
      <c r="CC609" s="697">
        <f>[52]ACCOUNTALLOC!CC609</f>
        <v>0</v>
      </c>
      <c r="CD609" s="697">
        <f>[52]ACCOUNTALLOC!CD609</f>
        <v>0</v>
      </c>
      <c r="CE609" s="697">
        <f>[52]ACCOUNTALLOC!CE609</f>
        <v>0</v>
      </c>
      <c r="CF609" s="698"/>
      <c r="CG609" s="697">
        <f>[52]ACCOUNTALLOC!CG609</f>
        <v>0</v>
      </c>
      <c r="CH609" s="697">
        <f>[52]ACCOUNTALLOC!CH609</f>
        <v>0</v>
      </c>
      <c r="CI609" s="697">
        <f>[52]ACCOUNTALLOC!CI609</f>
        <v>436.20430069769515</v>
      </c>
      <c r="CJ609" s="697">
        <f>[52]ACCOUNTALLOC!CJ609</f>
        <v>0</v>
      </c>
      <c r="CK609" s="697">
        <f>[52]ACCOUNTALLOC!CK609</f>
        <v>0</v>
      </c>
      <c r="CL609" s="697">
        <f>[52]ACCOUNTALLOC!CL609</f>
        <v>0</v>
      </c>
      <c r="CM609" s="697">
        <f>[52]ACCOUNTALLOC!CM609</f>
        <v>436.20430069769515</v>
      </c>
      <c r="CN609" s="698">
        <f>[52]ACCOUNTALLOC!CN609</f>
        <v>0</v>
      </c>
      <c r="CO609" s="697">
        <f>[52]ACCOUNTALLOC!CO609</f>
        <v>0</v>
      </c>
      <c r="CP609" s="697">
        <f>[52]ACCOUNTALLOC!CP609</f>
        <v>0</v>
      </c>
      <c r="CQ609" s="697">
        <f>[52]ACCOUNTALLOC!CQ609</f>
        <v>0</v>
      </c>
      <c r="CR609" s="697">
        <f>[52]ACCOUNTALLOC!CR609</f>
        <v>0</v>
      </c>
      <c r="CS609" s="697">
        <f>[52]ACCOUNTALLOC!CS609</f>
        <v>0</v>
      </c>
      <c r="CT609" s="697">
        <f>[52]ACCOUNTALLOC!CT609</f>
        <v>0</v>
      </c>
      <c r="CU609" s="697">
        <f>[52]ACCOUNTALLOC!CU609</f>
        <v>0</v>
      </c>
      <c r="CW609" s="65">
        <f>[52]ACCOUNTALLOC!CW595</f>
        <v>0</v>
      </c>
      <c r="CX609" s="65">
        <f>[52]ACCOUNTALLOC!CX595</f>
        <v>0</v>
      </c>
      <c r="CY609" s="65">
        <f>[52]ACCOUNTALLOC!CY595</f>
        <v>0</v>
      </c>
      <c r="CZ609" s="65">
        <f>[52]ACCOUNTALLOC!CZ595</f>
        <v>0</v>
      </c>
      <c r="DA609" s="65">
        <f>[52]ACCOUNTALLOC!DA595</f>
        <v>0</v>
      </c>
      <c r="DB609" s="65">
        <f>[52]ACCOUNTALLOC!DB595</f>
        <v>0</v>
      </c>
      <c r="DC609" s="65">
        <f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>[52]ACCOUNTALLOC!E610</f>
        <v>0</v>
      </c>
      <c r="F610" s="697">
        <f>[52]ACCOUNTALLOC!F610</f>
        <v>0</v>
      </c>
      <c r="G610" s="697">
        <f>[52]ACCOUNTALLOC!G610</f>
        <v>2078045.791041679</v>
      </c>
      <c r="H610" s="697">
        <f>[52]ACCOUNTALLOC!H610</f>
        <v>0</v>
      </c>
      <c r="I610" s="697">
        <f>[52]ACCOUNTALLOC!I610</f>
        <v>0</v>
      </c>
      <c r="J610" s="697">
        <f>[52]ACCOUNTALLOC!J610</f>
        <v>0</v>
      </c>
      <c r="K610" s="697">
        <f>[52]ACCOUNTALLOC!K610</f>
        <v>2078045.791041679</v>
      </c>
      <c r="L610" s="698"/>
      <c r="M610" s="697">
        <f>[52]ACCOUNTALLOC!M610</f>
        <v>0</v>
      </c>
      <c r="N610" s="697">
        <f>[52]ACCOUNTALLOC!N610</f>
        <v>0</v>
      </c>
      <c r="O610" s="697">
        <f>[52]ACCOUNTALLOC!O610</f>
        <v>2578749.6422657338</v>
      </c>
      <c r="P610" s="697">
        <f>[52]ACCOUNTALLOC!P610</f>
        <v>0</v>
      </c>
      <c r="Q610" s="697">
        <f>[52]ACCOUNTALLOC!Q610</f>
        <v>0</v>
      </c>
      <c r="R610" s="697">
        <f>[52]ACCOUNTALLOC!R610</f>
        <v>0</v>
      </c>
      <c r="S610" s="697">
        <f>[52]ACCOUNTALLOC!S610</f>
        <v>2578749.6422657338</v>
      </c>
      <c r="T610" s="698"/>
      <c r="U610" s="697">
        <f>[52]ACCOUNTALLOC!U610</f>
        <v>0</v>
      </c>
      <c r="V610" s="697">
        <f>[52]ACCOUNTALLOC!V610</f>
        <v>0</v>
      </c>
      <c r="W610" s="697">
        <f>[52]ACCOUNTALLOC!W610</f>
        <v>173135.3482742928</v>
      </c>
      <c r="X610" s="697">
        <f>[52]ACCOUNTALLOC!X610</f>
        <v>0</v>
      </c>
      <c r="Y610" s="697">
        <f>[52]ACCOUNTALLOC!Y610</f>
        <v>0</v>
      </c>
      <c r="Z610" s="697">
        <f>[52]ACCOUNTALLOC!Z610</f>
        <v>0</v>
      </c>
      <c r="AA610" s="697">
        <f>[52]ACCOUNTALLOC!AA610</f>
        <v>173135.3482742928</v>
      </c>
      <c r="AB610" s="698"/>
      <c r="AC610" s="697">
        <f>[52]ACCOUNTALLOC!AC610</f>
        <v>0</v>
      </c>
      <c r="AD610" s="697">
        <f>[52]ACCOUNTALLOC!AD610</f>
        <v>0</v>
      </c>
      <c r="AE610" s="697">
        <f>[52]ACCOUNTALLOC!AE610</f>
        <v>17856.438418294281</v>
      </c>
      <c r="AF610" s="697">
        <f>[52]ACCOUNTALLOC!AF610</f>
        <v>0</v>
      </c>
      <c r="AG610" s="697">
        <f>[52]ACCOUNTALLOC!AG610</f>
        <v>0</v>
      </c>
      <c r="AH610" s="697">
        <f>[52]ACCOUNTALLOC!AH610</f>
        <v>0</v>
      </c>
      <c r="AI610" s="697">
        <f>[52]ACCOUNTALLOC!AI610</f>
        <v>17856.438418294281</v>
      </c>
      <c r="AJ610" s="698"/>
      <c r="AK610" s="697">
        <f>[52]ACCOUNTALLOC!AK610</f>
        <v>0</v>
      </c>
      <c r="AL610" s="697">
        <f>[52]ACCOUNTALLOC!AL610</f>
        <v>0</v>
      </c>
      <c r="AM610" s="697">
        <f>[52]ACCOUNTALLOC!AM610</f>
        <v>0</v>
      </c>
      <c r="AN610" s="697">
        <f>[52]ACCOUNTALLOC!AN610</f>
        <v>0</v>
      </c>
      <c r="AO610" s="697">
        <f>[52]ACCOUNTALLOC!AO610</f>
        <v>0</v>
      </c>
      <c r="AP610" s="697">
        <f>[52]ACCOUNTALLOC!AP610</f>
        <v>0</v>
      </c>
      <c r="AQ610" s="697">
        <f>[52]ACCOUNTALLOC!AQ610</f>
        <v>0</v>
      </c>
      <c r="AR610" s="698"/>
      <c r="AS610" s="697">
        <f>[52]ACCOUNTALLOC!AS610</f>
        <v>0</v>
      </c>
      <c r="AT610" s="697">
        <f>[52]ACCOUNTALLOC!AT610</f>
        <v>0</v>
      </c>
      <c r="AU610" s="697">
        <f>[52]ACCOUNTALLOC!AU610</f>
        <v>0</v>
      </c>
      <c r="AV610" s="697">
        <f>[52]ACCOUNTALLOC!AV610</f>
        <v>0</v>
      </c>
      <c r="AW610" s="697">
        <f>[52]ACCOUNTALLOC!AW610</f>
        <v>0</v>
      </c>
      <c r="AX610" s="697">
        <f>[52]ACCOUNTALLOC!AX610</f>
        <v>0</v>
      </c>
      <c r="AY610" s="697">
        <f>[52]ACCOUNTALLOC!AY610</f>
        <v>0</v>
      </c>
      <c r="AZ610" s="698"/>
      <c r="BA610" s="697">
        <f>[52]ACCOUNTALLOC!BA610</f>
        <v>0</v>
      </c>
      <c r="BB610" s="697">
        <f>[52]ACCOUNTALLOC!BB610</f>
        <v>0</v>
      </c>
      <c r="BC610" s="697">
        <f>[52]ACCOUNTALLOC!BC610</f>
        <v>0</v>
      </c>
      <c r="BD610" s="697">
        <f>[52]ACCOUNTALLOC!BD610</f>
        <v>0</v>
      </c>
      <c r="BE610" s="697">
        <f>[52]ACCOUNTALLOC!BE610</f>
        <v>0</v>
      </c>
      <c r="BF610" s="697">
        <f>[52]ACCOUNTALLOC!BF610</f>
        <v>0</v>
      </c>
      <c r="BG610" s="697">
        <f>[52]ACCOUNTALLOC!BG610</f>
        <v>0</v>
      </c>
      <c r="BH610" s="698"/>
      <c r="BI610" s="697">
        <f>[52]ACCOUNTALLOC!BI610</f>
        <v>0</v>
      </c>
      <c r="BJ610" s="697">
        <f>[52]ACCOUNTALLOC!BJ610</f>
        <v>0</v>
      </c>
      <c r="BK610" s="697">
        <f>[52]ACCOUNTALLOC!BK610</f>
        <v>0</v>
      </c>
      <c r="BL610" s="697">
        <f>[52]ACCOUNTALLOC!BL610</f>
        <v>0</v>
      </c>
      <c r="BM610" s="697">
        <f>[52]ACCOUNTALLOC!BM610</f>
        <v>0</v>
      </c>
      <c r="BN610" s="697">
        <f>[52]ACCOUNTALLOC!BN610</f>
        <v>0</v>
      </c>
      <c r="BO610" s="697">
        <f>[52]ACCOUNTALLOC!BO610</f>
        <v>0</v>
      </c>
      <c r="BP610" s="698"/>
      <c r="BQ610" s="697">
        <f>[52]ACCOUNTALLOC!BQ610</f>
        <v>0</v>
      </c>
      <c r="BR610" s="697">
        <f>[52]ACCOUNTALLOC!BR610</f>
        <v>0</v>
      </c>
      <c r="BS610" s="697">
        <f>[52]ACCOUNTALLOC!BS610</f>
        <v>0</v>
      </c>
      <c r="BT610" s="697">
        <f>[52]ACCOUNTALLOC!BT610</f>
        <v>0</v>
      </c>
      <c r="BU610" s="697">
        <f>[52]ACCOUNTALLOC!BU610</f>
        <v>0</v>
      </c>
      <c r="BV610" s="697">
        <f>[52]ACCOUNTALLOC!BV610</f>
        <v>0</v>
      </c>
      <c r="BW610" s="697">
        <f>[52]ACCOUNTALLOC!BW610</f>
        <v>0</v>
      </c>
      <c r="BX610" s="698"/>
      <c r="BY610" s="697">
        <f>[52]ACCOUNTALLOC!BY610</f>
        <v>0</v>
      </c>
      <c r="BZ610" s="697">
        <f>[52]ACCOUNTALLOC!BZ610</f>
        <v>0</v>
      </c>
      <c r="CA610" s="697">
        <f>[52]ACCOUNTALLOC!CA610</f>
        <v>0</v>
      </c>
      <c r="CB610" s="697">
        <f>[52]ACCOUNTALLOC!CB610</f>
        <v>0</v>
      </c>
      <c r="CC610" s="697">
        <f>[52]ACCOUNTALLOC!CC610</f>
        <v>0</v>
      </c>
      <c r="CD610" s="697">
        <f>[52]ACCOUNTALLOC!CD610</f>
        <v>0</v>
      </c>
      <c r="CE610" s="697">
        <f>[52]ACCOUNTALLOC!CE610</f>
        <v>0</v>
      </c>
      <c r="CF610" s="698"/>
      <c r="CG610" s="697">
        <f>[52]ACCOUNTALLOC!CG610</f>
        <v>0</v>
      </c>
      <c r="CH610" s="697">
        <f>[52]ACCOUNTALLOC!CH610</f>
        <v>0</v>
      </c>
      <c r="CI610" s="697">
        <f>[52]ACCOUNTALLOC!CI610</f>
        <v>0</v>
      </c>
      <c r="CJ610" s="697">
        <f>[52]ACCOUNTALLOC!CJ610</f>
        <v>0</v>
      </c>
      <c r="CK610" s="697">
        <f>[52]ACCOUNTALLOC!CK610</f>
        <v>0</v>
      </c>
      <c r="CL610" s="697">
        <f>[52]ACCOUNTALLOC!CL610</f>
        <v>0</v>
      </c>
      <c r="CM610" s="697">
        <f>[52]ACCOUNTALLOC!CM610</f>
        <v>0</v>
      </c>
      <c r="CN610" s="698">
        <f>[52]ACCOUNTALLOC!CN610</f>
        <v>0</v>
      </c>
      <c r="CO610" s="697">
        <f>[52]ACCOUNTALLOC!CO610</f>
        <v>0</v>
      </c>
      <c r="CP610" s="697">
        <f>[52]ACCOUNTALLOC!CP610</f>
        <v>0</v>
      </c>
      <c r="CQ610" s="697">
        <f>[52]ACCOUNTALLOC!CQ610</f>
        <v>0</v>
      </c>
      <c r="CR610" s="697">
        <f>[52]ACCOUNTALLOC!CR610</f>
        <v>0</v>
      </c>
      <c r="CS610" s="697">
        <f>[52]ACCOUNTALLOC!CS610</f>
        <v>0</v>
      </c>
      <c r="CT610" s="697">
        <f>[52]ACCOUNTALLOC!CT610</f>
        <v>0</v>
      </c>
      <c r="CU610" s="697">
        <f>[52]ACCOUNTALLOC!CU610</f>
        <v>0</v>
      </c>
      <c r="CW610" s="65">
        <f>[52]ACCOUNTALLOC!CW596</f>
        <v>0</v>
      </c>
      <c r="CX610" s="65">
        <f>[52]ACCOUNTALLOC!CX596</f>
        <v>0</v>
      </c>
      <c r="CY610" s="65">
        <f>[52]ACCOUNTALLOC!CY596</f>
        <v>0</v>
      </c>
      <c r="CZ610" s="65">
        <f>[52]ACCOUNTALLOC!CZ596</f>
        <v>0</v>
      </c>
      <c r="DA610" s="65">
        <f>[52]ACCOUNTALLOC!DA596</f>
        <v>0</v>
      </c>
      <c r="DB610" s="65">
        <f>[52]ACCOUNTALLOC!DB596</f>
        <v>0</v>
      </c>
      <c r="DC610" s="65">
        <f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>[52]ACCOUNTALLOC!E611</f>
        <v>0</v>
      </c>
      <c r="F611" s="697">
        <f>[52]ACCOUNTALLOC!F611</f>
        <v>0</v>
      </c>
      <c r="G611" s="697">
        <f>[52]ACCOUNTALLOC!G611</f>
        <v>545934.44809803215</v>
      </c>
      <c r="H611" s="697">
        <f>[52]ACCOUNTALLOC!H611</f>
        <v>0</v>
      </c>
      <c r="I611" s="697">
        <f>[52]ACCOUNTALLOC!I611</f>
        <v>0</v>
      </c>
      <c r="J611" s="697">
        <f>[52]ACCOUNTALLOC!J611</f>
        <v>0</v>
      </c>
      <c r="K611" s="697">
        <f>[52]ACCOUNTALLOC!K611</f>
        <v>545934.44809803215</v>
      </c>
      <c r="L611" s="698"/>
      <c r="M611" s="697">
        <f>[52]ACCOUNTALLOC!M611</f>
        <v>0</v>
      </c>
      <c r="N611" s="697">
        <f>[52]ACCOUNTALLOC!N611</f>
        <v>0</v>
      </c>
      <c r="O611" s="697">
        <f>[52]ACCOUNTALLOC!O611</f>
        <v>65690.061687662543</v>
      </c>
      <c r="P611" s="697">
        <f>[52]ACCOUNTALLOC!P611</f>
        <v>0</v>
      </c>
      <c r="Q611" s="697">
        <f>[52]ACCOUNTALLOC!Q611</f>
        <v>0</v>
      </c>
      <c r="R611" s="697">
        <f>[52]ACCOUNTALLOC!R611</f>
        <v>0</v>
      </c>
      <c r="S611" s="697">
        <f>[52]ACCOUNTALLOC!S611</f>
        <v>65690.061687662543</v>
      </c>
      <c r="T611" s="698"/>
      <c r="U611" s="697">
        <f>[52]ACCOUNTALLOC!U611</f>
        <v>0</v>
      </c>
      <c r="V611" s="697">
        <f>[52]ACCOUNTALLOC!V611</f>
        <v>0</v>
      </c>
      <c r="W611" s="697">
        <f>[52]ACCOUNTALLOC!W611</f>
        <v>4410.382272883412</v>
      </c>
      <c r="X611" s="697">
        <f>[52]ACCOUNTALLOC!X611</f>
        <v>0</v>
      </c>
      <c r="Y611" s="697">
        <f>[52]ACCOUNTALLOC!Y611</f>
        <v>0</v>
      </c>
      <c r="Z611" s="697">
        <f>[52]ACCOUNTALLOC!Z611</f>
        <v>0</v>
      </c>
      <c r="AA611" s="697">
        <f>[52]ACCOUNTALLOC!AA611</f>
        <v>4410.382272883412</v>
      </c>
      <c r="AB611" s="698"/>
      <c r="AC611" s="697">
        <f>[52]ACCOUNTALLOC!AC611</f>
        <v>0</v>
      </c>
      <c r="AD611" s="697">
        <f>[52]ACCOUNTALLOC!AD611</f>
        <v>0</v>
      </c>
      <c r="AE611" s="697">
        <f>[52]ACCOUNTALLOC!AE611</f>
        <v>454.86794142183157</v>
      </c>
      <c r="AF611" s="697">
        <f>[52]ACCOUNTALLOC!AF611</f>
        <v>0</v>
      </c>
      <c r="AG611" s="697">
        <f>[52]ACCOUNTALLOC!AG611</f>
        <v>0</v>
      </c>
      <c r="AH611" s="697">
        <f>[52]ACCOUNTALLOC!AH611</f>
        <v>0</v>
      </c>
      <c r="AI611" s="697">
        <f>[52]ACCOUNTALLOC!AI611</f>
        <v>454.86794142183157</v>
      </c>
      <c r="AJ611" s="698"/>
      <c r="AK611" s="697">
        <f>[52]ACCOUNTALLOC!AK611</f>
        <v>0</v>
      </c>
      <c r="AL611" s="697">
        <f>[52]ACCOUNTALLOC!AL611</f>
        <v>0</v>
      </c>
      <c r="AM611" s="697">
        <f>[52]ACCOUNTALLOC!AM611</f>
        <v>0</v>
      </c>
      <c r="AN611" s="697">
        <f>[52]ACCOUNTALLOC!AN611</f>
        <v>0</v>
      </c>
      <c r="AO611" s="697">
        <f>[52]ACCOUNTALLOC!AO611</f>
        <v>0</v>
      </c>
      <c r="AP611" s="697">
        <f>[52]ACCOUNTALLOC!AP611</f>
        <v>0</v>
      </c>
      <c r="AQ611" s="697">
        <f>[52]ACCOUNTALLOC!AQ611</f>
        <v>0</v>
      </c>
      <c r="AR611" s="698"/>
      <c r="AS611" s="697">
        <f>[52]ACCOUNTALLOC!AS611</f>
        <v>0</v>
      </c>
      <c r="AT611" s="697">
        <f>[52]ACCOUNTALLOC!AT611</f>
        <v>0</v>
      </c>
      <c r="AU611" s="697">
        <f>[52]ACCOUNTALLOC!AU611</f>
        <v>0</v>
      </c>
      <c r="AV611" s="697">
        <f>[52]ACCOUNTALLOC!AV611</f>
        <v>0</v>
      </c>
      <c r="AW611" s="697">
        <f>[52]ACCOUNTALLOC!AW611</f>
        <v>0</v>
      </c>
      <c r="AX611" s="697">
        <f>[52]ACCOUNTALLOC!AX611</f>
        <v>0</v>
      </c>
      <c r="AY611" s="697">
        <f>[52]ACCOUNTALLOC!AY611</f>
        <v>0</v>
      </c>
      <c r="AZ611" s="698"/>
      <c r="BA611" s="697">
        <f>[52]ACCOUNTALLOC!BA611</f>
        <v>0</v>
      </c>
      <c r="BB611" s="697">
        <f>[52]ACCOUNTALLOC!BB611</f>
        <v>0</v>
      </c>
      <c r="BC611" s="697">
        <f>[52]ACCOUNTALLOC!BC611</f>
        <v>0</v>
      </c>
      <c r="BD611" s="697">
        <f>[52]ACCOUNTALLOC!BD611</f>
        <v>0</v>
      </c>
      <c r="BE611" s="697">
        <f>[52]ACCOUNTALLOC!BE611</f>
        <v>0</v>
      </c>
      <c r="BF611" s="697">
        <f>[52]ACCOUNTALLOC!BF611</f>
        <v>0</v>
      </c>
      <c r="BG611" s="697">
        <f>[52]ACCOUNTALLOC!BG611</f>
        <v>0</v>
      </c>
      <c r="BH611" s="698"/>
      <c r="BI611" s="697">
        <f>[52]ACCOUNTALLOC!BI611</f>
        <v>0</v>
      </c>
      <c r="BJ611" s="697">
        <f>[52]ACCOUNTALLOC!BJ611</f>
        <v>0</v>
      </c>
      <c r="BK611" s="697">
        <f>[52]ACCOUNTALLOC!BK611</f>
        <v>0</v>
      </c>
      <c r="BL611" s="697">
        <f>[52]ACCOUNTALLOC!BL611</f>
        <v>0</v>
      </c>
      <c r="BM611" s="697">
        <f>[52]ACCOUNTALLOC!BM611</f>
        <v>0</v>
      </c>
      <c r="BN611" s="697">
        <f>[52]ACCOUNTALLOC!BN611</f>
        <v>0</v>
      </c>
      <c r="BO611" s="697">
        <f>[52]ACCOUNTALLOC!BO611</f>
        <v>0</v>
      </c>
      <c r="BP611" s="698"/>
      <c r="BQ611" s="697">
        <f>[52]ACCOUNTALLOC!BQ611</f>
        <v>0</v>
      </c>
      <c r="BR611" s="697">
        <f>[52]ACCOUNTALLOC!BR611</f>
        <v>0</v>
      </c>
      <c r="BS611" s="697">
        <f>[52]ACCOUNTALLOC!BS611</f>
        <v>0</v>
      </c>
      <c r="BT611" s="697">
        <f>[52]ACCOUNTALLOC!BT611</f>
        <v>0</v>
      </c>
      <c r="BU611" s="697">
        <f>[52]ACCOUNTALLOC!BU611</f>
        <v>0</v>
      </c>
      <c r="BV611" s="697">
        <f>[52]ACCOUNTALLOC!BV611</f>
        <v>0</v>
      </c>
      <c r="BW611" s="697">
        <f>[52]ACCOUNTALLOC!BW611</f>
        <v>0</v>
      </c>
      <c r="BX611" s="698"/>
      <c r="BY611" s="697">
        <f>[52]ACCOUNTALLOC!BY611</f>
        <v>0</v>
      </c>
      <c r="BZ611" s="697">
        <f>[52]ACCOUNTALLOC!BZ611</f>
        <v>0</v>
      </c>
      <c r="CA611" s="697">
        <f>[52]ACCOUNTALLOC!CA611</f>
        <v>0</v>
      </c>
      <c r="CB611" s="697">
        <f>[52]ACCOUNTALLOC!CB611</f>
        <v>0</v>
      </c>
      <c r="CC611" s="697">
        <f>[52]ACCOUNTALLOC!CC611</f>
        <v>0</v>
      </c>
      <c r="CD611" s="697">
        <f>[52]ACCOUNTALLOC!CD611</f>
        <v>0</v>
      </c>
      <c r="CE611" s="697">
        <f>[52]ACCOUNTALLOC!CE611</f>
        <v>0</v>
      </c>
      <c r="CF611" s="698"/>
      <c r="CG611" s="697">
        <f>[52]ACCOUNTALLOC!CG611</f>
        <v>0</v>
      </c>
      <c r="CH611" s="697">
        <f>[52]ACCOUNTALLOC!CH611</f>
        <v>0</v>
      </c>
      <c r="CI611" s="697">
        <f>[52]ACCOUNTALLOC!CI611</f>
        <v>0</v>
      </c>
      <c r="CJ611" s="697">
        <f>[52]ACCOUNTALLOC!CJ611</f>
        <v>0</v>
      </c>
      <c r="CK611" s="697">
        <f>[52]ACCOUNTALLOC!CK611</f>
        <v>0</v>
      </c>
      <c r="CL611" s="697">
        <f>[52]ACCOUNTALLOC!CL611</f>
        <v>0</v>
      </c>
      <c r="CM611" s="697">
        <f>[52]ACCOUNTALLOC!CM611</f>
        <v>0</v>
      </c>
      <c r="CN611" s="698">
        <f>[52]ACCOUNTALLOC!CN611</f>
        <v>0</v>
      </c>
      <c r="CO611" s="697">
        <f>[52]ACCOUNTALLOC!CO611</f>
        <v>0</v>
      </c>
      <c r="CP611" s="697">
        <f>[52]ACCOUNTALLOC!CP611</f>
        <v>0</v>
      </c>
      <c r="CQ611" s="697">
        <f>[52]ACCOUNTALLOC!CQ611</f>
        <v>0</v>
      </c>
      <c r="CR611" s="697">
        <f>[52]ACCOUNTALLOC!CR611</f>
        <v>0</v>
      </c>
      <c r="CS611" s="697">
        <f>[52]ACCOUNTALLOC!CS611</f>
        <v>0</v>
      </c>
      <c r="CT611" s="697">
        <f>[52]ACCOUNTALLOC!CT611</f>
        <v>0</v>
      </c>
      <c r="CU611" s="697">
        <f>[52]ACCOUNTALLOC!CU611</f>
        <v>0</v>
      </c>
      <c r="CW611" s="65">
        <f>[52]ACCOUNTALLOC!CW597</f>
        <v>0</v>
      </c>
      <c r="CX611" s="65">
        <f>[52]ACCOUNTALLOC!CX597</f>
        <v>0</v>
      </c>
      <c r="CY611" s="65">
        <f>[52]ACCOUNTALLOC!CY597</f>
        <v>0</v>
      </c>
      <c r="CZ611" s="65">
        <f>[52]ACCOUNTALLOC!CZ597</f>
        <v>0</v>
      </c>
      <c r="DA611" s="65">
        <f>[52]ACCOUNTALLOC!DA597</f>
        <v>0</v>
      </c>
      <c r="DB611" s="65">
        <f>[52]ACCOUNTALLOC!DB597</f>
        <v>0</v>
      </c>
      <c r="DC611" s="65">
        <f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>[52]ACCOUNTALLOC!E612</f>
        <v>4057.6691865932958</v>
      </c>
      <c r="F612" s="697">
        <f>[52]ACCOUNTALLOC!F612</f>
        <v>29655.986134909796</v>
      </c>
      <c r="G612" s="697">
        <f>[52]ACCOUNTALLOC!G612</f>
        <v>0</v>
      </c>
      <c r="H612" s="697">
        <f>[52]ACCOUNTALLOC!H612</f>
        <v>0</v>
      </c>
      <c r="I612" s="697">
        <f>[52]ACCOUNTALLOC!I612</f>
        <v>0</v>
      </c>
      <c r="J612" s="697">
        <f>[52]ACCOUNTALLOC!J612</f>
        <v>0</v>
      </c>
      <c r="K612" s="697">
        <f>[52]ACCOUNTALLOC!K612</f>
        <v>33713.655321503094</v>
      </c>
      <c r="L612" s="698"/>
      <c r="M612" s="697">
        <f>[52]ACCOUNTALLOC!M612</f>
        <v>935.50777343758523</v>
      </c>
      <c r="N612" s="697">
        <f>[52]ACCOUNTALLOC!N612</f>
        <v>7535.2380976144041</v>
      </c>
      <c r="O612" s="697">
        <f>[52]ACCOUNTALLOC!O612</f>
        <v>0</v>
      </c>
      <c r="P612" s="697">
        <f>[52]ACCOUNTALLOC!P612</f>
        <v>0</v>
      </c>
      <c r="Q612" s="697">
        <f>[52]ACCOUNTALLOC!Q612</f>
        <v>0</v>
      </c>
      <c r="R612" s="697">
        <f>[52]ACCOUNTALLOC!R612</f>
        <v>0</v>
      </c>
      <c r="S612" s="697">
        <f>[52]ACCOUNTALLOC!S612</f>
        <v>8470.7458710519895</v>
      </c>
      <c r="T612" s="698"/>
      <c r="U612" s="697">
        <f>[52]ACCOUNTALLOC!U612</f>
        <v>1001.3095268902405</v>
      </c>
      <c r="V612" s="697">
        <f>[52]ACCOUNTALLOC!V612</f>
        <v>8379.7618118152532</v>
      </c>
      <c r="W612" s="697">
        <f>[52]ACCOUNTALLOC!W612</f>
        <v>0</v>
      </c>
      <c r="X612" s="697">
        <f>[52]ACCOUNTALLOC!X612</f>
        <v>0</v>
      </c>
      <c r="Y612" s="697">
        <f>[52]ACCOUNTALLOC!Y612</f>
        <v>0</v>
      </c>
      <c r="Z612" s="697">
        <f>[52]ACCOUNTALLOC!Z612</f>
        <v>0</v>
      </c>
      <c r="AA612" s="697">
        <f>[52]ACCOUNTALLOC!AA612</f>
        <v>9381.071338705493</v>
      </c>
      <c r="AB612" s="698"/>
      <c r="AC612" s="697">
        <f>[52]ACCOUNTALLOC!AC612</f>
        <v>526.10590138180532</v>
      </c>
      <c r="AD612" s="697">
        <f>[52]ACCOUNTALLOC!AD612</f>
        <v>5408.0118368316025</v>
      </c>
      <c r="AE612" s="697">
        <f>[52]ACCOUNTALLOC!AE612</f>
        <v>0</v>
      </c>
      <c r="AF612" s="697">
        <f>[52]ACCOUNTALLOC!AF612</f>
        <v>0</v>
      </c>
      <c r="AG612" s="697">
        <f>[52]ACCOUNTALLOC!AG612</f>
        <v>0</v>
      </c>
      <c r="AH612" s="697">
        <f>[52]ACCOUNTALLOC!AH612</f>
        <v>0</v>
      </c>
      <c r="AI612" s="697">
        <f>[52]ACCOUNTALLOC!AI612</f>
        <v>5934.1177382134083</v>
      </c>
      <c r="AJ612" s="698"/>
      <c r="AK612" s="697">
        <f>[52]ACCOUNTALLOC!AK612</f>
        <v>371.65311223647382</v>
      </c>
      <c r="AL612" s="697">
        <f>[52]ACCOUNTALLOC!AL612</f>
        <v>3762.5852389607808</v>
      </c>
      <c r="AM612" s="697">
        <f>[52]ACCOUNTALLOC!AM612</f>
        <v>0</v>
      </c>
      <c r="AN612" s="697">
        <f>[52]ACCOUNTALLOC!AN612</f>
        <v>0</v>
      </c>
      <c r="AO612" s="697">
        <f>[52]ACCOUNTALLOC!AO612</f>
        <v>0</v>
      </c>
      <c r="AP612" s="697">
        <f>[52]ACCOUNTALLOC!AP612</f>
        <v>0</v>
      </c>
      <c r="AQ612" s="697">
        <f>[52]ACCOUNTALLOC!AQ612</f>
        <v>4134.2383511972548</v>
      </c>
      <c r="AR612" s="698"/>
      <c r="AS612" s="697">
        <f>[52]ACCOUNTALLOC!AS612</f>
        <v>1.2700986694153482E-2</v>
      </c>
      <c r="AT612" s="697">
        <f>[52]ACCOUNTALLOC!AT612</f>
        <v>11.880770618051571</v>
      </c>
      <c r="AU612" s="697">
        <f>[52]ACCOUNTALLOC!AU612</f>
        <v>0</v>
      </c>
      <c r="AV612" s="697">
        <f>[52]ACCOUNTALLOC!AV612</f>
        <v>0</v>
      </c>
      <c r="AW612" s="697">
        <f>[52]ACCOUNTALLOC!AW612</f>
        <v>0</v>
      </c>
      <c r="AX612" s="697">
        <f>[52]ACCOUNTALLOC!AX612</f>
        <v>0</v>
      </c>
      <c r="AY612" s="697">
        <f>[52]ACCOUNTALLOC!AY612</f>
        <v>11.893471604745724</v>
      </c>
      <c r="AZ612" s="698"/>
      <c r="BA612" s="697">
        <f>[52]ACCOUNTALLOC!BA612</f>
        <v>0</v>
      </c>
      <c r="BB612" s="697">
        <f>[52]ACCOUNTALLOC!BB612</f>
        <v>327.90350411797374</v>
      </c>
      <c r="BC612" s="697">
        <f>[52]ACCOUNTALLOC!BC612</f>
        <v>0</v>
      </c>
      <c r="BD612" s="697">
        <f>[52]ACCOUNTALLOC!BD612</f>
        <v>0</v>
      </c>
      <c r="BE612" s="697">
        <f>[52]ACCOUNTALLOC!BE612</f>
        <v>0</v>
      </c>
      <c r="BF612" s="697">
        <f>[52]ACCOUNTALLOC!BF612</f>
        <v>0</v>
      </c>
      <c r="BG612" s="697">
        <f>[52]ACCOUNTALLOC!BG612</f>
        <v>327.90350411797374</v>
      </c>
      <c r="BH612" s="698"/>
      <c r="BI612" s="697">
        <f>[52]ACCOUNTALLOC!BI612</f>
        <v>0</v>
      </c>
      <c r="BJ612" s="697">
        <f>[52]ACCOUNTALLOC!BJ612</f>
        <v>0</v>
      </c>
      <c r="BK612" s="697">
        <f>[52]ACCOUNTALLOC!BK612</f>
        <v>0</v>
      </c>
      <c r="BL612" s="697">
        <f>[52]ACCOUNTALLOC!BL612</f>
        <v>0</v>
      </c>
      <c r="BM612" s="697">
        <f>[52]ACCOUNTALLOC!BM612</f>
        <v>0</v>
      </c>
      <c r="BN612" s="697">
        <f>[52]ACCOUNTALLOC!BN612</f>
        <v>0</v>
      </c>
      <c r="BO612" s="697">
        <f>[52]ACCOUNTALLOC!BO612</f>
        <v>0</v>
      </c>
      <c r="BP612" s="698"/>
      <c r="BQ612" s="697">
        <f>[52]ACCOUNTALLOC!BQ612</f>
        <v>126.23484542982233</v>
      </c>
      <c r="BR612" s="697">
        <f>[52]ACCOUNTALLOC!BR612</f>
        <v>1628.5998729419564</v>
      </c>
      <c r="BS612" s="697">
        <f>[52]ACCOUNTALLOC!BS612</f>
        <v>0</v>
      </c>
      <c r="BT612" s="697">
        <f>[52]ACCOUNTALLOC!BT612</f>
        <v>0</v>
      </c>
      <c r="BU612" s="697">
        <f>[52]ACCOUNTALLOC!BU612</f>
        <v>0</v>
      </c>
      <c r="BV612" s="697">
        <f>[52]ACCOUNTALLOC!BV612</f>
        <v>0</v>
      </c>
      <c r="BW612" s="697">
        <f>[52]ACCOUNTALLOC!BW612</f>
        <v>1754.8347183717788</v>
      </c>
      <c r="BX612" s="698"/>
      <c r="BY612" s="697">
        <f>[52]ACCOUNTALLOC!BY612</f>
        <v>0</v>
      </c>
      <c r="BZ612" s="697">
        <f>[52]ACCOUNTALLOC!BZ612</f>
        <v>0</v>
      </c>
      <c r="CA612" s="697">
        <f>[52]ACCOUNTALLOC!CA612</f>
        <v>0</v>
      </c>
      <c r="CB612" s="697">
        <f>[52]ACCOUNTALLOC!CB612</f>
        <v>0</v>
      </c>
      <c r="CC612" s="697">
        <f>[52]ACCOUNTALLOC!CC612</f>
        <v>0</v>
      </c>
      <c r="CD612" s="697">
        <f>[52]ACCOUNTALLOC!CD612</f>
        <v>0</v>
      </c>
      <c r="CE612" s="697">
        <f>[52]ACCOUNTALLOC!CE612</f>
        <v>0</v>
      </c>
      <c r="CF612" s="698"/>
      <c r="CG612" s="697">
        <f>[52]ACCOUNTALLOC!CG612</f>
        <v>14.622059758359944</v>
      </c>
      <c r="CH612" s="697">
        <f>[52]ACCOUNTALLOC!CH612</f>
        <v>196.10361496872298</v>
      </c>
      <c r="CI612" s="697">
        <f>[52]ACCOUNTALLOC!CI612</f>
        <v>0</v>
      </c>
      <c r="CJ612" s="697">
        <f>[52]ACCOUNTALLOC!CJ612</f>
        <v>0</v>
      </c>
      <c r="CK612" s="697">
        <f>[52]ACCOUNTALLOC!CK612</f>
        <v>0</v>
      </c>
      <c r="CL612" s="697">
        <f>[52]ACCOUNTALLOC!CL612</f>
        <v>0</v>
      </c>
      <c r="CM612" s="697">
        <f>[52]ACCOUNTALLOC!CM612</f>
        <v>210.72567472708292</v>
      </c>
      <c r="CN612" s="698">
        <f>[52]ACCOUNTALLOC!CN612</f>
        <v>0</v>
      </c>
      <c r="CO612" s="697">
        <f>[52]ACCOUNTALLOC!CO612</f>
        <v>2.5915932857231385</v>
      </c>
      <c r="CP612" s="697">
        <f>[52]ACCOUNTALLOC!CP612</f>
        <v>19.192417221470325</v>
      </c>
      <c r="CQ612" s="697">
        <f>[52]ACCOUNTALLOC!CQ612</f>
        <v>0</v>
      </c>
      <c r="CR612" s="697">
        <f>[52]ACCOUNTALLOC!CR612</f>
        <v>0</v>
      </c>
      <c r="CS612" s="697">
        <f>[52]ACCOUNTALLOC!CS612</f>
        <v>0</v>
      </c>
      <c r="CT612" s="697">
        <f>[52]ACCOUNTALLOC!CT612</f>
        <v>0</v>
      </c>
      <c r="CU612" s="697">
        <f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>[52]ACCOUNTALLOC!E613</f>
        <v>329781.42890440911</v>
      </c>
      <c r="F613" s="697">
        <f>[52]ACCOUNTALLOC!F613</f>
        <v>2410249.0945918886</v>
      </c>
      <c r="G613" s="697">
        <f>[52]ACCOUNTALLOC!G613</f>
        <v>0</v>
      </c>
      <c r="H613" s="697">
        <f>[52]ACCOUNTALLOC!H613</f>
        <v>0</v>
      </c>
      <c r="I613" s="697">
        <f>[52]ACCOUNTALLOC!I613</f>
        <v>0</v>
      </c>
      <c r="J613" s="697">
        <f>[52]ACCOUNTALLOC!J613</f>
        <v>0</v>
      </c>
      <c r="K613" s="697">
        <f>[52]ACCOUNTALLOC!K613</f>
        <v>2740030.5234962977</v>
      </c>
      <c r="L613" s="698"/>
      <c r="M613" s="697">
        <f>[52]ACCOUNTALLOC!M613</f>
        <v>76032.095296178624</v>
      </c>
      <c r="N613" s="697">
        <f>[52]ACCOUNTALLOC!N613</f>
        <v>612416.0134041236</v>
      </c>
      <c r="O613" s="697">
        <f>[52]ACCOUNTALLOC!O613</f>
        <v>0</v>
      </c>
      <c r="P613" s="697">
        <f>[52]ACCOUNTALLOC!P613</f>
        <v>0</v>
      </c>
      <c r="Q613" s="697">
        <f>[52]ACCOUNTALLOC!Q613</f>
        <v>0</v>
      </c>
      <c r="R613" s="697">
        <f>[52]ACCOUNTALLOC!R613</f>
        <v>0</v>
      </c>
      <c r="S613" s="697">
        <f>[52]ACCOUNTALLOC!S613</f>
        <v>688448.1087003022</v>
      </c>
      <c r="T613" s="698"/>
      <c r="U613" s="697">
        <f>[52]ACCOUNTALLOC!U613</f>
        <v>81380.041439676628</v>
      </c>
      <c r="V613" s="697">
        <f>[52]ACCOUNTALLOC!V613</f>
        <v>681053.50562084175</v>
      </c>
      <c r="W613" s="697">
        <f>[52]ACCOUNTALLOC!W613</f>
        <v>0</v>
      </c>
      <c r="X613" s="697">
        <f>[52]ACCOUNTALLOC!X613</f>
        <v>0</v>
      </c>
      <c r="Y613" s="697">
        <f>[52]ACCOUNTALLOC!Y613</f>
        <v>0</v>
      </c>
      <c r="Z613" s="697">
        <f>[52]ACCOUNTALLOC!Z613</f>
        <v>0</v>
      </c>
      <c r="AA613" s="697">
        <f>[52]ACCOUNTALLOC!AA613</f>
        <v>762433.54706051841</v>
      </c>
      <c r="AB613" s="698"/>
      <c r="AC613" s="697">
        <f>[52]ACCOUNTALLOC!AC613</f>
        <v>42758.526615719391</v>
      </c>
      <c r="AD613" s="697">
        <f>[52]ACCOUNTALLOC!AD613</f>
        <v>439528.65279774764</v>
      </c>
      <c r="AE613" s="697">
        <f>[52]ACCOUNTALLOC!AE613</f>
        <v>0</v>
      </c>
      <c r="AF613" s="697">
        <f>[52]ACCOUNTALLOC!AF613</f>
        <v>0</v>
      </c>
      <c r="AG613" s="697">
        <f>[52]ACCOUNTALLOC!AG613</f>
        <v>0</v>
      </c>
      <c r="AH613" s="697">
        <f>[52]ACCOUNTALLOC!AH613</f>
        <v>0</v>
      </c>
      <c r="AI613" s="697">
        <f>[52]ACCOUNTALLOC!AI613</f>
        <v>482287.17941346701</v>
      </c>
      <c r="AJ613" s="698"/>
      <c r="AK613" s="697">
        <f>[52]ACCOUNTALLOC!AK613</f>
        <v>30205.590641807979</v>
      </c>
      <c r="AL613" s="697">
        <f>[52]ACCOUNTALLOC!AL613</f>
        <v>305798.89079644025</v>
      </c>
      <c r="AM613" s="697">
        <f>[52]ACCOUNTALLOC!AM613</f>
        <v>0</v>
      </c>
      <c r="AN613" s="697">
        <f>[52]ACCOUNTALLOC!AN613</f>
        <v>0</v>
      </c>
      <c r="AO613" s="697">
        <f>[52]ACCOUNTALLOC!AO613</f>
        <v>0</v>
      </c>
      <c r="AP613" s="697">
        <f>[52]ACCOUNTALLOC!AP613</f>
        <v>0</v>
      </c>
      <c r="AQ613" s="697">
        <f>[52]ACCOUNTALLOC!AQ613</f>
        <v>336004.48143824824</v>
      </c>
      <c r="AR613" s="698"/>
      <c r="AS613" s="697">
        <f>[52]ACCOUNTALLOC!AS613</f>
        <v>1.0322550577392955</v>
      </c>
      <c r="AT613" s="697">
        <f>[52]ACCOUNTALLOC!AT613</f>
        <v>965.59313505694058</v>
      </c>
      <c r="AU613" s="697">
        <f>[52]ACCOUNTALLOC!AU613</f>
        <v>0</v>
      </c>
      <c r="AV613" s="697">
        <f>[52]ACCOUNTALLOC!AV613</f>
        <v>0</v>
      </c>
      <c r="AW613" s="697">
        <f>[52]ACCOUNTALLOC!AW613</f>
        <v>0</v>
      </c>
      <c r="AX613" s="697">
        <f>[52]ACCOUNTALLOC!AX613</f>
        <v>0</v>
      </c>
      <c r="AY613" s="697">
        <f>[52]ACCOUNTALLOC!AY613</f>
        <v>966.62539011467993</v>
      </c>
      <c r="AZ613" s="698"/>
      <c r="BA613" s="697">
        <f>[52]ACCOUNTALLOC!BA613</f>
        <v>0</v>
      </c>
      <c r="BB613" s="697">
        <f>[52]ACCOUNTALLOC!BB613</f>
        <v>26649.90199005762</v>
      </c>
      <c r="BC613" s="697">
        <f>[52]ACCOUNTALLOC!BC613</f>
        <v>0</v>
      </c>
      <c r="BD613" s="697">
        <f>[52]ACCOUNTALLOC!BD613</f>
        <v>0</v>
      </c>
      <c r="BE613" s="697">
        <f>[52]ACCOUNTALLOC!BE613</f>
        <v>0</v>
      </c>
      <c r="BF613" s="697">
        <f>[52]ACCOUNTALLOC!BF613</f>
        <v>0</v>
      </c>
      <c r="BG613" s="697">
        <f>[52]ACCOUNTALLOC!BG613</f>
        <v>26649.90199005762</v>
      </c>
      <c r="BH613" s="698"/>
      <c r="BI613" s="697">
        <f>[52]ACCOUNTALLOC!BI613</f>
        <v>0</v>
      </c>
      <c r="BJ613" s="697">
        <f>[52]ACCOUNTALLOC!BJ613</f>
        <v>0</v>
      </c>
      <c r="BK613" s="697">
        <f>[52]ACCOUNTALLOC!BK613</f>
        <v>0</v>
      </c>
      <c r="BL613" s="697">
        <f>[52]ACCOUNTALLOC!BL613</f>
        <v>0</v>
      </c>
      <c r="BM613" s="697">
        <f>[52]ACCOUNTALLOC!BM613</f>
        <v>0</v>
      </c>
      <c r="BN613" s="697">
        <f>[52]ACCOUNTALLOC!BN613</f>
        <v>0</v>
      </c>
      <c r="BO613" s="697">
        <f>[52]ACCOUNTALLOC!BO613</f>
        <v>0</v>
      </c>
      <c r="BP613" s="698"/>
      <c r="BQ613" s="697">
        <f>[52]ACCOUNTALLOC!BQ613</f>
        <v>10259.561780176889</v>
      </c>
      <c r="BR613" s="697">
        <f>[52]ACCOUNTALLOC!BR613</f>
        <v>132362.19329729446</v>
      </c>
      <c r="BS613" s="697">
        <f>[52]ACCOUNTALLOC!BS613</f>
        <v>0</v>
      </c>
      <c r="BT613" s="697">
        <f>[52]ACCOUNTALLOC!BT613</f>
        <v>0</v>
      </c>
      <c r="BU613" s="697">
        <f>[52]ACCOUNTALLOC!BU613</f>
        <v>0</v>
      </c>
      <c r="BV613" s="697">
        <f>[52]ACCOUNTALLOC!BV613</f>
        <v>0</v>
      </c>
      <c r="BW613" s="697">
        <f>[52]ACCOUNTALLOC!BW613</f>
        <v>142621.75507747135</v>
      </c>
      <c r="BX613" s="698"/>
      <c r="BY613" s="697">
        <f>[52]ACCOUNTALLOC!BY613</f>
        <v>0</v>
      </c>
      <c r="BZ613" s="697">
        <f>[52]ACCOUNTALLOC!BZ613</f>
        <v>0</v>
      </c>
      <c r="CA613" s="697">
        <f>[52]ACCOUNTALLOC!CA613</f>
        <v>0</v>
      </c>
      <c r="CB613" s="697">
        <f>[52]ACCOUNTALLOC!CB613</f>
        <v>0</v>
      </c>
      <c r="CC613" s="697">
        <f>[52]ACCOUNTALLOC!CC613</f>
        <v>0</v>
      </c>
      <c r="CD613" s="697">
        <f>[52]ACCOUNTALLOC!CD613</f>
        <v>0</v>
      </c>
      <c r="CE613" s="697">
        <f>[52]ACCOUNTALLOC!CE613</f>
        <v>0</v>
      </c>
      <c r="CF613" s="698"/>
      <c r="CG613" s="697">
        <f>[52]ACCOUNTALLOC!CG613</f>
        <v>1188.3876035458884</v>
      </c>
      <c r="CH613" s="697">
        <f>[52]ACCOUNTALLOC!CH613</f>
        <v>15938.049008869979</v>
      </c>
      <c r="CI613" s="697">
        <f>[52]ACCOUNTALLOC!CI613</f>
        <v>0</v>
      </c>
      <c r="CJ613" s="697">
        <f>[52]ACCOUNTALLOC!CJ613</f>
        <v>0</v>
      </c>
      <c r="CK613" s="697">
        <f>[52]ACCOUNTALLOC!CK613</f>
        <v>0</v>
      </c>
      <c r="CL613" s="697">
        <f>[52]ACCOUNTALLOC!CL613</f>
        <v>0</v>
      </c>
      <c r="CM613" s="697">
        <f>[52]ACCOUNTALLOC!CM613</f>
        <v>17126.436612415866</v>
      </c>
      <c r="CN613" s="698">
        <f>[52]ACCOUNTALLOC!CN613</f>
        <v>0</v>
      </c>
      <c r="CO613" s="697">
        <f>[52]ACCOUNTALLOC!CO613</f>
        <v>210.62814576621435</v>
      </c>
      <c r="CP613" s="697">
        <f>[52]ACCOUNTALLOC!CP613</f>
        <v>1559.8370602360455</v>
      </c>
      <c r="CQ613" s="697">
        <f>[52]ACCOUNTALLOC!CQ613</f>
        <v>0</v>
      </c>
      <c r="CR613" s="697">
        <f>[52]ACCOUNTALLOC!CR613</f>
        <v>0</v>
      </c>
      <c r="CS613" s="697">
        <f>[52]ACCOUNTALLOC!CS613</f>
        <v>0</v>
      </c>
      <c r="CT613" s="697">
        <f>[52]ACCOUNTALLOC!CT613</f>
        <v>0</v>
      </c>
      <c r="CU613" s="697">
        <f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>[52]ACCOUNTALLOC!E614</f>
        <v>4996898.8833602183</v>
      </c>
      <c r="F614" s="697">
        <f>[52]ACCOUNTALLOC!F614</f>
        <v>0</v>
      </c>
      <c r="G614" s="697">
        <f>[52]ACCOUNTALLOC!G614</f>
        <v>0</v>
      </c>
      <c r="H614" s="697">
        <f>[52]ACCOUNTALLOC!H614</f>
        <v>0</v>
      </c>
      <c r="I614" s="697">
        <f>[52]ACCOUNTALLOC!I614</f>
        <v>0</v>
      </c>
      <c r="J614" s="697">
        <f>[52]ACCOUNTALLOC!J614</f>
        <v>0</v>
      </c>
      <c r="K614" s="697">
        <f>[52]ACCOUNTALLOC!K614</f>
        <v>4996898.8833602183</v>
      </c>
      <c r="L614" s="698"/>
      <c r="M614" s="697">
        <f>[52]ACCOUNTALLOC!M614</f>
        <v>913019.55681884452</v>
      </c>
      <c r="N614" s="697">
        <f>[52]ACCOUNTALLOC!N614</f>
        <v>0</v>
      </c>
      <c r="O614" s="697">
        <f>[52]ACCOUNTALLOC!O614</f>
        <v>0</v>
      </c>
      <c r="P614" s="697">
        <f>[52]ACCOUNTALLOC!P614</f>
        <v>0</v>
      </c>
      <c r="Q614" s="697">
        <f>[52]ACCOUNTALLOC!Q614</f>
        <v>0</v>
      </c>
      <c r="R614" s="697">
        <f>[52]ACCOUNTALLOC!R614</f>
        <v>0</v>
      </c>
      <c r="S614" s="697">
        <f>[52]ACCOUNTALLOC!S614</f>
        <v>913019.55681884452</v>
      </c>
      <c r="T614" s="698"/>
      <c r="U614" s="697">
        <f>[52]ACCOUNTALLOC!U614</f>
        <v>709808.33032390254</v>
      </c>
      <c r="V614" s="697">
        <f>[52]ACCOUNTALLOC!V614</f>
        <v>0</v>
      </c>
      <c r="W614" s="697">
        <f>[52]ACCOUNTALLOC!W614</f>
        <v>0</v>
      </c>
      <c r="X614" s="697">
        <f>[52]ACCOUNTALLOC!X614</f>
        <v>0</v>
      </c>
      <c r="Y614" s="697">
        <f>[52]ACCOUNTALLOC!Y614</f>
        <v>0</v>
      </c>
      <c r="Z614" s="697">
        <f>[52]ACCOUNTALLOC!Z614</f>
        <v>0</v>
      </c>
      <c r="AA614" s="697">
        <f>[52]ACCOUNTALLOC!AA614</f>
        <v>709808.33032390254</v>
      </c>
      <c r="AB614" s="698"/>
      <c r="AC614" s="697">
        <f>[52]ACCOUNTALLOC!AC614</f>
        <v>280789.0511088327</v>
      </c>
      <c r="AD614" s="697">
        <f>[52]ACCOUNTALLOC!AD614</f>
        <v>0</v>
      </c>
      <c r="AE614" s="697">
        <f>[52]ACCOUNTALLOC!AE614</f>
        <v>0</v>
      </c>
      <c r="AF614" s="697">
        <f>[52]ACCOUNTALLOC!AF614</f>
        <v>0</v>
      </c>
      <c r="AG614" s="697">
        <f>[52]ACCOUNTALLOC!AG614</f>
        <v>0</v>
      </c>
      <c r="AH614" s="697">
        <f>[52]ACCOUNTALLOC!AH614</f>
        <v>0</v>
      </c>
      <c r="AI614" s="697">
        <f>[52]ACCOUNTALLOC!AI614</f>
        <v>280789.0511088327</v>
      </c>
      <c r="AJ614" s="698"/>
      <c r="AK614" s="697">
        <f>[52]ACCOUNTALLOC!AK614</f>
        <v>262831.01905233646</v>
      </c>
      <c r="AL614" s="697">
        <f>[52]ACCOUNTALLOC!AL614</f>
        <v>0</v>
      </c>
      <c r="AM614" s="697">
        <f>[52]ACCOUNTALLOC!AM614</f>
        <v>0</v>
      </c>
      <c r="AN614" s="697">
        <f>[52]ACCOUNTALLOC!AN614</f>
        <v>0</v>
      </c>
      <c r="AO614" s="697">
        <f>[52]ACCOUNTALLOC!AO614</f>
        <v>0</v>
      </c>
      <c r="AP614" s="697">
        <f>[52]ACCOUNTALLOC!AP614</f>
        <v>0</v>
      </c>
      <c r="AQ614" s="697">
        <f>[52]ACCOUNTALLOC!AQ614</f>
        <v>262831.01905233646</v>
      </c>
      <c r="AR614" s="698"/>
      <c r="AS614" s="697">
        <f>[52]ACCOUNTALLOC!AS614</f>
        <v>6583.1553037601734</v>
      </c>
      <c r="AT614" s="697">
        <f>[52]ACCOUNTALLOC!AT614</f>
        <v>0</v>
      </c>
      <c r="AU614" s="697">
        <f>[52]ACCOUNTALLOC!AU614</f>
        <v>0</v>
      </c>
      <c r="AV614" s="697">
        <f>[52]ACCOUNTALLOC!AV614</f>
        <v>0</v>
      </c>
      <c r="AW614" s="697">
        <f>[52]ACCOUNTALLOC!AW614</f>
        <v>0</v>
      </c>
      <c r="AX614" s="697">
        <f>[52]ACCOUNTALLOC!AX614</f>
        <v>0</v>
      </c>
      <c r="AY614" s="697">
        <f>[52]ACCOUNTALLOC!AY614</f>
        <v>6583.1553037601734</v>
      </c>
      <c r="AZ614" s="698"/>
      <c r="BA614" s="697">
        <f>[52]ACCOUNTALLOC!BA614</f>
        <v>70827.177526959567</v>
      </c>
      <c r="BB614" s="697">
        <f>[52]ACCOUNTALLOC!BB614</f>
        <v>0</v>
      </c>
      <c r="BC614" s="697">
        <f>[52]ACCOUNTALLOC!BC614</f>
        <v>0</v>
      </c>
      <c r="BD614" s="697">
        <f>[52]ACCOUNTALLOC!BD614</f>
        <v>0</v>
      </c>
      <c r="BE614" s="697">
        <f>[52]ACCOUNTALLOC!BE614</f>
        <v>0</v>
      </c>
      <c r="BF614" s="697">
        <f>[52]ACCOUNTALLOC!BF614</f>
        <v>0</v>
      </c>
      <c r="BG614" s="697">
        <f>[52]ACCOUNTALLOC!BG614</f>
        <v>70827.177526959567</v>
      </c>
      <c r="BH614" s="698"/>
      <c r="BI614" s="697">
        <f>[52]ACCOUNTALLOC!BI614</f>
        <v>616.4477597962067</v>
      </c>
      <c r="BJ614" s="697">
        <f>[52]ACCOUNTALLOC!BJ614</f>
        <v>0</v>
      </c>
      <c r="BK614" s="697">
        <f>[52]ACCOUNTALLOC!BK614</f>
        <v>0</v>
      </c>
      <c r="BL614" s="697">
        <f>[52]ACCOUNTALLOC!BL614</f>
        <v>0</v>
      </c>
      <c r="BM614" s="697">
        <f>[52]ACCOUNTALLOC!BM614</f>
        <v>0</v>
      </c>
      <c r="BN614" s="697">
        <f>[52]ACCOUNTALLOC!BN614</f>
        <v>0</v>
      </c>
      <c r="BO614" s="697">
        <f>[52]ACCOUNTALLOC!BO614</f>
        <v>616.4477597962067</v>
      </c>
      <c r="BP614" s="698"/>
      <c r="BQ614" s="697">
        <f>[52]ACCOUNTALLOC!BQ614</f>
        <v>0</v>
      </c>
      <c r="BR614" s="697">
        <f>[52]ACCOUNTALLOC!BR614</f>
        <v>0</v>
      </c>
      <c r="BS614" s="697">
        <f>[52]ACCOUNTALLOC!BS614</f>
        <v>0</v>
      </c>
      <c r="BT614" s="697">
        <f>[52]ACCOUNTALLOC!BT614</f>
        <v>0</v>
      </c>
      <c r="BU614" s="697">
        <f>[52]ACCOUNTALLOC!BU614</f>
        <v>0</v>
      </c>
      <c r="BV614" s="697">
        <f>[52]ACCOUNTALLOC!BV614</f>
        <v>0</v>
      </c>
      <c r="BW614" s="697">
        <f>[52]ACCOUNTALLOC!BW614</f>
        <v>0</v>
      </c>
      <c r="BX614" s="698"/>
      <c r="BY614" s="697">
        <f>[52]ACCOUNTALLOC!BY614</f>
        <v>0</v>
      </c>
      <c r="BZ614" s="697">
        <f>[52]ACCOUNTALLOC!BZ614</f>
        <v>0</v>
      </c>
      <c r="CA614" s="697">
        <f>[52]ACCOUNTALLOC!CA614</f>
        <v>0</v>
      </c>
      <c r="CB614" s="697">
        <f>[52]ACCOUNTALLOC!CB614</f>
        <v>0</v>
      </c>
      <c r="CC614" s="697">
        <f>[52]ACCOUNTALLOC!CC614</f>
        <v>0</v>
      </c>
      <c r="CD614" s="697">
        <f>[52]ACCOUNTALLOC!CD614</f>
        <v>0</v>
      </c>
      <c r="CE614" s="697">
        <f>[52]ACCOUNTALLOC!CE614</f>
        <v>0</v>
      </c>
      <c r="CF614" s="698"/>
      <c r="CG614" s="697">
        <f>[52]ACCOUNTALLOC!CG614</f>
        <v>4391.1976196541864</v>
      </c>
      <c r="CH614" s="697">
        <f>[52]ACCOUNTALLOC!CH614</f>
        <v>0</v>
      </c>
      <c r="CI614" s="697">
        <f>[52]ACCOUNTALLOC!CI614</f>
        <v>0</v>
      </c>
      <c r="CJ614" s="697">
        <f>[52]ACCOUNTALLOC!CJ614</f>
        <v>0</v>
      </c>
      <c r="CK614" s="697">
        <f>[52]ACCOUNTALLOC!CK614</f>
        <v>0</v>
      </c>
      <c r="CL614" s="697">
        <f>[52]ACCOUNTALLOC!CL614</f>
        <v>0</v>
      </c>
      <c r="CM614" s="697">
        <f>[52]ACCOUNTALLOC!CM614</f>
        <v>4391.1976196541864</v>
      </c>
      <c r="CN614" s="698">
        <f>[52]ACCOUNTALLOC!CN614</f>
        <v>0</v>
      </c>
      <c r="CO614" s="697">
        <f>[52]ACCOUNTALLOC!CO614</f>
        <v>5002.9067408000437</v>
      </c>
      <c r="CP614" s="697">
        <f>[52]ACCOUNTALLOC!CP614</f>
        <v>0</v>
      </c>
      <c r="CQ614" s="697">
        <f>[52]ACCOUNTALLOC!CQ614</f>
        <v>0</v>
      </c>
      <c r="CR614" s="697">
        <f>[52]ACCOUNTALLOC!CR614</f>
        <v>0</v>
      </c>
      <c r="CS614" s="697">
        <f>[52]ACCOUNTALLOC!CS614</f>
        <v>0</v>
      </c>
      <c r="CT614" s="697">
        <f>[52]ACCOUNTALLOC!CT614</f>
        <v>0</v>
      </c>
      <c r="CU614" s="697">
        <f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>[52]ACCOUNTALLOC!E615</f>
        <v>344615.46656388073</v>
      </c>
      <c r="F615" s="697">
        <f>[52]ACCOUNTALLOC!F615</f>
        <v>322807.31045883894</v>
      </c>
      <c r="G615" s="697">
        <f>[52]ACCOUNTALLOC!G615</f>
        <v>39641.8260126518</v>
      </c>
      <c r="H615" s="697">
        <f>[52]ACCOUNTALLOC!H615</f>
        <v>0</v>
      </c>
      <c r="I615" s="697">
        <f>[52]ACCOUNTALLOC!I615</f>
        <v>0</v>
      </c>
      <c r="J615" s="697">
        <f>[52]ACCOUNTALLOC!J615</f>
        <v>0</v>
      </c>
      <c r="K615" s="697">
        <f>[52]ACCOUNTALLOC!K615</f>
        <v>707064.6030353714</v>
      </c>
      <c r="L615" s="698"/>
      <c r="M615" s="697">
        <f>[52]ACCOUNTALLOC!M615</f>
        <v>65460.068521531663</v>
      </c>
      <c r="N615" s="697">
        <f>[52]ACCOUNTALLOC!N615</f>
        <v>82021.549810968121</v>
      </c>
      <c r="O615" s="697">
        <f>[52]ACCOUNTALLOC!O615</f>
        <v>5365.7834324832211</v>
      </c>
      <c r="P615" s="697">
        <f>[52]ACCOUNTALLOC!P615</f>
        <v>0</v>
      </c>
      <c r="Q615" s="697">
        <f>[52]ACCOUNTALLOC!Q615</f>
        <v>0</v>
      </c>
      <c r="R615" s="697">
        <f>[52]ACCOUNTALLOC!R615</f>
        <v>0</v>
      </c>
      <c r="S615" s="697">
        <f>[52]ACCOUNTALLOC!S615</f>
        <v>152847.40176498299</v>
      </c>
      <c r="T615" s="698"/>
      <c r="U615" s="697">
        <f>[52]ACCOUNTALLOC!U615</f>
        <v>57649.802102105896</v>
      </c>
      <c r="V615" s="697">
        <f>[52]ACCOUNTALLOC!V615</f>
        <v>91214.244586306246</v>
      </c>
      <c r="W615" s="697">
        <f>[52]ACCOUNTALLOC!W615</f>
        <v>1412.4506952928393</v>
      </c>
      <c r="X615" s="697">
        <f>[52]ACCOUNTALLOC!X615</f>
        <v>0</v>
      </c>
      <c r="Y615" s="697">
        <f>[52]ACCOUNTALLOC!Y615</f>
        <v>0</v>
      </c>
      <c r="Z615" s="697">
        <f>[52]ACCOUNTALLOC!Z615</f>
        <v>0</v>
      </c>
      <c r="AA615" s="697">
        <f>[52]ACCOUNTALLOC!AA615</f>
        <v>150276.49738370499</v>
      </c>
      <c r="AB615" s="698"/>
      <c r="AC615" s="697">
        <f>[52]ACCOUNTALLOC!AC615</f>
        <v>26085.807348211158</v>
      </c>
      <c r="AD615" s="697">
        <f>[52]ACCOUNTALLOC!AD615</f>
        <v>58866.555576182836</v>
      </c>
      <c r="AE615" s="697">
        <f>[52]ACCOUNTALLOC!AE615</f>
        <v>156.40496383173243</v>
      </c>
      <c r="AF615" s="697">
        <f>[52]ACCOUNTALLOC!AF615</f>
        <v>0</v>
      </c>
      <c r="AG615" s="697">
        <f>[52]ACCOUNTALLOC!AG615</f>
        <v>0</v>
      </c>
      <c r="AH615" s="697">
        <f>[52]ACCOUNTALLOC!AH615</f>
        <v>0</v>
      </c>
      <c r="AI615" s="697">
        <f>[52]ACCOUNTALLOC!AI615</f>
        <v>85108.767888225731</v>
      </c>
      <c r="AJ615" s="698"/>
      <c r="AK615" s="697">
        <f>[52]ACCOUNTALLOC!AK615</f>
        <v>20251.157748490081</v>
      </c>
      <c r="AL615" s="697">
        <f>[52]ACCOUNTALLOC!AL615</f>
        <v>40955.981562565285</v>
      </c>
      <c r="AM615" s="697">
        <f>[52]ACCOUNTALLOC!AM615</f>
        <v>1866.6874565967512</v>
      </c>
      <c r="AN615" s="697">
        <f>[52]ACCOUNTALLOC!AN615</f>
        <v>0</v>
      </c>
      <c r="AO615" s="697">
        <f>[52]ACCOUNTALLOC!AO615</f>
        <v>0</v>
      </c>
      <c r="AP615" s="697">
        <f>[52]ACCOUNTALLOC!AP615</f>
        <v>0</v>
      </c>
      <c r="AQ615" s="697">
        <f>[52]ACCOUNTALLOC!AQ615</f>
        <v>63073.826767652114</v>
      </c>
      <c r="AR615" s="698"/>
      <c r="AS615" s="697">
        <f>[52]ACCOUNTALLOC!AS615</f>
        <v>199.90960110029408</v>
      </c>
      <c r="AT615" s="697">
        <f>[52]ACCOUNTALLOC!AT615</f>
        <v>129.32294990780926</v>
      </c>
      <c r="AU615" s="697">
        <f>[52]ACCOUNTALLOC!AU615</f>
        <v>6.0523888929235001</v>
      </c>
      <c r="AV615" s="697">
        <f>[52]ACCOUNTALLOC!AV615</f>
        <v>0</v>
      </c>
      <c r="AW615" s="697">
        <f>[52]ACCOUNTALLOC!AW615</f>
        <v>0</v>
      </c>
      <c r="AX615" s="697">
        <f>[52]ACCOUNTALLOC!AX615</f>
        <v>0</v>
      </c>
      <c r="AY615" s="697">
        <f>[52]ACCOUNTALLOC!AY615</f>
        <v>335.2849399010268</v>
      </c>
      <c r="AZ615" s="698"/>
      <c r="BA615" s="697">
        <f>[52]ACCOUNTALLOC!BA615</f>
        <v>3861.6119544152043</v>
      </c>
      <c r="BB615" s="697">
        <f>[52]ACCOUNTALLOC!BB615</f>
        <v>3569.2506657113017</v>
      </c>
      <c r="BC615" s="697">
        <f>[52]ACCOUNTALLOC!BC615</f>
        <v>603.27920279763521</v>
      </c>
      <c r="BD615" s="697">
        <f>[52]ACCOUNTALLOC!BD615</f>
        <v>0</v>
      </c>
      <c r="BE615" s="697">
        <f>[52]ACCOUNTALLOC!BE615</f>
        <v>0</v>
      </c>
      <c r="BF615" s="697">
        <f>[52]ACCOUNTALLOC!BF615</f>
        <v>0</v>
      </c>
      <c r="BG615" s="697">
        <f>[52]ACCOUNTALLOC!BG615</f>
        <v>8034.1418229241408</v>
      </c>
      <c r="BH615" s="698"/>
      <c r="BI615" s="697">
        <f>[52]ACCOUNTALLOC!BI615</f>
        <v>6237.0395746067397</v>
      </c>
      <c r="BJ615" s="697">
        <f>[52]ACCOUNTALLOC!BJ615</f>
        <v>1962.0548060016381</v>
      </c>
      <c r="BK615" s="697">
        <f>[52]ACCOUNTALLOC!BK615</f>
        <v>122.01409557336821</v>
      </c>
      <c r="BL615" s="697">
        <f>[52]ACCOUNTALLOC!BL615</f>
        <v>0</v>
      </c>
      <c r="BM615" s="697">
        <f>[52]ACCOUNTALLOC!BM615</f>
        <v>0</v>
      </c>
      <c r="BN615" s="697">
        <f>[52]ACCOUNTALLOC!BN615</f>
        <v>0</v>
      </c>
      <c r="BO615" s="697">
        <f>[52]ACCOUNTALLOC!BO615</f>
        <v>8321.1084761817456</v>
      </c>
      <c r="BP615" s="698"/>
      <c r="BQ615" s="697">
        <f>[52]ACCOUNTALLOC!BQ615</f>
        <v>3648.2021270640471</v>
      </c>
      <c r="BR615" s="697">
        <f>[52]ACCOUNTALLOC!BR615</f>
        <v>17727.414033928864</v>
      </c>
      <c r="BS615" s="697">
        <f>[52]ACCOUNTALLOC!BS615</f>
        <v>75.770462693218889</v>
      </c>
      <c r="BT615" s="697">
        <f>[52]ACCOUNTALLOC!BT615</f>
        <v>0</v>
      </c>
      <c r="BU615" s="697">
        <f>[52]ACCOUNTALLOC!BU615</f>
        <v>0</v>
      </c>
      <c r="BV615" s="697">
        <f>[52]ACCOUNTALLOC!BV615</f>
        <v>0</v>
      </c>
      <c r="BW615" s="697">
        <f>[52]ACCOUNTALLOC!BW615</f>
        <v>21451.386623686129</v>
      </c>
      <c r="BX615" s="698"/>
      <c r="BY615" s="697">
        <f>[52]ACCOUNTALLOC!BY615</f>
        <v>1757.4071933697526</v>
      </c>
      <c r="BZ615" s="697">
        <f>[52]ACCOUNTALLOC!BZ615</f>
        <v>11579.88557035255</v>
      </c>
      <c r="CA615" s="697">
        <f>[52]ACCOUNTALLOC!CA615</f>
        <v>121.98979185302829</v>
      </c>
      <c r="CB615" s="697">
        <f>[52]ACCOUNTALLOC!CB615</f>
        <v>0</v>
      </c>
      <c r="CC615" s="697">
        <f>[52]ACCOUNTALLOC!CC615</f>
        <v>0</v>
      </c>
      <c r="CD615" s="697">
        <f>[52]ACCOUNTALLOC!CD615</f>
        <v>0</v>
      </c>
      <c r="CE615" s="697">
        <f>[52]ACCOUNTALLOC!CE615</f>
        <v>13459.28255557533</v>
      </c>
      <c r="CF615" s="698"/>
      <c r="CG615" s="697">
        <f>[52]ACCOUNTALLOC!CG615</f>
        <v>2923.3422518010393</v>
      </c>
      <c r="CH615" s="697">
        <f>[52]ACCOUNTALLOC!CH615</f>
        <v>2134.6004220305022</v>
      </c>
      <c r="CI615" s="697">
        <f>[52]ACCOUNTALLOC!CI615</f>
        <v>7159.050487711791</v>
      </c>
      <c r="CJ615" s="697">
        <f>[52]ACCOUNTALLOC!CJ615</f>
        <v>0</v>
      </c>
      <c r="CK615" s="697">
        <f>[52]ACCOUNTALLOC!CK615</f>
        <v>0</v>
      </c>
      <c r="CL615" s="697">
        <f>[52]ACCOUNTALLOC!CL615</f>
        <v>0</v>
      </c>
      <c r="CM615" s="697">
        <f>[52]ACCOUNTALLOC!CM615</f>
        <v>12216.993161543332</v>
      </c>
      <c r="CN615" s="698">
        <f>[52]ACCOUNTALLOC!CN615</f>
        <v>0</v>
      </c>
      <c r="CO615" s="697">
        <f>[52]ACCOUNTALLOC!CO615</f>
        <v>183.84471646341603</v>
      </c>
      <c r="CP615" s="697">
        <f>[52]ACCOUNTALLOC!CP615</f>
        <v>208.91069196898866</v>
      </c>
      <c r="CQ615" s="697">
        <f>[52]ACCOUNTALLOC!CQ615</f>
        <v>1.3601718189459833</v>
      </c>
      <c r="CR615" s="697">
        <f>[52]ACCOUNTALLOC!CR615</f>
        <v>0</v>
      </c>
      <c r="CS615" s="697">
        <f>[52]ACCOUNTALLOC!CS615</f>
        <v>0</v>
      </c>
      <c r="CT615" s="697">
        <f>[52]ACCOUNTALLOC!CT615</f>
        <v>0</v>
      </c>
      <c r="CU615" s="697">
        <f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>[52]ACCOUNTALLOC!E616</f>
        <v>0</v>
      </c>
      <c r="F616" s="697">
        <f>[52]ACCOUNTALLOC!F616</f>
        <v>0</v>
      </c>
      <c r="G616" s="697">
        <f>[52]ACCOUNTALLOC!G616</f>
        <v>0</v>
      </c>
      <c r="H616" s="697">
        <f>[52]ACCOUNTALLOC!H616</f>
        <v>0</v>
      </c>
      <c r="I616" s="697">
        <f>[52]ACCOUNTALLOC!I616</f>
        <v>0</v>
      </c>
      <c r="J616" s="697">
        <f>[52]ACCOUNTALLOC!J616</f>
        <v>0</v>
      </c>
      <c r="K616" s="697">
        <f>[52]ACCOUNTALLOC!K616</f>
        <v>0</v>
      </c>
      <c r="L616" s="698"/>
      <c r="M616" s="697">
        <f>[52]ACCOUNTALLOC!M616</f>
        <v>0</v>
      </c>
      <c r="N616" s="697">
        <f>[52]ACCOUNTALLOC!N616</f>
        <v>0</v>
      </c>
      <c r="O616" s="697">
        <f>[52]ACCOUNTALLOC!O616</f>
        <v>0</v>
      </c>
      <c r="P616" s="697">
        <f>[52]ACCOUNTALLOC!P616</f>
        <v>0</v>
      </c>
      <c r="Q616" s="697">
        <f>[52]ACCOUNTALLOC!Q616</f>
        <v>0</v>
      </c>
      <c r="R616" s="697">
        <f>[52]ACCOUNTALLOC!R616</f>
        <v>0</v>
      </c>
      <c r="S616" s="697">
        <f>[52]ACCOUNTALLOC!S616</f>
        <v>0</v>
      </c>
      <c r="T616" s="698"/>
      <c r="U616" s="697">
        <f>[52]ACCOUNTALLOC!U616</f>
        <v>0</v>
      </c>
      <c r="V616" s="697">
        <f>[52]ACCOUNTALLOC!V616</f>
        <v>0</v>
      </c>
      <c r="W616" s="697">
        <f>[52]ACCOUNTALLOC!W616</f>
        <v>0</v>
      </c>
      <c r="X616" s="697">
        <f>[52]ACCOUNTALLOC!X616</f>
        <v>0</v>
      </c>
      <c r="Y616" s="697">
        <f>[52]ACCOUNTALLOC!Y616</f>
        <v>0</v>
      </c>
      <c r="Z616" s="697">
        <f>[52]ACCOUNTALLOC!Z616</f>
        <v>0</v>
      </c>
      <c r="AA616" s="697">
        <f>[52]ACCOUNTALLOC!AA616</f>
        <v>0</v>
      </c>
      <c r="AB616" s="698"/>
      <c r="AC616" s="697">
        <f>[52]ACCOUNTALLOC!AC616</f>
        <v>0</v>
      </c>
      <c r="AD616" s="697">
        <f>[52]ACCOUNTALLOC!AD616</f>
        <v>0</v>
      </c>
      <c r="AE616" s="697">
        <f>[52]ACCOUNTALLOC!AE616</f>
        <v>0</v>
      </c>
      <c r="AF616" s="697">
        <f>[52]ACCOUNTALLOC!AF616</f>
        <v>0</v>
      </c>
      <c r="AG616" s="697">
        <f>[52]ACCOUNTALLOC!AG616</f>
        <v>0</v>
      </c>
      <c r="AH616" s="697">
        <f>[52]ACCOUNTALLOC!AH616</f>
        <v>0</v>
      </c>
      <c r="AI616" s="697">
        <f>[52]ACCOUNTALLOC!AI616</f>
        <v>0</v>
      </c>
      <c r="AJ616" s="698"/>
      <c r="AK616" s="697">
        <f>[52]ACCOUNTALLOC!AK616</f>
        <v>468375.93387140846</v>
      </c>
      <c r="AL616" s="697">
        <f>[52]ACCOUNTALLOC!AL616</f>
        <v>0</v>
      </c>
      <c r="AM616" s="697">
        <f>[52]ACCOUNTALLOC!AM616</f>
        <v>0</v>
      </c>
      <c r="AN616" s="697">
        <f>[52]ACCOUNTALLOC!AN616</f>
        <v>0</v>
      </c>
      <c r="AO616" s="697">
        <f>[52]ACCOUNTALLOC!AO616</f>
        <v>0</v>
      </c>
      <c r="AP616" s="697">
        <f>[52]ACCOUNTALLOC!AP616</f>
        <v>0</v>
      </c>
      <c r="AQ616" s="697">
        <f>[52]ACCOUNTALLOC!AQ616</f>
        <v>468375.93387140846</v>
      </c>
      <c r="AR616" s="698"/>
      <c r="AS616" s="697">
        <f>[52]ACCOUNTALLOC!AS616</f>
        <v>0</v>
      </c>
      <c r="AT616" s="697">
        <f>[52]ACCOUNTALLOC!AT616</f>
        <v>0</v>
      </c>
      <c r="AU616" s="697">
        <f>[52]ACCOUNTALLOC!AU616</f>
        <v>0</v>
      </c>
      <c r="AV616" s="697">
        <f>[52]ACCOUNTALLOC!AV616</f>
        <v>0</v>
      </c>
      <c r="AW616" s="697">
        <f>[52]ACCOUNTALLOC!AW616</f>
        <v>0</v>
      </c>
      <c r="AX616" s="697">
        <f>[52]ACCOUNTALLOC!AX616</f>
        <v>0</v>
      </c>
      <c r="AY616" s="697">
        <f>[52]ACCOUNTALLOC!AY616</f>
        <v>0</v>
      </c>
      <c r="AZ616" s="698"/>
      <c r="BA616" s="697">
        <f>[52]ACCOUNTALLOC!BA616</f>
        <v>12923.534641993068</v>
      </c>
      <c r="BB616" s="697">
        <f>[52]ACCOUNTALLOC!BB616</f>
        <v>0</v>
      </c>
      <c r="BC616" s="697">
        <f>[52]ACCOUNTALLOC!BC616</f>
        <v>0</v>
      </c>
      <c r="BD616" s="697">
        <f>[52]ACCOUNTALLOC!BD616</f>
        <v>0</v>
      </c>
      <c r="BE616" s="697">
        <f>[52]ACCOUNTALLOC!BE616</f>
        <v>0</v>
      </c>
      <c r="BF616" s="697">
        <f>[52]ACCOUNTALLOC!BF616</f>
        <v>0</v>
      </c>
      <c r="BG616" s="697">
        <f>[52]ACCOUNTALLOC!BG616</f>
        <v>12923.534641993068</v>
      </c>
      <c r="BH616" s="698"/>
      <c r="BI616" s="697">
        <f>[52]ACCOUNTALLOC!BI616</f>
        <v>81219.139100116154</v>
      </c>
      <c r="BJ616" s="697">
        <f>[52]ACCOUNTALLOC!BJ616</f>
        <v>0</v>
      </c>
      <c r="BK616" s="697">
        <f>[52]ACCOUNTALLOC!BK616</f>
        <v>0</v>
      </c>
      <c r="BL616" s="697">
        <f>[52]ACCOUNTALLOC!BL616</f>
        <v>0</v>
      </c>
      <c r="BM616" s="697">
        <f>[52]ACCOUNTALLOC!BM616</f>
        <v>0</v>
      </c>
      <c r="BN616" s="697">
        <f>[52]ACCOUNTALLOC!BN616</f>
        <v>0</v>
      </c>
      <c r="BO616" s="697">
        <f>[52]ACCOUNTALLOC!BO616</f>
        <v>81219.139100116154</v>
      </c>
      <c r="BP616" s="698"/>
      <c r="BQ616" s="697">
        <f>[52]ACCOUNTALLOC!BQ616</f>
        <v>2993777.697343145</v>
      </c>
      <c r="BR616" s="697">
        <f>[52]ACCOUNTALLOC!BR616</f>
        <v>0</v>
      </c>
      <c r="BS616" s="697">
        <f>[52]ACCOUNTALLOC!BS616</f>
        <v>0</v>
      </c>
      <c r="BT616" s="697">
        <f>[52]ACCOUNTALLOC!BT616</f>
        <v>0</v>
      </c>
      <c r="BU616" s="697">
        <f>[52]ACCOUNTALLOC!BU616</f>
        <v>0</v>
      </c>
      <c r="BV616" s="697">
        <f>[52]ACCOUNTALLOC!BV616</f>
        <v>0</v>
      </c>
      <c r="BW616" s="697">
        <f>[52]ACCOUNTALLOC!BW616</f>
        <v>2993777.697343145</v>
      </c>
      <c r="BX616" s="698"/>
      <c r="BY616" s="697">
        <f>[52]ACCOUNTALLOC!BY616</f>
        <v>1057271.7356903262</v>
      </c>
      <c r="BZ616" s="697">
        <f>[52]ACCOUNTALLOC!BZ616</f>
        <v>0</v>
      </c>
      <c r="CA616" s="697">
        <f>[52]ACCOUNTALLOC!CA616</f>
        <v>0</v>
      </c>
      <c r="CB616" s="697">
        <f>[52]ACCOUNTALLOC!CB616</f>
        <v>0</v>
      </c>
      <c r="CC616" s="697">
        <f>[52]ACCOUNTALLOC!CC616</f>
        <v>0</v>
      </c>
      <c r="CD616" s="697">
        <f>[52]ACCOUNTALLOC!CD616</f>
        <v>0</v>
      </c>
      <c r="CE616" s="697">
        <f>[52]ACCOUNTALLOC!CE616</f>
        <v>1057271.7356903262</v>
      </c>
      <c r="CF616" s="698"/>
      <c r="CG616" s="697">
        <f>[52]ACCOUNTALLOC!CG616</f>
        <v>0</v>
      </c>
      <c r="CH616" s="697">
        <f>[52]ACCOUNTALLOC!CH616</f>
        <v>0</v>
      </c>
      <c r="CI616" s="697">
        <f>[52]ACCOUNTALLOC!CI616</f>
        <v>0</v>
      </c>
      <c r="CJ616" s="697">
        <f>[52]ACCOUNTALLOC!CJ616</f>
        <v>0</v>
      </c>
      <c r="CK616" s="697">
        <f>[52]ACCOUNTALLOC!CK616</f>
        <v>0</v>
      </c>
      <c r="CL616" s="697">
        <f>[52]ACCOUNTALLOC!CL616</f>
        <v>0</v>
      </c>
      <c r="CM616" s="697">
        <f>[52]ACCOUNTALLOC!CM616</f>
        <v>0</v>
      </c>
      <c r="CN616" s="698">
        <f>[52]ACCOUNTALLOC!CN616</f>
        <v>0</v>
      </c>
      <c r="CO616" s="697">
        <f>[52]ACCOUNTALLOC!CO616</f>
        <v>3568.4993530114925</v>
      </c>
      <c r="CP616" s="697">
        <f>[52]ACCOUNTALLOC!CP616</f>
        <v>0</v>
      </c>
      <c r="CQ616" s="697">
        <f>[52]ACCOUNTALLOC!CQ616</f>
        <v>0</v>
      </c>
      <c r="CR616" s="697">
        <f>[52]ACCOUNTALLOC!CR616</f>
        <v>0</v>
      </c>
      <c r="CS616" s="697">
        <f>[52]ACCOUNTALLOC!CS616</f>
        <v>0</v>
      </c>
      <c r="CT616" s="697">
        <f>[52]ACCOUNTALLOC!CT616</f>
        <v>0</v>
      </c>
      <c r="CU616" s="697">
        <f>[52]ACCOUNTALLOC!CU616</f>
        <v>3568.4993530114925</v>
      </c>
      <c r="CW616" s="65">
        <f>[52]ACCOUNTALLOC!CW602</f>
        <v>0</v>
      </c>
      <c r="CX616" s="65">
        <f>[52]ACCOUNTALLOC!CX602</f>
        <v>0</v>
      </c>
      <c r="CY616" s="65">
        <f>[52]ACCOUNTALLOC!CY602</f>
        <v>0</v>
      </c>
      <c r="CZ616" s="65">
        <f>[52]ACCOUNTALLOC!CZ602</f>
        <v>0</v>
      </c>
      <c r="DA616" s="65">
        <f>[52]ACCOUNTALLOC!DA602</f>
        <v>0</v>
      </c>
      <c r="DB616" s="65">
        <f>[52]ACCOUNTALLOC!DB602</f>
        <v>0</v>
      </c>
      <c r="DC616" s="65">
        <f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>[52]ACCOUNTALLOC!E617</f>
        <v>1280136.1967588444</v>
      </c>
      <c r="F617" s="697">
        <f>[52]ACCOUNTALLOC!F617</f>
        <v>9356036.5707756728</v>
      </c>
      <c r="G617" s="697">
        <f>[52]ACCOUNTALLOC!G617</f>
        <v>0</v>
      </c>
      <c r="H617" s="697">
        <f>[52]ACCOUNTALLOC!H617</f>
        <v>0</v>
      </c>
      <c r="I617" s="697">
        <f>[52]ACCOUNTALLOC!I617</f>
        <v>0</v>
      </c>
      <c r="J617" s="697">
        <f>[52]ACCOUNTALLOC!J617</f>
        <v>0</v>
      </c>
      <c r="K617" s="697">
        <f>[52]ACCOUNTALLOC!K617</f>
        <v>10636172.767534517</v>
      </c>
      <c r="L617" s="698"/>
      <c r="M617" s="697">
        <f>[52]ACCOUNTALLOC!M617</f>
        <v>295139.23093670851</v>
      </c>
      <c r="N617" s="697">
        <f>[52]ACCOUNTALLOC!N617</f>
        <v>2377259.110186622</v>
      </c>
      <c r="O617" s="697">
        <f>[52]ACCOUNTALLOC!O617</f>
        <v>0</v>
      </c>
      <c r="P617" s="697">
        <f>[52]ACCOUNTALLOC!P617</f>
        <v>0</v>
      </c>
      <c r="Q617" s="697">
        <f>[52]ACCOUNTALLOC!Q617</f>
        <v>0</v>
      </c>
      <c r="R617" s="697">
        <f>[52]ACCOUNTALLOC!R617</f>
        <v>0</v>
      </c>
      <c r="S617" s="697">
        <f>[52]ACCOUNTALLOC!S617</f>
        <v>2672398.3411233304</v>
      </c>
      <c r="T617" s="698"/>
      <c r="U617" s="697">
        <f>[52]ACCOUNTALLOC!U617</f>
        <v>315898.73658671614</v>
      </c>
      <c r="V617" s="697">
        <f>[52]ACCOUNTALLOC!V617</f>
        <v>2643694.1806309409</v>
      </c>
      <c r="W617" s="697">
        <f>[52]ACCOUNTALLOC!W617</f>
        <v>0</v>
      </c>
      <c r="X617" s="697">
        <f>[52]ACCOUNTALLOC!X617</f>
        <v>0</v>
      </c>
      <c r="Y617" s="697">
        <f>[52]ACCOUNTALLOC!Y617</f>
        <v>0</v>
      </c>
      <c r="Z617" s="697">
        <f>[52]ACCOUNTALLOC!Z617</f>
        <v>0</v>
      </c>
      <c r="AA617" s="697">
        <f>[52]ACCOUNTALLOC!AA617</f>
        <v>2959592.917217657</v>
      </c>
      <c r="AB617" s="698"/>
      <c r="AC617" s="697">
        <f>[52]ACCOUNTALLOC!AC617</f>
        <v>165978.83580862556</v>
      </c>
      <c r="AD617" s="697">
        <f>[52]ACCOUNTALLOC!AD617</f>
        <v>1706149.8575838234</v>
      </c>
      <c r="AE617" s="697">
        <f>[52]ACCOUNTALLOC!AE617</f>
        <v>0</v>
      </c>
      <c r="AF617" s="697">
        <f>[52]ACCOUNTALLOC!AF617</f>
        <v>0</v>
      </c>
      <c r="AG617" s="697">
        <f>[52]ACCOUNTALLOC!AG617</f>
        <v>0</v>
      </c>
      <c r="AH617" s="697">
        <f>[52]ACCOUNTALLOC!AH617</f>
        <v>0</v>
      </c>
      <c r="AI617" s="697">
        <f>[52]ACCOUNTALLOC!AI617</f>
        <v>1872128.6933924491</v>
      </c>
      <c r="AJ617" s="698"/>
      <c r="AK617" s="697">
        <f>[52]ACCOUNTALLOC!AK617</f>
        <v>117251.20499816489</v>
      </c>
      <c r="AL617" s="697">
        <f>[52]ACCOUNTALLOC!AL617</f>
        <v>1187041.4605750847</v>
      </c>
      <c r="AM617" s="697">
        <f>[52]ACCOUNTALLOC!AM617</f>
        <v>0</v>
      </c>
      <c r="AN617" s="697">
        <f>[52]ACCOUNTALLOC!AN617</f>
        <v>0</v>
      </c>
      <c r="AO617" s="697">
        <f>[52]ACCOUNTALLOC!AO617</f>
        <v>0</v>
      </c>
      <c r="AP617" s="697">
        <f>[52]ACCOUNTALLOC!AP617</f>
        <v>0</v>
      </c>
      <c r="AQ617" s="697">
        <f>[52]ACCOUNTALLOC!AQ617</f>
        <v>1304292.6655732496</v>
      </c>
      <c r="AR617" s="698"/>
      <c r="AS617" s="697">
        <f>[52]ACCOUNTALLOC!AS617</f>
        <v>4.0069784041189704</v>
      </c>
      <c r="AT617" s="697">
        <f>[52]ACCOUNTALLOC!AT617</f>
        <v>3748.2120434578387</v>
      </c>
      <c r="AU617" s="697">
        <f>[52]ACCOUNTALLOC!AU617</f>
        <v>0</v>
      </c>
      <c r="AV617" s="697">
        <f>[52]ACCOUNTALLOC!AV617</f>
        <v>0</v>
      </c>
      <c r="AW617" s="697">
        <f>[52]ACCOUNTALLOC!AW617</f>
        <v>0</v>
      </c>
      <c r="AX617" s="697">
        <f>[52]ACCOUNTALLOC!AX617</f>
        <v>0</v>
      </c>
      <c r="AY617" s="697">
        <f>[52]ACCOUNTALLOC!AY617</f>
        <v>3752.2190218619576</v>
      </c>
      <c r="AZ617" s="698"/>
      <c r="BA617" s="697">
        <f>[52]ACCOUNTALLOC!BA617</f>
        <v>0</v>
      </c>
      <c r="BB617" s="697">
        <f>[52]ACCOUNTALLOC!BB617</f>
        <v>103448.83364380439</v>
      </c>
      <c r="BC617" s="697">
        <f>[52]ACCOUNTALLOC!BC617</f>
        <v>0</v>
      </c>
      <c r="BD617" s="697">
        <f>[52]ACCOUNTALLOC!BD617</f>
        <v>0</v>
      </c>
      <c r="BE617" s="697">
        <f>[52]ACCOUNTALLOC!BE617</f>
        <v>0</v>
      </c>
      <c r="BF617" s="697">
        <f>[52]ACCOUNTALLOC!BF617</f>
        <v>0</v>
      </c>
      <c r="BG617" s="697">
        <f>[52]ACCOUNTALLOC!BG617</f>
        <v>103448.83364380439</v>
      </c>
      <c r="BH617" s="698"/>
      <c r="BI617" s="697">
        <f>[52]ACCOUNTALLOC!BI617</f>
        <v>0</v>
      </c>
      <c r="BJ617" s="697">
        <f>[52]ACCOUNTALLOC!BJ617</f>
        <v>0</v>
      </c>
      <c r="BK617" s="697">
        <f>[52]ACCOUNTALLOC!BK617</f>
        <v>0</v>
      </c>
      <c r="BL617" s="697">
        <f>[52]ACCOUNTALLOC!BL617</f>
        <v>0</v>
      </c>
      <c r="BM617" s="697">
        <f>[52]ACCOUNTALLOC!BM617</f>
        <v>0</v>
      </c>
      <c r="BN617" s="697">
        <f>[52]ACCOUNTALLOC!BN617</f>
        <v>0</v>
      </c>
      <c r="BO617" s="697">
        <f>[52]ACCOUNTALLOC!BO617</f>
        <v>0</v>
      </c>
      <c r="BP617" s="698"/>
      <c r="BQ617" s="697">
        <f>[52]ACCOUNTALLOC!BQ617</f>
        <v>39825.27591477862</v>
      </c>
      <c r="BR617" s="697">
        <f>[52]ACCOUNTALLOC!BR617</f>
        <v>513799.80760339339</v>
      </c>
      <c r="BS617" s="697">
        <f>[52]ACCOUNTALLOC!BS617</f>
        <v>0</v>
      </c>
      <c r="BT617" s="697">
        <f>[52]ACCOUNTALLOC!BT617</f>
        <v>0</v>
      </c>
      <c r="BU617" s="697">
        <f>[52]ACCOUNTALLOC!BU617</f>
        <v>0</v>
      </c>
      <c r="BV617" s="697">
        <f>[52]ACCOUNTALLOC!BV617</f>
        <v>0</v>
      </c>
      <c r="BW617" s="697">
        <f>[52]ACCOUNTALLOC!BW617</f>
        <v>553625.08351817203</v>
      </c>
      <c r="BX617" s="698"/>
      <c r="BY617" s="697">
        <f>[52]ACCOUNTALLOC!BY617</f>
        <v>0</v>
      </c>
      <c r="BZ617" s="697">
        <f>[52]ACCOUNTALLOC!BZ617</f>
        <v>0</v>
      </c>
      <c r="CA617" s="697">
        <f>[52]ACCOUNTALLOC!CA617</f>
        <v>0</v>
      </c>
      <c r="CB617" s="697">
        <f>[52]ACCOUNTALLOC!CB617</f>
        <v>0</v>
      </c>
      <c r="CC617" s="697">
        <f>[52]ACCOUNTALLOC!CC617</f>
        <v>0</v>
      </c>
      <c r="CD617" s="697">
        <f>[52]ACCOUNTALLOC!CD617</f>
        <v>0</v>
      </c>
      <c r="CE617" s="697">
        <f>[52]ACCOUNTALLOC!CE617</f>
        <v>0</v>
      </c>
      <c r="CF617" s="698"/>
      <c r="CG617" s="697">
        <f>[52]ACCOUNTALLOC!CG617</f>
        <v>4613.0492918676646</v>
      </c>
      <c r="CH617" s="697">
        <f>[52]ACCOUNTALLOC!CH617</f>
        <v>61867.866573787243</v>
      </c>
      <c r="CI617" s="697">
        <f>[52]ACCOUNTALLOC!CI617</f>
        <v>0</v>
      </c>
      <c r="CJ617" s="697">
        <f>[52]ACCOUNTALLOC!CJ617</f>
        <v>0</v>
      </c>
      <c r="CK617" s="697">
        <f>[52]ACCOUNTALLOC!CK617</f>
        <v>0</v>
      </c>
      <c r="CL617" s="697">
        <f>[52]ACCOUNTALLOC!CL617</f>
        <v>0</v>
      </c>
      <c r="CM617" s="697">
        <f>[52]ACCOUNTALLOC!CM617</f>
        <v>66480.915865654912</v>
      </c>
      <c r="CN617" s="698">
        <f>[52]ACCOUNTALLOC!CN617</f>
        <v>0</v>
      </c>
      <c r="CO617" s="697">
        <f>[52]ACCOUNTALLOC!CO617</f>
        <v>817.61036195184067</v>
      </c>
      <c r="CP617" s="697">
        <f>[52]ACCOUNTALLOC!CP617</f>
        <v>6054.9312570079992</v>
      </c>
      <c r="CQ617" s="697">
        <f>[52]ACCOUNTALLOC!CQ617</f>
        <v>0</v>
      </c>
      <c r="CR617" s="697">
        <f>[52]ACCOUNTALLOC!CR617</f>
        <v>0</v>
      </c>
      <c r="CS617" s="697">
        <f>[52]ACCOUNTALLOC!CS617</f>
        <v>0</v>
      </c>
      <c r="CT617" s="697">
        <f>[52]ACCOUNTALLOC!CT617</f>
        <v>0</v>
      </c>
      <c r="CU617" s="697">
        <f>[52]ACCOUNTALLOC!CU617</f>
        <v>6872.54161895984</v>
      </c>
      <c r="CW617" s="65">
        <f>[52]ACCOUNTALLOC!CW603</f>
        <v>0</v>
      </c>
      <c r="CX617" s="65">
        <f>[52]ACCOUNTALLOC!CX603</f>
        <v>0</v>
      </c>
      <c r="CY617" s="65">
        <f>[52]ACCOUNTALLOC!CY603</f>
        <v>0</v>
      </c>
      <c r="CZ617" s="65">
        <f>[52]ACCOUNTALLOC!CZ603</f>
        <v>0</v>
      </c>
      <c r="DA617" s="65">
        <f>[52]ACCOUNTALLOC!DA603</f>
        <v>0</v>
      </c>
      <c r="DB617" s="65">
        <f>[52]ACCOUNTALLOC!DB603</f>
        <v>0</v>
      </c>
      <c r="DC617" s="65">
        <f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>[52]ACCOUNTALLOC!E618</f>
        <v>269685.81888924731</v>
      </c>
      <c r="F618" s="697">
        <f>[52]ACCOUNTALLOC!F618</f>
        <v>0</v>
      </c>
      <c r="G618" s="697">
        <f>[52]ACCOUNTALLOC!G618</f>
        <v>0</v>
      </c>
      <c r="H618" s="697">
        <f>[52]ACCOUNTALLOC!H618</f>
        <v>0</v>
      </c>
      <c r="I618" s="697">
        <f>[52]ACCOUNTALLOC!I618</f>
        <v>0</v>
      </c>
      <c r="J618" s="697">
        <f>[52]ACCOUNTALLOC!J618</f>
        <v>0</v>
      </c>
      <c r="K618" s="697">
        <f>[52]ACCOUNTALLOC!K618</f>
        <v>269685.81888924731</v>
      </c>
      <c r="L618" s="698"/>
      <c r="M618" s="697">
        <f>[52]ACCOUNTALLOC!M618</f>
        <v>48465.821084218143</v>
      </c>
      <c r="N618" s="697">
        <f>[52]ACCOUNTALLOC!N618</f>
        <v>0</v>
      </c>
      <c r="O618" s="697">
        <f>[52]ACCOUNTALLOC!O618</f>
        <v>0</v>
      </c>
      <c r="P618" s="697">
        <f>[52]ACCOUNTALLOC!P618</f>
        <v>0</v>
      </c>
      <c r="Q618" s="697">
        <f>[52]ACCOUNTALLOC!Q618</f>
        <v>0</v>
      </c>
      <c r="R618" s="697">
        <f>[52]ACCOUNTALLOC!R618</f>
        <v>0</v>
      </c>
      <c r="S618" s="697">
        <f>[52]ACCOUNTALLOC!S618</f>
        <v>48465.821084218143</v>
      </c>
      <c r="T618" s="698"/>
      <c r="U618" s="697">
        <f>[52]ACCOUNTALLOC!U618</f>
        <v>42644.346547962065</v>
      </c>
      <c r="V618" s="697">
        <f>[52]ACCOUNTALLOC!V618</f>
        <v>0</v>
      </c>
      <c r="W618" s="697">
        <f>[52]ACCOUNTALLOC!W618</f>
        <v>0</v>
      </c>
      <c r="X618" s="697">
        <f>[52]ACCOUNTALLOC!X618</f>
        <v>0</v>
      </c>
      <c r="Y618" s="697">
        <f>[52]ACCOUNTALLOC!Y618</f>
        <v>0</v>
      </c>
      <c r="Z618" s="697">
        <f>[52]ACCOUNTALLOC!Z618</f>
        <v>0</v>
      </c>
      <c r="AA618" s="697">
        <f>[52]ACCOUNTALLOC!AA618</f>
        <v>42644.346547962065</v>
      </c>
      <c r="AB618" s="698"/>
      <c r="AC618" s="697">
        <f>[52]ACCOUNTALLOC!AC618</f>
        <v>18017.485049120827</v>
      </c>
      <c r="AD618" s="697">
        <f>[52]ACCOUNTALLOC!AD618</f>
        <v>0</v>
      </c>
      <c r="AE618" s="697">
        <f>[52]ACCOUNTALLOC!AE618</f>
        <v>0</v>
      </c>
      <c r="AF618" s="697">
        <f>[52]ACCOUNTALLOC!AF618</f>
        <v>0</v>
      </c>
      <c r="AG618" s="697">
        <f>[52]ACCOUNTALLOC!AG618</f>
        <v>0</v>
      </c>
      <c r="AH618" s="697">
        <f>[52]ACCOUNTALLOC!AH618</f>
        <v>0</v>
      </c>
      <c r="AI618" s="697">
        <f>[52]ACCOUNTALLOC!AI618</f>
        <v>18017.485049120827</v>
      </c>
      <c r="AJ618" s="698"/>
      <c r="AK618" s="697">
        <f>[52]ACCOUNTALLOC!AK618</f>
        <v>13987.651871784623</v>
      </c>
      <c r="AL618" s="697">
        <f>[52]ACCOUNTALLOC!AL618</f>
        <v>0</v>
      </c>
      <c r="AM618" s="697">
        <f>[52]ACCOUNTALLOC!AM618</f>
        <v>0</v>
      </c>
      <c r="AN618" s="697">
        <f>[52]ACCOUNTALLOC!AN618</f>
        <v>0</v>
      </c>
      <c r="AO618" s="697">
        <f>[52]ACCOUNTALLOC!AO618</f>
        <v>0</v>
      </c>
      <c r="AP618" s="697">
        <f>[52]ACCOUNTALLOC!AP618</f>
        <v>0</v>
      </c>
      <c r="AQ618" s="697">
        <f>[52]ACCOUNTALLOC!AQ618</f>
        <v>13987.651871784623</v>
      </c>
      <c r="AR618" s="698"/>
      <c r="AS618" s="697">
        <f>[52]ACCOUNTALLOC!AS618</f>
        <v>228.99461800217341</v>
      </c>
      <c r="AT618" s="697">
        <f>[52]ACCOUNTALLOC!AT618</f>
        <v>0</v>
      </c>
      <c r="AU618" s="697">
        <f>[52]ACCOUNTALLOC!AU618</f>
        <v>0</v>
      </c>
      <c r="AV618" s="697">
        <f>[52]ACCOUNTALLOC!AV618</f>
        <v>0</v>
      </c>
      <c r="AW618" s="697">
        <f>[52]ACCOUNTALLOC!AW618</f>
        <v>0</v>
      </c>
      <c r="AX618" s="697">
        <f>[52]ACCOUNTALLOC!AX618</f>
        <v>0</v>
      </c>
      <c r="AY618" s="697">
        <f>[52]ACCOUNTALLOC!AY618</f>
        <v>228.99461800217341</v>
      </c>
      <c r="AZ618" s="698"/>
      <c r="BA618" s="697">
        <f>[52]ACCOUNTALLOC!BA618</f>
        <v>4155.3882843911306</v>
      </c>
      <c r="BB618" s="697">
        <f>[52]ACCOUNTALLOC!BB618</f>
        <v>0</v>
      </c>
      <c r="BC618" s="697">
        <f>[52]ACCOUNTALLOC!BC618</f>
        <v>0</v>
      </c>
      <c r="BD618" s="697">
        <f>[52]ACCOUNTALLOC!BD618</f>
        <v>0</v>
      </c>
      <c r="BE618" s="697">
        <f>[52]ACCOUNTALLOC!BE618</f>
        <v>0</v>
      </c>
      <c r="BF618" s="697">
        <f>[52]ACCOUNTALLOC!BF618</f>
        <v>0</v>
      </c>
      <c r="BG618" s="697">
        <f>[52]ACCOUNTALLOC!BG618</f>
        <v>4155.3882843911306</v>
      </c>
      <c r="BH618" s="698"/>
      <c r="BI618" s="697">
        <f>[52]ACCOUNTALLOC!BI618</f>
        <v>3614.2776513847393</v>
      </c>
      <c r="BJ618" s="697">
        <f>[52]ACCOUNTALLOC!BJ618</f>
        <v>0</v>
      </c>
      <c r="BK618" s="697">
        <f>[52]ACCOUNTALLOC!BK618</f>
        <v>0</v>
      </c>
      <c r="BL618" s="697">
        <f>[52]ACCOUNTALLOC!BL618</f>
        <v>0</v>
      </c>
      <c r="BM618" s="697">
        <f>[52]ACCOUNTALLOC!BM618</f>
        <v>0</v>
      </c>
      <c r="BN618" s="697">
        <f>[52]ACCOUNTALLOC!BN618</f>
        <v>0</v>
      </c>
      <c r="BO618" s="697">
        <f>[52]ACCOUNTALLOC!BO618</f>
        <v>3614.2776513847393</v>
      </c>
      <c r="BP618" s="698"/>
      <c r="BQ618" s="697">
        <f>[52]ACCOUNTALLOC!BQ618</f>
        <v>874.67400555202096</v>
      </c>
      <c r="BR618" s="697">
        <f>[52]ACCOUNTALLOC!BR618</f>
        <v>0</v>
      </c>
      <c r="BS618" s="697">
        <f>[52]ACCOUNTALLOC!BS618</f>
        <v>0</v>
      </c>
      <c r="BT618" s="697">
        <f>[52]ACCOUNTALLOC!BT618</f>
        <v>0</v>
      </c>
      <c r="BU618" s="697">
        <f>[52]ACCOUNTALLOC!BU618</f>
        <v>0</v>
      </c>
      <c r="BV618" s="697">
        <f>[52]ACCOUNTALLOC!BV618</f>
        <v>0</v>
      </c>
      <c r="BW618" s="697">
        <f>[52]ACCOUNTALLOC!BW618</f>
        <v>874.67400555202096</v>
      </c>
      <c r="BX618" s="698"/>
      <c r="BY618" s="697">
        <f>[52]ACCOUNTALLOC!BY618</f>
        <v>5.2562923991996229</v>
      </c>
      <c r="BZ618" s="697">
        <f>[52]ACCOUNTALLOC!BZ618</f>
        <v>0</v>
      </c>
      <c r="CA618" s="697">
        <f>[52]ACCOUNTALLOC!CA618</f>
        <v>0</v>
      </c>
      <c r="CB618" s="697">
        <f>[52]ACCOUNTALLOC!CB618</f>
        <v>0</v>
      </c>
      <c r="CC618" s="697">
        <f>[52]ACCOUNTALLOC!CC618</f>
        <v>0</v>
      </c>
      <c r="CD618" s="697">
        <f>[52]ACCOUNTALLOC!CD618</f>
        <v>0</v>
      </c>
      <c r="CE618" s="697">
        <f>[52]ACCOUNTALLOC!CE618</f>
        <v>5.2562923991996229</v>
      </c>
      <c r="CF618" s="698"/>
      <c r="CG618" s="697">
        <f>[52]ACCOUNTALLOC!CG618</f>
        <v>202.3633321183928</v>
      </c>
      <c r="CH618" s="697">
        <f>[52]ACCOUNTALLOC!CH618</f>
        <v>0</v>
      </c>
      <c r="CI618" s="697">
        <f>[52]ACCOUNTALLOC!CI618</f>
        <v>0</v>
      </c>
      <c r="CJ618" s="697">
        <f>[52]ACCOUNTALLOC!CJ618</f>
        <v>0</v>
      </c>
      <c r="CK618" s="697">
        <f>[52]ACCOUNTALLOC!CK618</f>
        <v>0</v>
      </c>
      <c r="CL618" s="697">
        <f>[52]ACCOUNTALLOC!CL618</f>
        <v>0</v>
      </c>
      <c r="CM618" s="697">
        <f>[52]ACCOUNTALLOC!CM618</f>
        <v>202.3633321183928</v>
      </c>
      <c r="CN618" s="698">
        <f>[52]ACCOUNTALLOC!CN618</f>
        <v>0</v>
      </c>
      <c r="CO618" s="697">
        <f>[52]ACCOUNTALLOC!CO618</f>
        <v>163.64237381930863</v>
      </c>
      <c r="CP618" s="697">
        <f>[52]ACCOUNTALLOC!CP618</f>
        <v>0</v>
      </c>
      <c r="CQ618" s="697">
        <f>[52]ACCOUNTALLOC!CQ618</f>
        <v>0</v>
      </c>
      <c r="CR618" s="697">
        <f>[52]ACCOUNTALLOC!CR618</f>
        <v>0</v>
      </c>
      <c r="CS618" s="697">
        <f>[52]ACCOUNTALLOC!CS618</f>
        <v>0</v>
      </c>
      <c r="CT618" s="697">
        <f>[52]ACCOUNTALLOC!CT618</f>
        <v>0</v>
      </c>
      <c r="CU618" s="697">
        <f>[52]ACCOUNTALLOC!CU618</f>
        <v>163.64237381930863</v>
      </c>
      <c r="CW618" s="65">
        <f>[52]ACCOUNTALLOC!CW604</f>
        <v>0</v>
      </c>
      <c r="CX618" s="65">
        <f>[52]ACCOUNTALLOC!CX604</f>
        <v>0</v>
      </c>
      <c r="CY618" s="65">
        <f>[52]ACCOUNTALLOC!CY604</f>
        <v>0</v>
      </c>
      <c r="CZ618" s="65">
        <f>[52]ACCOUNTALLOC!CZ604</f>
        <v>0</v>
      </c>
      <c r="DA618" s="65">
        <f>[52]ACCOUNTALLOC!DA604</f>
        <v>0</v>
      </c>
      <c r="DB618" s="65">
        <f>[52]ACCOUNTALLOC!DB604</f>
        <v>0</v>
      </c>
      <c r="DC618" s="65">
        <f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>[52]ACCOUNTALLOC!E619</f>
        <v>102266.78562523102</v>
      </c>
      <c r="F619" s="697">
        <f>[52]ACCOUNTALLOC!F619</f>
        <v>93692.49966353226</v>
      </c>
      <c r="G619" s="697">
        <f>[52]ACCOUNTALLOC!G619</f>
        <v>49963.48780031105</v>
      </c>
      <c r="H619" s="697">
        <f>[52]ACCOUNTALLOC!H619</f>
        <v>0</v>
      </c>
      <c r="I619" s="697">
        <f>[52]ACCOUNTALLOC!I619</f>
        <v>0</v>
      </c>
      <c r="J619" s="697">
        <f>[52]ACCOUNTALLOC!J619</f>
        <v>0</v>
      </c>
      <c r="K619" s="697">
        <f>[52]ACCOUNTALLOC!K619</f>
        <v>245922.77308907436</v>
      </c>
      <c r="L619" s="698"/>
      <c r="M619" s="697">
        <f>[52]ACCOUNTALLOC!M619</f>
        <v>19411.940617184162</v>
      </c>
      <c r="N619" s="697">
        <f>[52]ACCOUNTALLOC!N619</f>
        <v>23806.16478958711</v>
      </c>
      <c r="O619" s="697">
        <f>[52]ACCOUNTALLOC!O619</f>
        <v>5661.6657256271646</v>
      </c>
      <c r="P619" s="697">
        <f>[52]ACCOUNTALLOC!P619</f>
        <v>0</v>
      </c>
      <c r="Q619" s="697">
        <f>[52]ACCOUNTALLOC!Q619</f>
        <v>0</v>
      </c>
      <c r="R619" s="697">
        <f>[52]ACCOUNTALLOC!R619</f>
        <v>0</v>
      </c>
      <c r="S619" s="697">
        <f>[52]ACCOUNTALLOC!S619</f>
        <v>48879.771132398433</v>
      </c>
      <c r="T619" s="698"/>
      <c r="U619" s="697">
        <f>[52]ACCOUNTALLOC!U619</f>
        <v>17081.035784983938</v>
      </c>
      <c r="V619" s="697">
        <f>[52]ACCOUNTALLOC!V619</f>
        <v>26474.278318122408</v>
      </c>
      <c r="W619" s="697">
        <f>[52]ACCOUNTALLOC!W619</f>
        <v>812.1933375531263</v>
      </c>
      <c r="X619" s="697">
        <f>[52]ACCOUNTALLOC!X619</f>
        <v>0</v>
      </c>
      <c r="Y619" s="697">
        <f>[52]ACCOUNTALLOC!Y619</f>
        <v>0</v>
      </c>
      <c r="Z619" s="697">
        <f>[52]ACCOUNTALLOC!Z619</f>
        <v>0</v>
      </c>
      <c r="AA619" s="697">
        <f>[52]ACCOUNTALLOC!AA619</f>
        <v>44367.507440659472</v>
      </c>
      <c r="AB619" s="698"/>
      <c r="AC619" s="697">
        <f>[52]ACCOUNTALLOC!AC619</f>
        <v>7722.8615996027083</v>
      </c>
      <c r="AD619" s="697">
        <f>[52]ACCOUNTALLOC!AD619</f>
        <v>17085.594284327937</v>
      </c>
      <c r="AE619" s="697">
        <f>[52]ACCOUNTALLOC!AE619</f>
        <v>429.01695082065373</v>
      </c>
      <c r="AF619" s="697">
        <f>[52]ACCOUNTALLOC!AF619</f>
        <v>0</v>
      </c>
      <c r="AG619" s="697">
        <f>[52]ACCOUNTALLOC!AG619</f>
        <v>0</v>
      </c>
      <c r="AH619" s="697">
        <f>[52]ACCOUNTALLOC!AH619</f>
        <v>0</v>
      </c>
      <c r="AI619" s="697">
        <f>[52]ACCOUNTALLOC!AI619</f>
        <v>25237.472834751297</v>
      </c>
      <c r="AJ619" s="698"/>
      <c r="AK619" s="697">
        <f>[52]ACCOUNTALLOC!AK619</f>
        <v>5998.5459523714208</v>
      </c>
      <c r="AL619" s="697">
        <f>[52]ACCOUNTALLOC!AL619</f>
        <v>11887.17902118134</v>
      </c>
      <c r="AM619" s="697">
        <f>[52]ACCOUNTALLOC!AM619</f>
        <v>967.36582476273543</v>
      </c>
      <c r="AN619" s="697">
        <f>[52]ACCOUNTALLOC!AN619</f>
        <v>0</v>
      </c>
      <c r="AO619" s="697">
        <f>[52]ACCOUNTALLOC!AO619</f>
        <v>0</v>
      </c>
      <c r="AP619" s="697">
        <f>[52]ACCOUNTALLOC!AP619</f>
        <v>0</v>
      </c>
      <c r="AQ619" s="697">
        <f>[52]ACCOUNTALLOC!AQ619</f>
        <v>18853.090798315498</v>
      </c>
      <c r="AR619" s="698"/>
      <c r="AS619" s="697">
        <f>[52]ACCOUNTALLOC!AS619</f>
        <v>59.519701265065592</v>
      </c>
      <c r="AT619" s="697">
        <f>[52]ACCOUNTALLOC!AT619</f>
        <v>37.535055892947014</v>
      </c>
      <c r="AU619" s="697">
        <f>[52]ACCOUNTALLOC!AU619</f>
        <v>1.8450710954978815</v>
      </c>
      <c r="AV619" s="697">
        <f>[52]ACCOUNTALLOC!AV619</f>
        <v>0</v>
      </c>
      <c r="AW619" s="697">
        <f>[52]ACCOUNTALLOC!AW619</f>
        <v>0</v>
      </c>
      <c r="AX619" s="697">
        <f>[52]ACCOUNTALLOC!AX619</f>
        <v>0</v>
      </c>
      <c r="AY619" s="697">
        <f>[52]ACCOUNTALLOC!AY619</f>
        <v>98.899828253510492</v>
      </c>
      <c r="AZ619" s="698"/>
      <c r="BA619" s="697">
        <f>[52]ACCOUNTALLOC!BA619</f>
        <v>1149.7500860014702</v>
      </c>
      <c r="BB619" s="697">
        <f>[52]ACCOUNTALLOC!BB619</f>
        <v>1035.9493294029944</v>
      </c>
      <c r="BC619" s="697">
        <f>[52]ACCOUNTALLOC!BC619</f>
        <v>191.73778353344778</v>
      </c>
      <c r="BD619" s="697">
        <f>[52]ACCOUNTALLOC!BD619</f>
        <v>0</v>
      </c>
      <c r="BE619" s="697">
        <f>[52]ACCOUNTALLOC!BE619</f>
        <v>0</v>
      </c>
      <c r="BF619" s="697">
        <f>[52]ACCOUNTALLOC!BF619</f>
        <v>0</v>
      </c>
      <c r="BG619" s="697">
        <f>[52]ACCOUNTALLOC!BG619</f>
        <v>2377.4371989379124</v>
      </c>
      <c r="BH619" s="698"/>
      <c r="BI619" s="697">
        <f>[52]ACCOUNTALLOC!BI619</f>
        <v>1850.7780716742332</v>
      </c>
      <c r="BJ619" s="697">
        <f>[52]ACCOUNTALLOC!BJ619</f>
        <v>527.01000165785001</v>
      </c>
      <c r="BK619" s="697">
        <f>[52]ACCOUNTALLOC!BK619</f>
        <v>83.230004759133664</v>
      </c>
      <c r="BL619" s="697">
        <f>[52]ACCOUNTALLOC!BL619</f>
        <v>0</v>
      </c>
      <c r="BM619" s="697">
        <f>[52]ACCOUNTALLOC!BM619</f>
        <v>0</v>
      </c>
      <c r="BN619" s="697">
        <f>[52]ACCOUNTALLOC!BN619</f>
        <v>0</v>
      </c>
      <c r="BO619" s="697">
        <f>[52]ACCOUNTALLOC!BO619</f>
        <v>2461.0180780912169</v>
      </c>
      <c r="BP619" s="698"/>
      <c r="BQ619" s="697">
        <f>[52]ACCOUNTALLOC!BQ619</f>
        <v>1075.6800811671831</v>
      </c>
      <c r="BR619" s="697">
        <f>[52]ACCOUNTALLOC!BR619</f>
        <v>5145.2543966502317</v>
      </c>
      <c r="BS619" s="697">
        <f>[52]ACCOUNTALLOC!BS619</f>
        <v>96.851147555986486</v>
      </c>
      <c r="BT619" s="697">
        <f>[52]ACCOUNTALLOC!BT619</f>
        <v>0</v>
      </c>
      <c r="BU619" s="697">
        <f>[52]ACCOUNTALLOC!BU619</f>
        <v>0</v>
      </c>
      <c r="BV619" s="697">
        <f>[52]ACCOUNTALLOC!BV619</f>
        <v>0</v>
      </c>
      <c r="BW619" s="697">
        <f>[52]ACCOUNTALLOC!BW619</f>
        <v>6317.7856253734008</v>
      </c>
      <c r="BX619" s="698"/>
      <c r="BY619" s="697">
        <f>[52]ACCOUNTALLOC!BY619</f>
        <v>492.06402407081589</v>
      </c>
      <c r="BZ619" s="697">
        <f>[52]ACCOUNTALLOC!BZ619</f>
        <v>3110.3695447048158</v>
      </c>
      <c r="CA619" s="697">
        <f>[52]ACCOUNTALLOC!CA619</f>
        <v>168.85141278575551</v>
      </c>
      <c r="CB619" s="697">
        <f>[52]ACCOUNTALLOC!CB619</f>
        <v>0</v>
      </c>
      <c r="CC619" s="697">
        <f>[52]ACCOUNTALLOC!CC619</f>
        <v>0</v>
      </c>
      <c r="CD619" s="697">
        <f>[52]ACCOUNTALLOC!CD619</f>
        <v>0</v>
      </c>
      <c r="CE619" s="697">
        <f>[52]ACCOUNTALLOC!CE619</f>
        <v>3771.2849815613872</v>
      </c>
      <c r="CF619" s="698"/>
      <c r="CG619" s="697">
        <f>[52]ACCOUNTALLOC!CG619</f>
        <v>869.17150579620056</v>
      </c>
      <c r="CH619" s="697">
        <f>[52]ACCOUNTALLOC!CH619</f>
        <v>619.552416698971</v>
      </c>
      <c r="CI619" s="697">
        <f>[52]ACCOUNTALLOC!CI619</f>
        <v>4051.9266421238995</v>
      </c>
      <c r="CJ619" s="697">
        <f>[52]ACCOUNTALLOC!CJ619</f>
        <v>0</v>
      </c>
      <c r="CK619" s="697">
        <f>[52]ACCOUNTALLOC!CK619</f>
        <v>0</v>
      </c>
      <c r="CL619" s="697">
        <f>[52]ACCOUNTALLOC!CL619</f>
        <v>0</v>
      </c>
      <c r="CM619" s="697">
        <f>[52]ACCOUNTALLOC!CM619</f>
        <v>5540.6505646190708</v>
      </c>
      <c r="CN619" s="698">
        <f>[52]ACCOUNTALLOC!CN619</f>
        <v>0</v>
      </c>
      <c r="CO619" s="697">
        <f>[52]ACCOUNTALLOC!CO619</f>
        <v>54.521453736622618</v>
      </c>
      <c r="CP619" s="697">
        <f>[52]ACCOUNTALLOC!CP619</f>
        <v>60.634825491377939</v>
      </c>
      <c r="CQ619" s="697">
        <f>[52]ACCOUNTALLOC!CQ619</f>
        <v>0.51214873656060089</v>
      </c>
      <c r="CR619" s="697">
        <f>[52]ACCOUNTALLOC!CR619</f>
        <v>0</v>
      </c>
      <c r="CS619" s="697">
        <f>[52]ACCOUNTALLOC!CS619</f>
        <v>0</v>
      </c>
      <c r="CT619" s="697">
        <f>[52]ACCOUNTALLOC!CT619</f>
        <v>0</v>
      </c>
      <c r="CU619" s="697">
        <f>[52]ACCOUNTALLOC!CU619</f>
        <v>115.66842796456116</v>
      </c>
      <c r="CW619" s="65">
        <f>[52]ACCOUNTALLOC!CW605</f>
        <v>0</v>
      </c>
      <c r="CX619" s="65">
        <f>[52]ACCOUNTALLOC!CX605</f>
        <v>0</v>
      </c>
      <c r="CY619" s="65">
        <f>[52]ACCOUNTALLOC!CY605</f>
        <v>0</v>
      </c>
      <c r="CZ619" s="65">
        <f>[52]ACCOUNTALLOC!CZ605</f>
        <v>0</v>
      </c>
      <c r="DA619" s="65">
        <f>[52]ACCOUNTALLOC!DA605</f>
        <v>0</v>
      </c>
      <c r="DB619" s="65">
        <f>[52]ACCOUNTALLOC!DB605</f>
        <v>0</v>
      </c>
      <c r="DC619" s="65">
        <f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>[52]ACCOUNTALLOC!E620</f>
        <v>24598.306988537828</v>
      </c>
      <c r="F620" s="697">
        <f>[52]ACCOUNTALLOC!F620</f>
        <v>0</v>
      </c>
      <c r="G620" s="697">
        <f>[52]ACCOUNTALLOC!G620</f>
        <v>0</v>
      </c>
      <c r="H620" s="697">
        <f>[52]ACCOUNTALLOC!H620</f>
        <v>0</v>
      </c>
      <c r="I620" s="697">
        <f>[52]ACCOUNTALLOC!I620</f>
        <v>0</v>
      </c>
      <c r="J620" s="697">
        <f>[52]ACCOUNTALLOC!J620</f>
        <v>0</v>
      </c>
      <c r="K620" s="697">
        <f>[52]ACCOUNTALLOC!K620</f>
        <v>24598.306988537828</v>
      </c>
      <c r="L620" s="698"/>
      <c r="M620" s="697">
        <f>[52]ACCOUNTALLOC!M620</f>
        <v>4494.5346842932468</v>
      </c>
      <c r="N620" s="697">
        <f>[52]ACCOUNTALLOC!N620</f>
        <v>0</v>
      </c>
      <c r="O620" s="697">
        <f>[52]ACCOUNTALLOC!O620</f>
        <v>0</v>
      </c>
      <c r="P620" s="697">
        <f>[52]ACCOUNTALLOC!P620</f>
        <v>0</v>
      </c>
      <c r="Q620" s="697">
        <f>[52]ACCOUNTALLOC!Q620</f>
        <v>0</v>
      </c>
      <c r="R620" s="697">
        <f>[52]ACCOUNTALLOC!R620</f>
        <v>0</v>
      </c>
      <c r="S620" s="697">
        <f>[52]ACCOUNTALLOC!S620</f>
        <v>4494.5346842932468</v>
      </c>
      <c r="T620" s="698"/>
      <c r="U620" s="697">
        <f>[52]ACCOUNTALLOC!U620</f>
        <v>3494.1838167810988</v>
      </c>
      <c r="V620" s="697">
        <f>[52]ACCOUNTALLOC!V620</f>
        <v>0</v>
      </c>
      <c r="W620" s="697">
        <f>[52]ACCOUNTALLOC!W620</f>
        <v>0</v>
      </c>
      <c r="X620" s="697">
        <f>[52]ACCOUNTALLOC!X620</f>
        <v>0</v>
      </c>
      <c r="Y620" s="697">
        <f>[52]ACCOUNTALLOC!Y620</f>
        <v>0</v>
      </c>
      <c r="Z620" s="697">
        <f>[52]ACCOUNTALLOC!Z620</f>
        <v>0</v>
      </c>
      <c r="AA620" s="697">
        <f>[52]ACCOUNTALLOC!AA620</f>
        <v>3494.1838167810988</v>
      </c>
      <c r="AB620" s="698"/>
      <c r="AC620" s="697">
        <f>[52]ACCOUNTALLOC!AC620</f>
        <v>1382.2443558334851</v>
      </c>
      <c r="AD620" s="697">
        <f>[52]ACCOUNTALLOC!AD620</f>
        <v>0</v>
      </c>
      <c r="AE620" s="697">
        <f>[52]ACCOUNTALLOC!AE620</f>
        <v>0</v>
      </c>
      <c r="AF620" s="697">
        <f>[52]ACCOUNTALLOC!AF620</f>
        <v>0</v>
      </c>
      <c r="AG620" s="697">
        <f>[52]ACCOUNTALLOC!AG620</f>
        <v>0</v>
      </c>
      <c r="AH620" s="697">
        <f>[52]ACCOUNTALLOC!AH620</f>
        <v>0</v>
      </c>
      <c r="AI620" s="697">
        <f>[52]ACCOUNTALLOC!AI620</f>
        <v>1382.2443558334851</v>
      </c>
      <c r="AJ620" s="698"/>
      <c r="AK620" s="697">
        <f>[52]ACCOUNTALLOC!AK620</f>
        <v>1293.8420895985823</v>
      </c>
      <c r="AL620" s="697">
        <f>[52]ACCOUNTALLOC!AL620</f>
        <v>0</v>
      </c>
      <c r="AM620" s="697">
        <f>[52]ACCOUNTALLOC!AM620</f>
        <v>0</v>
      </c>
      <c r="AN620" s="697">
        <f>[52]ACCOUNTALLOC!AN620</f>
        <v>0</v>
      </c>
      <c r="AO620" s="697">
        <f>[52]ACCOUNTALLOC!AO620</f>
        <v>0</v>
      </c>
      <c r="AP620" s="697">
        <f>[52]ACCOUNTALLOC!AP620</f>
        <v>0</v>
      </c>
      <c r="AQ620" s="697">
        <f>[52]ACCOUNTALLOC!AQ620</f>
        <v>1293.8420895985823</v>
      </c>
      <c r="AR620" s="698"/>
      <c r="AS620" s="697">
        <f>[52]ACCOUNTALLOC!AS620</f>
        <v>32.406994597060802</v>
      </c>
      <c r="AT620" s="697">
        <f>[52]ACCOUNTALLOC!AT620</f>
        <v>0</v>
      </c>
      <c r="AU620" s="697">
        <f>[52]ACCOUNTALLOC!AU620</f>
        <v>0</v>
      </c>
      <c r="AV620" s="697">
        <f>[52]ACCOUNTALLOC!AV620</f>
        <v>0</v>
      </c>
      <c r="AW620" s="697">
        <f>[52]ACCOUNTALLOC!AW620</f>
        <v>0</v>
      </c>
      <c r="AX620" s="697">
        <f>[52]ACCOUNTALLOC!AX620</f>
        <v>0</v>
      </c>
      <c r="AY620" s="697">
        <f>[52]ACCOUNTALLOC!AY620</f>
        <v>32.406994597060802</v>
      </c>
      <c r="AZ620" s="698"/>
      <c r="BA620" s="697">
        <f>[52]ACCOUNTALLOC!BA620</f>
        <v>348.66197948120953</v>
      </c>
      <c r="BB620" s="697">
        <f>[52]ACCOUNTALLOC!BB620</f>
        <v>0</v>
      </c>
      <c r="BC620" s="697">
        <f>[52]ACCOUNTALLOC!BC620</f>
        <v>0</v>
      </c>
      <c r="BD620" s="697">
        <f>[52]ACCOUNTALLOC!BD620</f>
        <v>0</v>
      </c>
      <c r="BE620" s="697">
        <f>[52]ACCOUNTALLOC!BE620</f>
        <v>0</v>
      </c>
      <c r="BF620" s="697">
        <f>[52]ACCOUNTALLOC!BF620</f>
        <v>0</v>
      </c>
      <c r="BG620" s="697">
        <f>[52]ACCOUNTALLOC!BG620</f>
        <v>348.66197948120953</v>
      </c>
      <c r="BH620" s="698"/>
      <c r="BI620" s="697">
        <f>[52]ACCOUNTALLOC!BI620</f>
        <v>3.0345963750354334</v>
      </c>
      <c r="BJ620" s="697">
        <f>[52]ACCOUNTALLOC!BJ620</f>
        <v>0</v>
      </c>
      <c r="BK620" s="697">
        <f>[52]ACCOUNTALLOC!BK620</f>
        <v>0</v>
      </c>
      <c r="BL620" s="697">
        <f>[52]ACCOUNTALLOC!BL620</f>
        <v>0</v>
      </c>
      <c r="BM620" s="697">
        <f>[52]ACCOUNTALLOC!BM620</f>
        <v>0</v>
      </c>
      <c r="BN620" s="697">
        <f>[52]ACCOUNTALLOC!BN620</f>
        <v>0</v>
      </c>
      <c r="BO620" s="697">
        <f>[52]ACCOUNTALLOC!BO620</f>
        <v>3.0345963750354334</v>
      </c>
      <c r="BP620" s="698"/>
      <c r="BQ620" s="697">
        <f>[52]ACCOUNTALLOC!BQ620</f>
        <v>0</v>
      </c>
      <c r="BR620" s="697">
        <f>[52]ACCOUNTALLOC!BR620</f>
        <v>0</v>
      </c>
      <c r="BS620" s="697">
        <f>[52]ACCOUNTALLOC!BS620</f>
        <v>0</v>
      </c>
      <c r="BT620" s="697">
        <f>[52]ACCOUNTALLOC!BT620</f>
        <v>0</v>
      </c>
      <c r="BU620" s="697">
        <f>[52]ACCOUNTALLOC!BU620</f>
        <v>0</v>
      </c>
      <c r="BV620" s="697">
        <f>[52]ACCOUNTALLOC!BV620</f>
        <v>0</v>
      </c>
      <c r="BW620" s="697">
        <f>[52]ACCOUNTALLOC!BW620</f>
        <v>0</v>
      </c>
      <c r="BX620" s="698"/>
      <c r="BY620" s="697">
        <f>[52]ACCOUNTALLOC!BY620</f>
        <v>0</v>
      </c>
      <c r="BZ620" s="697">
        <f>[52]ACCOUNTALLOC!BZ620</f>
        <v>0</v>
      </c>
      <c r="CA620" s="697">
        <f>[52]ACCOUNTALLOC!CA620</f>
        <v>0</v>
      </c>
      <c r="CB620" s="697">
        <f>[52]ACCOUNTALLOC!CB620</f>
        <v>0</v>
      </c>
      <c r="CC620" s="697">
        <f>[52]ACCOUNTALLOC!CC620</f>
        <v>0</v>
      </c>
      <c r="CD620" s="697">
        <f>[52]ACCOUNTALLOC!CD620</f>
        <v>0</v>
      </c>
      <c r="CE620" s="697">
        <f>[52]ACCOUNTALLOC!CE620</f>
        <v>0</v>
      </c>
      <c r="CF620" s="698"/>
      <c r="CG620" s="697">
        <f>[52]ACCOUNTALLOC!CG620</f>
        <v>21.616612546490781</v>
      </c>
      <c r="CH620" s="697">
        <f>[52]ACCOUNTALLOC!CH620</f>
        <v>0</v>
      </c>
      <c r="CI620" s="697">
        <f>[52]ACCOUNTALLOC!CI620</f>
        <v>0</v>
      </c>
      <c r="CJ620" s="697">
        <f>[52]ACCOUNTALLOC!CJ620</f>
        <v>0</v>
      </c>
      <c r="CK620" s="697">
        <f>[52]ACCOUNTALLOC!CK620</f>
        <v>0</v>
      </c>
      <c r="CL620" s="697">
        <f>[52]ACCOUNTALLOC!CL620</f>
        <v>0</v>
      </c>
      <c r="CM620" s="697">
        <f>[52]ACCOUNTALLOC!CM620</f>
        <v>21.616612546490781</v>
      </c>
      <c r="CN620" s="698">
        <f>[52]ACCOUNTALLOC!CN620</f>
        <v>0</v>
      </c>
      <c r="CO620" s="697">
        <f>[52]ACCOUNTALLOC!CO620</f>
        <v>24.62788195595218</v>
      </c>
      <c r="CP620" s="697">
        <f>[52]ACCOUNTALLOC!CP620</f>
        <v>0</v>
      </c>
      <c r="CQ620" s="697">
        <f>[52]ACCOUNTALLOC!CQ620</f>
        <v>0</v>
      </c>
      <c r="CR620" s="697">
        <f>[52]ACCOUNTALLOC!CR620</f>
        <v>0</v>
      </c>
      <c r="CS620" s="697">
        <f>[52]ACCOUNTALLOC!CS620</f>
        <v>0</v>
      </c>
      <c r="CT620" s="697">
        <f>[52]ACCOUNTALLOC!CT620</f>
        <v>0</v>
      </c>
      <c r="CU620" s="697">
        <f>[52]ACCOUNTALLOC!CU620</f>
        <v>24.62788195595218</v>
      </c>
      <c r="CW620" s="65">
        <f>[52]ACCOUNTALLOC!CW606</f>
        <v>0</v>
      </c>
      <c r="CX620" s="65">
        <f>[52]ACCOUNTALLOC!CX606</f>
        <v>0</v>
      </c>
      <c r="CY620" s="65">
        <f>[52]ACCOUNTALLOC!CY606</f>
        <v>0</v>
      </c>
      <c r="CZ620" s="65">
        <f>[52]ACCOUNTALLOC!CZ606</f>
        <v>0</v>
      </c>
      <c r="DA620" s="65">
        <f>[52]ACCOUNTALLOC!DA606</f>
        <v>0</v>
      </c>
      <c r="DB620" s="65">
        <f>[52]ACCOUNTALLOC!DB606</f>
        <v>0</v>
      </c>
      <c r="DC620" s="65">
        <f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>[52]ACCOUNTALLOC!E621</f>
        <v>1358570.5123974937</v>
      </c>
      <c r="F621" s="697">
        <f>[52]ACCOUNTALLOC!F621</f>
        <v>9929283.6419677418</v>
      </c>
      <c r="G621" s="697">
        <f>[52]ACCOUNTALLOC!G621</f>
        <v>0</v>
      </c>
      <c r="H621" s="697">
        <f>[52]ACCOUNTALLOC!H621</f>
        <v>0</v>
      </c>
      <c r="I621" s="697">
        <f>[52]ACCOUNTALLOC!I621</f>
        <v>0</v>
      </c>
      <c r="J621" s="697">
        <f>[52]ACCOUNTALLOC!J621</f>
        <v>0</v>
      </c>
      <c r="K621" s="697">
        <f>[52]ACCOUNTALLOC!K621</f>
        <v>11287854.154365236</v>
      </c>
      <c r="L621" s="698"/>
      <c r="M621" s="697">
        <f>[52]ACCOUNTALLOC!M621</f>
        <v>313222.49711982929</v>
      </c>
      <c r="N621" s="697">
        <f>[52]ACCOUNTALLOC!N621</f>
        <v>2522914.4645741661</v>
      </c>
      <c r="O621" s="697">
        <f>[52]ACCOUNTALLOC!O621</f>
        <v>0</v>
      </c>
      <c r="P621" s="697">
        <f>[52]ACCOUNTALLOC!P621</f>
        <v>0</v>
      </c>
      <c r="Q621" s="697">
        <f>[52]ACCOUNTALLOC!Q621</f>
        <v>0</v>
      </c>
      <c r="R621" s="697">
        <f>[52]ACCOUNTALLOC!R621</f>
        <v>0</v>
      </c>
      <c r="S621" s="697">
        <f>[52]ACCOUNTALLOC!S621</f>
        <v>2836136.9616939956</v>
      </c>
      <c r="T621" s="698"/>
      <c r="U621" s="697">
        <f>[52]ACCOUNTALLOC!U621</f>
        <v>335253.94369516778</v>
      </c>
      <c r="V621" s="697">
        <f>[52]ACCOUNTALLOC!V621</f>
        <v>2805674.088972467</v>
      </c>
      <c r="W621" s="697">
        <f>[52]ACCOUNTALLOC!W621</f>
        <v>0</v>
      </c>
      <c r="X621" s="697">
        <f>[52]ACCOUNTALLOC!X621</f>
        <v>0</v>
      </c>
      <c r="Y621" s="697">
        <f>[52]ACCOUNTALLOC!Y621</f>
        <v>0</v>
      </c>
      <c r="Z621" s="697">
        <f>[52]ACCOUNTALLOC!Z621</f>
        <v>0</v>
      </c>
      <c r="AA621" s="697">
        <f>[52]ACCOUNTALLOC!AA621</f>
        <v>3140928.032667635</v>
      </c>
      <c r="AB621" s="698"/>
      <c r="AC621" s="697">
        <f>[52]ACCOUNTALLOC!AC621</f>
        <v>176148.40716369735</v>
      </c>
      <c r="AD621" s="697">
        <f>[52]ACCOUNTALLOC!AD621</f>
        <v>1810686.1536399652</v>
      </c>
      <c r="AE621" s="697">
        <f>[52]ACCOUNTALLOC!AE621</f>
        <v>0</v>
      </c>
      <c r="AF621" s="697">
        <f>[52]ACCOUNTALLOC!AF621</f>
        <v>0</v>
      </c>
      <c r="AG621" s="697">
        <f>[52]ACCOUNTALLOC!AG621</f>
        <v>0</v>
      </c>
      <c r="AH621" s="697">
        <f>[52]ACCOUNTALLOC!AH621</f>
        <v>0</v>
      </c>
      <c r="AI621" s="697">
        <f>[52]ACCOUNTALLOC!AI621</f>
        <v>1986834.5608036625</v>
      </c>
      <c r="AJ621" s="698"/>
      <c r="AK621" s="697">
        <f>[52]ACCOUNTALLOC!AK621</f>
        <v>124435.220296789</v>
      </c>
      <c r="AL621" s="697">
        <f>[52]ACCOUNTALLOC!AL621</f>
        <v>1259771.8347576442</v>
      </c>
      <c r="AM621" s="697">
        <f>[52]ACCOUNTALLOC!AM621</f>
        <v>0</v>
      </c>
      <c r="AN621" s="697">
        <f>[52]ACCOUNTALLOC!AN621</f>
        <v>0</v>
      </c>
      <c r="AO621" s="697">
        <f>[52]ACCOUNTALLOC!AO621</f>
        <v>0</v>
      </c>
      <c r="AP621" s="697">
        <f>[52]ACCOUNTALLOC!AP621</f>
        <v>0</v>
      </c>
      <c r="AQ621" s="697">
        <f>[52]ACCOUNTALLOC!AQ621</f>
        <v>1384207.0550544332</v>
      </c>
      <c r="AR621" s="698"/>
      <c r="AS621" s="697">
        <f>[52]ACCOUNTALLOC!AS621</f>
        <v>4.2524871317853314</v>
      </c>
      <c r="AT621" s="697">
        <f>[52]ACCOUNTALLOC!AT621</f>
        <v>3977.866081240305</v>
      </c>
      <c r="AU621" s="697">
        <f>[52]ACCOUNTALLOC!AU621</f>
        <v>0</v>
      </c>
      <c r="AV621" s="697">
        <f>[52]ACCOUNTALLOC!AV621</f>
        <v>0</v>
      </c>
      <c r="AW621" s="697">
        <f>[52]ACCOUNTALLOC!AW621</f>
        <v>0</v>
      </c>
      <c r="AX621" s="697">
        <f>[52]ACCOUNTALLOC!AX621</f>
        <v>0</v>
      </c>
      <c r="AY621" s="697">
        <f>[52]ACCOUNTALLOC!AY621</f>
        <v>3982.1185683720905</v>
      </c>
      <c r="AZ621" s="698"/>
      <c r="BA621" s="697">
        <f>[52]ACCOUNTALLOC!BA621</f>
        <v>0</v>
      </c>
      <c r="BB621" s="697">
        <f>[52]ACCOUNTALLOC!BB621</f>
        <v>109787.17365091598</v>
      </c>
      <c r="BC621" s="697">
        <f>[52]ACCOUNTALLOC!BC621</f>
        <v>0</v>
      </c>
      <c r="BD621" s="697">
        <f>[52]ACCOUNTALLOC!BD621</f>
        <v>0</v>
      </c>
      <c r="BE621" s="697">
        <f>[52]ACCOUNTALLOC!BE621</f>
        <v>0</v>
      </c>
      <c r="BF621" s="697">
        <f>[52]ACCOUNTALLOC!BF621</f>
        <v>0</v>
      </c>
      <c r="BG621" s="697">
        <f>[52]ACCOUNTALLOC!BG621</f>
        <v>109787.17365091598</v>
      </c>
      <c r="BH621" s="698"/>
      <c r="BI621" s="697">
        <f>[52]ACCOUNTALLOC!BI621</f>
        <v>0</v>
      </c>
      <c r="BJ621" s="697">
        <f>[52]ACCOUNTALLOC!BJ621</f>
        <v>0</v>
      </c>
      <c r="BK621" s="697">
        <f>[52]ACCOUNTALLOC!BK621</f>
        <v>0</v>
      </c>
      <c r="BL621" s="697">
        <f>[52]ACCOUNTALLOC!BL621</f>
        <v>0</v>
      </c>
      <c r="BM621" s="697">
        <f>[52]ACCOUNTALLOC!BM621</f>
        <v>0</v>
      </c>
      <c r="BN621" s="697">
        <f>[52]ACCOUNTALLOC!BN621</f>
        <v>0</v>
      </c>
      <c r="BO621" s="697">
        <f>[52]ACCOUNTALLOC!BO621</f>
        <v>0</v>
      </c>
      <c r="BP621" s="698"/>
      <c r="BQ621" s="697">
        <f>[52]ACCOUNTALLOC!BQ621</f>
        <v>42265.382107701538</v>
      </c>
      <c r="BR621" s="697">
        <f>[52]ACCOUNTALLOC!BR621</f>
        <v>545280.47066617967</v>
      </c>
      <c r="BS621" s="697">
        <f>[52]ACCOUNTALLOC!BS621</f>
        <v>0</v>
      </c>
      <c r="BT621" s="697">
        <f>[52]ACCOUNTALLOC!BT621</f>
        <v>0</v>
      </c>
      <c r="BU621" s="697">
        <f>[52]ACCOUNTALLOC!BU621</f>
        <v>0</v>
      </c>
      <c r="BV621" s="697">
        <f>[52]ACCOUNTALLOC!BV621</f>
        <v>0</v>
      </c>
      <c r="BW621" s="697">
        <f>[52]ACCOUNTALLOC!BW621</f>
        <v>587545.85277388117</v>
      </c>
      <c r="BX621" s="698"/>
      <c r="BY621" s="697">
        <f>[52]ACCOUNTALLOC!BY621</f>
        <v>0</v>
      </c>
      <c r="BZ621" s="697">
        <f>[52]ACCOUNTALLOC!BZ621</f>
        <v>0</v>
      </c>
      <c r="CA621" s="697">
        <f>[52]ACCOUNTALLOC!CA621</f>
        <v>0</v>
      </c>
      <c r="CB621" s="697">
        <f>[52]ACCOUNTALLOC!CB621</f>
        <v>0</v>
      </c>
      <c r="CC621" s="697">
        <f>[52]ACCOUNTALLOC!CC621</f>
        <v>0</v>
      </c>
      <c r="CD621" s="697">
        <f>[52]ACCOUNTALLOC!CD621</f>
        <v>0</v>
      </c>
      <c r="CE621" s="697">
        <f>[52]ACCOUNTALLOC!CE621</f>
        <v>0</v>
      </c>
      <c r="CF621" s="698"/>
      <c r="CG621" s="697">
        <f>[52]ACCOUNTALLOC!CG621</f>
        <v>4895.6921584088068</v>
      </c>
      <c r="CH621" s="697">
        <f>[52]ACCOUNTALLOC!CH621</f>
        <v>65658.528682260061</v>
      </c>
      <c r="CI621" s="697">
        <f>[52]ACCOUNTALLOC!CI621</f>
        <v>0</v>
      </c>
      <c r="CJ621" s="697">
        <f>[52]ACCOUNTALLOC!CJ621</f>
        <v>0</v>
      </c>
      <c r="CK621" s="697">
        <f>[52]ACCOUNTALLOC!CK621</f>
        <v>0</v>
      </c>
      <c r="CL621" s="697">
        <f>[52]ACCOUNTALLOC!CL621</f>
        <v>0</v>
      </c>
      <c r="CM621" s="697">
        <f>[52]ACCOUNTALLOC!CM621</f>
        <v>70554.220840668873</v>
      </c>
      <c r="CN621" s="698">
        <f>[52]ACCOUNTALLOC!CN621</f>
        <v>0</v>
      </c>
      <c r="CO621" s="697">
        <f>[52]ACCOUNTALLOC!CO621</f>
        <v>867.70558569532</v>
      </c>
      <c r="CP621" s="697">
        <f>[52]ACCOUNTALLOC!CP621</f>
        <v>6425.918649275256</v>
      </c>
      <c r="CQ621" s="697">
        <f>[52]ACCOUNTALLOC!CQ621</f>
        <v>0</v>
      </c>
      <c r="CR621" s="697">
        <f>[52]ACCOUNTALLOC!CR621</f>
        <v>0</v>
      </c>
      <c r="CS621" s="697">
        <f>[52]ACCOUNTALLOC!CS621</f>
        <v>0</v>
      </c>
      <c r="CT621" s="697">
        <f>[52]ACCOUNTALLOC!CT621</f>
        <v>0</v>
      </c>
      <c r="CU621" s="697">
        <f>[52]ACCOUNTALLOC!CU621</f>
        <v>7293.6242349705763</v>
      </c>
      <c r="CW621" s="65">
        <f>[52]ACCOUNTALLOC!CW607</f>
        <v>0</v>
      </c>
      <c r="CX621" s="65">
        <f>[52]ACCOUNTALLOC!CX607</f>
        <v>0</v>
      </c>
      <c r="CY621" s="65">
        <f>[52]ACCOUNTALLOC!CY607</f>
        <v>0</v>
      </c>
      <c r="CZ621" s="65">
        <f>[52]ACCOUNTALLOC!CZ607</f>
        <v>0</v>
      </c>
      <c r="DA621" s="65">
        <f>[52]ACCOUNTALLOC!DA607</f>
        <v>0</v>
      </c>
      <c r="DB621" s="65">
        <f>[52]ACCOUNTALLOC!DB607</f>
        <v>0</v>
      </c>
      <c r="DC621" s="65">
        <f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>[52]ACCOUNTALLOC!E622</f>
        <v>0</v>
      </c>
      <c r="F622" s="697">
        <f>[52]ACCOUNTALLOC!F622</f>
        <v>0</v>
      </c>
      <c r="G622" s="697">
        <f>[52]ACCOUNTALLOC!G622</f>
        <v>0</v>
      </c>
      <c r="H622" s="697">
        <f>[52]ACCOUNTALLOC!H622</f>
        <v>0</v>
      </c>
      <c r="I622" s="697">
        <f>[52]ACCOUNTALLOC!I622</f>
        <v>0</v>
      </c>
      <c r="J622" s="697">
        <f>[52]ACCOUNTALLOC!J622</f>
        <v>0</v>
      </c>
      <c r="K622" s="697">
        <f>[52]ACCOUNTALLOC!K622</f>
        <v>0</v>
      </c>
      <c r="L622" s="698"/>
      <c r="M622" s="697">
        <f>[52]ACCOUNTALLOC!M622</f>
        <v>0</v>
      </c>
      <c r="N622" s="697">
        <f>[52]ACCOUNTALLOC!N622</f>
        <v>0</v>
      </c>
      <c r="O622" s="697">
        <f>[52]ACCOUNTALLOC!O622</f>
        <v>0</v>
      </c>
      <c r="P622" s="697">
        <f>[52]ACCOUNTALLOC!P622</f>
        <v>0</v>
      </c>
      <c r="Q622" s="697">
        <f>[52]ACCOUNTALLOC!Q622</f>
        <v>0</v>
      </c>
      <c r="R622" s="697">
        <f>[52]ACCOUNTALLOC!R622</f>
        <v>0</v>
      </c>
      <c r="S622" s="697">
        <f>[52]ACCOUNTALLOC!S622</f>
        <v>0</v>
      </c>
      <c r="T622" s="698"/>
      <c r="U622" s="697">
        <f>[52]ACCOUNTALLOC!U622</f>
        <v>0</v>
      </c>
      <c r="V622" s="697">
        <f>[52]ACCOUNTALLOC!V622</f>
        <v>0</v>
      </c>
      <c r="W622" s="697">
        <f>[52]ACCOUNTALLOC!W622</f>
        <v>0</v>
      </c>
      <c r="X622" s="697">
        <f>[52]ACCOUNTALLOC!X622</f>
        <v>0</v>
      </c>
      <c r="Y622" s="697">
        <f>[52]ACCOUNTALLOC!Y622</f>
        <v>0</v>
      </c>
      <c r="Z622" s="697">
        <f>[52]ACCOUNTALLOC!Z622</f>
        <v>0</v>
      </c>
      <c r="AA622" s="697">
        <f>[52]ACCOUNTALLOC!AA622</f>
        <v>0</v>
      </c>
      <c r="AB622" s="698"/>
      <c r="AC622" s="697">
        <f>[52]ACCOUNTALLOC!AC622</f>
        <v>0</v>
      </c>
      <c r="AD622" s="697">
        <f>[52]ACCOUNTALLOC!AD622</f>
        <v>0</v>
      </c>
      <c r="AE622" s="697">
        <f>[52]ACCOUNTALLOC!AE622</f>
        <v>0</v>
      </c>
      <c r="AF622" s="697">
        <f>[52]ACCOUNTALLOC!AF622</f>
        <v>0</v>
      </c>
      <c r="AG622" s="697">
        <f>[52]ACCOUNTALLOC!AG622</f>
        <v>0</v>
      </c>
      <c r="AH622" s="697">
        <f>[52]ACCOUNTALLOC!AH622</f>
        <v>0</v>
      </c>
      <c r="AI622" s="697">
        <f>[52]ACCOUNTALLOC!AI622</f>
        <v>0</v>
      </c>
      <c r="AJ622" s="698"/>
      <c r="AK622" s="697">
        <f>[52]ACCOUNTALLOC!AK622</f>
        <v>0</v>
      </c>
      <c r="AL622" s="697">
        <f>[52]ACCOUNTALLOC!AL622</f>
        <v>0</v>
      </c>
      <c r="AM622" s="697">
        <f>[52]ACCOUNTALLOC!AM622</f>
        <v>0</v>
      </c>
      <c r="AN622" s="697">
        <f>[52]ACCOUNTALLOC!AN622</f>
        <v>0</v>
      </c>
      <c r="AO622" s="697">
        <f>[52]ACCOUNTALLOC!AO622</f>
        <v>0</v>
      </c>
      <c r="AP622" s="697">
        <f>[52]ACCOUNTALLOC!AP622</f>
        <v>0</v>
      </c>
      <c r="AQ622" s="697">
        <f>[52]ACCOUNTALLOC!AQ622</f>
        <v>0</v>
      </c>
      <c r="AR622" s="698"/>
      <c r="AS622" s="697">
        <f>[52]ACCOUNTALLOC!AS622</f>
        <v>0</v>
      </c>
      <c r="AT622" s="697">
        <f>[52]ACCOUNTALLOC!AT622</f>
        <v>0</v>
      </c>
      <c r="AU622" s="697">
        <f>[52]ACCOUNTALLOC!AU622</f>
        <v>0</v>
      </c>
      <c r="AV622" s="697">
        <f>[52]ACCOUNTALLOC!AV622</f>
        <v>0</v>
      </c>
      <c r="AW622" s="697">
        <f>[52]ACCOUNTALLOC!AW622</f>
        <v>0</v>
      </c>
      <c r="AX622" s="697">
        <f>[52]ACCOUNTALLOC!AX622</f>
        <v>0</v>
      </c>
      <c r="AY622" s="697">
        <f>[52]ACCOUNTALLOC!AY622</f>
        <v>0</v>
      </c>
      <c r="AZ622" s="698"/>
      <c r="BA622" s="697">
        <f>[52]ACCOUNTALLOC!BA622</f>
        <v>0</v>
      </c>
      <c r="BB622" s="697">
        <f>[52]ACCOUNTALLOC!BB622</f>
        <v>0</v>
      </c>
      <c r="BC622" s="697">
        <f>[52]ACCOUNTALLOC!BC622</f>
        <v>0</v>
      </c>
      <c r="BD622" s="697">
        <f>[52]ACCOUNTALLOC!BD622</f>
        <v>0</v>
      </c>
      <c r="BE622" s="697">
        <f>[52]ACCOUNTALLOC!BE622</f>
        <v>0</v>
      </c>
      <c r="BF622" s="697">
        <f>[52]ACCOUNTALLOC!BF622</f>
        <v>0</v>
      </c>
      <c r="BG622" s="697">
        <f>[52]ACCOUNTALLOC!BG622</f>
        <v>0</v>
      </c>
      <c r="BH622" s="698"/>
      <c r="BI622" s="697">
        <f>[52]ACCOUNTALLOC!BI622</f>
        <v>0</v>
      </c>
      <c r="BJ622" s="697">
        <f>[52]ACCOUNTALLOC!BJ622</f>
        <v>0</v>
      </c>
      <c r="BK622" s="697">
        <f>[52]ACCOUNTALLOC!BK622</f>
        <v>0</v>
      </c>
      <c r="BL622" s="697">
        <f>[52]ACCOUNTALLOC!BL622</f>
        <v>0</v>
      </c>
      <c r="BM622" s="697">
        <f>[52]ACCOUNTALLOC!BM622</f>
        <v>0</v>
      </c>
      <c r="BN622" s="697">
        <f>[52]ACCOUNTALLOC!BN622</f>
        <v>0</v>
      </c>
      <c r="BO622" s="697">
        <f>[52]ACCOUNTALLOC!BO622</f>
        <v>0</v>
      </c>
      <c r="BP622" s="698"/>
      <c r="BQ622" s="697">
        <f>[52]ACCOUNTALLOC!BQ622</f>
        <v>0</v>
      </c>
      <c r="BR622" s="697">
        <f>[52]ACCOUNTALLOC!BR622</f>
        <v>0</v>
      </c>
      <c r="BS622" s="697">
        <f>[52]ACCOUNTALLOC!BS622</f>
        <v>0</v>
      </c>
      <c r="BT622" s="697">
        <f>[52]ACCOUNTALLOC!BT622</f>
        <v>0</v>
      </c>
      <c r="BU622" s="697">
        <f>[52]ACCOUNTALLOC!BU622</f>
        <v>0</v>
      </c>
      <c r="BV622" s="697">
        <f>[52]ACCOUNTALLOC!BV622</f>
        <v>0</v>
      </c>
      <c r="BW622" s="697">
        <f>[52]ACCOUNTALLOC!BW622</f>
        <v>0</v>
      </c>
      <c r="BX622" s="698"/>
      <c r="BY622" s="697">
        <f>[52]ACCOUNTALLOC!BY622</f>
        <v>0</v>
      </c>
      <c r="BZ622" s="697">
        <f>[52]ACCOUNTALLOC!BZ622</f>
        <v>0</v>
      </c>
      <c r="CA622" s="697">
        <f>[52]ACCOUNTALLOC!CA622</f>
        <v>0</v>
      </c>
      <c r="CB622" s="697">
        <f>[52]ACCOUNTALLOC!CB622</f>
        <v>0</v>
      </c>
      <c r="CC622" s="697">
        <f>[52]ACCOUNTALLOC!CC622</f>
        <v>0</v>
      </c>
      <c r="CD622" s="697">
        <f>[52]ACCOUNTALLOC!CD622</f>
        <v>0</v>
      </c>
      <c r="CE622" s="697">
        <f>[52]ACCOUNTALLOC!CE622</f>
        <v>0</v>
      </c>
      <c r="CF622" s="698"/>
      <c r="CG622" s="697">
        <f>[52]ACCOUNTALLOC!CG622</f>
        <v>0</v>
      </c>
      <c r="CH622" s="697">
        <f>[52]ACCOUNTALLOC!CH622</f>
        <v>0</v>
      </c>
      <c r="CI622" s="697">
        <f>[52]ACCOUNTALLOC!CI622</f>
        <v>0</v>
      </c>
      <c r="CJ622" s="697">
        <f>[52]ACCOUNTALLOC!CJ622</f>
        <v>0</v>
      </c>
      <c r="CK622" s="697">
        <f>[52]ACCOUNTALLOC!CK622</f>
        <v>0</v>
      </c>
      <c r="CL622" s="697">
        <f>[52]ACCOUNTALLOC!CL622</f>
        <v>0</v>
      </c>
      <c r="CM622" s="697">
        <f>[52]ACCOUNTALLOC!CM622</f>
        <v>0</v>
      </c>
      <c r="CN622" s="698">
        <f>[52]ACCOUNTALLOC!CN622</f>
        <v>0</v>
      </c>
      <c r="CO622" s="697">
        <f>[52]ACCOUNTALLOC!CO622</f>
        <v>0</v>
      </c>
      <c r="CP622" s="697">
        <f>[52]ACCOUNTALLOC!CP622</f>
        <v>0</v>
      </c>
      <c r="CQ622" s="697">
        <f>[52]ACCOUNTALLOC!CQ622</f>
        <v>0</v>
      </c>
      <c r="CR622" s="697">
        <f>[52]ACCOUNTALLOC!CR622</f>
        <v>0</v>
      </c>
      <c r="CS622" s="697">
        <f>[52]ACCOUNTALLOC!CS622</f>
        <v>0</v>
      </c>
      <c r="CT622" s="697">
        <f>[52]ACCOUNTALLOC!CT622</f>
        <v>0</v>
      </c>
      <c r="CU622" s="697">
        <f>[52]ACCOUNTALLOC!CU622</f>
        <v>0</v>
      </c>
      <c r="CW622" s="65">
        <f>[52]ACCOUNTALLOC!CW608</f>
        <v>0</v>
      </c>
      <c r="CX622" s="65">
        <f>[52]ACCOUNTALLOC!CX608</f>
        <v>0</v>
      </c>
      <c r="CY622" s="65">
        <f>[52]ACCOUNTALLOC!CY608</f>
        <v>0</v>
      </c>
      <c r="CZ622" s="65">
        <f>[52]ACCOUNTALLOC!CZ608</f>
        <v>0</v>
      </c>
      <c r="DA622" s="65">
        <f>[52]ACCOUNTALLOC!DA608</f>
        <v>0</v>
      </c>
      <c r="DB622" s="65">
        <f>[52]ACCOUNTALLOC!DB608</f>
        <v>0</v>
      </c>
      <c r="DC622" s="65">
        <f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>[52]ACCOUNTALLOC!E623</f>
        <v>1029.4377722467511</v>
      </c>
      <c r="F623" s="697">
        <f>[52]ACCOUNTALLOC!F623</f>
        <v>7523.7755708057994</v>
      </c>
      <c r="G623" s="697">
        <f>[52]ACCOUNTALLOC!G623</f>
        <v>0</v>
      </c>
      <c r="H623" s="697">
        <f>[52]ACCOUNTALLOC!H623</f>
        <v>0</v>
      </c>
      <c r="I623" s="697">
        <f>[52]ACCOUNTALLOC!I623</f>
        <v>0</v>
      </c>
      <c r="J623" s="697">
        <f>[52]ACCOUNTALLOC!J623</f>
        <v>0</v>
      </c>
      <c r="K623" s="697">
        <f>[52]ACCOUNTALLOC!K623</f>
        <v>8553.21334305255</v>
      </c>
      <c r="L623" s="698"/>
      <c r="M623" s="697">
        <f>[52]ACCOUNTALLOC!M623</f>
        <v>237.33995895699252</v>
      </c>
      <c r="N623" s="697">
        <f>[52]ACCOUNTALLOC!N623</f>
        <v>1911.7030895930739</v>
      </c>
      <c r="O623" s="697">
        <f>[52]ACCOUNTALLOC!O623</f>
        <v>0</v>
      </c>
      <c r="P623" s="697">
        <f>[52]ACCOUNTALLOC!P623</f>
        <v>0</v>
      </c>
      <c r="Q623" s="697">
        <f>[52]ACCOUNTALLOC!Q623</f>
        <v>0</v>
      </c>
      <c r="R623" s="697">
        <f>[52]ACCOUNTALLOC!R623</f>
        <v>0</v>
      </c>
      <c r="S623" s="697">
        <f>[52]ACCOUNTALLOC!S623</f>
        <v>2149.0430485500665</v>
      </c>
      <c r="T623" s="698"/>
      <c r="U623" s="697">
        <f>[52]ACCOUNTALLOC!U623</f>
        <v>254.03397893970654</v>
      </c>
      <c r="V623" s="697">
        <f>[52]ACCOUNTALLOC!V623</f>
        <v>2125.9602335290447</v>
      </c>
      <c r="W623" s="697">
        <f>[52]ACCOUNTALLOC!W623</f>
        <v>0</v>
      </c>
      <c r="X623" s="697">
        <f>[52]ACCOUNTALLOC!X623</f>
        <v>0</v>
      </c>
      <c r="Y623" s="697">
        <f>[52]ACCOUNTALLOC!Y623</f>
        <v>0</v>
      </c>
      <c r="Z623" s="697">
        <f>[52]ACCOUNTALLOC!Z623</f>
        <v>0</v>
      </c>
      <c r="AA623" s="697">
        <f>[52]ACCOUNTALLOC!AA623</f>
        <v>2379.9942124687514</v>
      </c>
      <c r="AB623" s="698"/>
      <c r="AC623" s="697">
        <f>[52]ACCOUNTALLOC!AC623</f>
        <v>133.47398769564577</v>
      </c>
      <c r="AD623" s="697">
        <f>[52]ACCOUNTALLOC!AD623</f>
        <v>1372.0220652748822</v>
      </c>
      <c r="AE623" s="697">
        <f>[52]ACCOUNTALLOC!AE623</f>
        <v>0</v>
      </c>
      <c r="AF623" s="697">
        <f>[52]ACCOUNTALLOC!AF623</f>
        <v>0</v>
      </c>
      <c r="AG623" s="697">
        <f>[52]ACCOUNTALLOC!AG623</f>
        <v>0</v>
      </c>
      <c r="AH623" s="697">
        <f>[52]ACCOUNTALLOC!AH623</f>
        <v>0</v>
      </c>
      <c r="AI623" s="697">
        <f>[52]ACCOUNTALLOC!AI623</f>
        <v>1505.4960529705279</v>
      </c>
      <c r="AJ623" s="698"/>
      <c r="AK623" s="697">
        <f>[52]ACCOUNTALLOC!AK623</f>
        <v>94.289044847074436</v>
      </c>
      <c r="AL623" s="697">
        <f>[52]ACCOUNTALLOC!AL623</f>
        <v>954.57445843096161</v>
      </c>
      <c r="AM623" s="697">
        <f>[52]ACCOUNTALLOC!AM623</f>
        <v>0</v>
      </c>
      <c r="AN623" s="697">
        <f>[52]ACCOUNTALLOC!AN623</f>
        <v>0</v>
      </c>
      <c r="AO623" s="697">
        <f>[52]ACCOUNTALLOC!AO623</f>
        <v>0</v>
      </c>
      <c r="AP623" s="697">
        <f>[52]ACCOUNTALLOC!AP623</f>
        <v>0</v>
      </c>
      <c r="AQ623" s="697">
        <f>[52]ACCOUNTALLOC!AQ623</f>
        <v>1048.863503278036</v>
      </c>
      <c r="AR623" s="698"/>
      <c r="AS623" s="697">
        <f>[52]ACCOUNTALLOC!AS623</f>
        <v>3.2222625469234675E-3</v>
      </c>
      <c r="AT623" s="697">
        <f>[52]ACCOUNTALLOC!AT623</f>
        <v>3.0141722933036981</v>
      </c>
      <c r="AU623" s="697">
        <f>[52]ACCOUNTALLOC!AU623</f>
        <v>0</v>
      </c>
      <c r="AV623" s="697">
        <f>[52]ACCOUNTALLOC!AV623</f>
        <v>0</v>
      </c>
      <c r="AW623" s="697">
        <f>[52]ACCOUNTALLOC!AW623</f>
        <v>0</v>
      </c>
      <c r="AX623" s="697">
        <f>[52]ACCOUNTALLOC!AX623</f>
        <v>0</v>
      </c>
      <c r="AY623" s="697">
        <f>[52]ACCOUNTALLOC!AY623</f>
        <v>3.0173945558506214</v>
      </c>
      <c r="AZ623" s="698"/>
      <c r="BA623" s="697">
        <f>[52]ACCOUNTALLOC!BA623</f>
        <v>0</v>
      </c>
      <c r="BB623" s="697">
        <f>[52]ACCOUNTALLOC!BB623</f>
        <v>83.18969271975395</v>
      </c>
      <c r="BC623" s="697">
        <f>[52]ACCOUNTALLOC!BC623</f>
        <v>0</v>
      </c>
      <c r="BD623" s="697">
        <f>[52]ACCOUNTALLOC!BD623</f>
        <v>0</v>
      </c>
      <c r="BE623" s="697">
        <f>[52]ACCOUNTALLOC!BE623</f>
        <v>0</v>
      </c>
      <c r="BF623" s="697">
        <f>[52]ACCOUNTALLOC!BF623</f>
        <v>0</v>
      </c>
      <c r="BG623" s="697">
        <f>[52]ACCOUNTALLOC!BG623</f>
        <v>83.18969271975395</v>
      </c>
      <c r="BH623" s="698"/>
      <c r="BI623" s="697">
        <f>[52]ACCOUNTALLOC!BI623</f>
        <v>0</v>
      </c>
      <c r="BJ623" s="697">
        <f>[52]ACCOUNTALLOC!BJ623</f>
        <v>0</v>
      </c>
      <c r="BK623" s="697">
        <f>[52]ACCOUNTALLOC!BK623</f>
        <v>0</v>
      </c>
      <c r="BL623" s="697">
        <f>[52]ACCOUNTALLOC!BL623</f>
        <v>0</v>
      </c>
      <c r="BM623" s="697">
        <f>[52]ACCOUNTALLOC!BM623</f>
        <v>0</v>
      </c>
      <c r="BN623" s="697">
        <f>[52]ACCOUNTALLOC!BN623</f>
        <v>0</v>
      </c>
      <c r="BO623" s="697">
        <f>[52]ACCOUNTALLOC!BO623</f>
        <v>0</v>
      </c>
      <c r="BP623" s="698"/>
      <c r="BQ623" s="697">
        <f>[52]ACCOUNTALLOC!BQ623</f>
        <v>32.026001155676362</v>
      </c>
      <c r="BR623" s="697">
        <f>[52]ACCOUNTALLOC!BR623</f>
        <v>413.17863728814393</v>
      </c>
      <c r="BS623" s="697">
        <f>[52]ACCOUNTALLOC!BS623</f>
        <v>0</v>
      </c>
      <c r="BT623" s="697">
        <f>[52]ACCOUNTALLOC!BT623</f>
        <v>0</v>
      </c>
      <c r="BU623" s="697">
        <f>[52]ACCOUNTALLOC!BU623</f>
        <v>0</v>
      </c>
      <c r="BV623" s="697">
        <f>[52]ACCOUNTALLOC!BV623</f>
        <v>0</v>
      </c>
      <c r="BW623" s="697">
        <f>[52]ACCOUNTALLOC!BW623</f>
        <v>445.20463844382027</v>
      </c>
      <c r="BX623" s="698"/>
      <c r="BY623" s="697">
        <f>[52]ACCOUNTALLOC!BY623</f>
        <v>0</v>
      </c>
      <c r="BZ623" s="697">
        <f>[52]ACCOUNTALLOC!BZ623</f>
        <v>0</v>
      </c>
      <c r="CA623" s="697">
        <f>[52]ACCOUNTALLOC!CA623</f>
        <v>0</v>
      </c>
      <c r="CB623" s="697">
        <f>[52]ACCOUNTALLOC!CB623</f>
        <v>0</v>
      </c>
      <c r="CC623" s="697">
        <f>[52]ACCOUNTALLOC!CC623</f>
        <v>0</v>
      </c>
      <c r="CD623" s="697">
        <f>[52]ACCOUNTALLOC!CD623</f>
        <v>0</v>
      </c>
      <c r="CE623" s="697">
        <f>[52]ACCOUNTALLOC!CE623</f>
        <v>0</v>
      </c>
      <c r="CF623" s="698"/>
      <c r="CG623" s="697">
        <f>[52]ACCOUNTALLOC!CG623</f>
        <v>3.7096421445688583</v>
      </c>
      <c r="CH623" s="697">
        <f>[52]ACCOUNTALLOC!CH623</f>
        <v>49.751830235432912</v>
      </c>
      <c r="CI623" s="697">
        <f>[52]ACCOUNTALLOC!CI623</f>
        <v>0</v>
      </c>
      <c r="CJ623" s="697">
        <f>[52]ACCOUNTALLOC!CJ623</f>
        <v>0</v>
      </c>
      <c r="CK623" s="697">
        <f>[52]ACCOUNTALLOC!CK623</f>
        <v>0</v>
      </c>
      <c r="CL623" s="697">
        <f>[52]ACCOUNTALLOC!CL623</f>
        <v>0</v>
      </c>
      <c r="CM623" s="697">
        <f>[52]ACCOUNTALLOC!CM623</f>
        <v>53.461472380001773</v>
      </c>
      <c r="CN623" s="698">
        <f>[52]ACCOUNTALLOC!CN623</f>
        <v>0</v>
      </c>
      <c r="CO623" s="697">
        <f>[52]ACCOUNTALLOC!CO623</f>
        <v>0.65749175103758162</v>
      </c>
      <c r="CP623" s="697">
        <f>[52]ACCOUNTALLOC!CP623</f>
        <v>4.8691498296065738</v>
      </c>
      <c r="CQ623" s="697">
        <f>[52]ACCOUNTALLOC!CQ623</f>
        <v>0</v>
      </c>
      <c r="CR623" s="697">
        <f>[52]ACCOUNTALLOC!CR623</f>
        <v>0</v>
      </c>
      <c r="CS623" s="697">
        <f>[52]ACCOUNTALLOC!CS623</f>
        <v>0</v>
      </c>
      <c r="CT623" s="697">
        <f>[52]ACCOUNTALLOC!CT623</f>
        <v>0</v>
      </c>
      <c r="CU623" s="697">
        <f>[52]ACCOUNTALLOC!CU623</f>
        <v>5.5266415806441556</v>
      </c>
      <c r="CW623" s="65">
        <f>[52]ACCOUNTALLOC!CW609</f>
        <v>0</v>
      </c>
      <c r="CX623" s="65">
        <f>[52]ACCOUNTALLOC!CX609</f>
        <v>0</v>
      </c>
      <c r="CY623" s="65">
        <f>[52]ACCOUNTALLOC!CY609</f>
        <v>0</v>
      </c>
      <c r="CZ623" s="65">
        <f>[52]ACCOUNTALLOC!CZ609</f>
        <v>0</v>
      </c>
      <c r="DA623" s="65">
        <f>[52]ACCOUNTALLOC!DA609</f>
        <v>0</v>
      </c>
      <c r="DB623" s="65">
        <f>[52]ACCOUNTALLOC!DB609</f>
        <v>0</v>
      </c>
      <c r="DC623" s="65">
        <f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>[52]ACCOUNTALLOC!E624</f>
        <v>0</v>
      </c>
      <c r="F624" s="697">
        <f>[52]ACCOUNTALLOC!F624</f>
        <v>0</v>
      </c>
      <c r="G624" s="697">
        <f>[52]ACCOUNTALLOC!G624</f>
        <v>0</v>
      </c>
      <c r="H624" s="697">
        <f>[52]ACCOUNTALLOC!H624</f>
        <v>0</v>
      </c>
      <c r="I624" s="697">
        <f>[52]ACCOUNTALLOC!I624</f>
        <v>0</v>
      </c>
      <c r="J624" s="697">
        <f>[52]ACCOUNTALLOC!J624</f>
        <v>0</v>
      </c>
      <c r="K624" s="697">
        <f>[52]ACCOUNTALLOC!K624</f>
        <v>0</v>
      </c>
      <c r="L624" s="698"/>
      <c r="M624" s="697">
        <f>[52]ACCOUNTALLOC!M624</f>
        <v>0</v>
      </c>
      <c r="N624" s="697">
        <f>[52]ACCOUNTALLOC!N624</f>
        <v>0</v>
      </c>
      <c r="O624" s="697">
        <f>[52]ACCOUNTALLOC!O624</f>
        <v>0</v>
      </c>
      <c r="P624" s="697">
        <f>[52]ACCOUNTALLOC!P624</f>
        <v>0</v>
      </c>
      <c r="Q624" s="697">
        <f>[52]ACCOUNTALLOC!Q624</f>
        <v>0</v>
      </c>
      <c r="R624" s="697">
        <f>[52]ACCOUNTALLOC!R624</f>
        <v>0</v>
      </c>
      <c r="S624" s="697">
        <f>[52]ACCOUNTALLOC!S624</f>
        <v>0</v>
      </c>
      <c r="T624" s="698"/>
      <c r="U624" s="697">
        <f>[52]ACCOUNTALLOC!U624</f>
        <v>0</v>
      </c>
      <c r="V624" s="697">
        <f>[52]ACCOUNTALLOC!V624</f>
        <v>0</v>
      </c>
      <c r="W624" s="697">
        <f>[52]ACCOUNTALLOC!W624</f>
        <v>0</v>
      </c>
      <c r="X624" s="697">
        <f>[52]ACCOUNTALLOC!X624</f>
        <v>0</v>
      </c>
      <c r="Y624" s="697">
        <f>[52]ACCOUNTALLOC!Y624</f>
        <v>0</v>
      </c>
      <c r="Z624" s="697">
        <f>[52]ACCOUNTALLOC!Z624</f>
        <v>0</v>
      </c>
      <c r="AA624" s="697">
        <f>[52]ACCOUNTALLOC!AA624</f>
        <v>0</v>
      </c>
      <c r="AB624" s="698"/>
      <c r="AC624" s="697">
        <f>[52]ACCOUNTALLOC!AC624</f>
        <v>0</v>
      </c>
      <c r="AD624" s="697">
        <f>[52]ACCOUNTALLOC!AD624</f>
        <v>0</v>
      </c>
      <c r="AE624" s="697">
        <f>[52]ACCOUNTALLOC!AE624</f>
        <v>0</v>
      </c>
      <c r="AF624" s="697">
        <f>[52]ACCOUNTALLOC!AF624</f>
        <v>0</v>
      </c>
      <c r="AG624" s="697">
        <f>[52]ACCOUNTALLOC!AG624</f>
        <v>0</v>
      </c>
      <c r="AH624" s="697">
        <f>[52]ACCOUNTALLOC!AH624</f>
        <v>0</v>
      </c>
      <c r="AI624" s="697">
        <f>[52]ACCOUNTALLOC!AI624</f>
        <v>0</v>
      </c>
      <c r="AJ624" s="698"/>
      <c r="AK624" s="697">
        <f>[52]ACCOUNTALLOC!AK624</f>
        <v>0</v>
      </c>
      <c r="AL624" s="697">
        <f>[52]ACCOUNTALLOC!AL624</f>
        <v>0</v>
      </c>
      <c r="AM624" s="697">
        <f>[52]ACCOUNTALLOC!AM624</f>
        <v>0</v>
      </c>
      <c r="AN624" s="697">
        <f>[52]ACCOUNTALLOC!AN624</f>
        <v>0</v>
      </c>
      <c r="AO624" s="697">
        <f>[52]ACCOUNTALLOC!AO624</f>
        <v>0</v>
      </c>
      <c r="AP624" s="697">
        <f>[52]ACCOUNTALLOC!AP624</f>
        <v>0</v>
      </c>
      <c r="AQ624" s="697">
        <f>[52]ACCOUNTALLOC!AQ624</f>
        <v>0</v>
      </c>
      <c r="AR624" s="698"/>
      <c r="AS624" s="697">
        <f>[52]ACCOUNTALLOC!AS624</f>
        <v>0</v>
      </c>
      <c r="AT624" s="697">
        <f>[52]ACCOUNTALLOC!AT624</f>
        <v>0</v>
      </c>
      <c r="AU624" s="697">
        <f>[52]ACCOUNTALLOC!AU624</f>
        <v>0</v>
      </c>
      <c r="AV624" s="697">
        <f>[52]ACCOUNTALLOC!AV624</f>
        <v>0</v>
      </c>
      <c r="AW624" s="697">
        <f>[52]ACCOUNTALLOC!AW624</f>
        <v>0</v>
      </c>
      <c r="AX624" s="697">
        <f>[52]ACCOUNTALLOC!AX624</f>
        <v>0</v>
      </c>
      <c r="AY624" s="697">
        <f>[52]ACCOUNTALLOC!AY624</f>
        <v>0</v>
      </c>
      <c r="AZ624" s="698"/>
      <c r="BA624" s="697">
        <f>[52]ACCOUNTALLOC!BA624</f>
        <v>0</v>
      </c>
      <c r="BB624" s="697">
        <f>[52]ACCOUNTALLOC!BB624</f>
        <v>0</v>
      </c>
      <c r="BC624" s="697">
        <f>[52]ACCOUNTALLOC!BC624</f>
        <v>0</v>
      </c>
      <c r="BD624" s="697">
        <f>[52]ACCOUNTALLOC!BD624</f>
        <v>0</v>
      </c>
      <c r="BE624" s="697">
        <f>[52]ACCOUNTALLOC!BE624</f>
        <v>0</v>
      </c>
      <c r="BF624" s="697">
        <f>[52]ACCOUNTALLOC!BF624</f>
        <v>0</v>
      </c>
      <c r="BG624" s="697">
        <f>[52]ACCOUNTALLOC!BG624</f>
        <v>0</v>
      </c>
      <c r="BH624" s="698"/>
      <c r="BI624" s="697">
        <f>[52]ACCOUNTALLOC!BI624</f>
        <v>0</v>
      </c>
      <c r="BJ624" s="697">
        <f>[52]ACCOUNTALLOC!BJ624</f>
        <v>0</v>
      </c>
      <c r="BK624" s="697">
        <f>[52]ACCOUNTALLOC!BK624</f>
        <v>0</v>
      </c>
      <c r="BL624" s="697">
        <f>[52]ACCOUNTALLOC!BL624</f>
        <v>0</v>
      </c>
      <c r="BM624" s="697">
        <f>[52]ACCOUNTALLOC!BM624</f>
        <v>0</v>
      </c>
      <c r="BN624" s="697">
        <f>[52]ACCOUNTALLOC!BN624</f>
        <v>0</v>
      </c>
      <c r="BO624" s="697">
        <f>[52]ACCOUNTALLOC!BO624</f>
        <v>0</v>
      </c>
      <c r="BP624" s="698"/>
      <c r="BQ624" s="697">
        <f>[52]ACCOUNTALLOC!BQ624</f>
        <v>0</v>
      </c>
      <c r="BR624" s="697">
        <f>[52]ACCOUNTALLOC!BR624</f>
        <v>0</v>
      </c>
      <c r="BS624" s="697">
        <f>[52]ACCOUNTALLOC!BS624</f>
        <v>0</v>
      </c>
      <c r="BT624" s="697">
        <f>[52]ACCOUNTALLOC!BT624</f>
        <v>0</v>
      </c>
      <c r="BU624" s="697">
        <f>[52]ACCOUNTALLOC!BU624</f>
        <v>0</v>
      </c>
      <c r="BV624" s="697">
        <f>[52]ACCOUNTALLOC!BV624</f>
        <v>0</v>
      </c>
      <c r="BW624" s="697">
        <f>[52]ACCOUNTALLOC!BW624</f>
        <v>0</v>
      </c>
      <c r="BX624" s="698"/>
      <c r="BY624" s="697">
        <f>[52]ACCOUNTALLOC!BY624</f>
        <v>0</v>
      </c>
      <c r="BZ624" s="697">
        <f>[52]ACCOUNTALLOC!BZ624</f>
        <v>0</v>
      </c>
      <c r="CA624" s="697">
        <f>[52]ACCOUNTALLOC!CA624</f>
        <v>0</v>
      </c>
      <c r="CB624" s="697">
        <f>[52]ACCOUNTALLOC!CB624</f>
        <v>0</v>
      </c>
      <c r="CC624" s="697">
        <f>[52]ACCOUNTALLOC!CC624</f>
        <v>0</v>
      </c>
      <c r="CD624" s="697">
        <f>[52]ACCOUNTALLOC!CD624</f>
        <v>0</v>
      </c>
      <c r="CE624" s="697">
        <f>[52]ACCOUNTALLOC!CE624</f>
        <v>0</v>
      </c>
      <c r="CF624" s="698"/>
      <c r="CG624" s="697">
        <f>[52]ACCOUNTALLOC!CG624</f>
        <v>0</v>
      </c>
      <c r="CH624" s="697">
        <f>[52]ACCOUNTALLOC!CH624</f>
        <v>0</v>
      </c>
      <c r="CI624" s="697">
        <f>[52]ACCOUNTALLOC!CI624</f>
        <v>1720.49</v>
      </c>
      <c r="CJ624" s="697">
        <f>[52]ACCOUNTALLOC!CJ624</f>
        <v>0</v>
      </c>
      <c r="CK624" s="697">
        <f>[52]ACCOUNTALLOC!CK624</f>
        <v>0</v>
      </c>
      <c r="CL624" s="697">
        <f>[52]ACCOUNTALLOC!CL624</f>
        <v>0</v>
      </c>
      <c r="CM624" s="697">
        <f>[52]ACCOUNTALLOC!CM624</f>
        <v>1720.49</v>
      </c>
      <c r="CN624" s="698">
        <f>[52]ACCOUNTALLOC!CN624</f>
        <v>0</v>
      </c>
      <c r="CO624" s="697">
        <f>[52]ACCOUNTALLOC!CO624</f>
        <v>0</v>
      </c>
      <c r="CP624" s="697">
        <f>[52]ACCOUNTALLOC!CP624</f>
        <v>0</v>
      </c>
      <c r="CQ624" s="697">
        <f>[52]ACCOUNTALLOC!CQ624</f>
        <v>0</v>
      </c>
      <c r="CR624" s="697">
        <f>[52]ACCOUNTALLOC!CR624</f>
        <v>0</v>
      </c>
      <c r="CS624" s="697">
        <f>[52]ACCOUNTALLOC!CS624</f>
        <v>0</v>
      </c>
      <c r="CT624" s="697">
        <f>[52]ACCOUNTALLOC!CT624</f>
        <v>0</v>
      </c>
      <c r="CU624" s="697">
        <f>[52]ACCOUNTALLOC!CU624</f>
        <v>0</v>
      </c>
      <c r="CW624" s="65">
        <f>[52]ACCOUNTALLOC!CW610</f>
        <v>0</v>
      </c>
      <c r="CX624" s="65">
        <f>[52]ACCOUNTALLOC!CX610</f>
        <v>0</v>
      </c>
      <c r="CY624" s="65">
        <f>[52]ACCOUNTALLOC!CY610</f>
        <v>0</v>
      </c>
      <c r="CZ624" s="65">
        <f>[52]ACCOUNTALLOC!CZ610</f>
        <v>0</v>
      </c>
      <c r="DA624" s="65">
        <f>[52]ACCOUNTALLOC!DA610</f>
        <v>0</v>
      </c>
      <c r="DB624" s="65">
        <f>[52]ACCOUNTALLOC!DB610</f>
        <v>0</v>
      </c>
      <c r="DC624" s="65">
        <f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>[52]ACCOUNTALLOC!E625</f>
        <v>0</v>
      </c>
      <c r="F625" s="697">
        <f>[52]ACCOUNTALLOC!F625</f>
        <v>0</v>
      </c>
      <c r="G625" s="697">
        <f>[52]ACCOUNTALLOC!G625</f>
        <v>0</v>
      </c>
      <c r="H625" s="697">
        <f>[52]ACCOUNTALLOC!H625</f>
        <v>0</v>
      </c>
      <c r="I625" s="697">
        <f>[52]ACCOUNTALLOC!I625</f>
        <v>0</v>
      </c>
      <c r="J625" s="697">
        <f>[52]ACCOUNTALLOC!J625</f>
        <v>0</v>
      </c>
      <c r="K625" s="697">
        <f>[52]ACCOUNTALLOC!K625</f>
        <v>0</v>
      </c>
      <c r="L625" s="698"/>
      <c r="M625" s="697">
        <f>[52]ACCOUNTALLOC!M625</f>
        <v>0</v>
      </c>
      <c r="N625" s="697">
        <f>[52]ACCOUNTALLOC!N625</f>
        <v>0</v>
      </c>
      <c r="O625" s="697">
        <f>[52]ACCOUNTALLOC!O625</f>
        <v>0</v>
      </c>
      <c r="P625" s="697">
        <f>[52]ACCOUNTALLOC!P625</f>
        <v>0</v>
      </c>
      <c r="Q625" s="697">
        <f>[52]ACCOUNTALLOC!Q625</f>
        <v>0</v>
      </c>
      <c r="R625" s="697">
        <f>[52]ACCOUNTALLOC!R625</f>
        <v>0</v>
      </c>
      <c r="S625" s="697">
        <f>[52]ACCOUNTALLOC!S625</f>
        <v>0</v>
      </c>
      <c r="T625" s="698"/>
      <c r="U625" s="697">
        <f>[52]ACCOUNTALLOC!U625</f>
        <v>0</v>
      </c>
      <c r="V625" s="697">
        <f>[52]ACCOUNTALLOC!V625</f>
        <v>0</v>
      </c>
      <c r="W625" s="697">
        <f>[52]ACCOUNTALLOC!W625</f>
        <v>0</v>
      </c>
      <c r="X625" s="697">
        <f>[52]ACCOUNTALLOC!X625</f>
        <v>0</v>
      </c>
      <c r="Y625" s="697">
        <f>[52]ACCOUNTALLOC!Y625</f>
        <v>0</v>
      </c>
      <c r="Z625" s="697">
        <f>[52]ACCOUNTALLOC!Z625</f>
        <v>0</v>
      </c>
      <c r="AA625" s="697">
        <f>[52]ACCOUNTALLOC!AA625</f>
        <v>0</v>
      </c>
      <c r="AB625" s="698"/>
      <c r="AC625" s="697">
        <f>[52]ACCOUNTALLOC!AC625</f>
        <v>0</v>
      </c>
      <c r="AD625" s="697">
        <f>[52]ACCOUNTALLOC!AD625</f>
        <v>0</v>
      </c>
      <c r="AE625" s="697">
        <f>[52]ACCOUNTALLOC!AE625</f>
        <v>0</v>
      </c>
      <c r="AF625" s="697">
        <f>[52]ACCOUNTALLOC!AF625</f>
        <v>0</v>
      </c>
      <c r="AG625" s="697">
        <f>[52]ACCOUNTALLOC!AG625</f>
        <v>0</v>
      </c>
      <c r="AH625" s="697">
        <f>[52]ACCOUNTALLOC!AH625</f>
        <v>0</v>
      </c>
      <c r="AI625" s="697">
        <f>[52]ACCOUNTALLOC!AI625</f>
        <v>0</v>
      </c>
      <c r="AJ625" s="698"/>
      <c r="AK625" s="697">
        <f>[52]ACCOUNTALLOC!AK625</f>
        <v>0</v>
      </c>
      <c r="AL625" s="697">
        <f>[52]ACCOUNTALLOC!AL625</f>
        <v>0</v>
      </c>
      <c r="AM625" s="697">
        <f>[52]ACCOUNTALLOC!AM625</f>
        <v>0</v>
      </c>
      <c r="AN625" s="697">
        <f>[52]ACCOUNTALLOC!AN625</f>
        <v>0</v>
      </c>
      <c r="AO625" s="697">
        <f>[52]ACCOUNTALLOC!AO625</f>
        <v>0</v>
      </c>
      <c r="AP625" s="697">
        <f>[52]ACCOUNTALLOC!AP625</f>
        <v>0</v>
      </c>
      <c r="AQ625" s="697">
        <f>[52]ACCOUNTALLOC!AQ625</f>
        <v>0</v>
      </c>
      <c r="AR625" s="698"/>
      <c r="AS625" s="697">
        <f>[52]ACCOUNTALLOC!AS625</f>
        <v>0</v>
      </c>
      <c r="AT625" s="697">
        <f>[52]ACCOUNTALLOC!AT625</f>
        <v>0</v>
      </c>
      <c r="AU625" s="697">
        <f>[52]ACCOUNTALLOC!AU625</f>
        <v>0</v>
      </c>
      <c r="AV625" s="697">
        <f>[52]ACCOUNTALLOC!AV625</f>
        <v>0</v>
      </c>
      <c r="AW625" s="697">
        <f>[52]ACCOUNTALLOC!AW625</f>
        <v>0</v>
      </c>
      <c r="AX625" s="697">
        <f>[52]ACCOUNTALLOC!AX625</f>
        <v>0</v>
      </c>
      <c r="AY625" s="697">
        <f>[52]ACCOUNTALLOC!AY625</f>
        <v>0</v>
      </c>
      <c r="AZ625" s="698"/>
      <c r="BA625" s="697">
        <f>[52]ACCOUNTALLOC!BA625</f>
        <v>0</v>
      </c>
      <c r="BB625" s="697">
        <f>[52]ACCOUNTALLOC!BB625</f>
        <v>0</v>
      </c>
      <c r="BC625" s="697">
        <f>[52]ACCOUNTALLOC!BC625</f>
        <v>0</v>
      </c>
      <c r="BD625" s="697">
        <f>[52]ACCOUNTALLOC!BD625</f>
        <v>0</v>
      </c>
      <c r="BE625" s="697">
        <f>[52]ACCOUNTALLOC!BE625</f>
        <v>0</v>
      </c>
      <c r="BF625" s="697">
        <f>[52]ACCOUNTALLOC!BF625</f>
        <v>0</v>
      </c>
      <c r="BG625" s="697">
        <f>[52]ACCOUNTALLOC!BG625</f>
        <v>0</v>
      </c>
      <c r="BH625" s="698"/>
      <c r="BI625" s="697">
        <f>[52]ACCOUNTALLOC!BI625</f>
        <v>0</v>
      </c>
      <c r="BJ625" s="697">
        <f>[52]ACCOUNTALLOC!BJ625</f>
        <v>0</v>
      </c>
      <c r="BK625" s="697">
        <f>[52]ACCOUNTALLOC!BK625</f>
        <v>0</v>
      </c>
      <c r="BL625" s="697">
        <f>[52]ACCOUNTALLOC!BL625</f>
        <v>0</v>
      </c>
      <c r="BM625" s="697">
        <f>[52]ACCOUNTALLOC!BM625</f>
        <v>0</v>
      </c>
      <c r="BN625" s="697">
        <f>[52]ACCOUNTALLOC!BN625</f>
        <v>0</v>
      </c>
      <c r="BO625" s="697">
        <f>[52]ACCOUNTALLOC!BO625</f>
        <v>0</v>
      </c>
      <c r="BP625" s="698"/>
      <c r="BQ625" s="697">
        <f>[52]ACCOUNTALLOC!BQ625</f>
        <v>0</v>
      </c>
      <c r="BR625" s="697">
        <f>[52]ACCOUNTALLOC!BR625</f>
        <v>0</v>
      </c>
      <c r="BS625" s="697">
        <f>[52]ACCOUNTALLOC!BS625</f>
        <v>0</v>
      </c>
      <c r="BT625" s="697">
        <f>[52]ACCOUNTALLOC!BT625</f>
        <v>0</v>
      </c>
      <c r="BU625" s="697">
        <f>[52]ACCOUNTALLOC!BU625</f>
        <v>0</v>
      </c>
      <c r="BV625" s="697">
        <f>[52]ACCOUNTALLOC!BV625</f>
        <v>0</v>
      </c>
      <c r="BW625" s="697">
        <f>[52]ACCOUNTALLOC!BW625</f>
        <v>0</v>
      </c>
      <c r="BX625" s="698"/>
      <c r="BY625" s="697">
        <f>[52]ACCOUNTALLOC!BY625</f>
        <v>0</v>
      </c>
      <c r="BZ625" s="697">
        <f>[52]ACCOUNTALLOC!BZ625</f>
        <v>0</v>
      </c>
      <c r="CA625" s="697">
        <f>[52]ACCOUNTALLOC!CA625</f>
        <v>0</v>
      </c>
      <c r="CB625" s="697">
        <f>[52]ACCOUNTALLOC!CB625</f>
        <v>0</v>
      </c>
      <c r="CC625" s="697">
        <f>[52]ACCOUNTALLOC!CC625</f>
        <v>0</v>
      </c>
      <c r="CD625" s="697">
        <f>[52]ACCOUNTALLOC!CD625</f>
        <v>0</v>
      </c>
      <c r="CE625" s="697">
        <f>[52]ACCOUNTALLOC!CE625</f>
        <v>0</v>
      </c>
      <c r="CF625" s="698"/>
      <c r="CG625" s="697">
        <f>[52]ACCOUNTALLOC!CG625</f>
        <v>0</v>
      </c>
      <c r="CH625" s="697">
        <f>[52]ACCOUNTALLOC!CH625</f>
        <v>0</v>
      </c>
      <c r="CI625" s="697">
        <f>[52]ACCOUNTALLOC!CI625</f>
        <v>0</v>
      </c>
      <c r="CJ625" s="697">
        <f>[52]ACCOUNTALLOC!CJ625</f>
        <v>0</v>
      </c>
      <c r="CK625" s="697">
        <f>[52]ACCOUNTALLOC!CK625</f>
        <v>0</v>
      </c>
      <c r="CL625" s="697">
        <f>[52]ACCOUNTALLOC!CL625</f>
        <v>0</v>
      </c>
      <c r="CM625" s="697">
        <f>[52]ACCOUNTALLOC!CM625</f>
        <v>0</v>
      </c>
      <c r="CN625" s="698">
        <f>[52]ACCOUNTALLOC!CN625</f>
        <v>0</v>
      </c>
      <c r="CO625" s="697">
        <f>[52]ACCOUNTALLOC!CO625</f>
        <v>0</v>
      </c>
      <c r="CP625" s="697">
        <f>[52]ACCOUNTALLOC!CP625</f>
        <v>0</v>
      </c>
      <c r="CQ625" s="697">
        <f>[52]ACCOUNTALLOC!CQ625</f>
        <v>0</v>
      </c>
      <c r="CR625" s="697">
        <f>[52]ACCOUNTALLOC!CR625</f>
        <v>0</v>
      </c>
      <c r="CS625" s="697">
        <f>[52]ACCOUNTALLOC!CS625</f>
        <v>0</v>
      </c>
      <c r="CT625" s="697">
        <f>[52]ACCOUNTALLOC!CT625</f>
        <v>0</v>
      </c>
      <c r="CU625" s="697">
        <f>[52]ACCOUNTALLOC!CU625</f>
        <v>0</v>
      </c>
      <c r="CW625" s="65">
        <f>[52]ACCOUNTALLOC!CW611</f>
        <v>0</v>
      </c>
      <c r="CX625" s="65">
        <f>[52]ACCOUNTALLOC!CX611</f>
        <v>0</v>
      </c>
      <c r="CY625" s="65">
        <f>[52]ACCOUNTALLOC!CY611</f>
        <v>0</v>
      </c>
      <c r="CZ625" s="65">
        <f>[52]ACCOUNTALLOC!CZ611</f>
        <v>0</v>
      </c>
      <c r="DA625" s="65">
        <f>[52]ACCOUNTALLOC!DA611</f>
        <v>0</v>
      </c>
      <c r="DB625" s="65">
        <f>[52]ACCOUNTALLOC!DB611</f>
        <v>0</v>
      </c>
      <c r="DC625" s="65">
        <f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>[52]ACCOUNTALLOC!E626</f>
        <v>5148.6321159873187</v>
      </c>
      <c r="F626" s="697">
        <f>[52]ACCOUNTALLOC!F626</f>
        <v>37629.426063109779</v>
      </c>
      <c r="G626" s="697">
        <f>[52]ACCOUNTALLOC!G626</f>
        <v>0</v>
      </c>
      <c r="H626" s="697">
        <f>[52]ACCOUNTALLOC!H626</f>
        <v>0</v>
      </c>
      <c r="I626" s="697">
        <f>[52]ACCOUNTALLOC!I626</f>
        <v>0</v>
      </c>
      <c r="J626" s="697">
        <f>[52]ACCOUNTALLOC!J626</f>
        <v>0</v>
      </c>
      <c r="K626" s="697">
        <f>[52]ACCOUNTALLOC!K626</f>
        <v>42778.058179097097</v>
      </c>
      <c r="L626" s="698"/>
      <c r="M626" s="697">
        <f>[52]ACCOUNTALLOC!M626</f>
        <v>1187.0325414872987</v>
      </c>
      <c r="N626" s="697">
        <f>[52]ACCOUNTALLOC!N626</f>
        <v>9561.1956241215612</v>
      </c>
      <c r="O626" s="697">
        <f>[52]ACCOUNTALLOC!O626</f>
        <v>0</v>
      </c>
      <c r="P626" s="697">
        <f>[52]ACCOUNTALLOC!P626</f>
        <v>0</v>
      </c>
      <c r="Q626" s="697">
        <f>[52]ACCOUNTALLOC!Q626</f>
        <v>0</v>
      </c>
      <c r="R626" s="697">
        <f>[52]ACCOUNTALLOC!R626</f>
        <v>0</v>
      </c>
      <c r="S626" s="697">
        <f>[52]ACCOUNTALLOC!S626</f>
        <v>10748.22816560886</v>
      </c>
      <c r="T626" s="698"/>
      <c r="U626" s="697">
        <f>[52]ACCOUNTALLOC!U626</f>
        <v>1270.5260461411508</v>
      </c>
      <c r="V626" s="697">
        <f>[52]ACCOUNTALLOC!V626</f>
        <v>10632.781728778347</v>
      </c>
      <c r="W626" s="697">
        <f>[52]ACCOUNTALLOC!W626</f>
        <v>0</v>
      </c>
      <c r="X626" s="697">
        <f>[52]ACCOUNTALLOC!X626</f>
        <v>0</v>
      </c>
      <c r="Y626" s="697">
        <f>[52]ACCOUNTALLOC!Y626</f>
        <v>0</v>
      </c>
      <c r="Z626" s="697">
        <f>[52]ACCOUNTALLOC!Z626</f>
        <v>0</v>
      </c>
      <c r="AA626" s="697">
        <f>[52]ACCOUNTALLOC!AA626</f>
        <v>11903.307774919498</v>
      </c>
      <c r="AB626" s="698"/>
      <c r="AC626" s="697">
        <f>[52]ACCOUNTALLOC!AC626</f>
        <v>667.55706680440085</v>
      </c>
      <c r="AD626" s="697">
        <f>[52]ACCOUNTALLOC!AD626</f>
        <v>6862.033878648368</v>
      </c>
      <c r="AE626" s="697">
        <f>[52]ACCOUNTALLOC!AE626</f>
        <v>0</v>
      </c>
      <c r="AF626" s="697">
        <f>[52]ACCOUNTALLOC!AF626</f>
        <v>0</v>
      </c>
      <c r="AG626" s="697">
        <f>[52]ACCOUNTALLOC!AG626</f>
        <v>0</v>
      </c>
      <c r="AH626" s="697">
        <f>[52]ACCOUNTALLOC!AH626</f>
        <v>0</v>
      </c>
      <c r="AI626" s="697">
        <f>[52]ACCOUNTALLOC!AI626</f>
        <v>7529.5909454527691</v>
      </c>
      <c r="AJ626" s="698"/>
      <c r="AK626" s="697">
        <f>[52]ACCOUNTALLOC!AK626</f>
        <v>471.57741591888453</v>
      </c>
      <c r="AL626" s="697">
        <f>[52]ACCOUNTALLOC!AL626</f>
        <v>4774.2105897789124</v>
      </c>
      <c r="AM626" s="697">
        <f>[52]ACCOUNTALLOC!AM626</f>
        <v>0</v>
      </c>
      <c r="AN626" s="697">
        <f>[52]ACCOUNTALLOC!AN626</f>
        <v>0</v>
      </c>
      <c r="AO626" s="697">
        <f>[52]ACCOUNTALLOC!AO626</f>
        <v>0</v>
      </c>
      <c r="AP626" s="697">
        <f>[52]ACCOUNTALLOC!AP626</f>
        <v>0</v>
      </c>
      <c r="AQ626" s="697">
        <f>[52]ACCOUNTALLOC!AQ626</f>
        <v>5245.7880056977974</v>
      </c>
      <c r="AR626" s="698"/>
      <c r="AS626" s="697">
        <f>[52]ACCOUNTALLOC!AS626</f>
        <v>1.6115830293486316E-2</v>
      </c>
      <c r="AT626" s="697">
        <f>[52]ACCOUNTALLOC!AT626</f>
        <v>15.075087286288904</v>
      </c>
      <c r="AU626" s="697">
        <f>[52]ACCOUNTALLOC!AU626</f>
        <v>0</v>
      </c>
      <c r="AV626" s="697">
        <f>[52]ACCOUNTALLOC!AV626</f>
        <v>0</v>
      </c>
      <c r="AW626" s="697">
        <f>[52]ACCOUNTALLOC!AW626</f>
        <v>0</v>
      </c>
      <c r="AX626" s="697">
        <f>[52]ACCOUNTALLOC!AX626</f>
        <v>0</v>
      </c>
      <c r="AY626" s="697">
        <f>[52]ACCOUNTALLOC!AY626</f>
        <v>15.09120311658239</v>
      </c>
      <c r="AZ626" s="698"/>
      <c r="BA626" s="697">
        <f>[52]ACCOUNTALLOC!BA626</f>
        <v>0</v>
      </c>
      <c r="BB626" s="697">
        <f>[52]ACCOUNTALLOC!BB626</f>
        <v>416.06509417392658</v>
      </c>
      <c r="BC626" s="697">
        <f>[52]ACCOUNTALLOC!BC626</f>
        <v>0</v>
      </c>
      <c r="BD626" s="697">
        <f>[52]ACCOUNTALLOC!BD626</f>
        <v>0</v>
      </c>
      <c r="BE626" s="697">
        <f>[52]ACCOUNTALLOC!BE626</f>
        <v>0</v>
      </c>
      <c r="BF626" s="697">
        <f>[52]ACCOUNTALLOC!BF626</f>
        <v>0</v>
      </c>
      <c r="BG626" s="697">
        <f>[52]ACCOUNTALLOC!BG626</f>
        <v>416.06509417392658</v>
      </c>
      <c r="BH626" s="698"/>
      <c r="BI626" s="697">
        <f>[52]ACCOUNTALLOC!BI626</f>
        <v>0</v>
      </c>
      <c r="BJ626" s="697">
        <f>[52]ACCOUNTALLOC!BJ626</f>
        <v>0</v>
      </c>
      <c r="BK626" s="697">
        <f>[52]ACCOUNTALLOC!BK626</f>
        <v>0</v>
      </c>
      <c r="BL626" s="697">
        <f>[52]ACCOUNTALLOC!BL626</f>
        <v>0</v>
      </c>
      <c r="BM626" s="697">
        <f>[52]ACCOUNTALLOC!BM626</f>
        <v>0</v>
      </c>
      <c r="BN626" s="697">
        <f>[52]ACCOUNTALLOC!BN626</f>
        <v>0</v>
      </c>
      <c r="BO626" s="697">
        <f>[52]ACCOUNTALLOC!BO626</f>
        <v>0</v>
      </c>
      <c r="BP626" s="698"/>
      <c r="BQ626" s="697">
        <f>[52]ACCOUNTALLOC!BQ626</f>
        <v>160.17490570303164</v>
      </c>
      <c r="BR626" s="697">
        <f>[52]ACCOUNTALLOC!BR626</f>
        <v>2066.4724560657651</v>
      </c>
      <c r="BS626" s="697">
        <f>[52]ACCOUNTALLOC!BS626</f>
        <v>0</v>
      </c>
      <c r="BT626" s="697">
        <f>[52]ACCOUNTALLOC!BT626</f>
        <v>0</v>
      </c>
      <c r="BU626" s="697">
        <f>[52]ACCOUNTALLOC!BU626</f>
        <v>0</v>
      </c>
      <c r="BV626" s="697">
        <f>[52]ACCOUNTALLOC!BV626</f>
        <v>0</v>
      </c>
      <c r="BW626" s="697">
        <f>[52]ACCOUNTALLOC!BW626</f>
        <v>2226.6473617687966</v>
      </c>
      <c r="BX626" s="698"/>
      <c r="BY626" s="697">
        <f>[52]ACCOUNTALLOC!BY626</f>
        <v>0</v>
      </c>
      <c r="BZ626" s="697">
        <f>[52]ACCOUNTALLOC!BZ626</f>
        <v>0</v>
      </c>
      <c r="CA626" s="697">
        <f>[52]ACCOUNTALLOC!CA626</f>
        <v>0</v>
      </c>
      <c r="CB626" s="697">
        <f>[52]ACCOUNTALLOC!CB626</f>
        <v>0</v>
      </c>
      <c r="CC626" s="697">
        <f>[52]ACCOUNTALLOC!CC626</f>
        <v>0</v>
      </c>
      <c r="CD626" s="697">
        <f>[52]ACCOUNTALLOC!CD626</f>
        <v>0</v>
      </c>
      <c r="CE626" s="697">
        <f>[52]ACCOUNTALLOC!CE626</f>
        <v>0</v>
      </c>
      <c r="CF626" s="698"/>
      <c r="CG626" s="697">
        <f>[52]ACCOUNTALLOC!CG626</f>
        <v>18.553411579859166</v>
      </c>
      <c r="CH626" s="697">
        <f>[52]ACCOUNTALLOC!CH626</f>
        <v>248.82890242140837</v>
      </c>
      <c r="CI626" s="697">
        <f>[52]ACCOUNTALLOC!CI626</f>
        <v>0</v>
      </c>
      <c r="CJ626" s="697">
        <f>[52]ACCOUNTALLOC!CJ626</f>
        <v>0</v>
      </c>
      <c r="CK626" s="697">
        <f>[52]ACCOUNTALLOC!CK626</f>
        <v>0</v>
      </c>
      <c r="CL626" s="697">
        <f>[52]ACCOUNTALLOC!CL626</f>
        <v>0</v>
      </c>
      <c r="CM626" s="697">
        <f>[52]ACCOUNTALLOC!CM626</f>
        <v>267.38231400126756</v>
      </c>
      <c r="CN626" s="698">
        <f>[52]ACCOUNTALLOC!CN626</f>
        <v>0</v>
      </c>
      <c r="CO626" s="697">
        <f>[52]ACCOUNTALLOC!CO626</f>
        <v>3.2883805477631332</v>
      </c>
      <c r="CP626" s="697">
        <f>[52]ACCOUNTALLOC!CP626</f>
        <v>24.352575615670691</v>
      </c>
      <c r="CQ626" s="697">
        <f>[52]ACCOUNTALLOC!CQ626</f>
        <v>0</v>
      </c>
      <c r="CR626" s="697">
        <f>[52]ACCOUNTALLOC!CR626</f>
        <v>0</v>
      </c>
      <c r="CS626" s="697">
        <f>[52]ACCOUNTALLOC!CS626</f>
        <v>0</v>
      </c>
      <c r="CT626" s="697">
        <f>[52]ACCOUNTALLOC!CT626</f>
        <v>0</v>
      </c>
      <c r="CU626" s="697">
        <f>[52]ACCOUNTALLOC!CU626</f>
        <v>27.640956163433824</v>
      </c>
      <c r="CW626" s="65">
        <f>[52]ACCOUNTALLOC!CW612</f>
        <v>0</v>
      </c>
      <c r="CX626" s="65">
        <f>[52]ACCOUNTALLOC!CX612</f>
        <v>0</v>
      </c>
      <c r="CY626" s="65">
        <f>[52]ACCOUNTALLOC!CY612</f>
        <v>0</v>
      </c>
      <c r="CZ626" s="65">
        <f>[52]ACCOUNTALLOC!CZ612</f>
        <v>0</v>
      </c>
      <c r="DA626" s="65">
        <f>[52]ACCOUNTALLOC!DA612</f>
        <v>0</v>
      </c>
      <c r="DB626" s="65">
        <f>[52]ACCOUNTALLOC!DB612</f>
        <v>0</v>
      </c>
      <c r="DC626" s="65">
        <f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>[52]ACCOUNTALLOC!E627</f>
        <v>-7477.7883571719149</v>
      </c>
      <c r="F627" s="697">
        <f>[52]ACCOUNTALLOC!F627</f>
        <v>-54652.357706436051</v>
      </c>
      <c r="G627" s="697">
        <f>[52]ACCOUNTALLOC!G627</f>
        <v>0</v>
      </c>
      <c r="H627" s="697">
        <f>[52]ACCOUNTALLOC!H627</f>
        <v>0</v>
      </c>
      <c r="I627" s="697">
        <f>[52]ACCOUNTALLOC!I627</f>
        <v>0</v>
      </c>
      <c r="J627" s="697">
        <f>[52]ACCOUNTALLOC!J627</f>
        <v>0</v>
      </c>
      <c r="K627" s="697">
        <f>[52]ACCOUNTALLOC!K627</f>
        <v>-62130.146063607965</v>
      </c>
      <c r="L627" s="698"/>
      <c r="M627" s="697">
        <f>[52]ACCOUNTALLOC!M627</f>
        <v>-1724.0264828313036</v>
      </c>
      <c r="N627" s="697">
        <f>[52]ACCOUNTALLOC!N627</f>
        <v>-13886.522809950044</v>
      </c>
      <c r="O627" s="697">
        <f>[52]ACCOUNTALLOC!O627</f>
        <v>0</v>
      </c>
      <c r="P627" s="697">
        <f>[52]ACCOUNTALLOC!P627</f>
        <v>0</v>
      </c>
      <c r="Q627" s="697">
        <f>[52]ACCOUNTALLOC!Q627</f>
        <v>0</v>
      </c>
      <c r="R627" s="697">
        <f>[52]ACCOUNTALLOC!R627</f>
        <v>0</v>
      </c>
      <c r="S627" s="697">
        <f>[52]ACCOUNTALLOC!S627</f>
        <v>-15610.549292781347</v>
      </c>
      <c r="T627" s="698"/>
      <c r="U627" s="697">
        <f>[52]ACCOUNTALLOC!U627</f>
        <v>-1845.2910717424747</v>
      </c>
      <c r="V627" s="697">
        <f>[52]ACCOUNTALLOC!V627</f>
        <v>-15442.876792249108</v>
      </c>
      <c r="W627" s="697">
        <f>[52]ACCOUNTALLOC!W627</f>
        <v>0</v>
      </c>
      <c r="X627" s="697">
        <f>[52]ACCOUNTALLOC!X627</f>
        <v>0</v>
      </c>
      <c r="Y627" s="697">
        <f>[52]ACCOUNTALLOC!Y627</f>
        <v>0</v>
      </c>
      <c r="Z627" s="697">
        <f>[52]ACCOUNTALLOC!Z627</f>
        <v>0</v>
      </c>
      <c r="AA627" s="697">
        <f>[52]ACCOUNTALLOC!AA627</f>
        <v>-17288.167863991584</v>
      </c>
      <c r="AB627" s="698"/>
      <c r="AC627" s="697">
        <f>[52]ACCOUNTALLOC!AC627</f>
        <v>-969.54887229120448</v>
      </c>
      <c r="AD627" s="697">
        <f>[52]ACCOUNTALLOC!AD627</f>
        <v>-9966.304814232406</v>
      </c>
      <c r="AE627" s="697">
        <f>[52]ACCOUNTALLOC!AE627</f>
        <v>0</v>
      </c>
      <c r="AF627" s="697">
        <f>[52]ACCOUNTALLOC!AF627</f>
        <v>0</v>
      </c>
      <c r="AG627" s="697">
        <f>[52]ACCOUNTALLOC!AG627</f>
        <v>0</v>
      </c>
      <c r="AH627" s="697">
        <f>[52]ACCOUNTALLOC!AH627</f>
        <v>0</v>
      </c>
      <c r="AI627" s="697">
        <f>[52]ACCOUNTALLOC!AI627</f>
        <v>-10935.853686523611</v>
      </c>
      <c r="AJ627" s="698"/>
      <c r="AK627" s="697">
        <f>[52]ACCOUNTALLOC!AK627</f>
        <v>-684.91126008276206</v>
      </c>
      <c r="AL627" s="697">
        <f>[52]ACCOUNTALLOC!AL627</f>
        <v>-6933.9847086918062</v>
      </c>
      <c r="AM627" s="697">
        <f>[52]ACCOUNTALLOC!AM627</f>
        <v>0</v>
      </c>
      <c r="AN627" s="697">
        <f>[52]ACCOUNTALLOC!AN627</f>
        <v>0</v>
      </c>
      <c r="AO627" s="697">
        <f>[52]ACCOUNTALLOC!AO627</f>
        <v>0</v>
      </c>
      <c r="AP627" s="697">
        <f>[52]ACCOUNTALLOC!AP627</f>
        <v>0</v>
      </c>
      <c r="AQ627" s="697">
        <f>[52]ACCOUNTALLOC!AQ627</f>
        <v>-7618.8959687745682</v>
      </c>
      <c r="AR627" s="698"/>
      <c r="AS627" s="697">
        <f>[52]ACCOUNTALLOC!AS627</f>
        <v>-2.3406366083252559E-2</v>
      </c>
      <c r="AT627" s="697">
        <f>[52]ACCOUNTALLOC!AT627</f>
        <v>-21.894808106938196</v>
      </c>
      <c r="AU627" s="697">
        <f>[52]ACCOUNTALLOC!AU627</f>
        <v>0</v>
      </c>
      <c r="AV627" s="697">
        <f>[52]ACCOUNTALLOC!AV627</f>
        <v>0</v>
      </c>
      <c r="AW627" s="697">
        <f>[52]ACCOUNTALLOC!AW627</f>
        <v>0</v>
      </c>
      <c r="AX627" s="697">
        <f>[52]ACCOUNTALLOC!AX627</f>
        <v>0</v>
      </c>
      <c r="AY627" s="697">
        <f>[52]ACCOUNTALLOC!AY627</f>
        <v>-21.91821447302145</v>
      </c>
      <c r="AZ627" s="698"/>
      <c r="BA627" s="697">
        <f>[52]ACCOUNTALLOC!BA627</f>
        <v>0</v>
      </c>
      <c r="BB627" s="697">
        <f>[52]ACCOUNTALLOC!BB627</f>
        <v>-604.28607967124117</v>
      </c>
      <c r="BC627" s="697">
        <f>[52]ACCOUNTALLOC!BC627</f>
        <v>0</v>
      </c>
      <c r="BD627" s="697">
        <f>[52]ACCOUNTALLOC!BD627</f>
        <v>0</v>
      </c>
      <c r="BE627" s="697">
        <f>[52]ACCOUNTALLOC!BE627</f>
        <v>0</v>
      </c>
      <c r="BF627" s="697">
        <f>[52]ACCOUNTALLOC!BF627</f>
        <v>0</v>
      </c>
      <c r="BG627" s="697">
        <f>[52]ACCOUNTALLOC!BG627</f>
        <v>-604.28607967124117</v>
      </c>
      <c r="BH627" s="698"/>
      <c r="BI627" s="697">
        <f>[52]ACCOUNTALLOC!BI627</f>
        <v>0</v>
      </c>
      <c r="BJ627" s="697">
        <f>[52]ACCOUNTALLOC!BJ627</f>
        <v>0</v>
      </c>
      <c r="BK627" s="697">
        <f>[52]ACCOUNTALLOC!BK627</f>
        <v>0</v>
      </c>
      <c r="BL627" s="697">
        <f>[52]ACCOUNTALLOC!BL627</f>
        <v>0</v>
      </c>
      <c r="BM627" s="697">
        <f>[52]ACCOUNTALLOC!BM627</f>
        <v>0</v>
      </c>
      <c r="BN627" s="697">
        <f>[52]ACCOUNTALLOC!BN627</f>
        <v>0</v>
      </c>
      <c r="BO627" s="697">
        <f>[52]ACCOUNTALLOC!BO627</f>
        <v>0</v>
      </c>
      <c r="BP627" s="698"/>
      <c r="BQ627" s="697">
        <f>[52]ACCOUNTALLOC!BQ627</f>
        <v>-232.63539091441845</v>
      </c>
      <c r="BR627" s="697">
        <f>[52]ACCOUNTALLOC!BR627</f>
        <v>-3001.310508164318</v>
      </c>
      <c r="BS627" s="697">
        <f>[52]ACCOUNTALLOC!BS627</f>
        <v>0</v>
      </c>
      <c r="BT627" s="697">
        <f>[52]ACCOUNTALLOC!BT627</f>
        <v>0</v>
      </c>
      <c r="BU627" s="697">
        <f>[52]ACCOUNTALLOC!BU627</f>
        <v>0</v>
      </c>
      <c r="BV627" s="697">
        <f>[52]ACCOUNTALLOC!BV627</f>
        <v>0</v>
      </c>
      <c r="BW627" s="697">
        <f>[52]ACCOUNTALLOC!BW627</f>
        <v>-3233.9458990787366</v>
      </c>
      <c r="BX627" s="698"/>
      <c r="BY627" s="697">
        <f>[52]ACCOUNTALLOC!BY627</f>
        <v>0</v>
      </c>
      <c r="BZ627" s="697">
        <f>[52]ACCOUNTALLOC!BZ627</f>
        <v>0</v>
      </c>
      <c r="CA627" s="697">
        <f>[52]ACCOUNTALLOC!CA627</f>
        <v>0</v>
      </c>
      <c r="CB627" s="697">
        <f>[52]ACCOUNTALLOC!CB627</f>
        <v>0</v>
      </c>
      <c r="CC627" s="697">
        <f>[52]ACCOUNTALLOC!CC627</f>
        <v>0</v>
      </c>
      <c r="CD627" s="697">
        <f>[52]ACCOUNTALLOC!CD627</f>
        <v>0</v>
      </c>
      <c r="CE627" s="697">
        <f>[52]ACCOUNTALLOC!CE627</f>
        <v>0</v>
      </c>
      <c r="CF627" s="698"/>
      <c r="CG627" s="697">
        <f>[52]ACCOUNTALLOC!CG627</f>
        <v>-26.946668935013722</v>
      </c>
      <c r="CH627" s="697">
        <f>[52]ACCOUNTALLOC!CH627</f>
        <v>-361.39499337638381</v>
      </c>
      <c r="CI627" s="697">
        <f>[52]ACCOUNTALLOC!CI627</f>
        <v>0</v>
      </c>
      <c r="CJ627" s="697">
        <f>[52]ACCOUNTALLOC!CJ627</f>
        <v>0</v>
      </c>
      <c r="CK627" s="697">
        <f>[52]ACCOUNTALLOC!CK627</f>
        <v>0</v>
      </c>
      <c r="CL627" s="697">
        <f>[52]ACCOUNTALLOC!CL627</f>
        <v>0</v>
      </c>
      <c r="CM627" s="697">
        <f>[52]ACCOUNTALLOC!CM627</f>
        <v>-388.34166231139756</v>
      </c>
      <c r="CN627" s="698">
        <f>[52]ACCOUNTALLOC!CN627</f>
        <v>0</v>
      </c>
      <c r="CO627" s="697">
        <f>[52]ACCOUNTALLOC!CO627</f>
        <v>-4.7759896648390336</v>
      </c>
      <c r="CP627" s="697">
        <f>[52]ACCOUNTALLOC!CP627</f>
        <v>-35.369279121837238</v>
      </c>
      <c r="CQ627" s="697">
        <f>[52]ACCOUNTALLOC!CQ627</f>
        <v>0</v>
      </c>
      <c r="CR627" s="697">
        <f>[52]ACCOUNTALLOC!CR627</f>
        <v>0</v>
      </c>
      <c r="CS627" s="697">
        <f>[52]ACCOUNTALLOC!CS627</f>
        <v>0</v>
      </c>
      <c r="CT627" s="697">
        <f>[52]ACCOUNTALLOC!CT627</f>
        <v>0</v>
      </c>
      <c r="CU627" s="697">
        <f>[52]ACCOUNTALLOC!CU627</f>
        <v>-40.145268786676269</v>
      </c>
      <c r="CW627" s="65">
        <f>[52]ACCOUNTALLOC!CW613</f>
        <v>0</v>
      </c>
      <c r="CX627" s="65">
        <f>[52]ACCOUNTALLOC!CX613</f>
        <v>0</v>
      </c>
      <c r="CY627" s="65">
        <f>[52]ACCOUNTALLOC!CY613</f>
        <v>0</v>
      </c>
      <c r="CZ627" s="65">
        <f>[52]ACCOUNTALLOC!CZ613</f>
        <v>0</v>
      </c>
      <c r="DA627" s="65">
        <f>[52]ACCOUNTALLOC!DA613</f>
        <v>0</v>
      </c>
      <c r="DB627" s="65">
        <f>[52]ACCOUNTALLOC!DB613</f>
        <v>0</v>
      </c>
      <c r="DC627" s="65">
        <f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>[52]ACCOUNTALLOC!E628</f>
        <v>19.392903104028985</v>
      </c>
      <c r="F628" s="697">
        <f>[52]ACCOUNTALLOC!F628</f>
        <v>141.73547401767948</v>
      </c>
      <c r="G628" s="697">
        <f>[52]ACCOUNTALLOC!G628</f>
        <v>0</v>
      </c>
      <c r="H628" s="697">
        <f>[52]ACCOUNTALLOC!H628</f>
        <v>0</v>
      </c>
      <c r="I628" s="697">
        <f>[52]ACCOUNTALLOC!I628</f>
        <v>0</v>
      </c>
      <c r="J628" s="697">
        <f>[52]ACCOUNTALLOC!J628</f>
        <v>0</v>
      </c>
      <c r="K628" s="697">
        <f>[52]ACCOUNTALLOC!K628</f>
        <v>161.12837712170847</v>
      </c>
      <c r="L628" s="698"/>
      <c r="M628" s="697">
        <f>[52]ACCOUNTALLOC!M628</f>
        <v>4.4710918433872324</v>
      </c>
      <c r="N628" s="697">
        <f>[52]ACCOUNTALLOC!N628</f>
        <v>36.013320843316592</v>
      </c>
      <c r="O628" s="697">
        <f>[52]ACCOUNTALLOC!O628</f>
        <v>0</v>
      </c>
      <c r="P628" s="697">
        <f>[52]ACCOUNTALLOC!P628</f>
        <v>0</v>
      </c>
      <c r="Q628" s="697">
        <f>[52]ACCOUNTALLOC!Q628</f>
        <v>0</v>
      </c>
      <c r="R628" s="697">
        <f>[52]ACCOUNTALLOC!R628</f>
        <v>0</v>
      </c>
      <c r="S628" s="697">
        <f>[52]ACCOUNTALLOC!S628</f>
        <v>40.484412686703827</v>
      </c>
      <c r="T628" s="698"/>
      <c r="U628" s="697">
        <f>[52]ACCOUNTALLOC!U628</f>
        <v>4.7855795381945843</v>
      </c>
      <c r="V628" s="697">
        <f>[52]ACCOUNTALLOC!V628</f>
        <v>40.049570671830097</v>
      </c>
      <c r="W628" s="697">
        <f>[52]ACCOUNTALLOC!W628</f>
        <v>0</v>
      </c>
      <c r="X628" s="697">
        <f>[52]ACCOUNTALLOC!X628</f>
        <v>0</v>
      </c>
      <c r="Y628" s="697">
        <f>[52]ACCOUNTALLOC!Y628</f>
        <v>0</v>
      </c>
      <c r="Z628" s="697">
        <f>[52]ACCOUNTALLOC!Z628</f>
        <v>0</v>
      </c>
      <c r="AA628" s="697">
        <f>[52]ACCOUNTALLOC!AA628</f>
        <v>44.835150210024679</v>
      </c>
      <c r="AB628" s="698"/>
      <c r="AC628" s="697">
        <f>[52]ACCOUNTALLOC!AC628</f>
        <v>2.5144289242862339</v>
      </c>
      <c r="AD628" s="697">
        <f>[52]ACCOUNTALLOC!AD628</f>
        <v>25.846623939584603</v>
      </c>
      <c r="AE628" s="697">
        <f>[52]ACCOUNTALLOC!AE628</f>
        <v>0</v>
      </c>
      <c r="AF628" s="697">
        <f>[52]ACCOUNTALLOC!AF628</f>
        <v>0</v>
      </c>
      <c r="AG628" s="697">
        <f>[52]ACCOUNTALLOC!AG628</f>
        <v>0</v>
      </c>
      <c r="AH628" s="697">
        <f>[52]ACCOUNTALLOC!AH628</f>
        <v>0</v>
      </c>
      <c r="AI628" s="697">
        <f>[52]ACCOUNTALLOC!AI628</f>
        <v>28.361052863870839</v>
      </c>
      <c r="AJ628" s="698"/>
      <c r="AK628" s="697">
        <f>[52]ACCOUNTALLOC!AK628</f>
        <v>1.7762494827637494</v>
      </c>
      <c r="AL628" s="697">
        <f>[52]ACCOUNTALLOC!AL628</f>
        <v>17.982602229108174</v>
      </c>
      <c r="AM628" s="697">
        <f>[52]ACCOUNTALLOC!AM628</f>
        <v>0</v>
      </c>
      <c r="AN628" s="697">
        <f>[52]ACCOUNTALLOC!AN628</f>
        <v>0</v>
      </c>
      <c r="AO628" s="697">
        <f>[52]ACCOUNTALLOC!AO628</f>
        <v>0</v>
      </c>
      <c r="AP628" s="697">
        <f>[52]ACCOUNTALLOC!AP628</f>
        <v>0</v>
      </c>
      <c r="AQ628" s="697">
        <f>[52]ACCOUNTALLOC!AQ628</f>
        <v>19.758851711871923</v>
      </c>
      <c r="AR628" s="698"/>
      <c r="AS628" s="697">
        <f>[52]ACCOUNTALLOC!AS628</f>
        <v>6.0702091017940759E-5</v>
      </c>
      <c r="AT628" s="697">
        <f>[52]ACCOUNTALLOC!AT628</f>
        <v>5.678201519195511E-2</v>
      </c>
      <c r="AU628" s="697">
        <f>[52]ACCOUNTALLOC!AU628</f>
        <v>0</v>
      </c>
      <c r="AV628" s="697">
        <f>[52]ACCOUNTALLOC!AV628</f>
        <v>0</v>
      </c>
      <c r="AW628" s="697">
        <f>[52]ACCOUNTALLOC!AW628</f>
        <v>0</v>
      </c>
      <c r="AX628" s="697">
        <f>[52]ACCOUNTALLOC!AX628</f>
        <v>0</v>
      </c>
      <c r="AY628" s="697">
        <f>[52]ACCOUNTALLOC!AY628</f>
        <v>5.6842717282973049E-2</v>
      </c>
      <c r="AZ628" s="698"/>
      <c r="BA628" s="697">
        <f>[52]ACCOUNTALLOC!BA628</f>
        <v>0</v>
      </c>
      <c r="BB628" s="697">
        <f>[52]ACCOUNTALLOC!BB628</f>
        <v>1.5671560667986022</v>
      </c>
      <c r="BC628" s="697">
        <f>[52]ACCOUNTALLOC!BC628</f>
        <v>0</v>
      </c>
      <c r="BD628" s="697">
        <f>[52]ACCOUNTALLOC!BD628</f>
        <v>0</v>
      </c>
      <c r="BE628" s="697">
        <f>[52]ACCOUNTALLOC!BE628</f>
        <v>0</v>
      </c>
      <c r="BF628" s="697">
        <f>[52]ACCOUNTALLOC!BF628</f>
        <v>0</v>
      </c>
      <c r="BG628" s="697">
        <f>[52]ACCOUNTALLOC!BG628</f>
        <v>1.5671560667986022</v>
      </c>
      <c r="BH628" s="698"/>
      <c r="BI628" s="697">
        <f>[52]ACCOUNTALLOC!BI628</f>
        <v>0</v>
      </c>
      <c r="BJ628" s="697">
        <f>[52]ACCOUNTALLOC!BJ628</f>
        <v>0</v>
      </c>
      <c r="BK628" s="697">
        <f>[52]ACCOUNTALLOC!BK628</f>
        <v>0</v>
      </c>
      <c r="BL628" s="697">
        <f>[52]ACCOUNTALLOC!BL628</f>
        <v>0</v>
      </c>
      <c r="BM628" s="697">
        <f>[52]ACCOUNTALLOC!BM628</f>
        <v>0</v>
      </c>
      <c r="BN628" s="697">
        <f>[52]ACCOUNTALLOC!BN628</f>
        <v>0</v>
      </c>
      <c r="BO628" s="697">
        <f>[52]ACCOUNTALLOC!BO628</f>
        <v>0</v>
      </c>
      <c r="BP628" s="698"/>
      <c r="BQ628" s="697">
        <f>[52]ACCOUNTALLOC!BQ628</f>
        <v>0.60331683367907629</v>
      </c>
      <c r="BR628" s="697">
        <f>[52]ACCOUNTALLOC!BR628</f>
        <v>7.7836013925308922</v>
      </c>
      <c r="BS628" s="697">
        <f>[52]ACCOUNTALLOC!BS628</f>
        <v>0</v>
      </c>
      <c r="BT628" s="697">
        <f>[52]ACCOUNTALLOC!BT628</f>
        <v>0</v>
      </c>
      <c r="BU628" s="697">
        <f>[52]ACCOUNTALLOC!BU628</f>
        <v>0</v>
      </c>
      <c r="BV628" s="697">
        <f>[52]ACCOUNTALLOC!BV628</f>
        <v>0</v>
      </c>
      <c r="BW628" s="697">
        <f>[52]ACCOUNTALLOC!BW628</f>
        <v>8.3869182262099677</v>
      </c>
      <c r="BX628" s="698"/>
      <c r="BY628" s="697">
        <f>[52]ACCOUNTALLOC!BY628</f>
        <v>0</v>
      </c>
      <c r="BZ628" s="697">
        <f>[52]ACCOUNTALLOC!BZ628</f>
        <v>0</v>
      </c>
      <c r="CA628" s="697">
        <f>[52]ACCOUNTALLOC!CA628</f>
        <v>0</v>
      </c>
      <c r="CB628" s="697">
        <f>[52]ACCOUNTALLOC!CB628</f>
        <v>0</v>
      </c>
      <c r="CC628" s="697">
        <f>[52]ACCOUNTALLOC!CC628</f>
        <v>0</v>
      </c>
      <c r="CD628" s="697">
        <f>[52]ACCOUNTALLOC!CD628</f>
        <v>0</v>
      </c>
      <c r="CE628" s="697">
        <f>[52]ACCOUNTALLOC!CE628</f>
        <v>0</v>
      </c>
      <c r="CF628" s="698"/>
      <c r="CG628" s="697">
        <f>[52]ACCOUNTALLOC!CG628</f>
        <v>6.9883515642946814E-2</v>
      </c>
      <c r="CH628" s="697">
        <f>[52]ACCOUNTALLOC!CH628</f>
        <v>0.93724210342321157</v>
      </c>
      <c r="CI628" s="697">
        <f>[52]ACCOUNTALLOC!CI628</f>
        <v>0</v>
      </c>
      <c r="CJ628" s="697">
        <f>[52]ACCOUNTALLOC!CJ628</f>
        <v>0</v>
      </c>
      <c r="CK628" s="697">
        <f>[52]ACCOUNTALLOC!CK628</f>
        <v>0</v>
      </c>
      <c r="CL628" s="697">
        <f>[52]ACCOUNTALLOC!CL628</f>
        <v>0</v>
      </c>
      <c r="CM628" s="697">
        <f>[52]ACCOUNTALLOC!CM628</f>
        <v>1.0071256190661584</v>
      </c>
      <c r="CN628" s="698">
        <f>[52]ACCOUNTALLOC!CN628</f>
        <v>0</v>
      </c>
      <c r="CO628" s="697">
        <f>[52]ACCOUNTALLOC!CO628</f>
        <v>1.2386055926179767E-2</v>
      </c>
      <c r="CP628" s="697">
        <f>[52]ACCOUNTALLOC!CP628</f>
        <v>9.1726720536465661E-2</v>
      </c>
      <c r="CQ628" s="697">
        <f>[52]ACCOUNTALLOC!CQ628</f>
        <v>0</v>
      </c>
      <c r="CR628" s="697">
        <f>[52]ACCOUNTALLOC!CR628</f>
        <v>0</v>
      </c>
      <c r="CS628" s="697">
        <f>[52]ACCOUNTALLOC!CS628</f>
        <v>0</v>
      </c>
      <c r="CT628" s="697">
        <f>[52]ACCOUNTALLOC!CT628</f>
        <v>0</v>
      </c>
      <c r="CU628" s="697">
        <f>[52]ACCOUNTALLOC!CU628</f>
        <v>0.10411277646264543</v>
      </c>
      <c r="CW628" s="65">
        <f>[52]ACCOUNTALLOC!CW614</f>
        <v>0</v>
      </c>
      <c r="CX628" s="65">
        <f>[52]ACCOUNTALLOC!CX614</f>
        <v>0</v>
      </c>
      <c r="CY628" s="65">
        <f>[52]ACCOUNTALLOC!CY614</f>
        <v>0</v>
      </c>
      <c r="CZ628" s="65">
        <f>[52]ACCOUNTALLOC!CZ614</f>
        <v>0</v>
      </c>
      <c r="DA628" s="65">
        <f>[52]ACCOUNTALLOC!DA614</f>
        <v>0</v>
      </c>
      <c r="DB628" s="65">
        <f>[52]ACCOUNTALLOC!DB614</f>
        <v>0</v>
      </c>
      <c r="DC628" s="65">
        <f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>[52]ACCOUNTALLOC!E629</f>
        <v>131195.41127204456</v>
      </c>
      <c r="F629" s="697">
        <f>[52]ACCOUNTALLOC!F629</f>
        <v>0</v>
      </c>
      <c r="G629" s="697">
        <f>[52]ACCOUNTALLOC!G629</f>
        <v>17324.911697301974</v>
      </c>
      <c r="H629" s="697">
        <f>[52]ACCOUNTALLOC!H629</f>
        <v>0</v>
      </c>
      <c r="I629" s="697">
        <f>[52]ACCOUNTALLOC!I629</f>
        <v>0</v>
      </c>
      <c r="J629" s="697">
        <f>[52]ACCOUNTALLOC!J629</f>
        <v>0</v>
      </c>
      <c r="K629" s="697">
        <f>[52]ACCOUNTALLOC!K629</f>
        <v>148520.32296934654</v>
      </c>
      <c r="L629" s="698"/>
      <c r="M629" s="697">
        <f>[52]ACCOUNTALLOC!M629</f>
        <v>24132.459030192091</v>
      </c>
      <c r="N629" s="697">
        <f>[52]ACCOUNTALLOC!N629</f>
        <v>0</v>
      </c>
      <c r="O629" s="697">
        <f>[52]ACCOUNTALLOC!O629</f>
        <v>2345.0414248059292</v>
      </c>
      <c r="P629" s="697">
        <f>[52]ACCOUNTALLOC!P629</f>
        <v>0</v>
      </c>
      <c r="Q629" s="697">
        <f>[52]ACCOUNTALLOC!Q629</f>
        <v>0</v>
      </c>
      <c r="R629" s="697">
        <f>[52]ACCOUNTALLOC!R629</f>
        <v>0</v>
      </c>
      <c r="S629" s="697">
        <f>[52]ACCOUNTALLOC!S629</f>
        <v>26477.500454998019</v>
      </c>
      <c r="T629" s="698"/>
      <c r="U629" s="697">
        <f>[52]ACCOUNTALLOC!U629</f>
        <v>20404.260130521052</v>
      </c>
      <c r="V629" s="697">
        <f>[52]ACCOUNTALLOC!V629</f>
        <v>0</v>
      </c>
      <c r="W629" s="697">
        <f>[52]ACCOUNTALLOC!W629</f>
        <v>617.29203808450632</v>
      </c>
      <c r="X629" s="697">
        <f>[52]ACCOUNTALLOC!X629</f>
        <v>0</v>
      </c>
      <c r="Y629" s="697">
        <f>[52]ACCOUNTALLOC!Y629</f>
        <v>0</v>
      </c>
      <c r="Z629" s="697">
        <f>[52]ACCOUNTALLOC!Z629</f>
        <v>0</v>
      </c>
      <c r="AA629" s="697">
        <f>[52]ACCOUNTALLOC!AA629</f>
        <v>21021.552168605558</v>
      </c>
      <c r="AB629" s="698"/>
      <c r="AC629" s="697">
        <f>[52]ACCOUNTALLOC!AC629</f>
        <v>8883.2754984219537</v>
      </c>
      <c r="AD629" s="697">
        <f>[52]ACCOUNTALLOC!AD629</f>
        <v>0</v>
      </c>
      <c r="AE629" s="697">
        <f>[52]ACCOUNTALLOC!AE629</f>
        <v>68.354625907990837</v>
      </c>
      <c r="AF629" s="697">
        <f>[52]ACCOUNTALLOC!AF629</f>
        <v>0</v>
      </c>
      <c r="AG629" s="697">
        <f>[52]ACCOUNTALLOC!AG629</f>
        <v>0</v>
      </c>
      <c r="AH629" s="697">
        <f>[52]ACCOUNTALLOC!AH629</f>
        <v>0</v>
      </c>
      <c r="AI629" s="697">
        <f>[52]ACCOUNTALLOC!AI629</f>
        <v>8951.630124329944</v>
      </c>
      <c r="AJ629" s="698"/>
      <c r="AK629" s="697">
        <f>[52]ACCOUNTALLOC!AK629</f>
        <v>7072.3055157683948</v>
      </c>
      <c r="AL629" s="697">
        <f>[52]ACCOUNTALLOC!AL629</f>
        <v>0</v>
      </c>
      <c r="AM629" s="697">
        <f>[52]ACCOUNTALLOC!AM629</f>
        <v>815.80993119939706</v>
      </c>
      <c r="AN629" s="697">
        <f>[52]ACCOUNTALLOC!AN629</f>
        <v>0</v>
      </c>
      <c r="AO629" s="697">
        <f>[52]ACCOUNTALLOC!AO629</f>
        <v>0</v>
      </c>
      <c r="AP629" s="697">
        <f>[52]ACCOUNTALLOC!AP629</f>
        <v>0</v>
      </c>
      <c r="AQ629" s="697">
        <f>[52]ACCOUNTALLOC!AQ629</f>
        <v>7888.1154469677922</v>
      </c>
      <c r="AR629" s="698"/>
      <c r="AS629" s="697">
        <f>[52]ACCOUNTALLOC!AS629</f>
        <v>87.306957668436198</v>
      </c>
      <c r="AT629" s="697">
        <f>[52]ACCOUNTALLOC!AT629</f>
        <v>0</v>
      </c>
      <c r="AU629" s="697">
        <f>[52]ACCOUNTALLOC!AU629</f>
        <v>2.6451128435447315</v>
      </c>
      <c r="AV629" s="697">
        <f>[52]ACCOUNTALLOC!AV629</f>
        <v>0</v>
      </c>
      <c r="AW629" s="697">
        <f>[52]ACCOUNTALLOC!AW629</f>
        <v>0</v>
      </c>
      <c r="AX629" s="697">
        <f>[52]ACCOUNTALLOC!AX629</f>
        <v>0</v>
      </c>
      <c r="AY629" s="697">
        <f>[52]ACCOUNTALLOC!AY629</f>
        <v>89.952070511980935</v>
      </c>
      <c r="AZ629" s="698"/>
      <c r="BA629" s="697">
        <f>[52]ACCOUNTALLOC!BA629</f>
        <v>1687.6640873742072</v>
      </c>
      <c r="BB629" s="697">
        <f>[52]ACCOUNTALLOC!BB629</f>
        <v>0</v>
      </c>
      <c r="BC629" s="697">
        <f>[52]ACCOUNTALLOC!BC629</f>
        <v>263.65483048011089</v>
      </c>
      <c r="BD629" s="697">
        <f>[52]ACCOUNTALLOC!BD629</f>
        <v>0</v>
      </c>
      <c r="BE629" s="697">
        <f>[52]ACCOUNTALLOC!BE629</f>
        <v>0</v>
      </c>
      <c r="BF629" s="697">
        <f>[52]ACCOUNTALLOC!BF629</f>
        <v>0</v>
      </c>
      <c r="BG629" s="697">
        <f>[52]ACCOUNTALLOC!BG629</f>
        <v>1951.318917854318</v>
      </c>
      <c r="BH629" s="698"/>
      <c r="BI629" s="697">
        <f>[52]ACCOUNTALLOC!BI629</f>
        <v>2632.3971455397264</v>
      </c>
      <c r="BJ629" s="697">
        <f>[52]ACCOUNTALLOC!BJ629</f>
        <v>0</v>
      </c>
      <c r="BK629" s="697">
        <f>[52]ACCOUNTALLOC!BK629</f>
        <v>53.324572661211832</v>
      </c>
      <c r="BL629" s="697">
        <f>[52]ACCOUNTALLOC!BL629</f>
        <v>0</v>
      </c>
      <c r="BM629" s="697">
        <f>[52]ACCOUNTALLOC!BM629</f>
        <v>0</v>
      </c>
      <c r="BN629" s="697">
        <f>[52]ACCOUNTALLOC!BN629</f>
        <v>0</v>
      </c>
      <c r="BO629" s="697">
        <f>[52]ACCOUNTALLOC!BO629</f>
        <v>2685.7217182009381</v>
      </c>
      <c r="BP629" s="698"/>
      <c r="BQ629" s="697">
        <f>[52]ACCOUNTALLOC!BQ629</f>
        <v>990.42275902712186</v>
      </c>
      <c r="BR629" s="697">
        <f>[52]ACCOUNTALLOC!BR629</f>
        <v>0</v>
      </c>
      <c r="BS629" s="697">
        <f>[52]ACCOUNTALLOC!BS629</f>
        <v>33.114432594623011</v>
      </c>
      <c r="BT629" s="697">
        <f>[52]ACCOUNTALLOC!BT629</f>
        <v>0</v>
      </c>
      <c r="BU629" s="697">
        <f>[52]ACCOUNTALLOC!BU629</f>
        <v>0</v>
      </c>
      <c r="BV629" s="697">
        <f>[52]ACCOUNTALLOC!BV629</f>
        <v>0</v>
      </c>
      <c r="BW629" s="697">
        <f>[52]ACCOUNTALLOC!BW629</f>
        <v>1023.5371916217449</v>
      </c>
      <c r="BX629" s="698"/>
      <c r="BY629" s="697">
        <f>[52]ACCOUNTALLOC!BY629</f>
        <v>300.3225920471661</v>
      </c>
      <c r="BZ629" s="697">
        <f>[52]ACCOUNTALLOC!BZ629</f>
        <v>0</v>
      </c>
      <c r="CA629" s="697">
        <f>[52]ACCOUNTALLOC!CA629</f>
        <v>53.31395105642828</v>
      </c>
      <c r="CB629" s="697">
        <f>[52]ACCOUNTALLOC!CB629</f>
        <v>0</v>
      </c>
      <c r="CC629" s="697">
        <f>[52]ACCOUNTALLOC!CC629</f>
        <v>0</v>
      </c>
      <c r="CD629" s="697">
        <f>[52]ACCOUNTALLOC!CD629</f>
        <v>0</v>
      </c>
      <c r="CE629" s="697">
        <f>[52]ACCOUNTALLOC!CE629</f>
        <v>353.63654310359436</v>
      </c>
      <c r="CF629" s="698"/>
      <c r="CG629" s="697">
        <f>[52]ACCOUNTALLOC!CG629</f>
        <v>1207.6467123117184</v>
      </c>
      <c r="CH629" s="697">
        <f>[52]ACCOUNTALLOC!CH629</f>
        <v>0</v>
      </c>
      <c r="CI629" s="697">
        <f>[52]ACCOUNTALLOC!CI629</f>
        <v>3128.7639852046404</v>
      </c>
      <c r="CJ629" s="697">
        <f>[52]ACCOUNTALLOC!CJ629</f>
        <v>0</v>
      </c>
      <c r="CK629" s="697">
        <f>[52]ACCOUNTALLOC!CK629</f>
        <v>0</v>
      </c>
      <c r="CL629" s="697">
        <f>[52]ACCOUNTALLOC!CL629</f>
        <v>0</v>
      </c>
      <c r="CM629" s="697">
        <f>[52]ACCOUNTALLOC!CM629</f>
        <v>4336.4106975163586</v>
      </c>
      <c r="CN629" s="698">
        <f>[52]ACCOUNTALLOC!CN629</f>
        <v>0</v>
      </c>
      <c r="CO629" s="697">
        <f>[52]ACCOUNTALLOC!CO629</f>
        <v>67.947252664812325</v>
      </c>
      <c r="CP629" s="697">
        <f>[52]ACCOUNTALLOC!CP629</f>
        <v>0</v>
      </c>
      <c r="CQ629" s="697">
        <f>[52]ACCOUNTALLOC!CQ629</f>
        <v>0.59444427834572966</v>
      </c>
      <c r="CR629" s="697">
        <f>[52]ACCOUNTALLOC!CR629</f>
        <v>0</v>
      </c>
      <c r="CS629" s="697">
        <f>[52]ACCOUNTALLOC!CS629</f>
        <v>0</v>
      </c>
      <c r="CT629" s="697">
        <f>[52]ACCOUNTALLOC!CT629</f>
        <v>0</v>
      </c>
      <c r="CU629" s="697">
        <f>[52]ACCOUNTALLOC!CU629</f>
        <v>68.541696943158058</v>
      </c>
      <c r="CW629" s="65">
        <f>[52]ACCOUNTALLOC!CW615</f>
        <v>0</v>
      </c>
      <c r="CX629" s="65">
        <f>[52]ACCOUNTALLOC!CX615</f>
        <v>0</v>
      </c>
      <c r="CY629" s="65">
        <f>[52]ACCOUNTALLOC!CY615</f>
        <v>0</v>
      </c>
      <c r="CZ629" s="65">
        <f>[52]ACCOUNTALLOC!CZ615</f>
        <v>0</v>
      </c>
      <c r="DA629" s="65">
        <f>[52]ACCOUNTALLOC!DA615</f>
        <v>0</v>
      </c>
      <c r="DB629" s="65">
        <f>[52]ACCOUNTALLOC!DB615</f>
        <v>0</v>
      </c>
      <c r="DC629" s="65">
        <f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>[52]ACCOUNTALLOC!E630</f>
        <v>81343.728287966165</v>
      </c>
      <c r="F630" s="697">
        <f>[52]ACCOUNTALLOC!F630</f>
        <v>0</v>
      </c>
      <c r="G630" s="697">
        <f>[52]ACCOUNTALLOC!G630</f>
        <v>10741.785067437262</v>
      </c>
      <c r="H630" s="697">
        <f>[52]ACCOUNTALLOC!H630</f>
        <v>0</v>
      </c>
      <c r="I630" s="697">
        <f>[52]ACCOUNTALLOC!I630</f>
        <v>0</v>
      </c>
      <c r="J630" s="697">
        <f>[52]ACCOUNTALLOC!J630</f>
        <v>0</v>
      </c>
      <c r="K630" s="697">
        <f>[52]ACCOUNTALLOC!K630</f>
        <v>92085.513355403426</v>
      </c>
      <c r="L630" s="698"/>
      <c r="M630" s="697">
        <f>[52]ACCOUNTALLOC!M630</f>
        <v>14962.597938749002</v>
      </c>
      <c r="N630" s="697">
        <f>[52]ACCOUNTALLOC!N630</f>
        <v>0</v>
      </c>
      <c r="O630" s="697">
        <f>[52]ACCOUNTALLOC!O630</f>
        <v>1453.9716796031335</v>
      </c>
      <c r="P630" s="697">
        <f>[52]ACCOUNTALLOC!P630</f>
        <v>0</v>
      </c>
      <c r="Q630" s="697">
        <f>[52]ACCOUNTALLOC!Q630</f>
        <v>0</v>
      </c>
      <c r="R630" s="697">
        <f>[52]ACCOUNTALLOC!R630</f>
        <v>0</v>
      </c>
      <c r="S630" s="697">
        <f>[52]ACCOUNTALLOC!S630</f>
        <v>16416.569618352136</v>
      </c>
      <c r="T630" s="698"/>
      <c r="U630" s="697">
        <f>[52]ACCOUNTALLOC!U630</f>
        <v>12651.041495136125</v>
      </c>
      <c r="V630" s="697">
        <f>[52]ACCOUNTALLOC!V630</f>
        <v>0</v>
      </c>
      <c r="W630" s="697">
        <f>[52]ACCOUNTALLOC!W630</f>
        <v>382.73317133135441</v>
      </c>
      <c r="X630" s="697">
        <f>[52]ACCOUNTALLOC!X630</f>
        <v>0</v>
      </c>
      <c r="Y630" s="697">
        <f>[52]ACCOUNTALLOC!Y630</f>
        <v>0</v>
      </c>
      <c r="Z630" s="697">
        <f>[52]ACCOUNTALLOC!Z630</f>
        <v>0</v>
      </c>
      <c r="AA630" s="697">
        <f>[52]ACCOUNTALLOC!AA630</f>
        <v>13033.77466646748</v>
      </c>
      <c r="AB630" s="698"/>
      <c r="AC630" s="697">
        <f>[52]ACCOUNTALLOC!AC630</f>
        <v>5507.8050477879469</v>
      </c>
      <c r="AD630" s="697">
        <f>[52]ACCOUNTALLOC!AD630</f>
        <v>0</v>
      </c>
      <c r="AE630" s="697">
        <f>[52]ACCOUNTALLOC!AE630</f>
        <v>42.381208787520791</v>
      </c>
      <c r="AF630" s="697">
        <f>[52]ACCOUNTALLOC!AF630</f>
        <v>0</v>
      </c>
      <c r="AG630" s="697">
        <f>[52]ACCOUNTALLOC!AG630</f>
        <v>0</v>
      </c>
      <c r="AH630" s="697">
        <f>[52]ACCOUNTALLOC!AH630</f>
        <v>0</v>
      </c>
      <c r="AI630" s="697">
        <f>[52]ACCOUNTALLOC!AI630</f>
        <v>5550.1862565754673</v>
      </c>
      <c r="AJ630" s="698"/>
      <c r="AK630" s="697">
        <f>[52]ACCOUNTALLOC!AK630</f>
        <v>4384.9681377288562</v>
      </c>
      <c r="AL630" s="697">
        <f>[52]ACCOUNTALLOC!AL630</f>
        <v>0</v>
      </c>
      <c r="AM630" s="697">
        <f>[52]ACCOUNTALLOC!AM630</f>
        <v>505.81815884172232</v>
      </c>
      <c r="AN630" s="697">
        <f>[52]ACCOUNTALLOC!AN630</f>
        <v>0</v>
      </c>
      <c r="AO630" s="697">
        <f>[52]ACCOUNTALLOC!AO630</f>
        <v>0</v>
      </c>
      <c r="AP630" s="697">
        <f>[52]ACCOUNTALLOC!AP630</f>
        <v>0</v>
      </c>
      <c r="AQ630" s="697">
        <f>[52]ACCOUNTALLOC!AQ630</f>
        <v>4890.7862965705781</v>
      </c>
      <c r="AR630" s="698"/>
      <c r="AS630" s="697">
        <f>[52]ACCOUNTALLOC!AS630</f>
        <v>54.132026214727247</v>
      </c>
      <c r="AT630" s="697">
        <f>[52]ACCOUNTALLOC!AT630</f>
        <v>0</v>
      </c>
      <c r="AU630" s="697">
        <f>[52]ACCOUNTALLOC!AU630</f>
        <v>1.6400218448963371</v>
      </c>
      <c r="AV630" s="697">
        <f>[52]ACCOUNTALLOC!AV630</f>
        <v>0</v>
      </c>
      <c r="AW630" s="697">
        <f>[52]ACCOUNTALLOC!AW630</f>
        <v>0</v>
      </c>
      <c r="AX630" s="697">
        <f>[52]ACCOUNTALLOC!AX630</f>
        <v>0</v>
      </c>
      <c r="AY630" s="697">
        <f>[52]ACCOUNTALLOC!AY630</f>
        <v>55.772048059623586</v>
      </c>
      <c r="AZ630" s="698"/>
      <c r="BA630" s="697">
        <f>[52]ACCOUNTALLOC!BA630</f>
        <v>1046.3848364335138</v>
      </c>
      <c r="BB630" s="697">
        <f>[52]ACCOUNTALLOC!BB630</f>
        <v>0</v>
      </c>
      <c r="BC630" s="697">
        <f>[52]ACCOUNTALLOC!BC630</f>
        <v>163.47116628883063</v>
      </c>
      <c r="BD630" s="697">
        <f>[52]ACCOUNTALLOC!BD630</f>
        <v>0</v>
      </c>
      <c r="BE630" s="697">
        <f>[52]ACCOUNTALLOC!BE630</f>
        <v>0</v>
      </c>
      <c r="BF630" s="697">
        <f>[52]ACCOUNTALLOC!BF630</f>
        <v>0</v>
      </c>
      <c r="BG630" s="697">
        <f>[52]ACCOUNTALLOC!BG630</f>
        <v>1209.8560027223443</v>
      </c>
      <c r="BH630" s="698"/>
      <c r="BI630" s="697">
        <f>[52]ACCOUNTALLOC!BI630</f>
        <v>1632.137862724383</v>
      </c>
      <c r="BJ630" s="697">
        <f>[52]ACCOUNTALLOC!BJ630</f>
        <v>0</v>
      </c>
      <c r="BK630" s="697">
        <f>[52]ACCOUNTALLOC!BK630</f>
        <v>33.062280971329933</v>
      </c>
      <c r="BL630" s="697">
        <f>[52]ACCOUNTALLOC!BL630</f>
        <v>0</v>
      </c>
      <c r="BM630" s="697">
        <f>[52]ACCOUNTALLOC!BM630</f>
        <v>0</v>
      </c>
      <c r="BN630" s="697">
        <f>[52]ACCOUNTALLOC!BN630</f>
        <v>0</v>
      </c>
      <c r="BO630" s="697">
        <f>[52]ACCOUNTALLOC!BO630</f>
        <v>1665.200143695713</v>
      </c>
      <c r="BP630" s="698"/>
      <c r="BQ630" s="697">
        <f>[52]ACCOUNTALLOC!BQ630</f>
        <v>614.08153699417471</v>
      </c>
      <c r="BR630" s="697">
        <f>[52]ACCOUNTALLOC!BR630</f>
        <v>0</v>
      </c>
      <c r="BS630" s="697">
        <f>[52]ACCOUNTALLOC!BS630</f>
        <v>20.531597723350821</v>
      </c>
      <c r="BT630" s="697">
        <f>[52]ACCOUNTALLOC!BT630</f>
        <v>0</v>
      </c>
      <c r="BU630" s="697">
        <f>[52]ACCOUNTALLOC!BU630</f>
        <v>0</v>
      </c>
      <c r="BV630" s="697">
        <f>[52]ACCOUNTALLOC!BV630</f>
        <v>0</v>
      </c>
      <c r="BW630" s="697">
        <f>[52]ACCOUNTALLOC!BW630</f>
        <v>634.61313471752555</v>
      </c>
      <c r="BX630" s="698"/>
      <c r="BY630" s="697">
        <f>[52]ACCOUNTALLOC!BY630</f>
        <v>186.20589767096413</v>
      </c>
      <c r="BZ630" s="697">
        <f>[52]ACCOUNTALLOC!BZ630</f>
        <v>0</v>
      </c>
      <c r="CA630" s="697">
        <f>[52]ACCOUNTALLOC!CA630</f>
        <v>33.055695368029347</v>
      </c>
      <c r="CB630" s="697">
        <f>[52]ACCOUNTALLOC!CB630</f>
        <v>0</v>
      </c>
      <c r="CC630" s="697">
        <f>[52]ACCOUNTALLOC!CC630</f>
        <v>0</v>
      </c>
      <c r="CD630" s="697">
        <f>[52]ACCOUNTALLOC!CD630</f>
        <v>0</v>
      </c>
      <c r="CE630" s="697">
        <f>[52]ACCOUNTALLOC!CE630</f>
        <v>219.26159303899348</v>
      </c>
      <c r="CF630" s="698"/>
      <c r="CG630" s="697">
        <f>[52]ACCOUNTALLOC!CG630</f>
        <v>748.76464871505857</v>
      </c>
      <c r="CH630" s="697">
        <f>[52]ACCOUNTALLOC!CH630</f>
        <v>0</v>
      </c>
      <c r="CI630" s="697">
        <f>[52]ACCOUNTALLOC!CI630</f>
        <v>1939.8950391787912</v>
      </c>
      <c r="CJ630" s="697">
        <f>[52]ACCOUNTALLOC!CJ630</f>
        <v>0</v>
      </c>
      <c r="CK630" s="697">
        <f>[52]ACCOUNTALLOC!CK630</f>
        <v>0</v>
      </c>
      <c r="CL630" s="697">
        <f>[52]ACCOUNTALLOC!CL630</f>
        <v>0</v>
      </c>
      <c r="CM630" s="697">
        <f>[52]ACCOUNTALLOC!CM630</f>
        <v>2688.6596878938499</v>
      </c>
      <c r="CN630" s="698">
        <f>[52]ACCOUNTALLOC!CN630</f>
        <v>0</v>
      </c>
      <c r="CO630" s="697">
        <f>[52]ACCOUNTALLOC!CO630</f>
        <v>42.128629386430404</v>
      </c>
      <c r="CP630" s="697">
        <f>[52]ACCOUNTALLOC!CP630</f>
        <v>0</v>
      </c>
      <c r="CQ630" s="697">
        <f>[52]ACCOUNTALLOC!CQ630</f>
        <v>0.36856711215169319</v>
      </c>
      <c r="CR630" s="697">
        <f>[52]ACCOUNTALLOC!CR630</f>
        <v>0</v>
      </c>
      <c r="CS630" s="697">
        <f>[52]ACCOUNTALLOC!CS630</f>
        <v>0</v>
      </c>
      <c r="CT630" s="697">
        <f>[52]ACCOUNTALLOC!CT630</f>
        <v>0</v>
      </c>
      <c r="CU630" s="697">
        <f>[52]ACCOUNTALLOC!CU630</f>
        <v>42.497196498582099</v>
      </c>
      <c r="CW630" s="65">
        <f>[52]ACCOUNTALLOC!CW616</f>
        <v>0</v>
      </c>
      <c r="CX630" s="65">
        <f>[52]ACCOUNTALLOC!CX616</f>
        <v>0</v>
      </c>
      <c r="CY630" s="65">
        <f>[52]ACCOUNTALLOC!CY616</f>
        <v>0</v>
      </c>
      <c r="CZ630" s="65">
        <f>[52]ACCOUNTALLOC!CZ616</f>
        <v>0</v>
      </c>
      <c r="DA630" s="65">
        <f>[52]ACCOUNTALLOC!DA616</f>
        <v>0</v>
      </c>
      <c r="DB630" s="65">
        <f>[52]ACCOUNTALLOC!DB616</f>
        <v>0</v>
      </c>
      <c r="DC630" s="65">
        <f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>[52]ACCOUNTALLOC!E631</f>
        <v>0</v>
      </c>
      <c r="F631" s="697">
        <f>[52]ACCOUNTALLOC!F631</f>
        <v>0</v>
      </c>
      <c r="G631" s="697">
        <f>[52]ACCOUNTALLOC!G631</f>
        <v>0</v>
      </c>
      <c r="H631" s="697">
        <f>[52]ACCOUNTALLOC!H631</f>
        <v>0</v>
      </c>
      <c r="I631" s="697">
        <f>[52]ACCOUNTALLOC!I631</f>
        <v>0</v>
      </c>
      <c r="J631" s="697">
        <f>[52]ACCOUNTALLOC!J631</f>
        <v>0</v>
      </c>
      <c r="K631" s="697">
        <f>[52]ACCOUNTALLOC!K631</f>
        <v>0</v>
      </c>
      <c r="L631" s="698"/>
      <c r="M631" s="697">
        <f>[52]ACCOUNTALLOC!M631</f>
        <v>0</v>
      </c>
      <c r="N631" s="697">
        <f>[52]ACCOUNTALLOC!N631</f>
        <v>0</v>
      </c>
      <c r="O631" s="697">
        <f>[52]ACCOUNTALLOC!O631</f>
        <v>0</v>
      </c>
      <c r="P631" s="697">
        <f>[52]ACCOUNTALLOC!P631</f>
        <v>0</v>
      </c>
      <c r="Q631" s="697">
        <f>[52]ACCOUNTALLOC!Q631</f>
        <v>0</v>
      </c>
      <c r="R631" s="697">
        <f>[52]ACCOUNTALLOC!R631</f>
        <v>0</v>
      </c>
      <c r="S631" s="697">
        <f>[52]ACCOUNTALLOC!S631</f>
        <v>0</v>
      </c>
      <c r="T631" s="698"/>
      <c r="U631" s="697">
        <f>[52]ACCOUNTALLOC!U631</f>
        <v>0</v>
      </c>
      <c r="V631" s="697">
        <f>[52]ACCOUNTALLOC!V631</f>
        <v>0</v>
      </c>
      <c r="W631" s="697">
        <f>[52]ACCOUNTALLOC!W631</f>
        <v>0</v>
      </c>
      <c r="X631" s="697">
        <f>[52]ACCOUNTALLOC!X631</f>
        <v>0</v>
      </c>
      <c r="Y631" s="697">
        <f>[52]ACCOUNTALLOC!Y631</f>
        <v>0</v>
      </c>
      <c r="Z631" s="697">
        <f>[52]ACCOUNTALLOC!Z631</f>
        <v>0</v>
      </c>
      <c r="AA631" s="697">
        <f>[52]ACCOUNTALLOC!AA631</f>
        <v>0</v>
      </c>
      <c r="AB631" s="698"/>
      <c r="AC631" s="697">
        <f>[52]ACCOUNTALLOC!AC631</f>
        <v>0</v>
      </c>
      <c r="AD631" s="697">
        <f>[52]ACCOUNTALLOC!AD631</f>
        <v>0</v>
      </c>
      <c r="AE631" s="697">
        <f>[52]ACCOUNTALLOC!AE631</f>
        <v>0</v>
      </c>
      <c r="AF631" s="697">
        <f>[52]ACCOUNTALLOC!AF631</f>
        <v>0</v>
      </c>
      <c r="AG631" s="697">
        <f>[52]ACCOUNTALLOC!AG631</f>
        <v>0</v>
      </c>
      <c r="AH631" s="697">
        <f>[52]ACCOUNTALLOC!AH631</f>
        <v>0</v>
      </c>
      <c r="AI631" s="697">
        <f>[52]ACCOUNTALLOC!AI631</f>
        <v>0</v>
      </c>
      <c r="AJ631" s="698"/>
      <c r="AK631" s="697">
        <f>[52]ACCOUNTALLOC!AK631</f>
        <v>0</v>
      </c>
      <c r="AL631" s="697">
        <f>[52]ACCOUNTALLOC!AL631</f>
        <v>0</v>
      </c>
      <c r="AM631" s="697">
        <f>[52]ACCOUNTALLOC!AM631</f>
        <v>0</v>
      </c>
      <c r="AN631" s="697">
        <f>[52]ACCOUNTALLOC!AN631</f>
        <v>0</v>
      </c>
      <c r="AO631" s="697">
        <f>[52]ACCOUNTALLOC!AO631</f>
        <v>0</v>
      </c>
      <c r="AP631" s="697">
        <f>[52]ACCOUNTALLOC!AP631</f>
        <v>0</v>
      </c>
      <c r="AQ631" s="697">
        <f>[52]ACCOUNTALLOC!AQ631</f>
        <v>0</v>
      </c>
      <c r="AR631" s="698"/>
      <c r="AS631" s="697">
        <f>[52]ACCOUNTALLOC!AS631</f>
        <v>0</v>
      </c>
      <c r="AT631" s="697">
        <f>[52]ACCOUNTALLOC!AT631</f>
        <v>0</v>
      </c>
      <c r="AU631" s="697">
        <f>[52]ACCOUNTALLOC!AU631</f>
        <v>0</v>
      </c>
      <c r="AV631" s="697">
        <f>[52]ACCOUNTALLOC!AV631</f>
        <v>0</v>
      </c>
      <c r="AW631" s="697">
        <f>[52]ACCOUNTALLOC!AW631</f>
        <v>0</v>
      </c>
      <c r="AX631" s="697">
        <f>[52]ACCOUNTALLOC!AX631</f>
        <v>0</v>
      </c>
      <c r="AY631" s="697">
        <f>[52]ACCOUNTALLOC!AY631</f>
        <v>0</v>
      </c>
      <c r="AZ631" s="698"/>
      <c r="BA631" s="697">
        <f>[52]ACCOUNTALLOC!BA631</f>
        <v>0</v>
      </c>
      <c r="BB631" s="697">
        <f>[52]ACCOUNTALLOC!BB631</f>
        <v>0</v>
      </c>
      <c r="BC631" s="697">
        <f>[52]ACCOUNTALLOC!BC631</f>
        <v>0</v>
      </c>
      <c r="BD631" s="697">
        <f>[52]ACCOUNTALLOC!BD631</f>
        <v>0</v>
      </c>
      <c r="BE631" s="697">
        <f>[52]ACCOUNTALLOC!BE631</f>
        <v>0</v>
      </c>
      <c r="BF631" s="697">
        <f>[52]ACCOUNTALLOC!BF631</f>
        <v>0</v>
      </c>
      <c r="BG631" s="697">
        <f>[52]ACCOUNTALLOC!BG631</f>
        <v>0</v>
      </c>
      <c r="BH631" s="698"/>
      <c r="BI631" s="697">
        <f>[52]ACCOUNTALLOC!BI631</f>
        <v>0</v>
      </c>
      <c r="BJ631" s="697">
        <f>[52]ACCOUNTALLOC!BJ631</f>
        <v>0</v>
      </c>
      <c r="BK631" s="697">
        <f>[52]ACCOUNTALLOC!BK631</f>
        <v>0</v>
      </c>
      <c r="BL631" s="697">
        <f>[52]ACCOUNTALLOC!BL631</f>
        <v>0</v>
      </c>
      <c r="BM631" s="697">
        <f>[52]ACCOUNTALLOC!BM631</f>
        <v>0</v>
      </c>
      <c r="BN631" s="697">
        <f>[52]ACCOUNTALLOC!BN631</f>
        <v>0</v>
      </c>
      <c r="BO631" s="697">
        <f>[52]ACCOUNTALLOC!BO631</f>
        <v>0</v>
      </c>
      <c r="BP631" s="698"/>
      <c r="BQ631" s="697">
        <f>[52]ACCOUNTALLOC!BQ631</f>
        <v>0</v>
      </c>
      <c r="BR631" s="697">
        <f>[52]ACCOUNTALLOC!BR631</f>
        <v>0</v>
      </c>
      <c r="BS631" s="697">
        <f>[52]ACCOUNTALLOC!BS631</f>
        <v>0</v>
      </c>
      <c r="BT631" s="697">
        <f>[52]ACCOUNTALLOC!BT631</f>
        <v>0</v>
      </c>
      <c r="BU631" s="697">
        <f>[52]ACCOUNTALLOC!BU631</f>
        <v>0</v>
      </c>
      <c r="BV631" s="697">
        <f>[52]ACCOUNTALLOC!BV631</f>
        <v>0</v>
      </c>
      <c r="BW631" s="697">
        <f>[52]ACCOUNTALLOC!BW631</f>
        <v>0</v>
      </c>
      <c r="BX631" s="698"/>
      <c r="BY631" s="697">
        <f>[52]ACCOUNTALLOC!BY631</f>
        <v>0</v>
      </c>
      <c r="BZ631" s="697">
        <f>[52]ACCOUNTALLOC!BZ631</f>
        <v>0</v>
      </c>
      <c r="CA631" s="697">
        <f>[52]ACCOUNTALLOC!CA631</f>
        <v>0</v>
      </c>
      <c r="CB631" s="697">
        <f>[52]ACCOUNTALLOC!CB631</f>
        <v>0</v>
      </c>
      <c r="CC631" s="697">
        <f>[52]ACCOUNTALLOC!CC631</f>
        <v>0</v>
      </c>
      <c r="CD631" s="697">
        <f>[52]ACCOUNTALLOC!CD631</f>
        <v>0</v>
      </c>
      <c r="CE631" s="697">
        <f>[52]ACCOUNTALLOC!CE631</f>
        <v>0</v>
      </c>
      <c r="CF631" s="698"/>
      <c r="CG631" s="697">
        <f>[52]ACCOUNTALLOC!CG631</f>
        <v>0</v>
      </c>
      <c r="CH631" s="697">
        <f>[52]ACCOUNTALLOC!CH631</f>
        <v>0</v>
      </c>
      <c r="CI631" s="697">
        <f>[52]ACCOUNTALLOC!CI631</f>
        <v>0</v>
      </c>
      <c r="CJ631" s="697">
        <f>[52]ACCOUNTALLOC!CJ631</f>
        <v>0</v>
      </c>
      <c r="CK631" s="697">
        <f>[52]ACCOUNTALLOC!CK631</f>
        <v>0</v>
      </c>
      <c r="CL631" s="697">
        <f>[52]ACCOUNTALLOC!CL631</f>
        <v>0</v>
      </c>
      <c r="CM631" s="697">
        <f>[52]ACCOUNTALLOC!CM631</f>
        <v>0</v>
      </c>
      <c r="CN631" s="698">
        <f>[52]ACCOUNTALLOC!CN631</f>
        <v>0</v>
      </c>
      <c r="CO631" s="697">
        <f>[52]ACCOUNTALLOC!CO631</f>
        <v>0</v>
      </c>
      <c r="CP631" s="697">
        <f>[52]ACCOUNTALLOC!CP631</f>
        <v>0</v>
      </c>
      <c r="CQ631" s="697">
        <f>[52]ACCOUNTALLOC!CQ631</f>
        <v>0</v>
      </c>
      <c r="CR631" s="697">
        <f>[52]ACCOUNTALLOC!CR631</f>
        <v>0</v>
      </c>
      <c r="CS631" s="697">
        <f>[52]ACCOUNTALLOC!CS631</f>
        <v>0</v>
      </c>
      <c r="CT631" s="697">
        <f>[52]ACCOUNTALLOC!CT631</f>
        <v>0</v>
      </c>
      <c r="CU631" s="697">
        <f>[52]ACCOUNTALLOC!CU631</f>
        <v>0</v>
      </c>
      <c r="CW631" s="65">
        <f>[52]ACCOUNTALLOC!CW617</f>
        <v>0</v>
      </c>
      <c r="CX631" s="65">
        <f>[52]ACCOUNTALLOC!CX617</f>
        <v>0</v>
      </c>
      <c r="CY631" s="65">
        <f>[52]ACCOUNTALLOC!CY617</f>
        <v>0</v>
      </c>
      <c r="CZ631" s="65">
        <f>[52]ACCOUNTALLOC!CZ617</f>
        <v>0</v>
      </c>
      <c r="DA631" s="65">
        <f>[52]ACCOUNTALLOC!DA617</f>
        <v>0</v>
      </c>
      <c r="DB631" s="65">
        <f>[52]ACCOUNTALLOC!DB617</f>
        <v>0</v>
      </c>
      <c r="DC631" s="65">
        <f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>[52]ACCOUNTALLOC!E632</f>
        <v>0</v>
      </c>
      <c r="F632" s="697">
        <f>[52]ACCOUNTALLOC!F632</f>
        <v>0</v>
      </c>
      <c r="G632" s="697">
        <f>[52]ACCOUNTALLOC!G632</f>
        <v>0</v>
      </c>
      <c r="H632" s="697">
        <f>[52]ACCOUNTALLOC!H632</f>
        <v>0</v>
      </c>
      <c r="I632" s="697">
        <f>[52]ACCOUNTALLOC!I632</f>
        <v>0</v>
      </c>
      <c r="J632" s="697">
        <f>[52]ACCOUNTALLOC!J632</f>
        <v>0</v>
      </c>
      <c r="K632" s="697">
        <f>[52]ACCOUNTALLOC!K632</f>
        <v>0</v>
      </c>
      <c r="L632" s="698"/>
      <c r="M632" s="697">
        <f>[52]ACCOUNTALLOC!M632</f>
        <v>0</v>
      </c>
      <c r="N632" s="697">
        <f>[52]ACCOUNTALLOC!N632</f>
        <v>0</v>
      </c>
      <c r="O632" s="697">
        <f>[52]ACCOUNTALLOC!O632</f>
        <v>0</v>
      </c>
      <c r="P632" s="697">
        <f>[52]ACCOUNTALLOC!P632</f>
        <v>0</v>
      </c>
      <c r="Q632" s="697">
        <f>[52]ACCOUNTALLOC!Q632</f>
        <v>0</v>
      </c>
      <c r="R632" s="697">
        <f>[52]ACCOUNTALLOC!R632</f>
        <v>0</v>
      </c>
      <c r="S632" s="697">
        <f>[52]ACCOUNTALLOC!S632</f>
        <v>0</v>
      </c>
      <c r="T632" s="698"/>
      <c r="U632" s="697">
        <f>[52]ACCOUNTALLOC!U632</f>
        <v>0</v>
      </c>
      <c r="V632" s="697">
        <f>[52]ACCOUNTALLOC!V632</f>
        <v>0</v>
      </c>
      <c r="W632" s="697">
        <f>[52]ACCOUNTALLOC!W632</f>
        <v>0</v>
      </c>
      <c r="X632" s="697">
        <f>[52]ACCOUNTALLOC!X632</f>
        <v>0</v>
      </c>
      <c r="Y632" s="697">
        <f>[52]ACCOUNTALLOC!Y632</f>
        <v>0</v>
      </c>
      <c r="Z632" s="697">
        <f>[52]ACCOUNTALLOC!Z632</f>
        <v>0</v>
      </c>
      <c r="AA632" s="697">
        <f>[52]ACCOUNTALLOC!AA632</f>
        <v>0</v>
      </c>
      <c r="AB632" s="698"/>
      <c r="AC632" s="697">
        <f>[52]ACCOUNTALLOC!AC632</f>
        <v>0</v>
      </c>
      <c r="AD632" s="697">
        <f>[52]ACCOUNTALLOC!AD632</f>
        <v>0</v>
      </c>
      <c r="AE632" s="697">
        <f>[52]ACCOUNTALLOC!AE632</f>
        <v>0</v>
      </c>
      <c r="AF632" s="697">
        <f>[52]ACCOUNTALLOC!AF632</f>
        <v>0</v>
      </c>
      <c r="AG632" s="697">
        <f>[52]ACCOUNTALLOC!AG632</f>
        <v>0</v>
      </c>
      <c r="AH632" s="697">
        <f>[52]ACCOUNTALLOC!AH632</f>
        <v>0</v>
      </c>
      <c r="AI632" s="697">
        <f>[52]ACCOUNTALLOC!AI632</f>
        <v>0</v>
      </c>
      <c r="AJ632" s="698"/>
      <c r="AK632" s="697">
        <f>[52]ACCOUNTALLOC!AK632</f>
        <v>0</v>
      </c>
      <c r="AL632" s="697">
        <f>[52]ACCOUNTALLOC!AL632</f>
        <v>0</v>
      </c>
      <c r="AM632" s="697">
        <f>[52]ACCOUNTALLOC!AM632</f>
        <v>0</v>
      </c>
      <c r="AN632" s="697">
        <f>[52]ACCOUNTALLOC!AN632</f>
        <v>0</v>
      </c>
      <c r="AO632" s="697">
        <f>[52]ACCOUNTALLOC!AO632</f>
        <v>0</v>
      </c>
      <c r="AP632" s="697">
        <f>[52]ACCOUNTALLOC!AP632</f>
        <v>0</v>
      </c>
      <c r="AQ632" s="697">
        <f>[52]ACCOUNTALLOC!AQ632</f>
        <v>0</v>
      </c>
      <c r="AR632" s="698"/>
      <c r="AS632" s="697">
        <f>[52]ACCOUNTALLOC!AS632</f>
        <v>0</v>
      </c>
      <c r="AT632" s="697">
        <f>[52]ACCOUNTALLOC!AT632</f>
        <v>0</v>
      </c>
      <c r="AU632" s="697">
        <f>[52]ACCOUNTALLOC!AU632</f>
        <v>0</v>
      </c>
      <c r="AV632" s="697">
        <f>[52]ACCOUNTALLOC!AV632</f>
        <v>0</v>
      </c>
      <c r="AW632" s="697">
        <f>[52]ACCOUNTALLOC!AW632</f>
        <v>0</v>
      </c>
      <c r="AX632" s="697">
        <f>[52]ACCOUNTALLOC!AX632</f>
        <v>0</v>
      </c>
      <c r="AY632" s="697">
        <f>[52]ACCOUNTALLOC!AY632</f>
        <v>0</v>
      </c>
      <c r="AZ632" s="698"/>
      <c r="BA632" s="697">
        <f>[52]ACCOUNTALLOC!BA632</f>
        <v>0</v>
      </c>
      <c r="BB632" s="697">
        <f>[52]ACCOUNTALLOC!BB632</f>
        <v>0</v>
      </c>
      <c r="BC632" s="697">
        <f>[52]ACCOUNTALLOC!BC632</f>
        <v>0</v>
      </c>
      <c r="BD632" s="697">
        <f>[52]ACCOUNTALLOC!BD632</f>
        <v>0</v>
      </c>
      <c r="BE632" s="697">
        <f>[52]ACCOUNTALLOC!BE632</f>
        <v>0</v>
      </c>
      <c r="BF632" s="697">
        <f>[52]ACCOUNTALLOC!BF632</f>
        <v>0</v>
      </c>
      <c r="BG632" s="697">
        <f>[52]ACCOUNTALLOC!BG632</f>
        <v>0</v>
      </c>
      <c r="BH632" s="698"/>
      <c r="BI632" s="697">
        <f>[52]ACCOUNTALLOC!BI632</f>
        <v>0</v>
      </c>
      <c r="BJ632" s="697">
        <f>[52]ACCOUNTALLOC!BJ632</f>
        <v>0</v>
      </c>
      <c r="BK632" s="697">
        <f>[52]ACCOUNTALLOC!BK632</f>
        <v>1010226.96</v>
      </c>
      <c r="BL632" s="697">
        <f>[52]ACCOUNTALLOC!BL632</f>
        <v>0</v>
      </c>
      <c r="BM632" s="697">
        <f>[52]ACCOUNTALLOC!BM632</f>
        <v>0</v>
      </c>
      <c r="BN632" s="697">
        <f>[52]ACCOUNTALLOC!BN632</f>
        <v>0</v>
      </c>
      <c r="BO632" s="697">
        <f>[52]ACCOUNTALLOC!BO632</f>
        <v>1010226.96</v>
      </c>
      <c r="BP632" s="698"/>
      <c r="BQ632" s="697">
        <f>[52]ACCOUNTALLOC!BQ632</f>
        <v>0</v>
      </c>
      <c r="BR632" s="697">
        <f>[52]ACCOUNTALLOC!BR632</f>
        <v>0</v>
      </c>
      <c r="BS632" s="697">
        <f>[52]ACCOUNTALLOC!BS632</f>
        <v>0</v>
      </c>
      <c r="BT632" s="697">
        <f>[52]ACCOUNTALLOC!BT632</f>
        <v>0</v>
      </c>
      <c r="BU632" s="697">
        <f>[52]ACCOUNTALLOC!BU632</f>
        <v>0</v>
      </c>
      <c r="BV632" s="697">
        <f>[52]ACCOUNTALLOC!BV632</f>
        <v>0</v>
      </c>
      <c r="BW632" s="697">
        <f>[52]ACCOUNTALLOC!BW632</f>
        <v>0</v>
      </c>
      <c r="BX632" s="698"/>
      <c r="BY632" s="697">
        <f>[52]ACCOUNTALLOC!BY632</f>
        <v>0</v>
      </c>
      <c r="BZ632" s="697">
        <f>[52]ACCOUNTALLOC!BZ632</f>
        <v>0</v>
      </c>
      <c r="CA632" s="697">
        <f>[52]ACCOUNTALLOC!CA632</f>
        <v>0</v>
      </c>
      <c r="CB632" s="697">
        <f>[52]ACCOUNTALLOC!CB632</f>
        <v>0</v>
      </c>
      <c r="CC632" s="697">
        <f>[52]ACCOUNTALLOC!CC632</f>
        <v>0</v>
      </c>
      <c r="CD632" s="697">
        <f>[52]ACCOUNTALLOC!CD632</f>
        <v>0</v>
      </c>
      <c r="CE632" s="697">
        <f>[52]ACCOUNTALLOC!CE632</f>
        <v>0</v>
      </c>
      <c r="CF632" s="698"/>
      <c r="CG632" s="697">
        <f>[52]ACCOUNTALLOC!CG632</f>
        <v>0</v>
      </c>
      <c r="CH632" s="697">
        <f>[52]ACCOUNTALLOC!CH632</f>
        <v>0</v>
      </c>
      <c r="CI632" s="697">
        <f>[52]ACCOUNTALLOC!CI632</f>
        <v>0</v>
      </c>
      <c r="CJ632" s="697">
        <f>[52]ACCOUNTALLOC!CJ632</f>
        <v>0</v>
      </c>
      <c r="CK632" s="697">
        <f>[52]ACCOUNTALLOC!CK632</f>
        <v>0</v>
      </c>
      <c r="CL632" s="697">
        <f>[52]ACCOUNTALLOC!CL632</f>
        <v>0</v>
      </c>
      <c r="CM632" s="697">
        <f>[52]ACCOUNTALLOC!CM632</f>
        <v>0</v>
      </c>
      <c r="CN632" s="698">
        <f>[52]ACCOUNTALLOC!CN632</f>
        <v>0</v>
      </c>
      <c r="CO632" s="697">
        <f>[52]ACCOUNTALLOC!CO632</f>
        <v>0</v>
      </c>
      <c r="CP632" s="697">
        <f>[52]ACCOUNTALLOC!CP632</f>
        <v>0</v>
      </c>
      <c r="CQ632" s="697">
        <f>[52]ACCOUNTALLOC!CQ632</f>
        <v>0</v>
      </c>
      <c r="CR632" s="697">
        <f>[52]ACCOUNTALLOC!CR632</f>
        <v>0</v>
      </c>
      <c r="CS632" s="697">
        <f>[52]ACCOUNTALLOC!CS632</f>
        <v>0</v>
      </c>
      <c r="CT632" s="697">
        <f>[52]ACCOUNTALLOC!CT632</f>
        <v>0</v>
      </c>
      <c r="CU632" s="697">
        <f>[52]ACCOUNTALLOC!CU632</f>
        <v>0</v>
      </c>
      <c r="CW632" s="65">
        <f>[52]ACCOUNTALLOC!CW618</f>
        <v>0</v>
      </c>
      <c r="CX632" s="65">
        <f>[52]ACCOUNTALLOC!CX618</f>
        <v>0</v>
      </c>
      <c r="CY632" s="65">
        <f>[52]ACCOUNTALLOC!CY618</f>
        <v>0</v>
      </c>
      <c r="CZ632" s="65">
        <f>[52]ACCOUNTALLOC!CZ618</f>
        <v>0</v>
      </c>
      <c r="DA632" s="65">
        <f>[52]ACCOUNTALLOC!DA618</f>
        <v>0</v>
      </c>
      <c r="DB632" s="65">
        <f>[52]ACCOUNTALLOC!DB618</f>
        <v>0</v>
      </c>
      <c r="DC632" s="65">
        <f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>[52]ACCOUNTALLOC!E633</f>
        <v>0</v>
      </c>
      <c r="F633" s="697">
        <f>[52]ACCOUNTALLOC!F633</f>
        <v>0</v>
      </c>
      <c r="G633" s="697">
        <f>[52]ACCOUNTALLOC!G633</f>
        <v>0</v>
      </c>
      <c r="H633" s="697">
        <f>[52]ACCOUNTALLOC!H633</f>
        <v>0</v>
      </c>
      <c r="I633" s="697">
        <f>[52]ACCOUNTALLOC!I633</f>
        <v>0</v>
      </c>
      <c r="J633" s="697">
        <f>[52]ACCOUNTALLOC!J633</f>
        <v>0</v>
      </c>
      <c r="K633" s="697">
        <f>[52]ACCOUNTALLOC!K633</f>
        <v>0</v>
      </c>
      <c r="L633" s="698"/>
      <c r="M633" s="697">
        <f>[52]ACCOUNTALLOC!M633</f>
        <v>0</v>
      </c>
      <c r="N633" s="697">
        <f>[52]ACCOUNTALLOC!N633</f>
        <v>0</v>
      </c>
      <c r="O633" s="697">
        <f>[52]ACCOUNTALLOC!O633</f>
        <v>0</v>
      </c>
      <c r="P633" s="697">
        <f>[52]ACCOUNTALLOC!P633</f>
        <v>0</v>
      </c>
      <c r="Q633" s="697">
        <f>[52]ACCOUNTALLOC!Q633</f>
        <v>0</v>
      </c>
      <c r="R633" s="697">
        <f>[52]ACCOUNTALLOC!R633</f>
        <v>0</v>
      </c>
      <c r="S633" s="697">
        <f>[52]ACCOUNTALLOC!S633</f>
        <v>0</v>
      </c>
      <c r="T633" s="698"/>
      <c r="U633" s="697">
        <f>[52]ACCOUNTALLOC!U633</f>
        <v>0</v>
      </c>
      <c r="V633" s="697">
        <f>[52]ACCOUNTALLOC!V633</f>
        <v>0</v>
      </c>
      <c r="W633" s="697">
        <f>[52]ACCOUNTALLOC!W633</f>
        <v>0</v>
      </c>
      <c r="X633" s="697">
        <f>[52]ACCOUNTALLOC!X633</f>
        <v>0</v>
      </c>
      <c r="Y633" s="697">
        <f>[52]ACCOUNTALLOC!Y633</f>
        <v>0</v>
      </c>
      <c r="Z633" s="697">
        <f>[52]ACCOUNTALLOC!Z633</f>
        <v>0</v>
      </c>
      <c r="AA633" s="697">
        <f>[52]ACCOUNTALLOC!AA633</f>
        <v>0</v>
      </c>
      <c r="AB633" s="698"/>
      <c r="AC633" s="697">
        <f>[52]ACCOUNTALLOC!AC633</f>
        <v>0</v>
      </c>
      <c r="AD633" s="697">
        <f>[52]ACCOUNTALLOC!AD633</f>
        <v>0</v>
      </c>
      <c r="AE633" s="697">
        <f>[52]ACCOUNTALLOC!AE633</f>
        <v>0</v>
      </c>
      <c r="AF633" s="697">
        <f>[52]ACCOUNTALLOC!AF633</f>
        <v>0</v>
      </c>
      <c r="AG633" s="697">
        <f>[52]ACCOUNTALLOC!AG633</f>
        <v>0</v>
      </c>
      <c r="AH633" s="697">
        <f>[52]ACCOUNTALLOC!AH633</f>
        <v>0</v>
      </c>
      <c r="AI633" s="697">
        <f>[52]ACCOUNTALLOC!AI633</f>
        <v>0</v>
      </c>
      <c r="AJ633" s="698"/>
      <c r="AK633" s="697">
        <f>[52]ACCOUNTALLOC!AK633</f>
        <v>0</v>
      </c>
      <c r="AL633" s="697">
        <f>[52]ACCOUNTALLOC!AL633</f>
        <v>0</v>
      </c>
      <c r="AM633" s="697">
        <f>[52]ACCOUNTALLOC!AM633</f>
        <v>0</v>
      </c>
      <c r="AN633" s="697">
        <f>[52]ACCOUNTALLOC!AN633</f>
        <v>0</v>
      </c>
      <c r="AO633" s="697">
        <f>[52]ACCOUNTALLOC!AO633</f>
        <v>0</v>
      </c>
      <c r="AP633" s="697">
        <f>[52]ACCOUNTALLOC!AP633</f>
        <v>0</v>
      </c>
      <c r="AQ633" s="697">
        <f>[52]ACCOUNTALLOC!AQ633</f>
        <v>0</v>
      </c>
      <c r="AR633" s="698"/>
      <c r="AS633" s="697">
        <f>[52]ACCOUNTALLOC!AS633</f>
        <v>0</v>
      </c>
      <c r="AT633" s="697">
        <f>[52]ACCOUNTALLOC!AT633</f>
        <v>0</v>
      </c>
      <c r="AU633" s="697">
        <f>[52]ACCOUNTALLOC!AU633</f>
        <v>0</v>
      </c>
      <c r="AV633" s="697">
        <f>[52]ACCOUNTALLOC!AV633</f>
        <v>0</v>
      </c>
      <c r="AW633" s="697">
        <f>[52]ACCOUNTALLOC!AW633</f>
        <v>0</v>
      </c>
      <c r="AX633" s="697">
        <f>[52]ACCOUNTALLOC!AX633</f>
        <v>0</v>
      </c>
      <c r="AY633" s="697">
        <f>[52]ACCOUNTALLOC!AY633</f>
        <v>0</v>
      </c>
      <c r="AZ633" s="698"/>
      <c r="BA633" s="697">
        <f>[52]ACCOUNTALLOC!BA633</f>
        <v>0</v>
      </c>
      <c r="BB633" s="697">
        <f>[52]ACCOUNTALLOC!BB633</f>
        <v>0</v>
      </c>
      <c r="BC633" s="697">
        <f>[52]ACCOUNTALLOC!BC633</f>
        <v>0</v>
      </c>
      <c r="BD633" s="697">
        <f>[52]ACCOUNTALLOC!BD633</f>
        <v>0</v>
      </c>
      <c r="BE633" s="697">
        <f>[52]ACCOUNTALLOC!BE633</f>
        <v>0</v>
      </c>
      <c r="BF633" s="697">
        <f>[52]ACCOUNTALLOC!BF633</f>
        <v>0</v>
      </c>
      <c r="BG633" s="697">
        <f>[52]ACCOUNTALLOC!BG633</f>
        <v>0</v>
      </c>
      <c r="BH633" s="698"/>
      <c r="BI633" s="697">
        <f>[52]ACCOUNTALLOC!BI633</f>
        <v>0</v>
      </c>
      <c r="BJ633" s="697">
        <f>[52]ACCOUNTALLOC!BJ633</f>
        <v>0</v>
      </c>
      <c r="BK633" s="697">
        <f>[52]ACCOUNTALLOC!BK633</f>
        <v>0</v>
      </c>
      <c r="BL633" s="697">
        <f>[52]ACCOUNTALLOC!BL633</f>
        <v>0</v>
      </c>
      <c r="BM633" s="697">
        <f>[52]ACCOUNTALLOC!BM633</f>
        <v>0</v>
      </c>
      <c r="BN633" s="697">
        <f>[52]ACCOUNTALLOC!BN633</f>
        <v>0</v>
      </c>
      <c r="BO633" s="697">
        <f>[52]ACCOUNTALLOC!BO633</f>
        <v>0</v>
      </c>
      <c r="BP633" s="698"/>
      <c r="BQ633" s="697">
        <f>[52]ACCOUNTALLOC!BQ633</f>
        <v>0</v>
      </c>
      <c r="BR633" s="697">
        <f>[52]ACCOUNTALLOC!BR633</f>
        <v>0</v>
      </c>
      <c r="BS633" s="697">
        <f>[52]ACCOUNTALLOC!BS633</f>
        <v>0</v>
      </c>
      <c r="BT633" s="697">
        <f>[52]ACCOUNTALLOC!BT633</f>
        <v>0</v>
      </c>
      <c r="BU633" s="697">
        <f>[52]ACCOUNTALLOC!BU633</f>
        <v>0</v>
      </c>
      <c r="BV633" s="697">
        <f>[52]ACCOUNTALLOC!BV633</f>
        <v>0</v>
      </c>
      <c r="BW633" s="697">
        <f>[52]ACCOUNTALLOC!BW633</f>
        <v>0</v>
      </c>
      <c r="BX633" s="698"/>
      <c r="BY633" s="697">
        <f>[52]ACCOUNTALLOC!BY633</f>
        <v>0</v>
      </c>
      <c r="BZ633" s="697">
        <f>[52]ACCOUNTALLOC!BZ633</f>
        <v>0</v>
      </c>
      <c r="CA633" s="697">
        <f>[52]ACCOUNTALLOC!CA633</f>
        <v>0</v>
      </c>
      <c r="CB633" s="697">
        <f>[52]ACCOUNTALLOC!CB633</f>
        <v>0</v>
      </c>
      <c r="CC633" s="697">
        <f>[52]ACCOUNTALLOC!CC633</f>
        <v>0</v>
      </c>
      <c r="CD633" s="697">
        <f>[52]ACCOUNTALLOC!CD633</f>
        <v>0</v>
      </c>
      <c r="CE633" s="697">
        <f>[52]ACCOUNTALLOC!CE633</f>
        <v>0</v>
      </c>
      <c r="CF633" s="698"/>
      <c r="CG633" s="697">
        <f>[52]ACCOUNTALLOC!CG633</f>
        <v>0</v>
      </c>
      <c r="CH633" s="697">
        <f>[52]ACCOUNTALLOC!CH633</f>
        <v>0</v>
      </c>
      <c r="CI633" s="697">
        <f>[52]ACCOUNTALLOC!CI633</f>
        <v>0</v>
      </c>
      <c r="CJ633" s="697">
        <f>[52]ACCOUNTALLOC!CJ633</f>
        <v>0</v>
      </c>
      <c r="CK633" s="697">
        <f>[52]ACCOUNTALLOC!CK633</f>
        <v>0</v>
      </c>
      <c r="CL633" s="697">
        <f>[52]ACCOUNTALLOC!CL633</f>
        <v>0</v>
      </c>
      <c r="CM633" s="697">
        <f>[52]ACCOUNTALLOC!CM633</f>
        <v>0</v>
      </c>
      <c r="CN633" s="698">
        <f>[52]ACCOUNTALLOC!CN633</f>
        <v>0</v>
      </c>
      <c r="CO633" s="697">
        <f>[52]ACCOUNTALLOC!CO633</f>
        <v>0</v>
      </c>
      <c r="CP633" s="697">
        <f>[52]ACCOUNTALLOC!CP633</f>
        <v>0</v>
      </c>
      <c r="CQ633" s="697">
        <f>[52]ACCOUNTALLOC!CQ633</f>
        <v>0</v>
      </c>
      <c r="CR633" s="697">
        <f>[52]ACCOUNTALLOC!CR633</f>
        <v>0</v>
      </c>
      <c r="CS633" s="697">
        <f>[52]ACCOUNTALLOC!CS633</f>
        <v>0</v>
      </c>
      <c r="CT633" s="697">
        <f>[52]ACCOUNTALLOC!CT633</f>
        <v>0</v>
      </c>
      <c r="CU633" s="697">
        <f>[52]ACCOUNTALLOC!CU633</f>
        <v>0</v>
      </c>
      <c r="CW633" s="65">
        <f>[52]ACCOUNTALLOC!CW619</f>
        <v>0</v>
      </c>
      <c r="CX633" s="65">
        <f>[52]ACCOUNTALLOC!CX619</f>
        <v>0</v>
      </c>
      <c r="CY633" s="65">
        <f>[52]ACCOUNTALLOC!CY619</f>
        <v>0</v>
      </c>
      <c r="CZ633" s="65">
        <f>[52]ACCOUNTALLOC!CZ619</f>
        <v>0</v>
      </c>
      <c r="DA633" s="65">
        <f>[52]ACCOUNTALLOC!DA619</f>
        <v>0</v>
      </c>
      <c r="DB633" s="65">
        <f>[52]ACCOUNTALLOC!DB619</f>
        <v>0</v>
      </c>
      <c r="DC633" s="65">
        <f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>[52]ACCOUNTALLOC!E634</f>
        <v>0</v>
      </c>
      <c r="F634" s="697">
        <f>[52]ACCOUNTALLOC!F634</f>
        <v>0</v>
      </c>
      <c r="G634" s="697">
        <f>[52]ACCOUNTALLOC!G634</f>
        <v>0</v>
      </c>
      <c r="H634" s="697">
        <f>[52]ACCOUNTALLOC!H634</f>
        <v>0</v>
      </c>
      <c r="I634" s="697">
        <f>[52]ACCOUNTALLOC!I634</f>
        <v>0</v>
      </c>
      <c r="J634" s="697">
        <f>[52]ACCOUNTALLOC!J634</f>
        <v>0</v>
      </c>
      <c r="K634" s="697">
        <f>[52]ACCOUNTALLOC!K634</f>
        <v>0</v>
      </c>
      <c r="L634" s="698"/>
      <c r="M634" s="697">
        <f>[52]ACCOUNTALLOC!M634</f>
        <v>0</v>
      </c>
      <c r="N634" s="697">
        <f>[52]ACCOUNTALLOC!N634</f>
        <v>0</v>
      </c>
      <c r="O634" s="697">
        <f>[52]ACCOUNTALLOC!O634</f>
        <v>0</v>
      </c>
      <c r="P634" s="697">
        <f>[52]ACCOUNTALLOC!P634</f>
        <v>0</v>
      </c>
      <c r="Q634" s="697">
        <f>[52]ACCOUNTALLOC!Q634</f>
        <v>0</v>
      </c>
      <c r="R634" s="697">
        <f>[52]ACCOUNTALLOC!R634</f>
        <v>0</v>
      </c>
      <c r="S634" s="697">
        <f>[52]ACCOUNTALLOC!S634</f>
        <v>0</v>
      </c>
      <c r="T634" s="698"/>
      <c r="U634" s="697">
        <f>[52]ACCOUNTALLOC!U634</f>
        <v>0</v>
      </c>
      <c r="V634" s="697">
        <f>[52]ACCOUNTALLOC!V634</f>
        <v>0</v>
      </c>
      <c r="W634" s="697">
        <f>[52]ACCOUNTALLOC!W634</f>
        <v>0</v>
      </c>
      <c r="X634" s="697">
        <f>[52]ACCOUNTALLOC!X634</f>
        <v>0</v>
      </c>
      <c r="Y634" s="697">
        <f>[52]ACCOUNTALLOC!Y634</f>
        <v>0</v>
      </c>
      <c r="Z634" s="697">
        <f>[52]ACCOUNTALLOC!Z634</f>
        <v>0</v>
      </c>
      <c r="AA634" s="697">
        <f>[52]ACCOUNTALLOC!AA634</f>
        <v>0</v>
      </c>
      <c r="AB634" s="698"/>
      <c r="AC634" s="697">
        <f>[52]ACCOUNTALLOC!AC634</f>
        <v>0</v>
      </c>
      <c r="AD634" s="697">
        <f>[52]ACCOUNTALLOC!AD634</f>
        <v>0</v>
      </c>
      <c r="AE634" s="697">
        <f>[52]ACCOUNTALLOC!AE634</f>
        <v>0</v>
      </c>
      <c r="AF634" s="697">
        <f>[52]ACCOUNTALLOC!AF634</f>
        <v>0</v>
      </c>
      <c r="AG634" s="697">
        <f>[52]ACCOUNTALLOC!AG634</f>
        <v>0</v>
      </c>
      <c r="AH634" s="697">
        <f>[52]ACCOUNTALLOC!AH634</f>
        <v>0</v>
      </c>
      <c r="AI634" s="697">
        <f>[52]ACCOUNTALLOC!AI634</f>
        <v>0</v>
      </c>
      <c r="AJ634" s="698"/>
      <c r="AK634" s="697">
        <f>[52]ACCOUNTALLOC!AK634</f>
        <v>0</v>
      </c>
      <c r="AL634" s="697">
        <f>[52]ACCOUNTALLOC!AL634</f>
        <v>0</v>
      </c>
      <c r="AM634" s="697">
        <f>[52]ACCOUNTALLOC!AM634</f>
        <v>0</v>
      </c>
      <c r="AN634" s="697">
        <f>[52]ACCOUNTALLOC!AN634</f>
        <v>0</v>
      </c>
      <c r="AO634" s="697">
        <f>[52]ACCOUNTALLOC!AO634</f>
        <v>0</v>
      </c>
      <c r="AP634" s="697">
        <f>[52]ACCOUNTALLOC!AP634</f>
        <v>0</v>
      </c>
      <c r="AQ634" s="697">
        <f>[52]ACCOUNTALLOC!AQ634</f>
        <v>0</v>
      </c>
      <c r="AR634" s="698"/>
      <c r="AS634" s="697">
        <f>[52]ACCOUNTALLOC!AS634</f>
        <v>0</v>
      </c>
      <c r="AT634" s="697">
        <f>[52]ACCOUNTALLOC!AT634</f>
        <v>0</v>
      </c>
      <c r="AU634" s="697">
        <f>[52]ACCOUNTALLOC!AU634</f>
        <v>0</v>
      </c>
      <c r="AV634" s="697">
        <f>[52]ACCOUNTALLOC!AV634</f>
        <v>0</v>
      </c>
      <c r="AW634" s="697">
        <f>[52]ACCOUNTALLOC!AW634</f>
        <v>0</v>
      </c>
      <c r="AX634" s="697">
        <f>[52]ACCOUNTALLOC!AX634</f>
        <v>0</v>
      </c>
      <c r="AY634" s="697">
        <f>[52]ACCOUNTALLOC!AY634</f>
        <v>0</v>
      </c>
      <c r="AZ634" s="698"/>
      <c r="BA634" s="697">
        <f>[52]ACCOUNTALLOC!BA634</f>
        <v>0</v>
      </c>
      <c r="BB634" s="697">
        <f>[52]ACCOUNTALLOC!BB634</f>
        <v>0</v>
      </c>
      <c r="BC634" s="697">
        <f>[52]ACCOUNTALLOC!BC634</f>
        <v>0</v>
      </c>
      <c r="BD634" s="697">
        <f>[52]ACCOUNTALLOC!BD634</f>
        <v>0</v>
      </c>
      <c r="BE634" s="697">
        <f>[52]ACCOUNTALLOC!BE634</f>
        <v>0</v>
      </c>
      <c r="BF634" s="697">
        <f>[52]ACCOUNTALLOC!BF634</f>
        <v>0</v>
      </c>
      <c r="BG634" s="697">
        <f>[52]ACCOUNTALLOC!BG634</f>
        <v>0</v>
      </c>
      <c r="BH634" s="698"/>
      <c r="BI634" s="697">
        <f>[52]ACCOUNTALLOC!BI634</f>
        <v>0</v>
      </c>
      <c r="BJ634" s="697">
        <f>[52]ACCOUNTALLOC!BJ634</f>
        <v>0</v>
      </c>
      <c r="BK634" s="697">
        <f>[52]ACCOUNTALLOC!BK634</f>
        <v>0</v>
      </c>
      <c r="BL634" s="697">
        <f>[52]ACCOUNTALLOC!BL634</f>
        <v>0</v>
      </c>
      <c r="BM634" s="697">
        <f>[52]ACCOUNTALLOC!BM634</f>
        <v>0</v>
      </c>
      <c r="BN634" s="697">
        <f>[52]ACCOUNTALLOC!BN634</f>
        <v>0</v>
      </c>
      <c r="BO634" s="697">
        <f>[52]ACCOUNTALLOC!BO634</f>
        <v>0</v>
      </c>
      <c r="BP634" s="698"/>
      <c r="BQ634" s="697">
        <f>[52]ACCOUNTALLOC!BQ634</f>
        <v>0</v>
      </c>
      <c r="BR634" s="697">
        <f>[52]ACCOUNTALLOC!BR634</f>
        <v>0</v>
      </c>
      <c r="BS634" s="697">
        <f>[52]ACCOUNTALLOC!BS634</f>
        <v>0</v>
      </c>
      <c r="BT634" s="697">
        <f>[52]ACCOUNTALLOC!BT634</f>
        <v>0</v>
      </c>
      <c r="BU634" s="697">
        <f>[52]ACCOUNTALLOC!BU634</f>
        <v>0</v>
      </c>
      <c r="BV634" s="697">
        <f>[52]ACCOUNTALLOC!BV634</f>
        <v>0</v>
      </c>
      <c r="BW634" s="697">
        <f>[52]ACCOUNTALLOC!BW634</f>
        <v>0</v>
      </c>
      <c r="BX634" s="698"/>
      <c r="BY634" s="697">
        <f>[52]ACCOUNTALLOC!BY634</f>
        <v>0</v>
      </c>
      <c r="BZ634" s="697">
        <f>[52]ACCOUNTALLOC!BZ634</f>
        <v>0</v>
      </c>
      <c r="CA634" s="697">
        <f>[52]ACCOUNTALLOC!CA634</f>
        <v>0</v>
      </c>
      <c r="CB634" s="697">
        <f>[52]ACCOUNTALLOC!CB634</f>
        <v>0</v>
      </c>
      <c r="CC634" s="697">
        <f>[52]ACCOUNTALLOC!CC634</f>
        <v>0</v>
      </c>
      <c r="CD634" s="697">
        <f>[52]ACCOUNTALLOC!CD634</f>
        <v>0</v>
      </c>
      <c r="CE634" s="697">
        <f>[52]ACCOUNTALLOC!CE634</f>
        <v>0</v>
      </c>
      <c r="CF634" s="698"/>
      <c r="CG634" s="697">
        <f>[52]ACCOUNTALLOC!CG634</f>
        <v>0</v>
      </c>
      <c r="CH634" s="697">
        <f>[52]ACCOUNTALLOC!CH634</f>
        <v>0</v>
      </c>
      <c r="CI634" s="697">
        <f>[52]ACCOUNTALLOC!CI634</f>
        <v>0</v>
      </c>
      <c r="CJ634" s="697">
        <f>[52]ACCOUNTALLOC!CJ634</f>
        <v>0</v>
      </c>
      <c r="CK634" s="697">
        <f>[52]ACCOUNTALLOC!CK634</f>
        <v>0</v>
      </c>
      <c r="CL634" s="697">
        <f>[52]ACCOUNTALLOC!CL634</f>
        <v>0</v>
      </c>
      <c r="CM634" s="697">
        <f>[52]ACCOUNTALLOC!CM634</f>
        <v>0</v>
      </c>
      <c r="CN634" s="698">
        <f>[52]ACCOUNTALLOC!CN634</f>
        <v>0</v>
      </c>
      <c r="CO634" s="697">
        <f>[52]ACCOUNTALLOC!CO634</f>
        <v>0</v>
      </c>
      <c r="CP634" s="697">
        <f>[52]ACCOUNTALLOC!CP634</f>
        <v>0</v>
      </c>
      <c r="CQ634" s="697">
        <f>[52]ACCOUNTALLOC!CQ634</f>
        <v>0</v>
      </c>
      <c r="CR634" s="697">
        <f>[52]ACCOUNTALLOC!CR634</f>
        <v>0</v>
      </c>
      <c r="CS634" s="697">
        <f>[52]ACCOUNTALLOC!CS634</f>
        <v>0</v>
      </c>
      <c r="CT634" s="697">
        <f>[52]ACCOUNTALLOC!CT634</f>
        <v>0</v>
      </c>
      <c r="CU634" s="697">
        <f>[52]ACCOUNTALLOC!CU634</f>
        <v>0</v>
      </c>
      <c r="CW634" s="65">
        <f>[52]ACCOUNTALLOC!CW620</f>
        <v>0</v>
      </c>
      <c r="CX634" s="65">
        <f>[52]ACCOUNTALLOC!CX620</f>
        <v>0</v>
      </c>
      <c r="CY634" s="65">
        <f>[52]ACCOUNTALLOC!CY620</f>
        <v>0</v>
      </c>
      <c r="CZ634" s="65">
        <f>[52]ACCOUNTALLOC!CZ620</f>
        <v>0</v>
      </c>
      <c r="DA634" s="65">
        <f>[52]ACCOUNTALLOC!DA620</f>
        <v>0</v>
      </c>
      <c r="DB634" s="65">
        <f>[52]ACCOUNTALLOC!DB620</f>
        <v>0</v>
      </c>
      <c r="DC634" s="65">
        <f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>[52]ACCOUNTALLOC!E635</f>
        <v>0</v>
      </c>
      <c r="F635" s="697">
        <f>[52]ACCOUNTALLOC!F635</f>
        <v>0</v>
      </c>
      <c r="G635" s="697">
        <f>[52]ACCOUNTALLOC!G635</f>
        <v>0</v>
      </c>
      <c r="H635" s="697">
        <f>[52]ACCOUNTALLOC!H635</f>
        <v>0</v>
      </c>
      <c r="I635" s="697">
        <f>[52]ACCOUNTALLOC!I635</f>
        <v>0</v>
      </c>
      <c r="J635" s="697">
        <f>[52]ACCOUNTALLOC!J635</f>
        <v>0</v>
      </c>
      <c r="K635" s="697">
        <f>[52]ACCOUNTALLOC!K635</f>
        <v>0</v>
      </c>
      <c r="L635" s="698"/>
      <c r="M635" s="697">
        <f>[52]ACCOUNTALLOC!M635</f>
        <v>0</v>
      </c>
      <c r="N635" s="697">
        <f>[52]ACCOUNTALLOC!N635</f>
        <v>0</v>
      </c>
      <c r="O635" s="697">
        <f>[52]ACCOUNTALLOC!O635</f>
        <v>0</v>
      </c>
      <c r="P635" s="697">
        <f>[52]ACCOUNTALLOC!P635</f>
        <v>0</v>
      </c>
      <c r="Q635" s="697">
        <f>[52]ACCOUNTALLOC!Q635</f>
        <v>0</v>
      </c>
      <c r="R635" s="697">
        <f>[52]ACCOUNTALLOC!R635</f>
        <v>0</v>
      </c>
      <c r="S635" s="697">
        <f>[52]ACCOUNTALLOC!S635</f>
        <v>0</v>
      </c>
      <c r="T635" s="698"/>
      <c r="U635" s="697">
        <f>[52]ACCOUNTALLOC!U635</f>
        <v>0</v>
      </c>
      <c r="V635" s="697">
        <f>[52]ACCOUNTALLOC!V635</f>
        <v>0</v>
      </c>
      <c r="W635" s="697">
        <f>[52]ACCOUNTALLOC!W635</f>
        <v>0</v>
      </c>
      <c r="X635" s="697">
        <f>[52]ACCOUNTALLOC!X635</f>
        <v>0</v>
      </c>
      <c r="Y635" s="697">
        <f>[52]ACCOUNTALLOC!Y635</f>
        <v>0</v>
      </c>
      <c r="Z635" s="697">
        <f>[52]ACCOUNTALLOC!Z635</f>
        <v>0</v>
      </c>
      <c r="AA635" s="697">
        <f>[52]ACCOUNTALLOC!AA635</f>
        <v>0</v>
      </c>
      <c r="AB635" s="698"/>
      <c r="AC635" s="697">
        <f>[52]ACCOUNTALLOC!AC635</f>
        <v>0</v>
      </c>
      <c r="AD635" s="697">
        <f>[52]ACCOUNTALLOC!AD635</f>
        <v>0</v>
      </c>
      <c r="AE635" s="697">
        <f>[52]ACCOUNTALLOC!AE635</f>
        <v>0</v>
      </c>
      <c r="AF635" s="697">
        <f>[52]ACCOUNTALLOC!AF635</f>
        <v>0</v>
      </c>
      <c r="AG635" s="697">
        <f>[52]ACCOUNTALLOC!AG635</f>
        <v>0</v>
      </c>
      <c r="AH635" s="697">
        <f>[52]ACCOUNTALLOC!AH635</f>
        <v>0</v>
      </c>
      <c r="AI635" s="697">
        <f>[52]ACCOUNTALLOC!AI635</f>
        <v>0</v>
      </c>
      <c r="AJ635" s="698"/>
      <c r="AK635" s="697">
        <f>[52]ACCOUNTALLOC!AK635</f>
        <v>0</v>
      </c>
      <c r="AL635" s="697">
        <f>[52]ACCOUNTALLOC!AL635</f>
        <v>0</v>
      </c>
      <c r="AM635" s="697">
        <f>[52]ACCOUNTALLOC!AM635</f>
        <v>0</v>
      </c>
      <c r="AN635" s="697">
        <f>[52]ACCOUNTALLOC!AN635</f>
        <v>0</v>
      </c>
      <c r="AO635" s="697">
        <f>[52]ACCOUNTALLOC!AO635</f>
        <v>0</v>
      </c>
      <c r="AP635" s="697">
        <f>[52]ACCOUNTALLOC!AP635</f>
        <v>0</v>
      </c>
      <c r="AQ635" s="697">
        <f>[52]ACCOUNTALLOC!AQ635</f>
        <v>0</v>
      </c>
      <c r="AR635" s="698"/>
      <c r="AS635" s="697">
        <f>[52]ACCOUNTALLOC!AS635</f>
        <v>0</v>
      </c>
      <c r="AT635" s="697">
        <f>[52]ACCOUNTALLOC!AT635</f>
        <v>0</v>
      </c>
      <c r="AU635" s="697">
        <f>[52]ACCOUNTALLOC!AU635</f>
        <v>0</v>
      </c>
      <c r="AV635" s="697">
        <f>[52]ACCOUNTALLOC!AV635</f>
        <v>0</v>
      </c>
      <c r="AW635" s="697">
        <f>[52]ACCOUNTALLOC!AW635</f>
        <v>0</v>
      </c>
      <c r="AX635" s="697">
        <f>[52]ACCOUNTALLOC!AX635</f>
        <v>0</v>
      </c>
      <c r="AY635" s="697">
        <f>[52]ACCOUNTALLOC!AY635</f>
        <v>0</v>
      </c>
      <c r="AZ635" s="698"/>
      <c r="BA635" s="697">
        <f>[52]ACCOUNTALLOC!BA635</f>
        <v>0</v>
      </c>
      <c r="BB635" s="697">
        <f>[52]ACCOUNTALLOC!BB635</f>
        <v>0</v>
      </c>
      <c r="BC635" s="697">
        <f>[52]ACCOUNTALLOC!BC635</f>
        <v>0</v>
      </c>
      <c r="BD635" s="697">
        <f>[52]ACCOUNTALLOC!BD635</f>
        <v>0</v>
      </c>
      <c r="BE635" s="697">
        <f>[52]ACCOUNTALLOC!BE635</f>
        <v>0</v>
      </c>
      <c r="BF635" s="697">
        <f>[52]ACCOUNTALLOC!BF635</f>
        <v>0</v>
      </c>
      <c r="BG635" s="697">
        <f>[52]ACCOUNTALLOC!BG635</f>
        <v>0</v>
      </c>
      <c r="BH635" s="698"/>
      <c r="BI635" s="697">
        <f>[52]ACCOUNTALLOC!BI635</f>
        <v>0</v>
      </c>
      <c r="BJ635" s="697">
        <f>[52]ACCOUNTALLOC!BJ635</f>
        <v>0</v>
      </c>
      <c r="BK635" s="697">
        <f>[52]ACCOUNTALLOC!BK635</f>
        <v>0</v>
      </c>
      <c r="BL635" s="697">
        <f>[52]ACCOUNTALLOC!BL635</f>
        <v>0</v>
      </c>
      <c r="BM635" s="697">
        <f>[52]ACCOUNTALLOC!BM635</f>
        <v>0</v>
      </c>
      <c r="BN635" s="697">
        <f>[52]ACCOUNTALLOC!BN635</f>
        <v>0</v>
      </c>
      <c r="BO635" s="697">
        <f>[52]ACCOUNTALLOC!BO635</f>
        <v>0</v>
      </c>
      <c r="BP635" s="698"/>
      <c r="BQ635" s="697">
        <f>[52]ACCOUNTALLOC!BQ635</f>
        <v>0</v>
      </c>
      <c r="BR635" s="697">
        <f>[52]ACCOUNTALLOC!BR635</f>
        <v>0</v>
      </c>
      <c r="BS635" s="697">
        <f>[52]ACCOUNTALLOC!BS635</f>
        <v>0</v>
      </c>
      <c r="BT635" s="697">
        <f>[52]ACCOUNTALLOC!BT635</f>
        <v>0</v>
      </c>
      <c r="BU635" s="697">
        <f>[52]ACCOUNTALLOC!BU635</f>
        <v>0</v>
      </c>
      <c r="BV635" s="697">
        <f>[52]ACCOUNTALLOC!BV635</f>
        <v>0</v>
      </c>
      <c r="BW635" s="697">
        <f>[52]ACCOUNTALLOC!BW635</f>
        <v>0</v>
      </c>
      <c r="BX635" s="698"/>
      <c r="BY635" s="697">
        <f>[52]ACCOUNTALLOC!BY635</f>
        <v>0</v>
      </c>
      <c r="BZ635" s="697">
        <f>[52]ACCOUNTALLOC!BZ635</f>
        <v>0</v>
      </c>
      <c r="CA635" s="697">
        <f>[52]ACCOUNTALLOC!CA635</f>
        <v>0</v>
      </c>
      <c r="CB635" s="697">
        <f>[52]ACCOUNTALLOC!CB635</f>
        <v>0</v>
      </c>
      <c r="CC635" s="697">
        <f>[52]ACCOUNTALLOC!CC635</f>
        <v>0</v>
      </c>
      <c r="CD635" s="697">
        <f>[52]ACCOUNTALLOC!CD635</f>
        <v>0</v>
      </c>
      <c r="CE635" s="697">
        <f>[52]ACCOUNTALLOC!CE635</f>
        <v>0</v>
      </c>
      <c r="CF635" s="698"/>
      <c r="CG635" s="697">
        <f>[52]ACCOUNTALLOC!CG635</f>
        <v>0</v>
      </c>
      <c r="CH635" s="697">
        <f>[52]ACCOUNTALLOC!CH635</f>
        <v>0</v>
      </c>
      <c r="CI635" s="697">
        <f>[52]ACCOUNTALLOC!CI635</f>
        <v>0</v>
      </c>
      <c r="CJ635" s="697">
        <f>[52]ACCOUNTALLOC!CJ635</f>
        <v>0</v>
      </c>
      <c r="CK635" s="697">
        <f>[52]ACCOUNTALLOC!CK635</f>
        <v>0</v>
      </c>
      <c r="CL635" s="697">
        <f>[52]ACCOUNTALLOC!CL635</f>
        <v>0</v>
      </c>
      <c r="CM635" s="697">
        <f>[52]ACCOUNTALLOC!CM635</f>
        <v>0</v>
      </c>
      <c r="CN635" s="698">
        <f>[52]ACCOUNTALLOC!CN635</f>
        <v>0</v>
      </c>
      <c r="CO635" s="697">
        <f>[52]ACCOUNTALLOC!CO635</f>
        <v>0</v>
      </c>
      <c r="CP635" s="697">
        <f>[52]ACCOUNTALLOC!CP635</f>
        <v>0</v>
      </c>
      <c r="CQ635" s="697">
        <f>[52]ACCOUNTALLOC!CQ635</f>
        <v>0</v>
      </c>
      <c r="CR635" s="697">
        <f>[52]ACCOUNTALLOC!CR635</f>
        <v>0</v>
      </c>
      <c r="CS635" s="697">
        <f>[52]ACCOUNTALLOC!CS635</f>
        <v>0</v>
      </c>
      <c r="CT635" s="697">
        <f>[52]ACCOUNTALLOC!CT635</f>
        <v>0</v>
      </c>
      <c r="CU635" s="697">
        <f>[52]ACCOUNTALLOC!CU635</f>
        <v>0</v>
      </c>
      <c r="CW635" s="65">
        <f>[52]ACCOUNTALLOC!CW621</f>
        <v>0</v>
      </c>
      <c r="CX635" s="65">
        <f>[52]ACCOUNTALLOC!CX621</f>
        <v>0</v>
      </c>
      <c r="CY635" s="65">
        <f>[52]ACCOUNTALLOC!CY621</f>
        <v>0</v>
      </c>
      <c r="CZ635" s="65">
        <f>[52]ACCOUNTALLOC!CZ621</f>
        <v>0</v>
      </c>
      <c r="DA635" s="65">
        <f>[52]ACCOUNTALLOC!DA621</f>
        <v>0</v>
      </c>
      <c r="DB635" s="65">
        <f>[52]ACCOUNTALLOC!DB621</f>
        <v>0</v>
      </c>
      <c r="DC635" s="65">
        <f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>[52]ACCOUNTALLOC!E636</f>
        <v>0</v>
      </c>
      <c r="F636" s="697">
        <f>[52]ACCOUNTALLOC!F636</f>
        <v>0</v>
      </c>
      <c r="G636" s="697">
        <f>[52]ACCOUNTALLOC!G636</f>
        <v>0</v>
      </c>
      <c r="H636" s="697">
        <f>[52]ACCOUNTALLOC!H636</f>
        <v>0</v>
      </c>
      <c r="I636" s="697">
        <f>[52]ACCOUNTALLOC!I636</f>
        <v>0</v>
      </c>
      <c r="J636" s="697">
        <f>[52]ACCOUNTALLOC!J636</f>
        <v>0</v>
      </c>
      <c r="K636" s="697">
        <f>[52]ACCOUNTALLOC!K636</f>
        <v>0</v>
      </c>
      <c r="L636" s="698"/>
      <c r="M636" s="697">
        <f>[52]ACCOUNTALLOC!M636</f>
        <v>0</v>
      </c>
      <c r="N636" s="697">
        <f>[52]ACCOUNTALLOC!N636</f>
        <v>0</v>
      </c>
      <c r="O636" s="697">
        <f>[52]ACCOUNTALLOC!O636</f>
        <v>0</v>
      </c>
      <c r="P636" s="697">
        <f>[52]ACCOUNTALLOC!P636</f>
        <v>0</v>
      </c>
      <c r="Q636" s="697">
        <f>[52]ACCOUNTALLOC!Q636</f>
        <v>0</v>
      </c>
      <c r="R636" s="697">
        <f>[52]ACCOUNTALLOC!R636</f>
        <v>0</v>
      </c>
      <c r="S636" s="697">
        <f>[52]ACCOUNTALLOC!S636</f>
        <v>0</v>
      </c>
      <c r="T636" s="698"/>
      <c r="U636" s="697">
        <f>[52]ACCOUNTALLOC!U636</f>
        <v>0</v>
      </c>
      <c r="V636" s="697">
        <f>[52]ACCOUNTALLOC!V636</f>
        <v>0</v>
      </c>
      <c r="W636" s="697">
        <f>[52]ACCOUNTALLOC!W636</f>
        <v>0</v>
      </c>
      <c r="X636" s="697">
        <f>[52]ACCOUNTALLOC!X636</f>
        <v>0</v>
      </c>
      <c r="Y636" s="697">
        <f>[52]ACCOUNTALLOC!Y636</f>
        <v>0</v>
      </c>
      <c r="Z636" s="697">
        <f>[52]ACCOUNTALLOC!Z636</f>
        <v>0</v>
      </c>
      <c r="AA636" s="697">
        <f>[52]ACCOUNTALLOC!AA636</f>
        <v>0</v>
      </c>
      <c r="AB636" s="698"/>
      <c r="AC636" s="697">
        <f>[52]ACCOUNTALLOC!AC636</f>
        <v>0</v>
      </c>
      <c r="AD636" s="697">
        <f>[52]ACCOUNTALLOC!AD636</f>
        <v>0</v>
      </c>
      <c r="AE636" s="697">
        <f>[52]ACCOUNTALLOC!AE636</f>
        <v>0</v>
      </c>
      <c r="AF636" s="697">
        <f>[52]ACCOUNTALLOC!AF636</f>
        <v>0</v>
      </c>
      <c r="AG636" s="697">
        <f>[52]ACCOUNTALLOC!AG636</f>
        <v>0</v>
      </c>
      <c r="AH636" s="697">
        <f>[52]ACCOUNTALLOC!AH636</f>
        <v>0</v>
      </c>
      <c r="AI636" s="697">
        <f>[52]ACCOUNTALLOC!AI636</f>
        <v>0</v>
      </c>
      <c r="AJ636" s="698"/>
      <c r="AK636" s="697">
        <f>[52]ACCOUNTALLOC!AK636</f>
        <v>0</v>
      </c>
      <c r="AL636" s="697">
        <f>[52]ACCOUNTALLOC!AL636</f>
        <v>0</v>
      </c>
      <c r="AM636" s="697">
        <f>[52]ACCOUNTALLOC!AM636</f>
        <v>0</v>
      </c>
      <c r="AN636" s="697">
        <f>[52]ACCOUNTALLOC!AN636</f>
        <v>0</v>
      </c>
      <c r="AO636" s="697">
        <f>[52]ACCOUNTALLOC!AO636</f>
        <v>0</v>
      </c>
      <c r="AP636" s="697">
        <f>[52]ACCOUNTALLOC!AP636</f>
        <v>0</v>
      </c>
      <c r="AQ636" s="697">
        <f>[52]ACCOUNTALLOC!AQ636</f>
        <v>0</v>
      </c>
      <c r="AR636" s="698"/>
      <c r="AS636" s="697">
        <f>[52]ACCOUNTALLOC!AS636</f>
        <v>0</v>
      </c>
      <c r="AT636" s="697">
        <f>[52]ACCOUNTALLOC!AT636</f>
        <v>0</v>
      </c>
      <c r="AU636" s="697">
        <f>[52]ACCOUNTALLOC!AU636</f>
        <v>0</v>
      </c>
      <c r="AV636" s="697">
        <f>[52]ACCOUNTALLOC!AV636</f>
        <v>0</v>
      </c>
      <c r="AW636" s="697">
        <f>[52]ACCOUNTALLOC!AW636</f>
        <v>0</v>
      </c>
      <c r="AX636" s="697">
        <f>[52]ACCOUNTALLOC!AX636</f>
        <v>0</v>
      </c>
      <c r="AY636" s="697">
        <f>[52]ACCOUNTALLOC!AY636</f>
        <v>0</v>
      </c>
      <c r="AZ636" s="698"/>
      <c r="BA636" s="697">
        <f>[52]ACCOUNTALLOC!BA636</f>
        <v>0</v>
      </c>
      <c r="BB636" s="697">
        <f>[52]ACCOUNTALLOC!BB636</f>
        <v>0</v>
      </c>
      <c r="BC636" s="697">
        <f>[52]ACCOUNTALLOC!BC636</f>
        <v>0</v>
      </c>
      <c r="BD636" s="697">
        <f>[52]ACCOUNTALLOC!BD636</f>
        <v>0</v>
      </c>
      <c r="BE636" s="697">
        <f>[52]ACCOUNTALLOC!BE636</f>
        <v>0</v>
      </c>
      <c r="BF636" s="697">
        <f>[52]ACCOUNTALLOC!BF636</f>
        <v>0</v>
      </c>
      <c r="BG636" s="697">
        <f>[52]ACCOUNTALLOC!BG636</f>
        <v>0</v>
      </c>
      <c r="BH636" s="698"/>
      <c r="BI636" s="697">
        <f>[52]ACCOUNTALLOC!BI636</f>
        <v>0</v>
      </c>
      <c r="BJ636" s="697">
        <f>[52]ACCOUNTALLOC!BJ636</f>
        <v>0</v>
      </c>
      <c r="BK636" s="697">
        <f>[52]ACCOUNTALLOC!BK636</f>
        <v>0</v>
      </c>
      <c r="BL636" s="697">
        <f>[52]ACCOUNTALLOC!BL636</f>
        <v>0</v>
      </c>
      <c r="BM636" s="697">
        <f>[52]ACCOUNTALLOC!BM636</f>
        <v>0</v>
      </c>
      <c r="BN636" s="697">
        <f>[52]ACCOUNTALLOC!BN636</f>
        <v>0</v>
      </c>
      <c r="BO636" s="697">
        <f>[52]ACCOUNTALLOC!BO636</f>
        <v>0</v>
      </c>
      <c r="BP636" s="698"/>
      <c r="BQ636" s="697">
        <f>[52]ACCOUNTALLOC!BQ636</f>
        <v>0</v>
      </c>
      <c r="BR636" s="697">
        <f>[52]ACCOUNTALLOC!BR636</f>
        <v>0</v>
      </c>
      <c r="BS636" s="697">
        <f>[52]ACCOUNTALLOC!BS636</f>
        <v>0</v>
      </c>
      <c r="BT636" s="697">
        <f>[52]ACCOUNTALLOC!BT636</f>
        <v>0</v>
      </c>
      <c r="BU636" s="697">
        <f>[52]ACCOUNTALLOC!BU636</f>
        <v>0</v>
      </c>
      <c r="BV636" s="697">
        <f>[52]ACCOUNTALLOC!BV636</f>
        <v>0</v>
      </c>
      <c r="BW636" s="697">
        <f>[52]ACCOUNTALLOC!BW636</f>
        <v>0</v>
      </c>
      <c r="BX636" s="698"/>
      <c r="BY636" s="697">
        <f>[52]ACCOUNTALLOC!BY636</f>
        <v>0</v>
      </c>
      <c r="BZ636" s="697">
        <f>[52]ACCOUNTALLOC!BZ636</f>
        <v>0</v>
      </c>
      <c r="CA636" s="697">
        <f>[52]ACCOUNTALLOC!CA636</f>
        <v>0</v>
      </c>
      <c r="CB636" s="697">
        <f>[52]ACCOUNTALLOC!CB636</f>
        <v>0</v>
      </c>
      <c r="CC636" s="697">
        <f>[52]ACCOUNTALLOC!CC636</f>
        <v>0</v>
      </c>
      <c r="CD636" s="697">
        <f>[52]ACCOUNTALLOC!CD636</f>
        <v>0</v>
      </c>
      <c r="CE636" s="697">
        <f>[52]ACCOUNTALLOC!CE636</f>
        <v>0</v>
      </c>
      <c r="CF636" s="698"/>
      <c r="CG636" s="697">
        <f>[52]ACCOUNTALLOC!CG636</f>
        <v>0</v>
      </c>
      <c r="CH636" s="697">
        <f>[52]ACCOUNTALLOC!CH636</f>
        <v>0</v>
      </c>
      <c r="CI636" s="697">
        <f>[52]ACCOUNTALLOC!CI636</f>
        <v>0</v>
      </c>
      <c r="CJ636" s="697">
        <f>[52]ACCOUNTALLOC!CJ636</f>
        <v>0</v>
      </c>
      <c r="CK636" s="697">
        <f>[52]ACCOUNTALLOC!CK636</f>
        <v>0</v>
      </c>
      <c r="CL636" s="697">
        <f>[52]ACCOUNTALLOC!CL636</f>
        <v>0</v>
      </c>
      <c r="CM636" s="697">
        <f>[52]ACCOUNTALLOC!CM636</f>
        <v>0</v>
      </c>
      <c r="CN636" s="698">
        <f>[52]ACCOUNTALLOC!CN636</f>
        <v>0</v>
      </c>
      <c r="CO636" s="697">
        <f>[52]ACCOUNTALLOC!CO636</f>
        <v>0</v>
      </c>
      <c r="CP636" s="697">
        <f>[52]ACCOUNTALLOC!CP636</f>
        <v>0</v>
      </c>
      <c r="CQ636" s="697">
        <f>[52]ACCOUNTALLOC!CQ636</f>
        <v>0</v>
      </c>
      <c r="CR636" s="697">
        <f>[52]ACCOUNTALLOC!CR636</f>
        <v>0</v>
      </c>
      <c r="CS636" s="697">
        <f>[52]ACCOUNTALLOC!CS636</f>
        <v>0</v>
      </c>
      <c r="CT636" s="697">
        <f>[52]ACCOUNTALLOC!CT636</f>
        <v>0</v>
      </c>
      <c r="CU636" s="697">
        <f>[52]ACCOUNTALLOC!CU636</f>
        <v>0</v>
      </c>
      <c r="CW636" s="65">
        <f>[52]ACCOUNTALLOC!CW622</f>
        <v>0</v>
      </c>
      <c r="CX636" s="65">
        <f>[52]ACCOUNTALLOC!CX622</f>
        <v>0</v>
      </c>
      <c r="CY636" s="65">
        <f>[52]ACCOUNTALLOC!CY622</f>
        <v>0</v>
      </c>
      <c r="CZ636" s="65">
        <f>[52]ACCOUNTALLOC!CZ622</f>
        <v>0</v>
      </c>
      <c r="DA636" s="65">
        <f>[52]ACCOUNTALLOC!DA622</f>
        <v>0</v>
      </c>
      <c r="DB636" s="65">
        <f>[52]ACCOUNTALLOC!DB622</f>
        <v>0</v>
      </c>
      <c r="DC636" s="65">
        <f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>[52]ACCOUNTALLOC!E637</f>
        <v>0</v>
      </c>
      <c r="F637" s="697">
        <f>[52]ACCOUNTALLOC!F637</f>
        <v>0</v>
      </c>
      <c r="G637" s="697">
        <f>[52]ACCOUNTALLOC!G637</f>
        <v>0</v>
      </c>
      <c r="H637" s="697">
        <f>[52]ACCOUNTALLOC!H637</f>
        <v>0</v>
      </c>
      <c r="I637" s="697">
        <f>[52]ACCOUNTALLOC!I637</f>
        <v>0</v>
      </c>
      <c r="J637" s="697">
        <f>[52]ACCOUNTALLOC!J637</f>
        <v>0</v>
      </c>
      <c r="K637" s="697">
        <f>[52]ACCOUNTALLOC!K637</f>
        <v>0</v>
      </c>
      <c r="L637" s="698"/>
      <c r="M637" s="697">
        <f>[52]ACCOUNTALLOC!M637</f>
        <v>0</v>
      </c>
      <c r="N637" s="697">
        <f>[52]ACCOUNTALLOC!N637</f>
        <v>0</v>
      </c>
      <c r="O637" s="697">
        <f>[52]ACCOUNTALLOC!O637</f>
        <v>0</v>
      </c>
      <c r="P637" s="697">
        <f>[52]ACCOUNTALLOC!P637</f>
        <v>0</v>
      </c>
      <c r="Q637" s="697">
        <f>[52]ACCOUNTALLOC!Q637</f>
        <v>0</v>
      </c>
      <c r="R637" s="697">
        <f>[52]ACCOUNTALLOC!R637</f>
        <v>0</v>
      </c>
      <c r="S637" s="697">
        <f>[52]ACCOUNTALLOC!S637</f>
        <v>0</v>
      </c>
      <c r="T637" s="698"/>
      <c r="U637" s="697">
        <f>[52]ACCOUNTALLOC!U637</f>
        <v>0</v>
      </c>
      <c r="V637" s="697">
        <f>[52]ACCOUNTALLOC!V637</f>
        <v>0</v>
      </c>
      <c r="W637" s="697">
        <f>[52]ACCOUNTALLOC!W637</f>
        <v>0</v>
      </c>
      <c r="X637" s="697">
        <f>[52]ACCOUNTALLOC!X637</f>
        <v>0</v>
      </c>
      <c r="Y637" s="697">
        <f>[52]ACCOUNTALLOC!Y637</f>
        <v>0</v>
      </c>
      <c r="Z637" s="697">
        <f>[52]ACCOUNTALLOC!Z637</f>
        <v>0</v>
      </c>
      <c r="AA637" s="697">
        <f>[52]ACCOUNTALLOC!AA637</f>
        <v>0</v>
      </c>
      <c r="AB637" s="698"/>
      <c r="AC637" s="697">
        <f>[52]ACCOUNTALLOC!AC637</f>
        <v>0</v>
      </c>
      <c r="AD637" s="697">
        <f>[52]ACCOUNTALLOC!AD637</f>
        <v>0</v>
      </c>
      <c r="AE637" s="697">
        <f>[52]ACCOUNTALLOC!AE637</f>
        <v>0</v>
      </c>
      <c r="AF637" s="697">
        <f>[52]ACCOUNTALLOC!AF637</f>
        <v>0</v>
      </c>
      <c r="AG637" s="697">
        <f>[52]ACCOUNTALLOC!AG637</f>
        <v>0</v>
      </c>
      <c r="AH637" s="697">
        <f>[52]ACCOUNTALLOC!AH637</f>
        <v>0</v>
      </c>
      <c r="AI637" s="697">
        <f>[52]ACCOUNTALLOC!AI637</f>
        <v>0</v>
      </c>
      <c r="AJ637" s="698"/>
      <c r="AK637" s="697">
        <f>[52]ACCOUNTALLOC!AK637</f>
        <v>0</v>
      </c>
      <c r="AL637" s="697">
        <f>[52]ACCOUNTALLOC!AL637</f>
        <v>0</v>
      </c>
      <c r="AM637" s="697">
        <f>[52]ACCOUNTALLOC!AM637</f>
        <v>0</v>
      </c>
      <c r="AN637" s="697">
        <f>[52]ACCOUNTALLOC!AN637</f>
        <v>0</v>
      </c>
      <c r="AO637" s="697">
        <f>[52]ACCOUNTALLOC!AO637</f>
        <v>0</v>
      </c>
      <c r="AP637" s="697">
        <f>[52]ACCOUNTALLOC!AP637</f>
        <v>0</v>
      </c>
      <c r="AQ637" s="697">
        <f>[52]ACCOUNTALLOC!AQ637</f>
        <v>0</v>
      </c>
      <c r="AR637" s="698"/>
      <c r="AS637" s="697">
        <f>[52]ACCOUNTALLOC!AS637</f>
        <v>0</v>
      </c>
      <c r="AT637" s="697">
        <f>[52]ACCOUNTALLOC!AT637</f>
        <v>0</v>
      </c>
      <c r="AU637" s="697">
        <f>[52]ACCOUNTALLOC!AU637</f>
        <v>0</v>
      </c>
      <c r="AV637" s="697">
        <f>[52]ACCOUNTALLOC!AV637</f>
        <v>0</v>
      </c>
      <c r="AW637" s="697">
        <f>[52]ACCOUNTALLOC!AW637</f>
        <v>0</v>
      </c>
      <c r="AX637" s="697">
        <f>[52]ACCOUNTALLOC!AX637</f>
        <v>0</v>
      </c>
      <c r="AY637" s="697">
        <f>[52]ACCOUNTALLOC!AY637</f>
        <v>0</v>
      </c>
      <c r="AZ637" s="698"/>
      <c r="BA637" s="697">
        <f>[52]ACCOUNTALLOC!BA637</f>
        <v>0</v>
      </c>
      <c r="BB637" s="697">
        <f>[52]ACCOUNTALLOC!BB637</f>
        <v>0</v>
      </c>
      <c r="BC637" s="697">
        <f>[52]ACCOUNTALLOC!BC637</f>
        <v>0</v>
      </c>
      <c r="BD637" s="697">
        <f>[52]ACCOUNTALLOC!BD637</f>
        <v>0</v>
      </c>
      <c r="BE637" s="697">
        <f>[52]ACCOUNTALLOC!BE637</f>
        <v>0</v>
      </c>
      <c r="BF637" s="697">
        <f>[52]ACCOUNTALLOC!BF637</f>
        <v>0</v>
      </c>
      <c r="BG637" s="697">
        <f>[52]ACCOUNTALLOC!BG637</f>
        <v>0</v>
      </c>
      <c r="BH637" s="698"/>
      <c r="BI637" s="697">
        <f>[52]ACCOUNTALLOC!BI637</f>
        <v>0</v>
      </c>
      <c r="BJ637" s="697">
        <f>[52]ACCOUNTALLOC!BJ637</f>
        <v>0</v>
      </c>
      <c r="BK637" s="697">
        <f>[52]ACCOUNTALLOC!BK637</f>
        <v>0</v>
      </c>
      <c r="BL637" s="697">
        <f>[52]ACCOUNTALLOC!BL637</f>
        <v>0</v>
      </c>
      <c r="BM637" s="697">
        <f>[52]ACCOUNTALLOC!BM637</f>
        <v>0</v>
      </c>
      <c r="BN637" s="697">
        <f>[52]ACCOUNTALLOC!BN637</f>
        <v>0</v>
      </c>
      <c r="BO637" s="697">
        <f>[52]ACCOUNTALLOC!BO637</f>
        <v>0</v>
      </c>
      <c r="BP637" s="698"/>
      <c r="BQ637" s="697">
        <f>[52]ACCOUNTALLOC!BQ637</f>
        <v>0</v>
      </c>
      <c r="BR637" s="697">
        <f>[52]ACCOUNTALLOC!BR637</f>
        <v>0</v>
      </c>
      <c r="BS637" s="697">
        <f>[52]ACCOUNTALLOC!BS637</f>
        <v>0</v>
      </c>
      <c r="BT637" s="697">
        <f>[52]ACCOUNTALLOC!BT637</f>
        <v>0</v>
      </c>
      <c r="BU637" s="697">
        <f>[52]ACCOUNTALLOC!BU637</f>
        <v>0</v>
      </c>
      <c r="BV637" s="697">
        <f>[52]ACCOUNTALLOC!BV637</f>
        <v>0</v>
      </c>
      <c r="BW637" s="697">
        <f>[52]ACCOUNTALLOC!BW637</f>
        <v>0</v>
      </c>
      <c r="BX637" s="698"/>
      <c r="BY637" s="697">
        <f>[52]ACCOUNTALLOC!BY637</f>
        <v>0</v>
      </c>
      <c r="BZ637" s="697">
        <f>[52]ACCOUNTALLOC!BZ637</f>
        <v>0</v>
      </c>
      <c r="CA637" s="697">
        <f>[52]ACCOUNTALLOC!CA637</f>
        <v>0</v>
      </c>
      <c r="CB637" s="697">
        <f>[52]ACCOUNTALLOC!CB637</f>
        <v>0</v>
      </c>
      <c r="CC637" s="697">
        <f>[52]ACCOUNTALLOC!CC637</f>
        <v>0</v>
      </c>
      <c r="CD637" s="697">
        <f>[52]ACCOUNTALLOC!CD637</f>
        <v>0</v>
      </c>
      <c r="CE637" s="697">
        <f>[52]ACCOUNTALLOC!CE637</f>
        <v>0</v>
      </c>
      <c r="CF637" s="698"/>
      <c r="CG637" s="697">
        <f>[52]ACCOUNTALLOC!CG637</f>
        <v>0</v>
      </c>
      <c r="CH637" s="697">
        <f>[52]ACCOUNTALLOC!CH637</f>
        <v>0</v>
      </c>
      <c r="CI637" s="697">
        <f>[52]ACCOUNTALLOC!CI637</f>
        <v>0</v>
      </c>
      <c r="CJ637" s="697">
        <f>[52]ACCOUNTALLOC!CJ637</f>
        <v>0</v>
      </c>
      <c r="CK637" s="697">
        <f>[52]ACCOUNTALLOC!CK637</f>
        <v>0</v>
      </c>
      <c r="CL637" s="697">
        <f>[52]ACCOUNTALLOC!CL637</f>
        <v>0</v>
      </c>
      <c r="CM637" s="697">
        <f>[52]ACCOUNTALLOC!CM637</f>
        <v>0</v>
      </c>
      <c r="CN637" s="698">
        <f>[52]ACCOUNTALLOC!CN637</f>
        <v>0</v>
      </c>
      <c r="CO637" s="697">
        <f>[52]ACCOUNTALLOC!CO637</f>
        <v>0</v>
      </c>
      <c r="CP637" s="697">
        <f>[52]ACCOUNTALLOC!CP637</f>
        <v>0</v>
      </c>
      <c r="CQ637" s="697">
        <f>[52]ACCOUNTALLOC!CQ637</f>
        <v>0</v>
      </c>
      <c r="CR637" s="697">
        <f>[52]ACCOUNTALLOC!CR637</f>
        <v>0</v>
      </c>
      <c r="CS637" s="697">
        <f>[52]ACCOUNTALLOC!CS637</f>
        <v>0</v>
      </c>
      <c r="CT637" s="697">
        <f>[52]ACCOUNTALLOC!CT637</f>
        <v>0</v>
      </c>
      <c r="CU637" s="697">
        <f>[52]ACCOUNTALLOC!CU637</f>
        <v>0</v>
      </c>
      <c r="CW637" s="65">
        <f>[52]ACCOUNTALLOC!CW623</f>
        <v>0</v>
      </c>
      <c r="CX637" s="65">
        <f>[52]ACCOUNTALLOC!CX623</f>
        <v>0</v>
      </c>
      <c r="CY637" s="65">
        <f>[52]ACCOUNTALLOC!CY623</f>
        <v>0</v>
      </c>
      <c r="CZ637" s="65">
        <f>[52]ACCOUNTALLOC!CZ623</f>
        <v>0</v>
      </c>
      <c r="DA637" s="65">
        <f>[52]ACCOUNTALLOC!DA623</f>
        <v>0</v>
      </c>
      <c r="DB637" s="65">
        <f>[52]ACCOUNTALLOC!DB623</f>
        <v>0</v>
      </c>
      <c r="DC637" s="65">
        <f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>[52]ACCOUNTALLOC!E638</f>
        <v>0</v>
      </c>
      <c r="F638" s="697">
        <f>[52]ACCOUNTALLOC!F638</f>
        <v>0</v>
      </c>
      <c r="G638" s="697">
        <f>[52]ACCOUNTALLOC!G638</f>
        <v>0</v>
      </c>
      <c r="H638" s="697">
        <f>[52]ACCOUNTALLOC!H638</f>
        <v>0</v>
      </c>
      <c r="I638" s="697">
        <f>[52]ACCOUNTALLOC!I638</f>
        <v>0</v>
      </c>
      <c r="J638" s="697">
        <f>[52]ACCOUNTALLOC!J638</f>
        <v>0</v>
      </c>
      <c r="K638" s="697">
        <f>[52]ACCOUNTALLOC!K638</f>
        <v>0</v>
      </c>
      <c r="L638" s="698"/>
      <c r="M638" s="697">
        <f>[52]ACCOUNTALLOC!M638</f>
        <v>0</v>
      </c>
      <c r="N638" s="697">
        <f>[52]ACCOUNTALLOC!N638</f>
        <v>0</v>
      </c>
      <c r="O638" s="697">
        <f>[52]ACCOUNTALLOC!O638</f>
        <v>0</v>
      </c>
      <c r="P638" s="697">
        <f>[52]ACCOUNTALLOC!P638</f>
        <v>0</v>
      </c>
      <c r="Q638" s="697">
        <f>[52]ACCOUNTALLOC!Q638</f>
        <v>0</v>
      </c>
      <c r="R638" s="697">
        <f>[52]ACCOUNTALLOC!R638</f>
        <v>0</v>
      </c>
      <c r="S638" s="697">
        <f>[52]ACCOUNTALLOC!S638</f>
        <v>0</v>
      </c>
      <c r="T638" s="698"/>
      <c r="U638" s="697">
        <f>[52]ACCOUNTALLOC!U638</f>
        <v>0</v>
      </c>
      <c r="V638" s="697">
        <f>[52]ACCOUNTALLOC!V638</f>
        <v>0</v>
      </c>
      <c r="W638" s="697">
        <f>[52]ACCOUNTALLOC!W638</f>
        <v>0</v>
      </c>
      <c r="X638" s="697">
        <f>[52]ACCOUNTALLOC!X638</f>
        <v>0</v>
      </c>
      <c r="Y638" s="697">
        <f>[52]ACCOUNTALLOC!Y638</f>
        <v>0</v>
      </c>
      <c r="Z638" s="697">
        <f>[52]ACCOUNTALLOC!Z638</f>
        <v>0</v>
      </c>
      <c r="AA638" s="697">
        <f>[52]ACCOUNTALLOC!AA638</f>
        <v>0</v>
      </c>
      <c r="AB638" s="698"/>
      <c r="AC638" s="697">
        <f>[52]ACCOUNTALLOC!AC638</f>
        <v>0</v>
      </c>
      <c r="AD638" s="697">
        <f>[52]ACCOUNTALLOC!AD638</f>
        <v>0</v>
      </c>
      <c r="AE638" s="697">
        <f>[52]ACCOUNTALLOC!AE638</f>
        <v>0</v>
      </c>
      <c r="AF638" s="697">
        <f>[52]ACCOUNTALLOC!AF638</f>
        <v>0</v>
      </c>
      <c r="AG638" s="697">
        <f>[52]ACCOUNTALLOC!AG638</f>
        <v>0</v>
      </c>
      <c r="AH638" s="697">
        <f>[52]ACCOUNTALLOC!AH638</f>
        <v>0</v>
      </c>
      <c r="AI638" s="697">
        <f>[52]ACCOUNTALLOC!AI638</f>
        <v>0</v>
      </c>
      <c r="AJ638" s="698"/>
      <c r="AK638" s="697">
        <f>[52]ACCOUNTALLOC!AK638</f>
        <v>0</v>
      </c>
      <c r="AL638" s="697">
        <f>[52]ACCOUNTALLOC!AL638</f>
        <v>0</v>
      </c>
      <c r="AM638" s="697">
        <f>[52]ACCOUNTALLOC!AM638</f>
        <v>0</v>
      </c>
      <c r="AN638" s="697">
        <f>[52]ACCOUNTALLOC!AN638</f>
        <v>0</v>
      </c>
      <c r="AO638" s="697">
        <f>[52]ACCOUNTALLOC!AO638</f>
        <v>0</v>
      </c>
      <c r="AP638" s="697">
        <f>[52]ACCOUNTALLOC!AP638</f>
        <v>0</v>
      </c>
      <c r="AQ638" s="697">
        <f>[52]ACCOUNTALLOC!AQ638</f>
        <v>0</v>
      </c>
      <c r="AR638" s="698"/>
      <c r="AS638" s="697">
        <f>[52]ACCOUNTALLOC!AS638</f>
        <v>0</v>
      </c>
      <c r="AT638" s="697">
        <f>[52]ACCOUNTALLOC!AT638</f>
        <v>0</v>
      </c>
      <c r="AU638" s="697">
        <f>[52]ACCOUNTALLOC!AU638</f>
        <v>0</v>
      </c>
      <c r="AV638" s="697">
        <f>[52]ACCOUNTALLOC!AV638</f>
        <v>0</v>
      </c>
      <c r="AW638" s="697">
        <f>[52]ACCOUNTALLOC!AW638</f>
        <v>0</v>
      </c>
      <c r="AX638" s="697">
        <f>[52]ACCOUNTALLOC!AX638</f>
        <v>0</v>
      </c>
      <c r="AY638" s="697">
        <f>[52]ACCOUNTALLOC!AY638</f>
        <v>0</v>
      </c>
      <c r="AZ638" s="698"/>
      <c r="BA638" s="697">
        <f>[52]ACCOUNTALLOC!BA638</f>
        <v>0</v>
      </c>
      <c r="BB638" s="697">
        <f>[52]ACCOUNTALLOC!BB638</f>
        <v>0</v>
      </c>
      <c r="BC638" s="697">
        <f>[52]ACCOUNTALLOC!BC638</f>
        <v>0</v>
      </c>
      <c r="BD638" s="697">
        <f>[52]ACCOUNTALLOC!BD638</f>
        <v>0</v>
      </c>
      <c r="BE638" s="697">
        <f>[52]ACCOUNTALLOC!BE638</f>
        <v>0</v>
      </c>
      <c r="BF638" s="697">
        <f>[52]ACCOUNTALLOC!BF638</f>
        <v>0</v>
      </c>
      <c r="BG638" s="697">
        <f>[52]ACCOUNTALLOC!BG638</f>
        <v>0</v>
      </c>
      <c r="BH638" s="698"/>
      <c r="BI638" s="697">
        <f>[52]ACCOUNTALLOC!BI638</f>
        <v>0</v>
      </c>
      <c r="BJ638" s="697">
        <f>[52]ACCOUNTALLOC!BJ638</f>
        <v>0</v>
      </c>
      <c r="BK638" s="697">
        <f>[52]ACCOUNTALLOC!BK638</f>
        <v>0</v>
      </c>
      <c r="BL638" s="697">
        <f>[52]ACCOUNTALLOC!BL638</f>
        <v>0</v>
      </c>
      <c r="BM638" s="697">
        <f>[52]ACCOUNTALLOC!BM638</f>
        <v>0</v>
      </c>
      <c r="BN638" s="697">
        <f>[52]ACCOUNTALLOC!BN638</f>
        <v>0</v>
      </c>
      <c r="BO638" s="697">
        <f>[52]ACCOUNTALLOC!BO638</f>
        <v>0</v>
      </c>
      <c r="BP638" s="698"/>
      <c r="BQ638" s="697">
        <f>[52]ACCOUNTALLOC!BQ638</f>
        <v>0</v>
      </c>
      <c r="BR638" s="697">
        <f>[52]ACCOUNTALLOC!BR638</f>
        <v>0</v>
      </c>
      <c r="BS638" s="697">
        <f>[52]ACCOUNTALLOC!BS638</f>
        <v>0</v>
      </c>
      <c r="BT638" s="697">
        <f>[52]ACCOUNTALLOC!BT638</f>
        <v>0</v>
      </c>
      <c r="BU638" s="697">
        <f>[52]ACCOUNTALLOC!BU638</f>
        <v>0</v>
      </c>
      <c r="BV638" s="697">
        <f>[52]ACCOUNTALLOC!BV638</f>
        <v>0</v>
      </c>
      <c r="BW638" s="697">
        <f>[52]ACCOUNTALLOC!BW638</f>
        <v>0</v>
      </c>
      <c r="BX638" s="698"/>
      <c r="BY638" s="697">
        <f>[52]ACCOUNTALLOC!BY638</f>
        <v>0</v>
      </c>
      <c r="BZ638" s="697">
        <f>[52]ACCOUNTALLOC!BZ638</f>
        <v>0</v>
      </c>
      <c r="CA638" s="697">
        <f>[52]ACCOUNTALLOC!CA638</f>
        <v>0</v>
      </c>
      <c r="CB638" s="697">
        <f>[52]ACCOUNTALLOC!CB638</f>
        <v>0</v>
      </c>
      <c r="CC638" s="697">
        <f>[52]ACCOUNTALLOC!CC638</f>
        <v>0</v>
      </c>
      <c r="CD638" s="697">
        <f>[52]ACCOUNTALLOC!CD638</f>
        <v>0</v>
      </c>
      <c r="CE638" s="697">
        <f>[52]ACCOUNTALLOC!CE638</f>
        <v>0</v>
      </c>
      <c r="CF638" s="698"/>
      <c r="CG638" s="697">
        <f>[52]ACCOUNTALLOC!CG638</f>
        <v>0</v>
      </c>
      <c r="CH638" s="697">
        <f>[52]ACCOUNTALLOC!CH638</f>
        <v>0</v>
      </c>
      <c r="CI638" s="697">
        <f>[52]ACCOUNTALLOC!CI638</f>
        <v>0</v>
      </c>
      <c r="CJ638" s="697">
        <f>[52]ACCOUNTALLOC!CJ638</f>
        <v>0</v>
      </c>
      <c r="CK638" s="697">
        <f>[52]ACCOUNTALLOC!CK638</f>
        <v>0</v>
      </c>
      <c r="CL638" s="697">
        <f>[52]ACCOUNTALLOC!CL638</f>
        <v>0</v>
      </c>
      <c r="CM638" s="697">
        <f>[52]ACCOUNTALLOC!CM638</f>
        <v>0</v>
      </c>
      <c r="CN638" s="698">
        <f>[52]ACCOUNTALLOC!CN638</f>
        <v>0</v>
      </c>
      <c r="CO638" s="697">
        <f>[52]ACCOUNTALLOC!CO638</f>
        <v>0</v>
      </c>
      <c r="CP638" s="697">
        <f>[52]ACCOUNTALLOC!CP638</f>
        <v>0</v>
      </c>
      <c r="CQ638" s="697">
        <f>[52]ACCOUNTALLOC!CQ638</f>
        <v>0</v>
      </c>
      <c r="CR638" s="697">
        <f>[52]ACCOUNTALLOC!CR638</f>
        <v>0</v>
      </c>
      <c r="CS638" s="697">
        <f>[52]ACCOUNTALLOC!CS638</f>
        <v>0</v>
      </c>
      <c r="CT638" s="697">
        <f>[52]ACCOUNTALLOC!CT638</f>
        <v>0</v>
      </c>
      <c r="CU638" s="697">
        <f>[52]ACCOUNTALLOC!CU638</f>
        <v>0</v>
      </c>
      <c r="CW638" s="65">
        <f>[52]ACCOUNTALLOC!CW624</f>
        <v>0</v>
      </c>
      <c r="CX638" s="65">
        <f>[52]ACCOUNTALLOC!CX624</f>
        <v>0</v>
      </c>
      <c r="CY638" s="65">
        <f>[52]ACCOUNTALLOC!CY624</f>
        <v>0</v>
      </c>
      <c r="CZ638" s="65">
        <f>[52]ACCOUNTALLOC!CZ624</f>
        <v>0</v>
      </c>
      <c r="DA638" s="65">
        <f>[52]ACCOUNTALLOC!DA624</f>
        <v>0</v>
      </c>
      <c r="DB638" s="65">
        <f>[52]ACCOUNTALLOC!DB624</f>
        <v>0</v>
      </c>
      <c r="DC638" s="65">
        <f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>[52]ACCOUNTALLOC!E639</f>
        <v>0</v>
      </c>
      <c r="F639" s="697">
        <f>[52]ACCOUNTALLOC!F639</f>
        <v>0</v>
      </c>
      <c r="G639" s="697">
        <f>[52]ACCOUNTALLOC!G639</f>
        <v>0</v>
      </c>
      <c r="H639" s="697">
        <f>[52]ACCOUNTALLOC!H639</f>
        <v>0</v>
      </c>
      <c r="I639" s="697">
        <f>[52]ACCOUNTALLOC!I639</f>
        <v>0</v>
      </c>
      <c r="J639" s="697">
        <f>[52]ACCOUNTALLOC!J639</f>
        <v>0</v>
      </c>
      <c r="K639" s="697">
        <f>[52]ACCOUNTALLOC!K639</f>
        <v>0</v>
      </c>
      <c r="L639" s="698"/>
      <c r="M639" s="697">
        <f>[52]ACCOUNTALLOC!M639</f>
        <v>0</v>
      </c>
      <c r="N639" s="697">
        <f>[52]ACCOUNTALLOC!N639</f>
        <v>0</v>
      </c>
      <c r="O639" s="697">
        <f>[52]ACCOUNTALLOC!O639</f>
        <v>0</v>
      </c>
      <c r="P639" s="697">
        <f>[52]ACCOUNTALLOC!P639</f>
        <v>0</v>
      </c>
      <c r="Q639" s="697">
        <f>[52]ACCOUNTALLOC!Q639</f>
        <v>0</v>
      </c>
      <c r="R639" s="697">
        <f>[52]ACCOUNTALLOC!R639</f>
        <v>0</v>
      </c>
      <c r="S639" s="697">
        <f>[52]ACCOUNTALLOC!S639</f>
        <v>0</v>
      </c>
      <c r="T639" s="698"/>
      <c r="U639" s="697">
        <f>[52]ACCOUNTALLOC!U639</f>
        <v>0</v>
      </c>
      <c r="V639" s="697">
        <f>[52]ACCOUNTALLOC!V639</f>
        <v>0</v>
      </c>
      <c r="W639" s="697">
        <f>[52]ACCOUNTALLOC!W639</f>
        <v>0</v>
      </c>
      <c r="X639" s="697">
        <f>[52]ACCOUNTALLOC!X639</f>
        <v>0</v>
      </c>
      <c r="Y639" s="697">
        <f>[52]ACCOUNTALLOC!Y639</f>
        <v>0</v>
      </c>
      <c r="Z639" s="697">
        <f>[52]ACCOUNTALLOC!Z639</f>
        <v>0</v>
      </c>
      <c r="AA639" s="697">
        <f>[52]ACCOUNTALLOC!AA639</f>
        <v>0</v>
      </c>
      <c r="AB639" s="698"/>
      <c r="AC639" s="697">
        <f>[52]ACCOUNTALLOC!AC639</f>
        <v>0</v>
      </c>
      <c r="AD639" s="697">
        <f>[52]ACCOUNTALLOC!AD639</f>
        <v>0</v>
      </c>
      <c r="AE639" s="697">
        <f>[52]ACCOUNTALLOC!AE639</f>
        <v>0</v>
      </c>
      <c r="AF639" s="697">
        <f>[52]ACCOUNTALLOC!AF639</f>
        <v>0</v>
      </c>
      <c r="AG639" s="697">
        <f>[52]ACCOUNTALLOC!AG639</f>
        <v>0</v>
      </c>
      <c r="AH639" s="697">
        <f>[52]ACCOUNTALLOC!AH639</f>
        <v>0</v>
      </c>
      <c r="AI639" s="697">
        <f>[52]ACCOUNTALLOC!AI639</f>
        <v>0</v>
      </c>
      <c r="AJ639" s="698"/>
      <c r="AK639" s="697">
        <f>[52]ACCOUNTALLOC!AK639</f>
        <v>0</v>
      </c>
      <c r="AL639" s="697">
        <f>[52]ACCOUNTALLOC!AL639</f>
        <v>0</v>
      </c>
      <c r="AM639" s="697">
        <f>[52]ACCOUNTALLOC!AM639</f>
        <v>0</v>
      </c>
      <c r="AN639" s="697">
        <f>[52]ACCOUNTALLOC!AN639</f>
        <v>0</v>
      </c>
      <c r="AO639" s="697">
        <f>[52]ACCOUNTALLOC!AO639</f>
        <v>0</v>
      </c>
      <c r="AP639" s="697">
        <f>[52]ACCOUNTALLOC!AP639</f>
        <v>0</v>
      </c>
      <c r="AQ639" s="697">
        <f>[52]ACCOUNTALLOC!AQ639</f>
        <v>0</v>
      </c>
      <c r="AR639" s="698"/>
      <c r="AS639" s="697">
        <f>[52]ACCOUNTALLOC!AS639</f>
        <v>0</v>
      </c>
      <c r="AT639" s="697">
        <f>[52]ACCOUNTALLOC!AT639</f>
        <v>0</v>
      </c>
      <c r="AU639" s="697">
        <f>[52]ACCOUNTALLOC!AU639</f>
        <v>0</v>
      </c>
      <c r="AV639" s="697">
        <f>[52]ACCOUNTALLOC!AV639</f>
        <v>0</v>
      </c>
      <c r="AW639" s="697">
        <f>[52]ACCOUNTALLOC!AW639</f>
        <v>0</v>
      </c>
      <c r="AX639" s="697">
        <f>[52]ACCOUNTALLOC!AX639</f>
        <v>0</v>
      </c>
      <c r="AY639" s="697">
        <f>[52]ACCOUNTALLOC!AY639</f>
        <v>0</v>
      </c>
      <c r="AZ639" s="698"/>
      <c r="BA639" s="697">
        <f>[52]ACCOUNTALLOC!BA639</f>
        <v>0</v>
      </c>
      <c r="BB639" s="697">
        <f>[52]ACCOUNTALLOC!BB639</f>
        <v>0</v>
      </c>
      <c r="BC639" s="697">
        <f>[52]ACCOUNTALLOC!BC639</f>
        <v>0</v>
      </c>
      <c r="BD639" s="697">
        <f>[52]ACCOUNTALLOC!BD639</f>
        <v>0</v>
      </c>
      <c r="BE639" s="697">
        <f>[52]ACCOUNTALLOC!BE639</f>
        <v>0</v>
      </c>
      <c r="BF639" s="697">
        <f>[52]ACCOUNTALLOC!BF639</f>
        <v>0</v>
      </c>
      <c r="BG639" s="697">
        <f>[52]ACCOUNTALLOC!BG639</f>
        <v>0</v>
      </c>
      <c r="BH639" s="698"/>
      <c r="BI639" s="697">
        <f>[52]ACCOUNTALLOC!BI639</f>
        <v>0</v>
      </c>
      <c r="BJ639" s="697">
        <f>[52]ACCOUNTALLOC!BJ639</f>
        <v>0</v>
      </c>
      <c r="BK639" s="697">
        <f>[52]ACCOUNTALLOC!BK639</f>
        <v>0</v>
      </c>
      <c r="BL639" s="697">
        <f>[52]ACCOUNTALLOC!BL639</f>
        <v>0</v>
      </c>
      <c r="BM639" s="697">
        <f>[52]ACCOUNTALLOC!BM639</f>
        <v>0</v>
      </c>
      <c r="BN639" s="697">
        <f>[52]ACCOUNTALLOC!BN639</f>
        <v>0</v>
      </c>
      <c r="BO639" s="697">
        <f>[52]ACCOUNTALLOC!BO639</f>
        <v>0</v>
      </c>
      <c r="BP639" s="698"/>
      <c r="BQ639" s="697">
        <f>[52]ACCOUNTALLOC!BQ639</f>
        <v>0</v>
      </c>
      <c r="BR639" s="697">
        <f>[52]ACCOUNTALLOC!BR639</f>
        <v>0</v>
      </c>
      <c r="BS639" s="697">
        <f>[52]ACCOUNTALLOC!BS639</f>
        <v>0</v>
      </c>
      <c r="BT639" s="697">
        <f>[52]ACCOUNTALLOC!BT639</f>
        <v>0</v>
      </c>
      <c r="BU639" s="697">
        <f>[52]ACCOUNTALLOC!BU639</f>
        <v>0</v>
      </c>
      <c r="BV639" s="697">
        <f>[52]ACCOUNTALLOC!BV639</f>
        <v>0</v>
      </c>
      <c r="BW639" s="697">
        <f>[52]ACCOUNTALLOC!BW639</f>
        <v>0</v>
      </c>
      <c r="BX639" s="698"/>
      <c r="BY639" s="697">
        <f>[52]ACCOUNTALLOC!BY639</f>
        <v>0</v>
      </c>
      <c r="BZ639" s="697">
        <f>[52]ACCOUNTALLOC!BZ639</f>
        <v>0</v>
      </c>
      <c r="CA639" s="697">
        <f>[52]ACCOUNTALLOC!CA639</f>
        <v>0</v>
      </c>
      <c r="CB639" s="697">
        <f>[52]ACCOUNTALLOC!CB639</f>
        <v>0</v>
      </c>
      <c r="CC639" s="697">
        <f>[52]ACCOUNTALLOC!CC639</f>
        <v>0</v>
      </c>
      <c r="CD639" s="697">
        <f>[52]ACCOUNTALLOC!CD639</f>
        <v>0</v>
      </c>
      <c r="CE639" s="697">
        <f>[52]ACCOUNTALLOC!CE639</f>
        <v>0</v>
      </c>
      <c r="CF639" s="698"/>
      <c r="CG639" s="697">
        <f>[52]ACCOUNTALLOC!CG639</f>
        <v>0</v>
      </c>
      <c r="CH639" s="697">
        <f>[52]ACCOUNTALLOC!CH639</f>
        <v>0</v>
      </c>
      <c r="CI639" s="697">
        <f>[52]ACCOUNTALLOC!CI639</f>
        <v>0</v>
      </c>
      <c r="CJ639" s="697">
        <f>[52]ACCOUNTALLOC!CJ639</f>
        <v>0</v>
      </c>
      <c r="CK639" s="697">
        <f>[52]ACCOUNTALLOC!CK639</f>
        <v>0</v>
      </c>
      <c r="CL639" s="697">
        <f>[52]ACCOUNTALLOC!CL639</f>
        <v>0</v>
      </c>
      <c r="CM639" s="697">
        <f>[52]ACCOUNTALLOC!CM639</f>
        <v>0</v>
      </c>
      <c r="CN639" s="698">
        <f>[52]ACCOUNTALLOC!CN639</f>
        <v>0</v>
      </c>
      <c r="CO639" s="697">
        <f>[52]ACCOUNTALLOC!CO639</f>
        <v>0</v>
      </c>
      <c r="CP639" s="697">
        <f>[52]ACCOUNTALLOC!CP639</f>
        <v>0</v>
      </c>
      <c r="CQ639" s="697">
        <f>[52]ACCOUNTALLOC!CQ639</f>
        <v>0</v>
      </c>
      <c r="CR639" s="697">
        <f>[52]ACCOUNTALLOC!CR639</f>
        <v>0</v>
      </c>
      <c r="CS639" s="697">
        <f>[52]ACCOUNTALLOC!CS639</f>
        <v>0</v>
      </c>
      <c r="CT639" s="697">
        <f>[52]ACCOUNTALLOC!CT639</f>
        <v>0</v>
      </c>
      <c r="CU639" s="697">
        <f>[52]ACCOUNTALLOC!CU639</f>
        <v>0</v>
      </c>
      <c r="CW639" s="65">
        <f>[52]ACCOUNTALLOC!CW625</f>
        <v>0</v>
      </c>
      <c r="CX639" s="65">
        <f>[52]ACCOUNTALLOC!CX625</f>
        <v>0</v>
      </c>
      <c r="CY639" s="65">
        <f>[52]ACCOUNTALLOC!CY625</f>
        <v>0</v>
      </c>
      <c r="CZ639" s="65">
        <f>[52]ACCOUNTALLOC!CZ625</f>
        <v>0</v>
      </c>
      <c r="DA639" s="65">
        <f>[52]ACCOUNTALLOC!DA625</f>
        <v>0</v>
      </c>
      <c r="DB639" s="65">
        <f>[52]ACCOUNTALLOC!DB625</f>
        <v>0</v>
      </c>
      <c r="DC639" s="65">
        <f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>[52]ACCOUNTALLOC!E640</f>
        <v>0</v>
      </c>
      <c r="F640" s="697">
        <f>[52]ACCOUNTALLOC!F640</f>
        <v>0</v>
      </c>
      <c r="G640" s="697">
        <f>[52]ACCOUNTALLOC!G640</f>
        <v>0</v>
      </c>
      <c r="H640" s="697">
        <f>[52]ACCOUNTALLOC!H640</f>
        <v>0</v>
      </c>
      <c r="I640" s="697">
        <f>[52]ACCOUNTALLOC!I640</f>
        <v>0</v>
      </c>
      <c r="J640" s="697">
        <f>[52]ACCOUNTALLOC!J640</f>
        <v>0</v>
      </c>
      <c r="K640" s="697">
        <f>[52]ACCOUNTALLOC!K640</f>
        <v>0</v>
      </c>
      <c r="L640" s="698"/>
      <c r="M640" s="697">
        <f>[52]ACCOUNTALLOC!M640</f>
        <v>0</v>
      </c>
      <c r="N640" s="697">
        <f>[52]ACCOUNTALLOC!N640</f>
        <v>0</v>
      </c>
      <c r="O640" s="697">
        <f>[52]ACCOUNTALLOC!O640</f>
        <v>0</v>
      </c>
      <c r="P640" s="697">
        <f>[52]ACCOUNTALLOC!P640</f>
        <v>0</v>
      </c>
      <c r="Q640" s="697">
        <f>[52]ACCOUNTALLOC!Q640</f>
        <v>0</v>
      </c>
      <c r="R640" s="697">
        <f>[52]ACCOUNTALLOC!R640</f>
        <v>0</v>
      </c>
      <c r="S640" s="697">
        <f>[52]ACCOUNTALLOC!S640</f>
        <v>0</v>
      </c>
      <c r="T640" s="698"/>
      <c r="U640" s="697">
        <f>[52]ACCOUNTALLOC!U640</f>
        <v>0</v>
      </c>
      <c r="V640" s="697">
        <f>[52]ACCOUNTALLOC!V640</f>
        <v>0</v>
      </c>
      <c r="W640" s="697">
        <f>[52]ACCOUNTALLOC!W640</f>
        <v>0</v>
      </c>
      <c r="X640" s="697">
        <f>[52]ACCOUNTALLOC!X640</f>
        <v>0</v>
      </c>
      <c r="Y640" s="697">
        <f>[52]ACCOUNTALLOC!Y640</f>
        <v>0</v>
      </c>
      <c r="Z640" s="697">
        <f>[52]ACCOUNTALLOC!Z640</f>
        <v>0</v>
      </c>
      <c r="AA640" s="697">
        <f>[52]ACCOUNTALLOC!AA640</f>
        <v>0</v>
      </c>
      <c r="AB640" s="698"/>
      <c r="AC640" s="697">
        <f>[52]ACCOUNTALLOC!AC640</f>
        <v>0</v>
      </c>
      <c r="AD640" s="697">
        <f>[52]ACCOUNTALLOC!AD640</f>
        <v>0</v>
      </c>
      <c r="AE640" s="697">
        <f>[52]ACCOUNTALLOC!AE640</f>
        <v>0</v>
      </c>
      <c r="AF640" s="697">
        <f>[52]ACCOUNTALLOC!AF640</f>
        <v>0</v>
      </c>
      <c r="AG640" s="697">
        <f>[52]ACCOUNTALLOC!AG640</f>
        <v>0</v>
      </c>
      <c r="AH640" s="697">
        <f>[52]ACCOUNTALLOC!AH640</f>
        <v>0</v>
      </c>
      <c r="AI640" s="697">
        <f>[52]ACCOUNTALLOC!AI640</f>
        <v>0</v>
      </c>
      <c r="AJ640" s="698"/>
      <c r="AK640" s="697">
        <f>[52]ACCOUNTALLOC!AK640</f>
        <v>0</v>
      </c>
      <c r="AL640" s="697">
        <f>[52]ACCOUNTALLOC!AL640</f>
        <v>0</v>
      </c>
      <c r="AM640" s="697">
        <f>[52]ACCOUNTALLOC!AM640</f>
        <v>0</v>
      </c>
      <c r="AN640" s="697">
        <f>[52]ACCOUNTALLOC!AN640</f>
        <v>0</v>
      </c>
      <c r="AO640" s="697">
        <f>[52]ACCOUNTALLOC!AO640</f>
        <v>0</v>
      </c>
      <c r="AP640" s="697">
        <f>[52]ACCOUNTALLOC!AP640</f>
        <v>0</v>
      </c>
      <c r="AQ640" s="697">
        <f>[52]ACCOUNTALLOC!AQ640</f>
        <v>0</v>
      </c>
      <c r="AR640" s="698"/>
      <c r="AS640" s="697">
        <f>[52]ACCOUNTALLOC!AS640</f>
        <v>0</v>
      </c>
      <c r="AT640" s="697">
        <f>[52]ACCOUNTALLOC!AT640</f>
        <v>0</v>
      </c>
      <c r="AU640" s="697">
        <f>[52]ACCOUNTALLOC!AU640</f>
        <v>0</v>
      </c>
      <c r="AV640" s="697">
        <f>[52]ACCOUNTALLOC!AV640</f>
        <v>0</v>
      </c>
      <c r="AW640" s="697">
        <f>[52]ACCOUNTALLOC!AW640</f>
        <v>0</v>
      </c>
      <c r="AX640" s="697">
        <f>[52]ACCOUNTALLOC!AX640</f>
        <v>0</v>
      </c>
      <c r="AY640" s="697">
        <f>[52]ACCOUNTALLOC!AY640</f>
        <v>0</v>
      </c>
      <c r="AZ640" s="698"/>
      <c r="BA640" s="697">
        <f>[52]ACCOUNTALLOC!BA640</f>
        <v>0</v>
      </c>
      <c r="BB640" s="697">
        <f>[52]ACCOUNTALLOC!BB640</f>
        <v>0</v>
      </c>
      <c r="BC640" s="697">
        <f>[52]ACCOUNTALLOC!BC640</f>
        <v>0</v>
      </c>
      <c r="BD640" s="697">
        <f>[52]ACCOUNTALLOC!BD640</f>
        <v>0</v>
      </c>
      <c r="BE640" s="697">
        <f>[52]ACCOUNTALLOC!BE640</f>
        <v>0</v>
      </c>
      <c r="BF640" s="697">
        <f>[52]ACCOUNTALLOC!BF640</f>
        <v>0</v>
      </c>
      <c r="BG640" s="697">
        <f>[52]ACCOUNTALLOC!BG640</f>
        <v>0</v>
      </c>
      <c r="BH640" s="698"/>
      <c r="BI640" s="697">
        <f>[52]ACCOUNTALLOC!BI640</f>
        <v>0</v>
      </c>
      <c r="BJ640" s="697">
        <f>[52]ACCOUNTALLOC!BJ640</f>
        <v>0</v>
      </c>
      <c r="BK640" s="697">
        <f>[52]ACCOUNTALLOC!BK640</f>
        <v>0</v>
      </c>
      <c r="BL640" s="697">
        <f>[52]ACCOUNTALLOC!BL640</f>
        <v>0</v>
      </c>
      <c r="BM640" s="697">
        <f>[52]ACCOUNTALLOC!BM640</f>
        <v>0</v>
      </c>
      <c r="BN640" s="697">
        <f>[52]ACCOUNTALLOC!BN640</f>
        <v>0</v>
      </c>
      <c r="BO640" s="697">
        <f>[52]ACCOUNTALLOC!BO640</f>
        <v>0</v>
      </c>
      <c r="BP640" s="698"/>
      <c r="BQ640" s="697">
        <f>[52]ACCOUNTALLOC!BQ640</f>
        <v>0</v>
      </c>
      <c r="BR640" s="697">
        <f>[52]ACCOUNTALLOC!BR640</f>
        <v>0</v>
      </c>
      <c r="BS640" s="697">
        <f>[52]ACCOUNTALLOC!BS640</f>
        <v>0</v>
      </c>
      <c r="BT640" s="697">
        <f>[52]ACCOUNTALLOC!BT640</f>
        <v>0</v>
      </c>
      <c r="BU640" s="697">
        <f>[52]ACCOUNTALLOC!BU640</f>
        <v>0</v>
      </c>
      <c r="BV640" s="697">
        <f>[52]ACCOUNTALLOC!BV640</f>
        <v>0</v>
      </c>
      <c r="BW640" s="697">
        <f>[52]ACCOUNTALLOC!BW640</f>
        <v>0</v>
      </c>
      <c r="BX640" s="698"/>
      <c r="BY640" s="697">
        <f>[52]ACCOUNTALLOC!BY640</f>
        <v>0</v>
      </c>
      <c r="BZ640" s="697">
        <f>[52]ACCOUNTALLOC!BZ640</f>
        <v>0</v>
      </c>
      <c r="CA640" s="697">
        <f>[52]ACCOUNTALLOC!CA640</f>
        <v>0</v>
      </c>
      <c r="CB640" s="697">
        <f>[52]ACCOUNTALLOC!CB640</f>
        <v>0</v>
      </c>
      <c r="CC640" s="697">
        <f>[52]ACCOUNTALLOC!CC640</f>
        <v>0</v>
      </c>
      <c r="CD640" s="697">
        <f>[52]ACCOUNTALLOC!CD640</f>
        <v>0</v>
      </c>
      <c r="CE640" s="697">
        <f>[52]ACCOUNTALLOC!CE640</f>
        <v>0</v>
      </c>
      <c r="CF640" s="698"/>
      <c r="CG640" s="697">
        <f>[52]ACCOUNTALLOC!CG640</f>
        <v>0</v>
      </c>
      <c r="CH640" s="697">
        <f>[52]ACCOUNTALLOC!CH640</f>
        <v>0</v>
      </c>
      <c r="CI640" s="697">
        <f>[52]ACCOUNTALLOC!CI640</f>
        <v>0</v>
      </c>
      <c r="CJ640" s="697">
        <f>[52]ACCOUNTALLOC!CJ640</f>
        <v>0</v>
      </c>
      <c r="CK640" s="697">
        <f>[52]ACCOUNTALLOC!CK640</f>
        <v>0</v>
      </c>
      <c r="CL640" s="697">
        <f>[52]ACCOUNTALLOC!CL640</f>
        <v>0</v>
      </c>
      <c r="CM640" s="697">
        <f>[52]ACCOUNTALLOC!CM640</f>
        <v>0</v>
      </c>
      <c r="CN640" s="698">
        <f>[52]ACCOUNTALLOC!CN640</f>
        <v>0</v>
      </c>
      <c r="CO640" s="697">
        <f>[52]ACCOUNTALLOC!CO640</f>
        <v>0</v>
      </c>
      <c r="CP640" s="697">
        <f>[52]ACCOUNTALLOC!CP640</f>
        <v>0</v>
      </c>
      <c r="CQ640" s="697">
        <f>[52]ACCOUNTALLOC!CQ640</f>
        <v>0</v>
      </c>
      <c r="CR640" s="697">
        <f>[52]ACCOUNTALLOC!CR640</f>
        <v>0</v>
      </c>
      <c r="CS640" s="697">
        <f>[52]ACCOUNTALLOC!CS640</f>
        <v>0</v>
      </c>
      <c r="CT640" s="697">
        <f>[52]ACCOUNTALLOC!CT640</f>
        <v>0</v>
      </c>
      <c r="CU640" s="697">
        <f>[52]ACCOUNTALLOC!CU640</f>
        <v>0</v>
      </c>
      <c r="CW640" s="65">
        <f>[52]ACCOUNTALLOC!CW626</f>
        <v>0</v>
      </c>
      <c r="CX640" s="65">
        <f>[52]ACCOUNTALLOC!CX626</f>
        <v>0</v>
      </c>
      <c r="CY640" s="65">
        <f>[52]ACCOUNTALLOC!CY626</f>
        <v>0</v>
      </c>
      <c r="CZ640" s="65">
        <f>[52]ACCOUNTALLOC!CZ626</f>
        <v>0</v>
      </c>
      <c r="DA640" s="65">
        <f>[52]ACCOUNTALLOC!DA626</f>
        <v>0</v>
      </c>
      <c r="DB640" s="65">
        <f>[52]ACCOUNTALLOC!DB626</f>
        <v>0</v>
      </c>
      <c r="DC640" s="65">
        <f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>[52]ACCOUNTALLOC!E641</f>
        <v>0</v>
      </c>
      <c r="F641" s="697">
        <f>[52]ACCOUNTALLOC!F641</f>
        <v>0</v>
      </c>
      <c r="G641" s="697">
        <f>[52]ACCOUNTALLOC!G641</f>
        <v>0</v>
      </c>
      <c r="H641" s="697">
        <f>[52]ACCOUNTALLOC!H641</f>
        <v>0</v>
      </c>
      <c r="I641" s="697">
        <f>[52]ACCOUNTALLOC!I641</f>
        <v>0</v>
      </c>
      <c r="J641" s="697">
        <f>[52]ACCOUNTALLOC!J641</f>
        <v>0</v>
      </c>
      <c r="K641" s="697">
        <f>[52]ACCOUNTALLOC!K641</f>
        <v>0</v>
      </c>
      <c r="L641" s="698"/>
      <c r="M641" s="697">
        <f>[52]ACCOUNTALLOC!M641</f>
        <v>0</v>
      </c>
      <c r="N641" s="697">
        <f>[52]ACCOUNTALLOC!N641</f>
        <v>0</v>
      </c>
      <c r="O641" s="697">
        <f>[52]ACCOUNTALLOC!O641</f>
        <v>0</v>
      </c>
      <c r="P641" s="697">
        <f>[52]ACCOUNTALLOC!P641</f>
        <v>0</v>
      </c>
      <c r="Q641" s="697">
        <f>[52]ACCOUNTALLOC!Q641</f>
        <v>0</v>
      </c>
      <c r="R641" s="697">
        <f>[52]ACCOUNTALLOC!R641</f>
        <v>0</v>
      </c>
      <c r="S641" s="697">
        <f>[52]ACCOUNTALLOC!S641</f>
        <v>0</v>
      </c>
      <c r="T641" s="698"/>
      <c r="U641" s="697">
        <f>[52]ACCOUNTALLOC!U641</f>
        <v>0</v>
      </c>
      <c r="V641" s="697">
        <f>[52]ACCOUNTALLOC!V641</f>
        <v>0</v>
      </c>
      <c r="W641" s="697">
        <f>[52]ACCOUNTALLOC!W641</f>
        <v>0</v>
      </c>
      <c r="X641" s="697">
        <f>[52]ACCOUNTALLOC!X641</f>
        <v>0</v>
      </c>
      <c r="Y641" s="697">
        <f>[52]ACCOUNTALLOC!Y641</f>
        <v>0</v>
      </c>
      <c r="Z641" s="697">
        <f>[52]ACCOUNTALLOC!Z641</f>
        <v>0</v>
      </c>
      <c r="AA641" s="697">
        <f>[52]ACCOUNTALLOC!AA641</f>
        <v>0</v>
      </c>
      <c r="AB641" s="698"/>
      <c r="AC641" s="697">
        <f>[52]ACCOUNTALLOC!AC641</f>
        <v>0</v>
      </c>
      <c r="AD641" s="697">
        <f>[52]ACCOUNTALLOC!AD641</f>
        <v>0</v>
      </c>
      <c r="AE641" s="697">
        <f>[52]ACCOUNTALLOC!AE641</f>
        <v>0</v>
      </c>
      <c r="AF641" s="697">
        <f>[52]ACCOUNTALLOC!AF641</f>
        <v>0</v>
      </c>
      <c r="AG641" s="697">
        <f>[52]ACCOUNTALLOC!AG641</f>
        <v>0</v>
      </c>
      <c r="AH641" s="697">
        <f>[52]ACCOUNTALLOC!AH641</f>
        <v>0</v>
      </c>
      <c r="AI641" s="697">
        <f>[52]ACCOUNTALLOC!AI641</f>
        <v>0</v>
      </c>
      <c r="AJ641" s="698"/>
      <c r="AK641" s="697">
        <f>[52]ACCOUNTALLOC!AK641</f>
        <v>0</v>
      </c>
      <c r="AL641" s="697">
        <f>[52]ACCOUNTALLOC!AL641</f>
        <v>0</v>
      </c>
      <c r="AM641" s="697">
        <f>[52]ACCOUNTALLOC!AM641</f>
        <v>0</v>
      </c>
      <c r="AN641" s="697">
        <f>[52]ACCOUNTALLOC!AN641</f>
        <v>0</v>
      </c>
      <c r="AO641" s="697">
        <f>[52]ACCOUNTALLOC!AO641</f>
        <v>0</v>
      </c>
      <c r="AP641" s="697">
        <f>[52]ACCOUNTALLOC!AP641</f>
        <v>0</v>
      </c>
      <c r="AQ641" s="697">
        <f>[52]ACCOUNTALLOC!AQ641</f>
        <v>0</v>
      </c>
      <c r="AR641" s="698"/>
      <c r="AS641" s="697">
        <f>[52]ACCOUNTALLOC!AS641</f>
        <v>0</v>
      </c>
      <c r="AT641" s="697">
        <f>[52]ACCOUNTALLOC!AT641</f>
        <v>0</v>
      </c>
      <c r="AU641" s="697">
        <f>[52]ACCOUNTALLOC!AU641</f>
        <v>0</v>
      </c>
      <c r="AV641" s="697">
        <f>[52]ACCOUNTALLOC!AV641</f>
        <v>0</v>
      </c>
      <c r="AW641" s="697">
        <f>[52]ACCOUNTALLOC!AW641</f>
        <v>0</v>
      </c>
      <c r="AX641" s="697">
        <f>[52]ACCOUNTALLOC!AX641</f>
        <v>0</v>
      </c>
      <c r="AY641" s="697">
        <f>[52]ACCOUNTALLOC!AY641</f>
        <v>0</v>
      </c>
      <c r="AZ641" s="698"/>
      <c r="BA641" s="697">
        <f>[52]ACCOUNTALLOC!BA641</f>
        <v>0</v>
      </c>
      <c r="BB641" s="697">
        <f>[52]ACCOUNTALLOC!BB641</f>
        <v>0</v>
      </c>
      <c r="BC641" s="697">
        <f>[52]ACCOUNTALLOC!BC641</f>
        <v>0</v>
      </c>
      <c r="BD641" s="697">
        <f>[52]ACCOUNTALLOC!BD641</f>
        <v>0</v>
      </c>
      <c r="BE641" s="697">
        <f>[52]ACCOUNTALLOC!BE641</f>
        <v>0</v>
      </c>
      <c r="BF641" s="697">
        <f>[52]ACCOUNTALLOC!BF641</f>
        <v>0</v>
      </c>
      <c r="BG641" s="697">
        <f>[52]ACCOUNTALLOC!BG641</f>
        <v>0</v>
      </c>
      <c r="BH641" s="698"/>
      <c r="BI641" s="697">
        <f>[52]ACCOUNTALLOC!BI641</f>
        <v>0</v>
      </c>
      <c r="BJ641" s="697">
        <f>[52]ACCOUNTALLOC!BJ641</f>
        <v>0</v>
      </c>
      <c r="BK641" s="697">
        <f>[52]ACCOUNTALLOC!BK641</f>
        <v>0</v>
      </c>
      <c r="BL641" s="697">
        <f>[52]ACCOUNTALLOC!BL641</f>
        <v>0</v>
      </c>
      <c r="BM641" s="697">
        <f>[52]ACCOUNTALLOC!BM641</f>
        <v>0</v>
      </c>
      <c r="BN641" s="697">
        <f>[52]ACCOUNTALLOC!BN641</f>
        <v>0</v>
      </c>
      <c r="BO641" s="697">
        <f>[52]ACCOUNTALLOC!BO641</f>
        <v>0</v>
      </c>
      <c r="BP641" s="698"/>
      <c r="BQ641" s="697">
        <f>[52]ACCOUNTALLOC!BQ641</f>
        <v>0</v>
      </c>
      <c r="BR641" s="697">
        <f>[52]ACCOUNTALLOC!BR641</f>
        <v>0</v>
      </c>
      <c r="BS641" s="697">
        <f>[52]ACCOUNTALLOC!BS641</f>
        <v>0</v>
      </c>
      <c r="BT641" s="697">
        <f>[52]ACCOUNTALLOC!BT641</f>
        <v>0</v>
      </c>
      <c r="BU641" s="697">
        <f>[52]ACCOUNTALLOC!BU641</f>
        <v>0</v>
      </c>
      <c r="BV641" s="697">
        <f>[52]ACCOUNTALLOC!BV641</f>
        <v>0</v>
      </c>
      <c r="BW641" s="697">
        <f>[52]ACCOUNTALLOC!BW641</f>
        <v>0</v>
      </c>
      <c r="BX641" s="698"/>
      <c r="BY641" s="697">
        <f>[52]ACCOUNTALLOC!BY641</f>
        <v>0</v>
      </c>
      <c r="BZ641" s="697">
        <f>[52]ACCOUNTALLOC!BZ641</f>
        <v>0</v>
      </c>
      <c r="CA641" s="697">
        <f>[52]ACCOUNTALLOC!CA641</f>
        <v>0</v>
      </c>
      <c r="CB641" s="697">
        <f>[52]ACCOUNTALLOC!CB641</f>
        <v>0</v>
      </c>
      <c r="CC641" s="697">
        <f>[52]ACCOUNTALLOC!CC641</f>
        <v>0</v>
      </c>
      <c r="CD641" s="697">
        <f>[52]ACCOUNTALLOC!CD641</f>
        <v>0</v>
      </c>
      <c r="CE641" s="697">
        <f>[52]ACCOUNTALLOC!CE641</f>
        <v>0</v>
      </c>
      <c r="CF641" s="698"/>
      <c r="CG641" s="697">
        <f>[52]ACCOUNTALLOC!CG641</f>
        <v>0</v>
      </c>
      <c r="CH641" s="697">
        <f>[52]ACCOUNTALLOC!CH641</f>
        <v>0</v>
      </c>
      <c r="CI641" s="697">
        <f>[52]ACCOUNTALLOC!CI641</f>
        <v>0</v>
      </c>
      <c r="CJ641" s="697">
        <f>[52]ACCOUNTALLOC!CJ641</f>
        <v>0</v>
      </c>
      <c r="CK641" s="697">
        <f>[52]ACCOUNTALLOC!CK641</f>
        <v>0</v>
      </c>
      <c r="CL641" s="697">
        <f>[52]ACCOUNTALLOC!CL641</f>
        <v>0</v>
      </c>
      <c r="CM641" s="697">
        <f>[52]ACCOUNTALLOC!CM641</f>
        <v>0</v>
      </c>
      <c r="CN641" s="698">
        <f>[52]ACCOUNTALLOC!CN641</f>
        <v>0</v>
      </c>
      <c r="CO641" s="697">
        <f>[52]ACCOUNTALLOC!CO641</f>
        <v>0</v>
      </c>
      <c r="CP641" s="697">
        <f>[52]ACCOUNTALLOC!CP641</f>
        <v>0</v>
      </c>
      <c r="CQ641" s="697">
        <f>[52]ACCOUNTALLOC!CQ641</f>
        <v>0</v>
      </c>
      <c r="CR641" s="697">
        <f>[52]ACCOUNTALLOC!CR641</f>
        <v>0</v>
      </c>
      <c r="CS641" s="697">
        <f>[52]ACCOUNTALLOC!CS641</f>
        <v>0</v>
      </c>
      <c r="CT641" s="697">
        <f>[52]ACCOUNTALLOC!CT641</f>
        <v>0</v>
      </c>
      <c r="CU641" s="697">
        <f>[52]ACCOUNTALLOC!CU641</f>
        <v>0</v>
      </c>
      <c r="CW641" s="65">
        <f>[52]ACCOUNTALLOC!CW627</f>
        <v>0</v>
      </c>
      <c r="CX641" s="65">
        <f>[52]ACCOUNTALLOC!CX627</f>
        <v>0</v>
      </c>
      <c r="CY641" s="65">
        <f>[52]ACCOUNTALLOC!CY627</f>
        <v>0</v>
      </c>
      <c r="CZ641" s="65">
        <f>[52]ACCOUNTALLOC!CZ627</f>
        <v>0</v>
      </c>
      <c r="DA641" s="65">
        <f>[52]ACCOUNTALLOC!DA627</f>
        <v>0</v>
      </c>
      <c r="DB641" s="65">
        <f>[52]ACCOUNTALLOC!DB627</f>
        <v>0</v>
      </c>
      <c r="DC641" s="65">
        <f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>[52]ACCOUNTALLOC!E642</f>
        <v>8921869.882668633</v>
      </c>
      <c r="F642" s="696">
        <f>[52]ACCOUNTALLOC!F642</f>
        <v>22132367.682994083</v>
      </c>
      <c r="G642" s="696">
        <f>[52]ACCOUNTALLOC!G642</f>
        <v>10837213.148220452</v>
      </c>
      <c r="H642" s="696">
        <f>[52]ACCOUNTALLOC!H642</f>
        <v>0</v>
      </c>
      <c r="I642" s="696">
        <f>[52]ACCOUNTALLOC!I642</f>
        <v>0</v>
      </c>
      <c r="J642" s="696">
        <f>[52]ACCOUNTALLOC!J642</f>
        <v>0</v>
      </c>
      <c r="K642" s="696">
        <f>[52]ACCOUNTALLOC!K642</f>
        <v>41891450.713883169</v>
      </c>
      <c r="L642" s="696"/>
      <c r="M642" s="696">
        <f>[52]ACCOUNTALLOC!M642</f>
        <v>1774981.1269306233</v>
      </c>
      <c r="N642" s="696">
        <f>[52]ACCOUNTALLOC!N642</f>
        <v>5623574.9300876893</v>
      </c>
      <c r="O642" s="696">
        <f>[52]ACCOUNTALLOC!O642</f>
        <v>3514440.0595509927</v>
      </c>
      <c r="P642" s="696">
        <f>[52]ACCOUNTALLOC!P642</f>
        <v>0</v>
      </c>
      <c r="Q642" s="696">
        <f>[52]ACCOUNTALLOC!Q642</f>
        <v>0</v>
      </c>
      <c r="R642" s="696">
        <f>[52]ACCOUNTALLOC!R642</f>
        <v>0</v>
      </c>
      <c r="S642" s="696">
        <f>[52]ACCOUNTALLOC!S642</f>
        <v>10912996.116569305</v>
      </c>
      <c r="T642" s="696"/>
      <c r="U642" s="696">
        <f>[52]ACCOUNTALLOC!U642</f>
        <v>1596951.0859827197</v>
      </c>
      <c r="V642" s="696">
        <f>[52]ACCOUNTALLOC!V642</f>
        <v>6253845.9746812247</v>
      </c>
      <c r="W642" s="696">
        <f>[52]ACCOUNTALLOC!W642</f>
        <v>319754.51390574657</v>
      </c>
      <c r="X642" s="696">
        <f>[52]ACCOUNTALLOC!X642</f>
        <v>0</v>
      </c>
      <c r="Y642" s="696">
        <f>[52]ACCOUNTALLOC!Y642</f>
        <v>0</v>
      </c>
      <c r="Z642" s="696">
        <f>[52]ACCOUNTALLOC!Z642</f>
        <v>0</v>
      </c>
      <c r="AA642" s="696">
        <f>[52]ACCOUNTALLOC!AA642</f>
        <v>8170551.574569691</v>
      </c>
      <c r="AB642" s="696"/>
      <c r="AC642" s="696">
        <f>[52]ACCOUNTALLOC!AC642</f>
        <v>733634.402108368</v>
      </c>
      <c r="AD642" s="696">
        <f>[52]ACCOUNTALLOC!AD642</f>
        <v>4036018.4234725097</v>
      </c>
      <c r="AE642" s="696">
        <f>[52]ACCOUNTALLOC!AE642</f>
        <v>46020.272968513622</v>
      </c>
      <c r="AF642" s="696">
        <f>[52]ACCOUNTALLOC!AF642</f>
        <v>0</v>
      </c>
      <c r="AG642" s="696">
        <f>[52]ACCOUNTALLOC!AG642</f>
        <v>0</v>
      </c>
      <c r="AH642" s="696">
        <f>[52]ACCOUNTALLOC!AH642</f>
        <v>0</v>
      </c>
      <c r="AI642" s="696">
        <f>[52]ACCOUNTALLOC!AI642</f>
        <v>4815673.0985493921</v>
      </c>
      <c r="AJ642" s="696"/>
      <c r="AK642" s="696">
        <f>[52]ACCOUNTALLOC!AK642</f>
        <v>1056341.824738651</v>
      </c>
      <c r="AL642" s="696">
        <f>[52]ACCOUNTALLOC!AL642</f>
        <v>2808030.7148936242</v>
      </c>
      <c r="AM642" s="696">
        <f>[52]ACCOUNTALLOC!AM642</f>
        <v>24428.342915503854</v>
      </c>
      <c r="AN642" s="696">
        <f>[52]ACCOUNTALLOC!AN642</f>
        <v>0</v>
      </c>
      <c r="AO642" s="696">
        <f>[52]ACCOUNTALLOC!AO642</f>
        <v>0</v>
      </c>
      <c r="AP642" s="696">
        <f>[52]ACCOUNTALLOC!AP642</f>
        <v>0</v>
      </c>
      <c r="AQ642" s="696">
        <f>[52]ACCOUNTALLOC!AQ642</f>
        <v>3888800.882547779</v>
      </c>
      <c r="AR642" s="696"/>
      <c r="AS642" s="696">
        <f>[52]ACCOUNTALLOC!AS642</f>
        <v>7254.7256166171155</v>
      </c>
      <c r="AT642" s="696">
        <f>[52]ACCOUNTALLOC!AT642</f>
        <v>8866.6612696617412</v>
      </c>
      <c r="AU642" s="696">
        <f>[52]ACCOUNTALLOC!AU642</f>
        <v>12.182594676862452</v>
      </c>
      <c r="AV642" s="696">
        <f>[52]ACCOUNTALLOC!AV642</f>
        <v>0</v>
      </c>
      <c r="AW642" s="696">
        <f>[52]ACCOUNTALLOC!AW642</f>
        <v>0</v>
      </c>
      <c r="AX642" s="696">
        <f>[52]ACCOUNTALLOC!AX642</f>
        <v>0</v>
      </c>
      <c r="AY642" s="696">
        <f>[52]ACCOUNTALLOC!AY642</f>
        <v>16133.569480955719</v>
      </c>
      <c r="AZ642" s="696"/>
      <c r="BA642" s="696">
        <f>[52]ACCOUNTALLOC!BA642</f>
        <v>96000.173397049381</v>
      </c>
      <c r="BB642" s="696">
        <f>[52]ACCOUNTALLOC!BB642</f>
        <v>244715.54864729955</v>
      </c>
      <c r="BC642" s="696">
        <f>[52]ACCOUNTALLOC!BC642</f>
        <v>1365.2712042768794</v>
      </c>
      <c r="BD642" s="696">
        <f>[52]ACCOUNTALLOC!BD642</f>
        <v>0</v>
      </c>
      <c r="BE642" s="696">
        <f>[52]ACCOUNTALLOC!BE642</f>
        <v>0</v>
      </c>
      <c r="BF642" s="696">
        <f>[52]ACCOUNTALLOC!BF642</f>
        <v>0</v>
      </c>
      <c r="BG642" s="696">
        <f>[52]ACCOUNTALLOC!BG642</f>
        <v>342080.99324862583</v>
      </c>
      <c r="BH642" s="696"/>
      <c r="BI642" s="696">
        <f>[52]ACCOUNTALLOC!BI642</f>
        <v>97805.251762217216</v>
      </c>
      <c r="BJ642" s="696">
        <f>[52]ACCOUNTALLOC!BJ642</f>
        <v>2489.064807659488</v>
      </c>
      <c r="BK642" s="696">
        <f>[52]ACCOUNTALLOC!BK642</f>
        <v>1010518.590953965</v>
      </c>
      <c r="BL642" s="696">
        <f>[52]ACCOUNTALLOC!BL642</f>
        <v>0</v>
      </c>
      <c r="BM642" s="696">
        <f>[52]ACCOUNTALLOC!BM642</f>
        <v>0</v>
      </c>
      <c r="BN642" s="696">
        <f>[52]ACCOUNTALLOC!BN642</f>
        <v>0</v>
      </c>
      <c r="BO642" s="696">
        <f>[52]ACCOUNTALLOC!BO642</f>
        <v>1110812.9075238416</v>
      </c>
      <c r="BP642" s="696"/>
      <c r="BQ642" s="696">
        <f>[52]ACCOUNTALLOC!BQ642</f>
        <v>3093417.3813338145</v>
      </c>
      <c r="BR642" s="696">
        <f>[52]ACCOUNTALLOC!BR642</f>
        <v>1215429.8640569709</v>
      </c>
      <c r="BS642" s="696">
        <f>[52]ACCOUNTALLOC!BS642</f>
        <v>2996.7298119392954</v>
      </c>
      <c r="BT642" s="696">
        <f>[52]ACCOUNTALLOC!BT642</f>
        <v>0</v>
      </c>
      <c r="BU642" s="696">
        <f>[52]ACCOUNTALLOC!BU642</f>
        <v>0</v>
      </c>
      <c r="BV642" s="696">
        <f>[52]ACCOUNTALLOC!BV642</f>
        <v>0</v>
      </c>
      <c r="BW642" s="696">
        <f>[52]ACCOUNTALLOC!BW642</f>
        <v>4311843.9752027253</v>
      </c>
      <c r="BX642" s="696"/>
      <c r="BY642" s="696">
        <f>[52]ACCOUNTALLOC!BY642</f>
        <v>1060012.9916898841</v>
      </c>
      <c r="BZ642" s="696">
        <f>[52]ACCOUNTALLOC!BZ642</f>
        <v>14690.255115057365</v>
      </c>
      <c r="CA642" s="696">
        <f>[52]ACCOUNTALLOC!CA642</f>
        <v>2369.6704884435494</v>
      </c>
      <c r="CB642" s="696">
        <f>[52]ACCOUNTALLOC!CB642</f>
        <v>0</v>
      </c>
      <c r="CC642" s="696">
        <f>[52]ACCOUNTALLOC!CC642</f>
        <v>0</v>
      </c>
      <c r="CD642" s="696">
        <f>[52]ACCOUNTALLOC!CD642</f>
        <v>0</v>
      </c>
      <c r="CE642" s="696">
        <f>[52]ACCOUNTALLOC!CE642</f>
        <v>1077072.9172933849</v>
      </c>
      <c r="CF642" s="696"/>
      <c r="CG642" s="696">
        <f>[52]ACCOUNTALLOC!CG642</f>
        <v>21071.240064828868</v>
      </c>
      <c r="CH642" s="696">
        <f>[52]ACCOUNTALLOC!CH642</f>
        <v>146352.82369999937</v>
      </c>
      <c r="CI642" s="696">
        <f>[52]ACCOUNTALLOC!CI642</f>
        <v>100970.67938149635</v>
      </c>
      <c r="CJ642" s="696">
        <f>[52]ACCOUNTALLOC!CJ642</f>
        <v>0</v>
      </c>
      <c r="CK642" s="696">
        <f>[52]ACCOUNTALLOC!CK642</f>
        <v>0</v>
      </c>
      <c r="CL642" s="696">
        <f>[52]ACCOUNTALLOC!CL642</f>
        <v>0</v>
      </c>
      <c r="CM642" s="696">
        <f>[52]ACCOUNTALLOC!CM642</f>
        <v>268394.74314632459</v>
      </c>
      <c r="CN642" s="696">
        <f>[52]ACCOUNTALLOC!CN642</f>
        <v>0</v>
      </c>
      <c r="CO642" s="696">
        <f>[52]ACCOUNTALLOC!CO642</f>
        <v>11005.836357227065</v>
      </c>
      <c r="CP642" s="696">
        <f>[52]ACCOUNTALLOC!CP642</f>
        <v>14323.369074245118</v>
      </c>
      <c r="CQ642" s="696">
        <f>[52]ACCOUNTALLOC!CQ642</f>
        <v>38.285716761105014</v>
      </c>
      <c r="CR642" s="696">
        <f>[52]ACCOUNTALLOC!CR642</f>
        <v>0</v>
      </c>
      <c r="CS642" s="696">
        <f>[52]ACCOUNTALLOC!CS642</f>
        <v>0</v>
      </c>
      <c r="CT642" s="696">
        <f>[52]ACCOUNTALLOC!CT642</f>
        <v>0</v>
      </c>
      <c r="CU642" s="696">
        <f>[52]ACCOUNTALLOC!CU642</f>
        <v>25367.491148233286</v>
      </c>
      <c r="CV642" s="66"/>
      <c r="CW642" s="66">
        <f>[52]ACCOUNTALLOC!CW628</f>
        <v>0</v>
      </c>
      <c r="CX642" s="66">
        <f>[52]ACCOUNTALLOC!CX628</f>
        <v>0</v>
      </c>
      <c r="CY642" s="66">
        <f>[52]ACCOUNTALLOC!CY628</f>
        <v>0</v>
      </c>
      <c r="CZ642" s="66">
        <f>[52]ACCOUNTALLOC!CZ628</f>
        <v>0</v>
      </c>
      <c r="DA642" s="66">
        <f>[52]ACCOUNTALLOC!DA628</f>
        <v>0</v>
      </c>
      <c r="DB642" s="66">
        <f>[52]ACCOUNTALLOC!DB628</f>
        <v>0</v>
      </c>
      <c r="DC642" s="66">
        <f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>[52]ACCOUNTALLOC!CW629</f>
        <v>0</v>
      </c>
      <c r="CX643" s="14">
        <f>[52]ACCOUNTALLOC!CX629</f>
        <v>0</v>
      </c>
      <c r="CY643" s="14">
        <f>[52]ACCOUNTALLOC!CY629</f>
        <v>0</v>
      </c>
      <c r="CZ643" s="14">
        <f>[52]ACCOUNTALLOC!CZ629</f>
        <v>0</v>
      </c>
      <c r="DA643" s="14">
        <f>[52]ACCOUNTALLOC!DA629</f>
        <v>0</v>
      </c>
      <c r="DB643" s="14">
        <f>[52]ACCOUNTALLOC!DB629</f>
        <v>0</v>
      </c>
      <c r="DC643" s="14">
        <f>[52]ACCOUNTALLOC!DC629</f>
        <v>0</v>
      </c>
    </row>
    <row r="644" spans="1:163">
      <c r="B644" s="12" t="s">
        <v>265</v>
      </c>
      <c r="D644" s="64"/>
      <c r="CW644" s="14">
        <f>[52]ACCOUNTALLOC!CW630</f>
        <v>0</v>
      </c>
      <c r="CX644" s="14">
        <f>[52]ACCOUNTALLOC!CX630</f>
        <v>0</v>
      </c>
      <c r="CY644" s="14">
        <f>[52]ACCOUNTALLOC!CY630</f>
        <v>0</v>
      </c>
      <c r="CZ644" s="14">
        <f>[52]ACCOUNTALLOC!CZ630</f>
        <v>0</v>
      </c>
      <c r="DA644" s="14">
        <f>[52]ACCOUNTALLOC!DA630</f>
        <v>0</v>
      </c>
      <c r="DB644" s="14">
        <f>[52]ACCOUNTALLOC!DB630</f>
        <v>0</v>
      </c>
      <c r="DC644" s="14">
        <f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>[52]ACCOUNTALLOC!E645</f>
        <v>346983.05882391636</v>
      </c>
      <c r="F645" s="697">
        <f>[52]ACCOUNTALLOC!F645</f>
        <v>2535969.37264616</v>
      </c>
      <c r="G645" s="697">
        <f>[52]ACCOUNTALLOC!G645</f>
        <v>0</v>
      </c>
      <c r="H645" s="697">
        <f>[52]ACCOUNTALLOC!H645</f>
        <v>0</v>
      </c>
      <c r="I645" s="697">
        <f>[52]ACCOUNTALLOC!I645</f>
        <v>0</v>
      </c>
      <c r="J645" s="697">
        <f>[52]ACCOUNTALLOC!J645</f>
        <v>0</v>
      </c>
      <c r="K645" s="697">
        <f>[52]ACCOUNTALLOC!K645</f>
        <v>2882952.4314700766</v>
      </c>
      <c r="M645" s="697">
        <f>[52]ACCOUNTALLOC!M645</f>
        <v>79997.982549546912</v>
      </c>
      <c r="N645" s="697">
        <f>[52]ACCOUNTALLOC!N645</f>
        <v>644360.06087324698</v>
      </c>
      <c r="O645" s="697">
        <f>[52]ACCOUNTALLOC!O645</f>
        <v>0</v>
      </c>
      <c r="P645" s="697">
        <f>[52]ACCOUNTALLOC!P645</f>
        <v>0</v>
      </c>
      <c r="Q645" s="697">
        <f>[52]ACCOUNTALLOC!Q645</f>
        <v>0</v>
      </c>
      <c r="R645" s="697">
        <f>[52]ACCOUNTALLOC!R645</f>
        <v>0</v>
      </c>
      <c r="S645" s="697">
        <f>[52]ACCOUNTALLOC!S645</f>
        <v>724358.04342279385</v>
      </c>
      <c r="U645" s="697">
        <f>[52]ACCOUNTALLOC!U645</f>
        <v>85624.881303249582</v>
      </c>
      <c r="V645" s="697">
        <f>[52]ACCOUNTALLOC!V645</f>
        <v>716577.73267629743</v>
      </c>
      <c r="W645" s="697">
        <f>[52]ACCOUNTALLOC!W645</f>
        <v>0</v>
      </c>
      <c r="X645" s="697">
        <f>[52]ACCOUNTALLOC!X645</f>
        <v>0</v>
      </c>
      <c r="Y645" s="697">
        <f>[52]ACCOUNTALLOC!Y645</f>
        <v>0</v>
      </c>
      <c r="Z645" s="697">
        <f>[52]ACCOUNTALLOC!Z645</f>
        <v>0</v>
      </c>
      <c r="AA645" s="697">
        <f>[52]ACCOUNTALLOC!AA645</f>
        <v>802202.61397954705</v>
      </c>
      <c r="AC645" s="697">
        <f>[52]ACCOUNTALLOC!AC645</f>
        <v>44988.84126136369</v>
      </c>
      <c r="AD645" s="697">
        <f>[52]ACCOUNTALLOC!AD645</f>
        <v>462454.77465234732</v>
      </c>
      <c r="AE645" s="697">
        <f>[52]ACCOUNTALLOC!AE645</f>
        <v>0</v>
      </c>
      <c r="AF645" s="697">
        <f>[52]ACCOUNTALLOC!AF645</f>
        <v>0</v>
      </c>
      <c r="AG645" s="697">
        <f>[52]ACCOUNTALLOC!AG645</f>
        <v>0</v>
      </c>
      <c r="AH645" s="697">
        <f>[52]ACCOUNTALLOC!AH645</f>
        <v>0</v>
      </c>
      <c r="AI645" s="697">
        <f>[52]ACCOUNTALLOC!AI645</f>
        <v>507443.61591371102</v>
      </c>
      <c r="AK645" s="697">
        <f>[52]ACCOUNTALLOC!AK645</f>
        <v>31781.135369862153</v>
      </c>
      <c r="AL645" s="697">
        <f>[52]ACCOUNTALLOC!AL645</f>
        <v>321749.57475930505</v>
      </c>
      <c r="AM645" s="697">
        <f>[52]ACCOUNTALLOC!AM645</f>
        <v>0</v>
      </c>
      <c r="AN645" s="697">
        <f>[52]ACCOUNTALLOC!AN645</f>
        <v>0</v>
      </c>
      <c r="AO645" s="697">
        <f>[52]ACCOUNTALLOC!AO645</f>
        <v>0</v>
      </c>
      <c r="AP645" s="697">
        <f>[52]ACCOUNTALLOC!AP645</f>
        <v>0</v>
      </c>
      <c r="AQ645" s="697">
        <f>[52]ACCOUNTALLOC!AQ645</f>
        <v>353530.71012916719</v>
      </c>
      <c r="AS645" s="697">
        <f>[52]ACCOUNTALLOC!AS645</f>
        <v>1.0860982033183568</v>
      </c>
      <c r="AT645" s="697">
        <f>[52]ACCOUNTALLOC!AT645</f>
        <v>1015.9591481379284</v>
      </c>
      <c r="AU645" s="697">
        <f>[52]ACCOUNTALLOC!AU645</f>
        <v>0</v>
      </c>
      <c r="AV645" s="697">
        <f>[52]ACCOUNTALLOC!AV645</f>
        <v>0</v>
      </c>
      <c r="AW645" s="697">
        <f>[52]ACCOUNTALLOC!AW645</f>
        <v>0</v>
      </c>
      <c r="AX645" s="697">
        <f>[52]ACCOUNTALLOC!AX645</f>
        <v>0</v>
      </c>
      <c r="AY645" s="697">
        <f>[52]ACCOUNTALLOC!AY645</f>
        <v>1017.0452463412468</v>
      </c>
      <c r="BA645" s="697">
        <f>[52]ACCOUNTALLOC!BA645</f>
        <v>0</v>
      </c>
      <c r="BB645" s="697">
        <f>[52]ACCOUNTALLOC!BB645</f>
        <v>28039.979511848549</v>
      </c>
      <c r="BC645" s="697">
        <f>[52]ACCOUNTALLOC!BC645</f>
        <v>0</v>
      </c>
      <c r="BD645" s="697">
        <f>[52]ACCOUNTALLOC!BD645</f>
        <v>0</v>
      </c>
      <c r="BE645" s="697">
        <f>[52]ACCOUNTALLOC!BE645</f>
        <v>0</v>
      </c>
      <c r="BF645" s="697">
        <f>[52]ACCOUNTALLOC!BF645</f>
        <v>0</v>
      </c>
      <c r="BG645" s="697">
        <f>[52]ACCOUNTALLOC!BG645</f>
        <v>28039.979511848549</v>
      </c>
      <c r="BI645" s="697">
        <f>[52]ACCOUNTALLOC!BI645</f>
        <v>0</v>
      </c>
      <c r="BJ645" s="697">
        <f>[52]ACCOUNTALLOC!BJ645</f>
        <v>0</v>
      </c>
      <c r="BK645" s="697">
        <f>[52]ACCOUNTALLOC!BK645</f>
        <v>0</v>
      </c>
      <c r="BL645" s="697">
        <f>[52]ACCOUNTALLOC!BL645</f>
        <v>0</v>
      </c>
      <c r="BM645" s="697">
        <f>[52]ACCOUNTALLOC!BM645</f>
        <v>0</v>
      </c>
      <c r="BN645" s="697">
        <f>[52]ACCOUNTALLOC!BN645</f>
        <v>0</v>
      </c>
      <c r="BO645" s="697">
        <f>[52]ACCOUNTALLOC!BO645</f>
        <v>0</v>
      </c>
      <c r="BQ645" s="697">
        <f>[52]ACCOUNTALLOC!BQ645</f>
        <v>10794.707696262052</v>
      </c>
      <c r="BR645" s="697">
        <f>[52]ACCOUNTALLOC!BR645</f>
        <v>139266.29784920457</v>
      </c>
      <c r="BS645" s="697">
        <f>[52]ACCOUNTALLOC!BS645</f>
        <v>0</v>
      </c>
      <c r="BT645" s="697">
        <f>[52]ACCOUNTALLOC!BT645</f>
        <v>0</v>
      </c>
      <c r="BU645" s="697">
        <f>[52]ACCOUNTALLOC!BU645</f>
        <v>0</v>
      </c>
      <c r="BV645" s="697">
        <f>[52]ACCOUNTALLOC!BV645</f>
        <v>0</v>
      </c>
      <c r="BW645" s="697">
        <f>[52]ACCOUNTALLOC!BW645</f>
        <v>150061.00554546661</v>
      </c>
      <c r="BY645" s="697">
        <f>[52]ACCOUNTALLOC!BY645</f>
        <v>0</v>
      </c>
      <c r="BZ645" s="697">
        <f>[52]ACCOUNTALLOC!BZ645</f>
        <v>0</v>
      </c>
      <c r="CA645" s="697">
        <f>[52]ACCOUNTALLOC!CA645</f>
        <v>0</v>
      </c>
      <c r="CB645" s="697">
        <f>[52]ACCOUNTALLOC!CB645</f>
        <v>0</v>
      </c>
      <c r="CC645" s="697">
        <f>[52]ACCOUNTALLOC!CC645</f>
        <v>0</v>
      </c>
      <c r="CD645" s="697">
        <f>[52]ACCOUNTALLOC!CD645</f>
        <v>0</v>
      </c>
      <c r="CE645" s="697">
        <f>[52]ACCOUNTALLOC!CE645</f>
        <v>0</v>
      </c>
      <c r="CG645" s="697">
        <f>[52]ACCOUNTALLOC!CG645</f>
        <v>1250.3747318843125</v>
      </c>
      <c r="CH645" s="697">
        <f>[52]ACCOUNTALLOC!CH645</f>
        <v>16769.388789282599</v>
      </c>
      <c r="CI645" s="697">
        <f>[52]ACCOUNTALLOC!CI645</f>
        <v>0</v>
      </c>
      <c r="CJ645" s="697">
        <f>[52]ACCOUNTALLOC!CJ645</f>
        <v>0</v>
      </c>
      <c r="CK645" s="697">
        <f>[52]ACCOUNTALLOC!CK645</f>
        <v>0</v>
      </c>
      <c r="CL645" s="697">
        <f>[52]ACCOUNTALLOC!CL645</f>
        <v>0</v>
      </c>
      <c r="CM645" s="697">
        <f>[52]ACCOUNTALLOC!CM645</f>
        <v>18019.763521166911</v>
      </c>
      <c r="CN645" s="698">
        <f>[52]ACCOUNTALLOC!CN645</f>
        <v>0</v>
      </c>
      <c r="CO645" s="697">
        <f>[52]ACCOUNTALLOC!CO645</f>
        <v>221.61465712356755</v>
      </c>
      <c r="CP645" s="697">
        <f>[52]ACCOUNTALLOC!CP645</f>
        <v>1641.1992519581577</v>
      </c>
      <c r="CQ645" s="697">
        <f>[52]ACCOUNTALLOC!CQ645</f>
        <v>0</v>
      </c>
      <c r="CR645" s="697">
        <f>[52]ACCOUNTALLOC!CR645</f>
        <v>0</v>
      </c>
      <c r="CS645" s="697">
        <f>[52]ACCOUNTALLOC!CS645</f>
        <v>0</v>
      </c>
      <c r="CT645" s="697">
        <f>[52]ACCOUNTALLOC!CT645</f>
        <v>0</v>
      </c>
      <c r="CU645" s="697">
        <f>[52]ACCOUNTALLOC!CU645</f>
        <v>1862.8139090817253</v>
      </c>
      <c r="CW645" s="697">
        <f>[52]ACCOUNTALLOC!CW631</f>
        <v>0</v>
      </c>
      <c r="CX645" s="697">
        <f>[52]ACCOUNTALLOC!CX631</f>
        <v>0</v>
      </c>
      <c r="CY645" s="697">
        <f>[52]ACCOUNTALLOC!CY631</f>
        <v>0</v>
      </c>
      <c r="CZ645" s="697">
        <f>[52]ACCOUNTALLOC!CZ631</f>
        <v>0</v>
      </c>
      <c r="DA645" s="697">
        <f>[52]ACCOUNTALLOC!DA631</f>
        <v>0</v>
      </c>
      <c r="DB645" s="697">
        <f>[52]ACCOUNTALLOC!DB631</f>
        <v>0</v>
      </c>
      <c r="DC645" s="697">
        <f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>[52]ACCOUNTALLOC!E646</f>
        <v>0</v>
      </c>
      <c r="F646" s="697">
        <f>[52]ACCOUNTALLOC!F646</f>
        <v>0</v>
      </c>
      <c r="G646" s="697">
        <f>[52]ACCOUNTALLOC!G646</f>
        <v>0</v>
      </c>
      <c r="H646" s="697">
        <f>[52]ACCOUNTALLOC!H646</f>
        <v>0</v>
      </c>
      <c r="I646" s="697">
        <f>[52]ACCOUNTALLOC!I646</f>
        <v>0</v>
      </c>
      <c r="J646" s="697">
        <f>[52]ACCOUNTALLOC!J646</f>
        <v>0</v>
      </c>
      <c r="K646" s="697">
        <f>[52]ACCOUNTALLOC!K646</f>
        <v>0</v>
      </c>
      <c r="M646" s="697">
        <f>[52]ACCOUNTALLOC!M646</f>
        <v>0</v>
      </c>
      <c r="N646" s="697">
        <f>[52]ACCOUNTALLOC!N646</f>
        <v>0</v>
      </c>
      <c r="O646" s="697">
        <f>[52]ACCOUNTALLOC!O646</f>
        <v>0</v>
      </c>
      <c r="P646" s="697">
        <f>[52]ACCOUNTALLOC!P646</f>
        <v>0</v>
      </c>
      <c r="Q646" s="697">
        <f>[52]ACCOUNTALLOC!Q646</f>
        <v>0</v>
      </c>
      <c r="R646" s="697">
        <f>[52]ACCOUNTALLOC!R646</f>
        <v>0</v>
      </c>
      <c r="S646" s="697">
        <f>[52]ACCOUNTALLOC!S646</f>
        <v>0</v>
      </c>
      <c r="U646" s="697">
        <f>[52]ACCOUNTALLOC!U646</f>
        <v>0</v>
      </c>
      <c r="V646" s="697">
        <f>[52]ACCOUNTALLOC!V646</f>
        <v>0</v>
      </c>
      <c r="W646" s="697">
        <f>[52]ACCOUNTALLOC!W646</f>
        <v>0</v>
      </c>
      <c r="X646" s="697">
        <f>[52]ACCOUNTALLOC!X646</f>
        <v>0</v>
      </c>
      <c r="Y646" s="697">
        <f>[52]ACCOUNTALLOC!Y646</f>
        <v>0</v>
      </c>
      <c r="Z646" s="697">
        <f>[52]ACCOUNTALLOC!Z646</f>
        <v>0</v>
      </c>
      <c r="AA646" s="697">
        <f>[52]ACCOUNTALLOC!AA646</f>
        <v>0</v>
      </c>
      <c r="AC646" s="697">
        <f>[52]ACCOUNTALLOC!AC646</f>
        <v>0</v>
      </c>
      <c r="AD646" s="697">
        <f>[52]ACCOUNTALLOC!AD646</f>
        <v>0</v>
      </c>
      <c r="AE646" s="697">
        <f>[52]ACCOUNTALLOC!AE646</f>
        <v>0</v>
      </c>
      <c r="AF646" s="697">
        <f>[52]ACCOUNTALLOC!AF646</f>
        <v>0</v>
      </c>
      <c r="AG646" s="697">
        <f>[52]ACCOUNTALLOC!AG646</f>
        <v>0</v>
      </c>
      <c r="AH646" s="697">
        <f>[52]ACCOUNTALLOC!AH646</f>
        <v>0</v>
      </c>
      <c r="AI646" s="697">
        <f>[52]ACCOUNTALLOC!AI646</f>
        <v>0</v>
      </c>
      <c r="AK646" s="697">
        <f>[52]ACCOUNTALLOC!AK646</f>
        <v>0</v>
      </c>
      <c r="AL646" s="697">
        <f>[52]ACCOUNTALLOC!AL646</f>
        <v>0</v>
      </c>
      <c r="AM646" s="697">
        <f>[52]ACCOUNTALLOC!AM646</f>
        <v>0</v>
      </c>
      <c r="AN646" s="697">
        <f>[52]ACCOUNTALLOC!AN646</f>
        <v>0</v>
      </c>
      <c r="AO646" s="697">
        <f>[52]ACCOUNTALLOC!AO646</f>
        <v>0</v>
      </c>
      <c r="AP646" s="697">
        <f>[52]ACCOUNTALLOC!AP646</f>
        <v>0</v>
      </c>
      <c r="AQ646" s="697">
        <f>[52]ACCOUNTALLOC!AQ646</f>
        <v>0</v>
      </c>
      <c r="AS646" s="697">
        <f>[52]ACCOUNTALLOC!AS646</f>
        <v>0</v>
      </c>
      <c r="AT646" s="697">
        <f>[52]ACCOUNTALLOC!AT646</f>
        <v>0</v>
      </c>
      <c r="AU646" s="697">
        <f>[52]ACCOUNTALLOC!AU646</f>
        <v>0</v>
      </c>
      <c r="AV646" s="697">
        <f>[52]ACCOUNTALLOC!AV646</f>
        <v>0</v>
      </c>
      <c r="AW646" s="697">
        <f>[52]ACCOUNTALLOC!AW646</f>
        <v>0</v>
      </c>
      <c r="AX646" s="697">
        <f>[52]ACCOUNTALLOC!AX646</f>
        <v>0</v>
      </c>
      <c r="AY646" s="697">
        <f>[52]ACCOUNTALLOC!AY646</f>
        <v>0</v>
      </c>
      <c r="BA646" s="697">
        <f>[52]ACCOUNTALLOC!BA646</f>
        <v>0</v>
      </c>
      <c r="BB646" s="697">
        <f>[52]ACCOUNTALLOC!BB646</f>
        <v>0</v>
      </c>
      <c r="BC646" s="697">
        <f>[52]ACCOUNTALLOC!BC646</f>
        <v>0</v>
      </c>
      <c r="BD646" s="697">
        <f>[52]ACCOUNTALLOC!BD646</f>
        <v>0</v>
      </c>
      <c r="BE646" s="697">
        <f>[52]ACCOUNTALLOC!BE646</f>
        <v>0</v>
      </c>
      <c r="BF646" s="697">
        <f>[52]ACCOUNTALLOC!BF646</f>
        <v>0</v>
      </c>
      <c r="BG646" s="697">
        <f>[52]ACCOUNTALLOC!BG646</f>
        <v>0</v>
      </c>
      <c r="BI646" s="697">
        <f>[52]ACCOUNTALLOC!BI646</f>
        <v>0</v>
      </c>
      <c r="BJ646" s="697">
        <f>[52]ACCOUNTALLOC!BJ646</f>
        <v>0</v>
      </c>
      <c r="BK646" s="697">
        <f>[52]ACCOUNTALLOC!BK646</f>
        <v>0</v>
      </c>
      <c r="BL646" s="697">
        <f>[52]ACCOUNTALLOC!BL646</f>
        <v>0</v>
      </c>
      <c r="BM646" s="697">
        <f>[52]ACCOUNTALLOC!BM646</f>
        <v>0</v>
      </c>
      <c r="BN646" s="697">
        <f>[52]ACCOUNTALLOC!BN646</f>
        <v>0</v>
      </c>
      <c r="BO646" s="697">
        <f>[52]ACCOUNTALLOC!BO646</f>
        <v>0</v>
      </c>
      <c r="BQ646" s="697">
        <f>[52]ACCOUNTALLOC!BQ646</f>
        <v>0</v>
      </c>
      <c r="BR646" s="697">
        <f>[52]ACCOUNTALLOC!BR646</f>
        <v>0</v>
      </c>
      <c r="BS646" s="697">
        <f>[52]ACCOUNTALLOC!BS646</f>
        <v>0</v>
      </c>
      <c r="BT646" s="697">
        <f>[52]ACCOUNTALLOC!BT646</f>
        <v>0</v>
      </c>
      <c r="BU646" s="697">
        <f>[52]ACCOUNTALLOC!BU646</f>
        <v>0</v>
      </c>
      <c r="BV646" s="697">
        <f>[52]ACCOUNTALLOC!BV646</f>
        <v>0</v>
      </c>
      <c r="BW646" s="697">
        <f>[52]ACCOUNTALLOC!BW646</f>
        <v>0</v>
      </c>
      <c r="BY646" s="697">
        <f>[52]ACCOUNTALLOC!BY646</f>
        <v>0</v>
      </c>
      <c r="BZ646" s="697">
        <f>[52]ACCOUNTALLOC!BZ646</f>
        <v>0</v>
      </c>
      <c r="CA646" s="697">
        <f>[52]ACCOUNTALLOC!CA646</f>
        <v>0</v>
      </c>
      <c r="CB646" s="697">
        <f>[52]ACCOUNTALLOC!CB646</f>
        <v>0</v>
      </c>
      <c r="CC646" s="697">
        <f>[52]ACCOUNTALLOC!CC646</f>
        <v>0</v>
      </c>
      <c r="CD646" s="697">
        <f>[52]ACCOUNTALLOC!CD646</f>
        <v>0</v>
      </c>
      <c r="CE646" s="697">
        <f>[52]ACCOUNTALLOC!CE646</f>
        <v>0</v>
      </c>
      <c r="CG646" s="697">
        <f>[52]ACCOUNTALLOC!CG646</f>
        <v>0</v>
      </c>
      <c r="CH646" s="697">
        <f>[52]ACCOUNTALLOC!CH646</f>
        <v>0</v>
      </c>
      <c r="CI646" s="697">
        <f>[52]ACCOUNTALLOC!CI646</f>
        <v>0</v>
      </c>
      <c r="CJ646" s="697">
        <f>[52]ACCOUNTALLOC!CJ646</f>
        <v>0</v>
      </c>
      <c r="CK646" s="697">
        <f>[52]ACCOUNTALLOC!CK646</f>
        <v>0</v>
      </c>
      <c r="CL646" s="697">
        <f>[52]ACCOUNTALLOC!CL646</f>
        <v>0</v>
      </c>
      <c r="CM646" s="697">
        <f>[52]ACCOUNTALLOC!CM646</f>
        <v>0</v>
      </c>
      <c r="CN646" s="698">
        <f>[52]ACCOUNTALLOC!CN646</f>
        <v>0</v>
      </c>
      <c r="CO646" s="697">
        <f>[52]ACCOUNTALLOC!CO646</f>
        <v>0</v>
      </c>
      <c r="CP646" s="697">
        <f>[52]ACCOUNTALLOC!CP646</f>
        <v>0</v>
      </c>
      <c r="CQ646" s="697">
        <f>[52]ACCOUNTALLOC!CQ646</f>
        <v>0</v>
      </c>
      <c r="CR646" s="697">
        <f>[52]ACCOUNTALLOC!CR646</f>
        <v>0</v>
      </c>
      <c r="CS646" s="697">
        <f>[52]ACCOUNTALLOC!CS646</f>
        <v>0</v>
      </c>
      <c r="CT646" s="697">
        <f>[52]ACCOUNTALLOC!CT646</f>
        <v>0</v>
      </c>
      <c r="CU646" s="697">
        <f>[52]ACCOUNTALLOC!CU646</f>
        <v>0</v>
      </c>
      <c r="CW646" s="697">
        <f>[52]ACCOUNTALLOC!CW632</f>
        <v>0</v>
      </c>
      <c r="CX646" s="697">
        <f>[52]ACCOUNTALLOC!CX632</f>
        <v>0</v>
      </c>
      <c r="CY646" s="697">
        <f>[52]ACCOUNTALLOC!CY632</f>
        <v>0</v>
      </c>
      <c r="CZ646" s="697">
        <f>[52]ACCOUNTALLOC!CZ632</f>
        <v>0</v>
      </c>
      <c r="DA646" s="697">
        <f>[52]ACCOUNTALLOC!DA632</f>
        <v>0</v>
      </c>
      <c r="DB646" s="697">
        <f>[52]ACCOUNTALLOC!DB632</f>
        <v>0</v>
      </c>
      <c r="DC646" s="697">
        <f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>[52]ACCOUNTALLOC!E647</f>
        <v>346983.05882391636</v>
      </c>
      <c r="F647" s="696">
        <f>[52]ACCOUNTALLOC!F647</f>
        <v>2535969.37264616</v>
      </c>
      <c r="G647" s="696">
        <f>[52]ACCOUNTALLOC!G647</f>
        <v>0</v>
      </c>
      <c r="H647" s="696">
        <f>[52]ACCOUNTALLOC!H647</f>
        <v>0</v>
      </c>
      <c r="I647" s="696">
        <f>[52]ACCOUNTALLOC!I647</f>
        <v>0</v>
      </c>
      <c r="J647" s="696">
        <f>[52]ACCOUNTALLOC!J647</f>
        <v>0</v>
      </c>
      <c r="K647" s="696">
        <f>[52]ACCOUNTALLOC!K647</f>
        <v>2882952.4314700766</v>
      </c>
      <c r="L647" s="696"/>
      <c r="M647" s="696">
        <f>[52]ACCOUNTALLOC!M647</f>
        <v>79997.982549546912</v>
      </c>
      <c r="N647" s="696">
        <f>[52]ACCOUNTALLOC!N647</f>
        <v>644360.06087324698</v>
      </c>
      <c r="O647" s="696">
        <f>[52]ACCOUNTALLOC!O647</f>
        <v>0</v>
      </c>
      <c r="P647" s="696">
        <f>[52]ACCOUNTALLOC!P647</f>
        <v>0</v>
      </c>
      <c r="Q647" s="696">
        <f>[52]ACCOUNTALLOC!Q647</f>
        <v>0</v>
      </c>
      <c r="R647" s="696">
        <f>[52]ACCOUNTALLOC!R647</f>
        <v>0</v>
      </c>
      <c r="S647" s="696">
        <f>[52]ACCOUNTALLOC!S647</f>
        <v>724358.04342279385</v>
      </c>
      <c r="T647" s="696"/>
      <c r="U647" s="696">
        <f>[52]ACCOUNTALLOC!U647</f>
        <v>85624.881303249582</v>
      </c>
      <c r="V647" s="696">
        <f>[52]ACCOUNTALLOC!V647</f>
        <v>716577.73267629743</v>
      </c>
      <c r="W647" s="696">
        <f>[52]ACCOUNTALLOC!W647</f>
        <v>0</v>
      </c>
      <c r="X647" s="696">
        <f>[52]ACCOUNTALLOC!X647</f>
        <v>0</v>
      </c>
      <c r="Y647" s="696">
        <f>[52]ACCOUNTALLOC!Y647</f>
        <v>0</v>
      </c>
      <c r="Z647" s="696">
        <f>[52]ACCOUNTALLOC!Z647</f>
        <v>0</v>
      </c>
      <c r="AA647" s="696">
        <f>[52]ACCOUNTALLOC!AA647</f>
        <v>802202.61397954705</v>
      </c>
      <c r="AB647" s="696"/>
      <c r="AC647" s="696">
        <f>[52]ACCOUNTALLOC!AC647</f>
        <v>44988.84126136369</v>
      </c>
      <c r="AD647" s="696">
        <f>[52]ACCOUNTALLOC!AD647</f>
        <v>462454.77465234732</v>
      </c>
      <c r="AE647" s="696">
        <f>[52]ACCOUNTALLOC!AE647</f>
        <v>0</v>
      </c>
      <c r="AF647" s="696">
        <f>[52]ACCOUNTALLOC!AF647</f>
        <v>0</v>
      </c>
      <c r="AG647" s="696">
        <f>[52]ACCOUNTALLOC!AG647</f>
        <v>0</v>
      </c>
      <c r="AH647" s="696">
        <f>[52]ACCOUNTALLOC!AH647</f>
        <v>0</v>
      </c>
      <c r="AI647" s="696">
        <f>[52]ACCOUNTALLOC!AI647</f>
        <v>507443.61591371102</v>
      </c>
      <c r="AJ647" s="696"/>
      <c r="AK647" s="696">
        <f>[52]ACCOUNTALLOC!AK647</f>
        <v>31781.135369862153</v>
      </c>
      <c r="AL647" s="696">
        <f>[52]ACCOUNTALLOC!AL647</f>
        <v>321749.57475930505</v>
      </c>
      <c r="AM647" s="696">
        <f>[52]ACCOUNTALLOC!AM647</f>
        <v>0</v>
      </c>
      <c r="AN647" s="696">
        <f>[52]ACCOUNTALLOC!AN647</f>
        <v>0</v>
      </c>
      <c r="AO647" s="696">
        <f>[52]ACCOUNTALLOC!AO647</f>
        <v>0</v>
      </c>
      <c r="AP647" s="696">
        <f>[52]ACCOUNTALLOC!AP647</f>
        <v>0</v>
      </c>
      <c r="AQ647" s="696">
        <f>[52]ACCOUNTALLOC!AQ647</f>
        <v>353530.71012916719</v>
      </c>
      <c r="AR647" s="696"/>
      <c r="AS647" s="696">
        <f>[52]ACCOUNTALLOC!AS647</f>
        <v>1.0860982033183568</v>
      </c>
      <c r="AT647" s="696">
        <f>[52]ACCOUNTALLOC!AT647</f>
        <v>1015.9591481379284</v>
      </c>
      <c r="AU647" s="696">
        <f>[52]ACCOUNTALLOC!AU647</f>
        <v>0</v>
      </c>
      <c r="AV647" s="696">
        <f>[52]ACCOUNTALLOC!AV647</f>
        <v>0</v>
      </c>
      <c r="AW647" s="696">
        <f>[52]ACCOUNTALLOC!AW647</f>
        <v>0</v>
      </c>
      <c r="AX647" s="696">
        <f>[52]ACCOUNTALLOC!AX647</f>
        <v>0</v>
      </c>
      <c r="AY647" s="696">
        <f>[52]ACCOUNTALLOC!AY647</f>
        <v>1017.0452463412468</v>
      </c>
      <c r="AZ647" s="696"/>
      <c r="BA647" s="696">
        <f>[52]ACCOUNTALLOC!BA647</f>
        <v>0</v>
      </c>
      <c r="BB647" s="696">
        <f>[52]ACCOUNTALLOC!BB647</f>
        <v>28039.979511848549</v>
      </c>
      <c r="BC647" s="696">
        <f>[52]ACCOUNTALLOC!BC647</f>
        <v>0</v>
      </c>
      <c r="BD647" s="696">
        <f>[52]ACCOUNTALLOC!BD647</f>
        <v>0</v>
      </c>
      <c r="BE647" s="696">
        <f>[52]ACCOUNTALLOC!BE647</f>
        <v>0</v>
      </c>
      <c r="BF647" s="696">
        <f>[52]ACCOUNTALLOC!BF647</f>
        <v>0</v>
      </c>
      <c r="BG647" s="696">
        <f>[52]ACCOUNTALLOC!BG647</f>
        <v>28039.979511848549</v>
      </c>
      <c r="BH647" s="696"/>
      <c r="BI647" s="696">
        <f>[52]ACCOUNTALLOC!BI647</f>
        <v>0</v>
      </c>
      <c r="BJ647" s="696">
        <f>[52]ACCOUNTALLOC!BJ647</f>
        <v>0</v>
      </c>
      <c r="BK647" s="696">
        <f>[52]ACCOUNTALLOC!BK647</f>
        <v>0</v>
      </c>
      <c r="BL647" s="696">
        <f>[52]ACCOUNTALLOC!BL647</f>
        <v>0</v>
      </c>
      <c r="BM647" s="696">
        <f>[52]ACCOUNTALLOC!BM647</f>
        <v>0</v>
      </c>
      <c r="BN647" s="696">
        <f>[52]ACCOUNTALLOC!BN647</f>
        <v>0</v>
      </c>
      <c r="BO647" s="696">
        <f>[52]ACCOUNTALLOC!BO647</f>
        <v>0</v>
      </c>
      <c r="BP647" s="696"/>
      <c r="BQ647" s="696">
        <f>[52]ACCOUNTALLOC!BQ647</f>
        <v>10794.707696262052</v>
      </c>
      <c r="BR647" s="696">
        <f>[52]ACCOUNTALLOC!BR647</f>
        <v>139266.29784920457</v>
      </c>
      <c r="BS647" s="696">
        <f>[52]ACCOUNTALLOC!BS647</f>
        <v>0</v>
      </c>
      <c r="BT647" s="696">
        <f>[52]ACCOUNTALLOC!BT647</f>
        <v>0</v>
      </c>
      <c r="BU647" s="696">
        <f>[52]ACCOUNTALLOC!BU647</f>
        <v>0</v>
      </c>
      <c r="BV647" s="696">
        <f>[52]ACCOUNTALLOC!BV647</f>
        <v>0</v>
      </c>
      <c r="BW647" s="696">
        <f>[52]ACCOUNTALLOC!BW647</f>
        <v>150061.00554546661</v>
      </c>
      <c r="BX647" s="696"/>
      <c r="BY647" s="696">
        <f>[52]ACCOUNTALLOC!BY647</f>
        <v>0</v>
      </c>
      <c r="BZ647" s="696">
        <f>[52]ACCOUNTALLOC!BZ647</f>
        <v>0</v>
      </c>
      <c r="CA647" s="696">
        <f>[52]ACCOUNTALLOC!CA647</f>
        <v>0</v>
      </c>
      <c r="CB647" s="696">
        <f>[52]ACCOUNTALLOC!CB647</f>
        <v>0</v>
      </c>
      <c r="CC647" s="696">
        <f>[52]ACCOUNTALLOC!CC647</f>
        <v>0</v>
      </c>
      <c r="CD647" s="696">
        <f>[52]ACCOUNTALLOC!CD647</f>
        <v>0</v>
      </c>
      <c r="CE647" s="696">
        <f>[52]ACCOUNTALLOC!CE647</f>
        <v>0</v>
      </c>
      <c r="CF647" s="696"/>
      <c r="CG647" s="696">
        <f>[52]ACCOUNTALLOC!CG647</f>
        <v>1250.3747318843125</v>
      </c>
      <c r="CH647" s="696">
        <f>[52]ACCOUNTALLOC!CH647</f>
        <v>16769.388789282599</v>
      </c>
      <c r="CI647" s="696">
        <f>[52]ACCOUNTALLOC!CI647</f>
        <v>0</v>
      </c>
      <c r="CJ647" s="696">
        <f>[52]ACCOUNTALLOC!CJ647</f>
        <v>0</v>
      </c>
      <c r="CK647" s="696">
        <f>[52]ACCOUNTALLOC!CK647</f>
        <v>0</v>
      </c>
      <c r="CL647" s="696">
        <f>[52]ACCOUNTALLOC!CL647</f>
        <v>0</v>
      </c>
      <c r="CM647" s="696">
        <f>[52]ACCOUNTALLOC!CM647</f>
        <v>18019.763521166911</v>
      </c>
      <c r="CN647" s="696">
        <f>[52]ACCOUNTALLOC!CN647</f>
        <v>0</v>
      </c>
      <c r="CO647" s="696">
        <f>[52]ACCOUNTALLOC!CO647</f>
        <v>221.61465712356755</v>
      </c>
      <c r="CP647" s="696">
        <f>[52]ACCOUNTALLOC!CP647</f>
        <v>1641.1992519581577</v>
      </c>
      <c r="CQ647" s="696">
        <f>[52]ACCOUNTALLOC!CQ647</f>
        <v>0</v>
      </c>
      <c r="CR647" s="696">
        <f>[52]ACCOUNTALLOC!CR647</f>
        <v>0</v>
      </c>
      <c r="CS647" s="696">
        <f>[52]ACCOUNTALLOC!CS647</f>
        <v>0</v>
      </c>
      <c r="CT647" s="696">
        <f>[52]ACCOUNTALLOC!CT647</f>
        <v>0</v>
      </c>
      <c r="CU647" s="696">
        <f>[52]ACCOUNTALLOC!CU647</f>
        <v>1862.8139090817253</v>
      </c>
      <c r="CV647" s="696"/>
      <c r="CW647" s="696">
        <f>[52]ACCOUNTALLOC!CW633</f>
        <v>0</v>
      </c>
      <c r="CX647" s="696">
        <f>[52]ACCOUNTALLOC!CX633</f>
        <v>0</v>
      </c>
      <c r="CY647" s="696">
        <f>[52]ACCOUNTALLOC!CY633</f>
        <v>0</v>
      </c>
      <c r="CZ647" s="696">
        <f>[52]ACCOUNTALLOC!CZ633</f>
        <v>0</v>
      </c>
      <c r="DA647" s="696">
        <f>[52]ACCOUNTALLOC!DA633</f>
        <v>0</v>
      </c>
      <c r="DB647" s="696">
        <f>[52]ACCOUNTALLOC!DB633</f>
        <v>0</v>
      </c>
      <c r="DC647" s="696">
        <f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>[52]ACCOUNTALLOC!E649</f>
        <v>9268852.9414925501</v>
      </c>
      <c r="F649" s="696">
        <f>[52]ACCOUNTALLOC!F649</f>
        <v>24668337.055640243</v>
      </c>
      <c r="G649" s="696">
        <f>[52]ACCOUNTALLOC!G649</f>
        <v>10837213.148220452</v>
      </c>
      <c r="H649" s="696">
        <f>[52]ACCOUNTALLOC!H649</f>
        <v>0</v>
      </c>
      <c r="I649" s="696">
        <f>[52]ACCOUNTALLOC!I649</f>
        <v>0</v>
      </c>
      <c r="J649" s="696">
        <f>[52]ACCOUNTALLOC!J649</f>
        <v>0</v>
      </c>
      <c r="K649" s="696">
        <f>[52]ACCOUNTALLOC!K649</f>
        <v>44774403.145353243</v>
      </c>
      <c r="L649" s="703"/>
      <c r="M649" s="696">
        <f>[52]ACCOUNTALLOC!M649</f>
        <v>1854979.1094801703</v>
      </c>
      <c r="N649" s="696">
        <f>[52]ACCOUNTALLOC!N649</f>
        <v>6267934.9909609361</v>
      </c>
      <c r="O649" s="696">
        <f>[52]ACCOUNTALLOC!O649</f>
        <v>3514440.0595509927</v>
      </c>
      <c r="P649" s="696">
        <f>[52]ACCOUNTALLOC!P649</f>
        <v>0</v>
      </c>
      <c r="Q649" s="696">
        <f>[52]ACCOUNTALLOC!Q649</f>
        <v>0</v>
      </c>
      <c r="R649" s="696">
        <f>[52]ACCOUNTALLOC!R649</f>
        <v>0</v>
      </c>
      <c r="S649" s="696">
        <f>[52]ACCOUNTALLOC!S649</f>
        <v>11637354.159992099</v>
      </c>
      <c r="T649" s="703"/>
      <c r="U649" s="696">
        <f>[52]ACCOUNTALLOC!U649</f>
        <v>1682575.9672859693</v>
      </c>
      <c r="V649" s="696">
        <f>[52]ACCOUNTALLOC!V649</f>
        <v>6970423.7073575221</v>
      </c>
      <c r="W649" s="696">
        <f>[52]ACCOUNTALLOC!W649</f>
        <v>319754.51390574657</v>
      </c>
      <c r="X649" s="696">
        <f>[52]ACCOUNTALLOC!X649</f>
        <v>0</v>
      </c>
      <c r="Y649" s="696">
        <f>[52]ACCOUNTALLOC!Y649</f>
        <v>0</v>
      </c>
      <c r="Z649" s="696">
        <f>[52]ACCOUNTALLOC!Z649</f>
        <v>0</v>
      </c>
      <c r="AA649" s="696">
        <f>[52]ACCOUNTALLOC!AA649</f>
        <v>8972754.1885492373</v>
      </c>
      <c r="AB649" s="703"/>
      <c r="AC649" s="696">
        <f>[52]ACCOUNTALLOC!AC649</f>
        <v>778623.2433697317</v>
      </c>
      <c r="AD649" s="696">
        <f>[52]ACCOUNTALLOC!AD649</f>
        <v>4498473.1981248567</v>
      </c>
      <c r="AE649" s="696">
        <f>[52]ACCOUNTALLOC!AE649</f>
        <v>46020.272968513622</v>
      </c>
      <c r="AF649" s="696">
        <f>[52]ACCOUNTALLOC!AF649</f>
        <v>0</v>
      </c>
      <c r="AG649" s="696">
        <f>[52]ACCOUNTALLOC!AG649</f>
        <v>0</v>
      </c>
      <c r="AH649" s="696">
        <f>[52]ACCOUNTALLOC!AH649</f>
        <v>0</v>
      </c>
      <c r="AI649" s="696">
        <f>[52]ACCOUNTALLOC!AI649</f>
        <v>5323116.7144631036</v>
      </c>
      <c r="AJ649" s="696"/>
      <c r="AK649" s="696">
        <f>[52]ACCOUNTALLOC!AK649</f>
        <v>1088122.9601085132</v>
      </c>
      <c r="AL649" s="696">
        <f>[52]ACCOUNTALLOC!AL649</f>
        <v>3129780.2896529292</v>
      </c>
      <c r="AM649" s="696">
        <f>[52]ACCOUNTALLOC!AM649</f>
        <v>24428.342915503854</v>
      </c>
      <c r="AN649" s="696">
        <f>[52]ACCOUNTALLOC!AN649</f>
        <v>0</v>
      </c>
      <c r="AO649" s="696">
        <f>[52]ACCOUNTALLOC!AO649</f>
        <v>0</v>
      </c>
      <c r="AP649" s="696">
        <f>[52]ACCOUNTALLOC!AP649</f>
        <v>0</v>
      </c>
      <c r="AQ649" s="696">
        <f>[52]ACCOUNTALLOC!AQ649</f>
        <v>4242331.592676946</v>
      </c>
      <c r="AR649" s="696"/>
      <c r="AS649" s="696">
        <f>[52]ACCOUNTALLOC!AS649</f>
        <v>7255.8117148204337</v>
      </c>
      <c r="AT649" s="696">
        <f>[52]ACCOUNTALLOC!AT649</f>
        <v>9882.6204177996697</v>
      </c>
      <c r="AU649" s="696">
        <f>[52]ACCOUNTALLOC!AU649</f>
        <v>12.182594676862452</v>
      </c>
      <c r="AV649" s="696">
        <f>[52]ACCOUNTALLOC!AV649</f>
        <v>0</v>
      </c>
      <c r="AW649" s="696">
        <f>[52]ACCOUNTALLOC!AW649</f>
        <v>0</v>
      </c>
      <c r="AX649" s="696">
        <f>[52]ACCOUNTALLOC!AX649</f>
        <v>0</v>
      </c>
      <c r="AY649" s="696">
        <f>[52]ACCOUNTALLOC!AY649</f>
        <v>17150.614727296965</v>
      </c>
      <c r="AZ649" s="696"/>
      <c r="BA649" s="696">
        <f>[52]ACCOUNTALLOC!BA649</f>
        <v>96000.173397049381</v>
      </c>
      <c r="BB649" s="696">
        <f>[52]ACCOUNTALLOC!BB649</f>
        <v>272755.52815914812</v>
      </c>
      <c r="BC649" s="696">
        <f>[52]ACCOUNTALLOC!BC649</f>
        <v>1365.2712042768794</v>
      </c>
      <c r="BD649" s="696">
        <f>[52]ACCOUNTALLOC!BD649</f>
        <v>0</v>
      </c>
      <c r="BE649" s="696">
        <f>[52]ACCOUNTALLOC!BE649</f>
        <v>0</v>
      </c>
      <c r="BF649" s="696">
        <f>[52]ACCOUNTALLOC!BF649</f>
        <v>0</v>
      </c>
      <c r="BG649" s="696">
        <f>[52]ACCOUNTALLOC!BG649</f>
        <v>370120.97276047437</v>
      </c>
      <c r="BH649" s="696"/>
      <c r="BI649" s="696">
        <f>[52]ACCOUNTALLOC!BI649</f>
        <v>97805.251762217216</v>
      </c>
      <c r="BJ649" s="696">
        <f>[52]ACCOUNTALLOC!BJ649</f>
        <v>2489.064807659488</v>
      </c>
      <c r="BK649" s="696">
        <f>[52]ACCOUNTALLOC!BK649</f>
        <v>1010518.590953965</v>
      </c>
      <c r="BL649" s="696">
        <f>[52]ACCOUNTALLOC!BL649</f>
        <v>0</v>
      </c>
      <c r="BM649" s="696">
        <f>[52]ACCOUNTALLOC!BM649</f>
        <v>0</v>
      </c>
      <c r="BN649" s="696">
        <f>[52]ACCOUNTALLOC!BN649</f>
        <v>0</v>
      </c>
      <c r="BO649" s="696">
        <f>[52]ACCOUNTALLOC!BO649</f>
        <v>1110812.9075238416</v>
      </c>
      <c r="BP649" s="696"/>
      <c r="BQ649" s="696">
        <f>[52]ACCOUNTALLOC!BQ649</f>
        <v>3104212.0890300767</v>
      </c>
      <c r="BR649" s="696">
        <f>[52]ACCOUNTALLOC!BR649</f>
        <v>1354696.1619061755</v>
      </c>
      <c r="BS649" s="696">
        <f>[52]ACCOUNTALLOC!BS649</f>
        <v>2996.7298119392954</v>
      </c>
      <c r="BT649" s="696">
        <f>[52]ACCOUNTALLOC!BT649</f>
        <v>0</v>
      </c>
      <c r="BU649" s="696">
        <f>[52]ACCOUNTALLOC!BU649</f>
        <v>0</v>
      </c>
      <c r="BV649" s="696">
        <f>[52]ACCOUNTALLOC!BV649</f>
        <v>0</v>
      </c>
      <c r="BW649" s="696">
        <f>[52]ACCOUNTALLOC!BW649</f>
        <v>4461904.9807481915</v>
      </c>
      <c r="BX649" s="696"/>
      <c r="BY649" s="696">
        <f>[52]ACCOUNTALLOC!BY649</f>
        <v>1060012.9916898841</v>
      </c>
      <c r="BZ649" s="696">
        <f>[52]ACCOUNTALLOC!BZ649</f>
        <v>14690.255115057365</v>
      </c>
      <c r="CA649" s="696">
        <f>[52]ACCOUNTALLOC!CA649</f>
        <v>2369.6704884435494</v>
      </c>
      <c r="CB649" s="696">
        <f>[52]ACCOUNTALLOC!CB649</f>
        <v>0</v>
      </c>
      <c r="CC649" s="696">
        <f>[52]ACCOUNTALLOC!CC649</f>
        <v>0</v>
      </c>
      <c r="CD649" s="696">
        <f>[52]ACCOUNTALLOC!CD649</f>
        <v>0</v>
      </c>
      <c r="CE649" s="696">
        <f>[52]ACCOUNTALLOC!CE649</f>
        <v>1077072.9172933849</v>
      </c>
      <c r="CF649" s="696"/>
      <c r="CG649" s="696">
        <f>[52]ACCOUNTALLOC!CG649</f>
        <v>22321.61479671318</v>
      </c>
      <c r="CH649" s="696">
        <f>[52]ACCOUNTALLOC!CH649</f>
        <v>163122.21248928196</v>
      </c>
      <c r="CI649" s="696">
        <f>[52]ACCOUNTALLOC!CI649</f>
        <v>100970.67938149635</v>
      </c>
      <c r="CJ649" s="696">
        <f>[52]ACCOUNTALLOC!CJ649</f>
        <v>0</v>
      </c>
      <c r="CK649" s="696">
        <f>[52]ACCOUNTALLOC!CK649</f>
        <v>0</v>
      </c>
      <c r="CL649" s="696">
        <f>[52]ACCOUNTALLOC!CL649</f>
        <v>0</v>
      </c>
      <c r="CM649" s="696">
        <f>[52]ACCOUNTALLOC!CM649</f>
        <v>286414.50666749151</v>
      </c>
      <c r="CN649" s="703">
        <f>[52]ACCOUNTALLOC!CN649</f>
        <v>0</v>
      </c>
      <c r="CO649" s="696">
        <f>[52]ACCOUNTALLOC!CO649</f>
        <v>11227.451014350632</v>
      </c>
      <c r="CP649" s="696">
        <f>[52]ACCOUNTALLOC!CP649</f>
        <v>15964.568326203276</v>
      </c>
      <c r="CQ649" s="696">
        <f>[52]ACCOUNTALLOC!CQ649</f>
        <v>38.285716761105014</v>
      </c>
      <c r="CR649" s="696">
        <f>[52]ACCOUNTALLOC!CR649</f>
        <v>0</v>
      </c>
      <c r="CS649" s="696">
        <f>[52]ACCOUNTALLOC!CS649</f>
        <v>0</v>
      </c>
      <c r="CT649" s="696">
        <f>[52]ACCOUNTALLOC!CT649</f>
        <v>0</v>
      </c>
      <c r="CU649" s="696">
        <f>[52]ACCOUNTALLOC!CU649</f>
        <v>27230.30505731501</v>
      </c>
      <c r="CV649" s="703"/>
      <c r="CW649" s="696">
        <f>[52]ACCOUNTALLOC!CW635</f>
        <v>0</v>
      </c>
      <c r="CX649" s="696">
        <f>[52]ACCOUNTALLOC!CX635</f>
        <v>0</v>
      </c>
      <c r="CY649" s="696">
        <f>[52]ACCOUNTALLOC!CY635</f>
        <v>0</v>
      </c>
      <c r="CZ649" s="696">
        <f>[52]ACCOUNTALLOC!CZ635</f>
        <v>0</v>
      </c>
      <c r="DA649" s="696">
        <f>[52]ACCOUNTALLOC!DA635</f>
        <v>0</v>
      </c>
      <c r="DB649" s="696">
        <f>[52]ACCOUNTALLOC!DB635</f>
        <v>0</v>
      </c>
      <c r="DC649" s="696">
        <f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>[52]ACCOUNTALLOC!CW637</f>
        <v>0</v>
      </c>
      <c r="CX651" s="14">
        <f>[52]ACCOUNTALLOC!CX637</f>
        <v>0</v>
      </c>
      <c r="CY651" s="14">
        <f>[52]ACCOUNTALLOC!CY637</f>
        <v>0</v>
      </c>
      <c r="CZ651" s="14">
        <f>[52]ACCOUNTALLOC!CZ637</f>
        <v>0</v>
      </c>
      <c r="DA651" s="14">
        <f>[52]ACCOUNTALLOC!DA637</f>
        <v>0</v>
      </c>
      <c r="DB651" s="14">
        <f>[52]ACCOUNTALLOC!DB637</f>
        <v>0</v>
      </c>
      <c r="DC651" s="14">
        <f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>[52]ACCOUNTALLOC!E652</f>
        <v>21302633.935765482</v>
      </c>
      <c r="F652" s="697">
        <f>[52]ACCOUNTALLOC!F652</f>
        <v>19535551.385888342</v>
      </c>
      <c r="G652" s="697">
        <f>[52]ACCOUNTALLOC!G652</f>
        <v>1988394.763348198</v>
      </c>
      <c r="H652" s="697">
        <f>[52]ACCOUNTALLOC!H652</f>
        <v>0</v>
      </c>
      <c r="I652" s="697">
        <f>[52]ACCOUNTALLOC!I652</f>
        <v>0</v>
      </c>
      <c r="J652" s="697">
        <f>[52]ACCOUNTALLOC!J652</f>
        <v>0</v>
      </c>
      <c r="K652" s="697">
        <f>[52]ACCOUNTALLOC!K652</f>
        <v>42826580.085002027</v>
      </c>
      <c r="M652" s="697">
        <f>[52]ACCOUNTALLOC!M652</f>
        <v>4080608.7159476429</v>
      </c>
      <c r="N652" s="697">
        <f>[52]ACCOUNTALLOC!N652</f>
        <v>4963754.3796787141</v>
      </c>
      <c r="O652" s="697">
        <f>[52]ACCOUNTALLOC!O652</f>
        <v>-132909.49174880821</v>
      </c>
      <c r="P652" s="697">
        <f>[52]ACCOUNTALLOC!P652</f>
        <v>0</v>
      </c>
      <c r="Q652" s="697">
        <f>[52]ACCOUNTALLOC!Q652</f>
        <v>0</v>
      </c>
      <c r="R652" s="697">
        <f>[52]ACCOUNTALLOC!R652</f>
        <v>0</v>
      </c>
      <c r="S652" s="697">
        <f>[52]ACCOUNTALLOC!S652</f>
        <v>8911453.60387755</v>
      </c>
      <c r="U652" s="697">
        <f>[52]ACCOUNTALLOC!U652</f>
        <v>3633399.407409641</v>
      </c>
      <c r="V652" s="697">
        <f>[52]ACCOUNTALLOC!V652</f>
        <v>5520074.9936795048</v>
      </c>
      <c r="W652" s="697">
        <f>[52]ACCOUNTALLOC!W652</f>
        <v>72966.927702858302</v>
      </c>
      <c r="X652" s="697">
        <f>[52]ACCOUNTALLOC!X652</f>
        <v>0</v>
      </c>
      <c r="Y652" s="697">
        <f>[52]ACCOUNTALLOC!Y652</f>
        <v>0</v>
      </c>
      <c r="Z652" s="697">
        <f>[52]ACCOUNTALLOC!Z652</f>
        <v>0</v>
      </c>
      <c r="AA652" s="697">
        <f>[52]ACCOUNTALLOC!AA652</f>
        <v>9226441.3287920058</v>
      </c>
      <c r="AC652" s="697">
        <f>[52]ACCOUNTALLOC!AC652</f>
        <v>1655909.8422648518</v>
      </c>
      <c r="AD652" s="697">
        <f>[52]ACCOUNTALLOC!AD652</f>
        <v>3562467.7140495139</v>
      </c>
      <c r="AE652" s="697">
        <f>[52]ACCOUNTALLOC!AE652</f>
        <v>13843.934384455555</v>
      </c>
      <c r="AF652" s="697">
        <f>[52]ACCOUNTALLOC!AF652</f>
        <v>0</v>
      </c>
      <c r="AG652" s="697">
        <f>[52]ACCOUNTALLOC!AG652</f>
        <v>0</v>
      </c>
      <c r="AH652" s="697">
        <f>[52]ACCOUNTALLOC!AH652</f>
        <v>0</v>
      </c>
      <c r="AI652" s="697">
        <f>[52]ACCOUNTALLOC!AI652</f>
        <v>5232221.4906988218</v>
      </c>
      <c r="AK652" s="697">
        <f>[52]ACCOUNTALLOC!AK652</f>
        <v>1298824.0181509624</v>
      </c>
      <c r="AL652" s="697">
        <f>[52]ACCOUNTALLOC!AL652</f>
        <v>2478561.2235290748</v>
      </c>
      <c r="AM652" s="697">
        <f>[52]ACCOUNTALLOC!AM652</f>
        <v>158550.52930355709</v>
      </c>
      <c r="AN652" s="697">
        <f>[52]ACCOUNTALLOC!AN652</f>
        <v>0</v>
      </c>
      <c r="AO652" s="697">
        <f>[52]ACCOUNTALLOC!AO652</f>
        <v>0</v>
      </c>
      <c r="AP652" s="697">
        <f>[52]ACCOUNTALLOC!AP652</f>
        <v>0</v>
      </c>
      <c r="AQ652" s="697">
        <f>[52]ACCOUNTALLOC!AQ652</f>
        <v>3935935.7709835945</v>
      </c>
      <c r="AS652" s="697">
        <f>[52]ACCOUNTALLOC!AS652</f>
        <v>12684.387109602332</v>
      </c>
      <c r="AT652" s="697">
        <f>[52]ACCOUNTALLOC!AT652</f>
        <v>7826.3256482873612</v>
      </c>
      <c r="AU652" s="697">
        <f>[52]ACCOUNTALLOC!AU652</f>
        <v>491.23603157722556</v>
      </c>
      <c r="AV652" s="697">
        <f>[52]ACCOUNTALLOC!AV652</f>
        <v>0</v>
      </c>
      <c r="AW652" s="697">
        <f>[52]ACCOUNTALLOC!AW652</f>
        <v>0</v>
      </c>
      <c r="AX652" s="697">
        <f>[52]ACCOUNTALLOC!AX652</f>
        <v>0</v>
      </c>
      <c r="AY652" s="697">
        <f>[52]ACCOUNTALLOC!AY652</f>
        <v>21001.948789466918</v>
      </c>
      <c r="BA652" s="697">
        <f>[52]ACCOUNTALLOC!BA652</f>
        <v>243328.02631634803</v>
      </c>
      <c r="BB652" s="697">
        <f>[52]ACCOUNTALLOC!BB652</f>
        <v>216002.79030239067</v>
      </c>
      <c r="BC652" s="697">
        <f>[52]ACCOUNTALLOC!BC652</f>
        <v>49118.434215174871</v>
      </c>
      <c r="BD652" s="697">
        <f>[52]ACCOUNTALLOC!BD652</f>
        <v>0</v>
      </c>
      <c r="BE652" s="697">
        <f>[52]ACCOUNTALLOC!BE652</f>
        <v>0</v>
      </c>
      <c r="BF652" s="697">
        <f>[52]ACCOUNTALLOC!BF652</f>
        <v>0</v>
      </c>
      <c r="BG652" s="697">
        <f>[52]ACCOUNTALLOC!BG652</f>
        <v>508449.25083391357</v>
      </c>
      <c r="BI652" s="697">
        <f>[52]ACCOUNTALLOC!BI652</f>
        <v>374241.95681569923</v>
      </c>
      <c r="BJ652" s="697">
        <f>[52]ACCOUNTALLOC!BJ652</f>
        <v>136805.12869490363</v>
      </c>
      <c r="BK652" s="697">
        <f>[52]ACCOUNTALLOC!BK652</f>
        <v>10808.102199185612</v>
      </c>
      <c r="BL652" s="697">
        <f>[52]ACCOUNTALLOC!BL652</f>
        <v>0</v>
      </c>
      <c r="BM652" s="697">
        <f>[52]ACCOUNTALLOC!BM652</f>
        <v>0</v>
      </c>
      <c r="BN652" s="697">
        <f>[52]ACCOUNTALLOC!BN652</f>
        <v>0</v>
      </c>
      <c r="BO652" s="697">
        <f>[52]ACCOUNTALLOC!BO652</f>
        <v>521855.1877097885</v>
      </c>
      <c r="BQ652" s="697">
        <f>[52]ACCOUNTALLOC!BQ652</f>
        <v>226550.39116653815</v>
      </c>
      <c r="BR652" s="697">
        <f>[52]ACCOUNTALLOC!BR652</f>
        <v>1072822.0724198685</v>
      </c>
      <c r="BS652" s="697">
        <f>[52]ACCOUNTALLOC!BS652</f>
        <v>7599.6840661839487</v>
      </c>
      <c r="BT652" s="697">
        <f>[52]ACCOUNTALLOC!BT652</f>
        <v>0</v>
      </c>
      <c r="BU652" s="697">
        <f>[52]ACCOUNTALLOC!BU652</f>
        <v>0</v>
      </c>
      <c r="BV652" s="697">
        <f>[52]ACCOUNTALLOC!BV652</f>
        <v>0</v>
      </c>
      <c r="BW652" s="697">
        <f>[52]ACCOUNTALLOC!BW652</f>
        <v>1306972.1476525906</v>
      </c>
      <c r="BY652" s="697">
        <f>[52]ACCOUNTALLOC!BY652</f>
        <v>94495.20027461971</v>
      </c>
      <c r="BZ652" s="697">
        <f>[52]ACCOUNTALLOC!BZ652</f>
        <v>807412.58138077485</v>
      </c>
      <c r="CA652" s="697">
        <f>[52]ACCOUNTALLOC!CA652</f>
        <v>12489.448757705959</v>
      </c>
      <c r="CB652" s="697">
        <f>[52]ACCOUNTALLOC!CB652</f>
        <v>0</v>
      </c>
      <c r="CC652" s="697">
        <f>[52]ACCOUNTALLOC!CC652</f>
        <v>0</v>
      </c>
      <c r="CD652" s="697">
        <f>[52]ACCOUNTALLOC!CD652</f>
        <v>0</v>
      </c>
      <c r="CE652" s="697">
        <f>[52]ACCOUNTALLOC!CE652</f>
        <v>914397.23041310057</v>
      </c>
      <c r="CG652" s="697">
        <f>[52]ACCOUNTALLOC!CG652</f>
        <v>165890.59348854452</v>
      </c>
      <c r="CH652" s="697">
        <f>[52]ACCOUNTALLOC!CH652</f>
        <v>129181.07763310103</v>
      </c>
      <c r="CI652" s="697">
        <f>[52]ACCOUNTALLOC!CI652</f>
        <v>493194.15455099277</v>
      </c>
      <c r="CJ652" s="697">
        <f>[52]ACCOUNTALLOC!CJ652</f>
        <v>0</v>
      </c>
      <c r="CK652" s="697">
        <f>[52]ACCOUNTALLOC!CK652</f>
        <v>0</v>
      </c>
      <c r="CL652" s="697">
        <f>[52]ACCOUNTALLOC!CL652</f>
        <v>0</v>
      </c>
      <c r="CM652" s="697">
        <f>[52]ACCOUNTALLOC!CM652</f>
        <v>788265.82567263837</v>
      </c>
      <c r="CN652" s="698">
        <f>[52]ACCOUNTALLOC!CN652</f>
        <v>0</v>
      </c>
      <c r="CO652" s="697">
        <f>[52]ACCOUNTALLOC!CO652</f>
        <v>11803.835076304358</v>
      </c>
      <c r="CP652" s="697">
        <f>[52]ACCOUNTALLOC!CP652</f>
        <v>12642.791615284872</v>
      </c>
      <c r="CQ652" s="697">
        <f>[52]ACCOUNTALLOC!CQ652</f>
        <v>112.31366415352029</v>
      </c>
      <c r="CR652" s="697">
        <f>[52]ACCOUNTALLOC!CR652</f>
        <v>0</v>
      </c>
      <c r="CS652" s="697">
        <f>[52]ACCOUNTALLOC!CS652</f>
        <v>0</v>
      </c>
      <c r="CT652" s="697">
        <f>[52]ACCOUNTALLOC!CT652</f>
        <v>0</v>
      </c>
      <c r="CU652" s="697">
        <f>[52]ACCOUNTALLOC!CU652</f>
        <v>24558.94035574275</v>
      </c>
      <c r="CW652" s="697">
        <f>[52]ACCOUNTALLOC!CW638</f>
        <v>0</v>
      </c>
      <c r="CX652" s="697">
        <f>[52]ACCOUNTALLOC!CX638</f>
        <v>0</v>
      </c>
      <c r="CY652" s="697">
        <f>[52]ACCOUNTALLOC!CY638</f>
        <v>0</v>
      </c>
      <c r="CZ652" s="697">
        <f>[52]ACCOUNTALLOC!CZ638</f>
        <v>0</v>
      </c>
      <c r="DA652" s="697">
        <f>[52]ACCOUNTALLOC!DA638</f>
        <v>0</v>
      </c>
      <c r="DB652" s="697">
        <f>[52]ACCOUNTALLOC!DB638</f>
        <v>0</v>
      </c>
      <c r="DC652" s="697">
        <f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>[52]ACCOUNTALLOC!E653</f>
        <v>-17455617.949286755</v>
      </c>
      <c r="F653" s="697">
        <f>[52]ACCOUNTALLOC!F653</f>
        <v>-16007650.624282898</v>
      </c>
      <c r="G653" s="697">
        <f>[52]ACCOUNTALLOC!G653</f>
        <v>-1629313.042979884</v>
      </c>
      <c r="H653" s="697">
        <f>[52]ACCOUNTALLOC!H653</f>
        <v>0</v>
      </c>
      <c r="I653" s="697">
        <f>[52]ACCOUNTALLOC!I653</f>
        <v>0</v>
      </c>
      <c r="J653" s="697">
        <f>[52]ACCOUNTALLOC!J653</f>
        <v>0</v>
      </c>
      <c r="K653" s="697">
        <f>[52]ACCOUNTALLOC!K653</f>
        <v>-35092581.616549537</v>
      </c>
      <c r="M653" s="697">
        <f>[52]ACCOUNTALLOC!M653</f>
        <v>-3343696.6978305313</v>
      </c>
      <c r="N653" s="697">
        <f>[52]ACCOUNTALLOC!N653</f>
        <v>-4067356.1920575257</v>
      </c>
      <c r="O653" s="697">
        <f>[52]ACCOUNTALLOC!O653</f>
        <v>108907.53306829094</v>
      </c>
      <c r="P653" s="697">
        <f>[52]ACCOUNTALLOC!P653</f>
        <v>0</v>
      </c>
      <c r="Q653" s="697">
        <f>[52]ACCOUNTALLOC!Q653</f>
        <v>0</v>
      </c>
      <c r="R653" s="697">
        <f>[52]ACCOUNTALLOC!R653</f>
        <v>0</v>
      </c>
      <c r="S653" s="697">
        <f>[52]ACCOUNTALLOC!S653</f>
        <v>-7302145.3568197666</v>
      </c>
      <c r="U653" s="697">
        <f>[52]ACCOUNTALLOC!U653</f>
        <v>-2977248.3583086347</v>
      </c>
      <c r="V653" s="697">
        <f>[52]ACCOUNTALLOC!V653</f>
        <v>-4523211.563022078</v>
      </c>
      <c r="W653" s="697">
        <f>[52]ACCOUNTALLOC!W653</f>
        <v>-59789.921601004797</v>
      </c>
      <c r="X653" s="697">
        <f>[52]ACCOUNTALLOC!X653</f>
        <v>0</v>
      </c>
      <c r="Y653" s="697">
        <f>[52]ACCOUNTALLOC!Y653</f>
        <v>0</v>
      </c>
      <c r="Z653" s="697">
        <f>[52]ACCOUNTALLOC!Z653</f>
        <v>0</v>
      </c>
      <c r="AA653" s="697">
        <f>[52]ACCOUNTALLOC!AA653</f>
        <v>-7560249.8429317176</v>
      </c>
      <c r="AC653" s="697">
        <f>[52]ACCOUNTALLOC!AC653</f>
        <v>-1356871.1574445164</v>
      </c>
      <c r="AD653" s="697">
        <f>[52]ACCOUNTALLOC!AD653</f>
        <v>-2919126.1306290063</v>
      </c>
      <c r="AE653" s="697">
        <f>[52]ACCOUNTALLOC!AE653</f>
        <v>-11343.875609876173</v>
      </c>
      <c r="AF653" s="697">
        <f>[52]ACCOUNTALLOC!AF653</f>
        <v>0</v>
      </c>
      <c r="AG653" s="697">
        <f>[52]ACCOUNTALLOC!AG653</f>
        <v>0</v>
      </c>
      <c r="AH653" s="697">
        <f>[52]ACCOUNTALLOC!AH653</f>
        <v>0</v>
      </c>
      <c r="AI653" s="697">
        <f>[52]ACCOUNTALLOC!AI653</f>
        <v>-4287341.1636833996</v>
      </c>
      <c r="AK653" s="697">
        <f>[52]ACCOUNTALLOC!AK653</f>
        <v>-1064271.0151506909</v>
      </c>
      <c r="AL653" s="697">
        <f>[52]ACCOUNTALLOC!AL653</f>
        <v>-2030960.9559220735</v>
      </c>
      <c r="AM653" s="697">
        <f>[52]ACCOUNTALLOC!AM653</f>
        <v>-129918.08775972555</v>
      </c>
      <c r="AN653" s="697">
        <f>[52]ACCOUNTALLOC!AN653</f>
        <v>0</v>
      </c>
      <c r="AO653" s="697">
        <f>[52]ACCOUNTALLOC!AO653</f>
        <v>0</v>
      </c>
      <c r="AP653" s="697">
        <f>[52]ACCOUNTALLOC!AP653</f>
        <v>0</v>
      </c>
      <c r="AQ653" s="697">
        <f>[52]ACCOUNTALLOC!AQ653</f>
        <v>-3225150.0588324899</v>
      </c>
      <c r="AS653" s="697">
        <f>[52]ACCOUNTALLOC!AS653</f>
        <v>-10393.7295253588</v>
      </c>
      <c r="AT653" s="697">
        <f>[52]ACCOUNTALLOC!AT653</f>
        <v>-6412.9792998904641</v>
      </c>
      <c r="AU653" s="697">
        <f>[52]ACCOUNTALLOC!AU653</f>
        <v>-402.52433177943027</v>
      </c>
      <c r="AV653" s="697">
        <f>[52]ACCOUNTALLOC!AV653</f>
        <v>0</v>
      </c>
      <c r="AW653" s="697">
        <f>[52]ACCOUNTALLOC!AW653</f>
        <v>0</v>
      </c>
      <c r="AX653" s="697">
        <f>[52]ACCOUNTALLOC!AX653</f>
        <v>0</v>
      </c>
      <c r="AY653" s="697">
        <f>[52]ACCOUNTALLOC!AY653</f>
        <v>-17209.233157028695</v>
      </c>
      <c r="BA653" s="697">
        <f>[52]ACCOUNTALLOC!BA653</f>
        <v>-199385.72274863342</v>
      </c>
      <c r="BB653" s="697">
        <f>[52]ACCOUNTALLOC!BB653</f>
        <v>-176995.11688872043</v>
      </c>
      <c r="BC653" s="697">
        <f>[52]ACCOUNTALLOC!BC653</f>
        <v>-40248.197688257271</v>
      </c>
      <c r="BD653" s="697">
        <f>[52]ACCOUNTALLOC!BD653</f>
        <v>0</v>
      </c>
      <c r="BE653" s="697">
        <f>[52]ACCOUNTALLOC!BE653</f>
        <v>0</v>
      </c>
      <c r="BF653" s="697">
        <f>[52]ACCOUNTALLOC!BF653</f>
        <v>0</v>
      </c>
      <c r="BG653" s="697">
        <f>[52]ACCOUNTALLOC!BG653</f>
        <v>-416629.03732561111</v>
      </c>
      <c r="BI653" s="697">
        <f>[52]ACCOUNTALLOC!BI653</f>
        <v>-306658.07047458773</v>
      </c>
      <c r="BJ653" s="697">
        <f>[52]ACCOUNTALLOC!BJ653</f>
        <v>-112099.6618165581</v>
      </c>
      <c r="BK653" s="697">
        <f>[52]ACCOUNTALLOC!BK653</f>
        <v>-8856.280557357788</v>
      </c>
      <c r="BL653" s="697">
        <f>[52]ACCOUNTALLOC!BL653</f>
        <v>0</v>
      </c>
      <c r="BM653" s="697">
        <f>[52]ACCOUNTALLOC!BM653</f>
        <v>0</v>
      </c>
      <c r="BN653" s="697">
        <f>[52]ACCOUNTALLOC!BN653</f>
        <v>0</v>
      </c>
      <c r="BO653" s="697">
        <f>[52]ACCOUNTALLOC!BO653</f>
        <v>-427614.0128485036</v>
      </c>
      <c r="BQ653" s="697">
        <f>[52]ACCOUNTALLOC!BQ653</f>
        <v>-185637.93972092474</v>
      </c>
      <c r="BR653" s="697">
        <f>[52]ACCOUNTALLOC!BR653</f>
        <v>-879082.47779080819</v>
      </c>
      <c r="BS653" s="697">
        <f>[52]ACCOUNTALLOC!BS653</f>
        <v>-6227.266637289762</v>
      </c>
      <c r="BT653" s="697">
        <f>[52]ACCOUNTALLOC!BT653</f>
        <v>0</v>
      </c>
      <c r="BU653" s="697">
        <f>[52]ACCOUNTALLOC!BU653</f>
        <v>0</v>
      </c>
      <c r="BV653" s="697">
        <f>[52]ACCOUNTALLOC!BV653</f>
        <v>0</v>
      </c>
      <c r="BW653" s="697">
        <f>[52]ACCOUNTALLOC!BW653</f>
        <v>-1070947.6841490227</v>
      </c>
      <c r="BY653" s="697">
        <f>[52]ACCOUNTALLOC!BY653</f>
        <v>-77430.430387566375</v>
      </c>
      <c r="BZ653" s="697">
        <f>[52]ACCOUNTALLOC!BZ653</f>
        <v>-661602.95438244659</v>
      </c>
      <c r="CA653" s="697">
        <f>[52]ACCOUNTALLOC!CA653</f>
        <v>-10233.994846322061</v>
      </c>
      <c r="CB653" s="697">
        <f>[52]ACCOUNTALLOC!CB653</f>
        <v>0</v>
      </c>
      <c r="CC653" s="697">
        <f>[52]ACCOUNTALLOC!CC653</f>
        <v>0</v>
      </c>
      <c r="CD653" s="697">
        <f>[52]ACCOUNTALLOC!CD653</f>
        <v>0</v>
      </c>
      <c r="CE653" s="697">
        <f>[52]ACCOUNTALLOC!CE653</f>
        <v>-749267.37961633503</v>
      </c>
      <c r="CG653" s="697">
        <f>[52]ACCOUNTALLOC!CG653</f>
        <v>-135932.618945058</v>
      </c>
      <c r="CH653" s="697">
        <f>[52]ACCOUNTALLOC!CH653</f>
        <v>-105852.42858887516</v>
      </c>
      <c r="CI653" s="697">
        <f>[52]ACCOUNTALLOC!CI653</f>
        <v>-404128.83977740194</v>
      </c>
      <c r="CJ653" s="697">
        <f>[52]ACCOUNTALLOC!CJ653</f>
        <v>0</v>
      </c>
      <c r="CK653" s="697">
        <f>[52]ACCOUNTALLOC!CK653</f>
        <v>0</v>
      </c>
      <c r="CL653" s="697">
        <f>[52]ACCOUNTALLOC!CL653</f>
        <v>0</v>
      </c>
      <c r="CM653" s="697">
        <f>[52]ACCOUNTALLOC!CM653</f>
        <v>-645913.88731133507</v>
      </c>
      <c r="CN653" s="698">
        <f>[52]ACCOUNTALLOC!CN653</f>
        <v>0</v>
      </c>
      <c r="CO653" s="697">
        <f>[52]ACCOUNTALLOC!CO653</f>
        <v>-9672.1952810928378</v>
      </c>
      <c r="CP653" s="697">
        <f>[52]ACCOUNTALLOC!CP653</f>
        <v>-10359.645709272643</v>
      </c>
      <c r="CQ653" s="697">
        <f>[52]ACCOUNTALLOC!CQ653</f>
        <v>-92.031080187545143</v>
      </c>
      <c r="CR653" s="697">
        <f>[52]ACCOUNTALLOC!CR653</f>
        <v>0</v>
      </c>
      <c r="CS653" s="697">
        <f>[52]ACCOUNTALLOC!CS653</f>
        <v>0</v>
      </c>
      <c r="CT653" s="697">
        <f>[52]ACCOUNTALLOC!CT653</f>
        <v>0</v>
      </c>
      <c r="CU653" s="697">
        <f>[52]ACCOUNTALLOC!CU653</f>
        <v>-20123.872070553029</v>
      </c>
      <c r="CW653" s="697">
        <f>[52]ACCOUNTALLOC!CW639</f>
        <v>0</v>
      </c>
      <c r="CX653" s="697">
        <f>[52]ACCOUNTALLOC!CX639</f>
        <v>0</v>
      </c>
      <c r="CY653" s="697">
        <f>[52]ACCOUNTALLOC!CY639</f>
        <v>0</v>
      </c>
      <c r="CZ653" s="697">
        <f>[52]ACCOUNTALLOC!CZ639</f>
        <v>0</v>
      </c>
      <c r="DA653" s="697">
        <f>[52]ACCOUNTALLOC!DA639</f>
        <v>0</v>
      </c>
      <c r="DB653" s="697">
        <f>[52]ACCOUNTALLOC!DB639</f>
        <v>0</v>
      </c>
      <c r="DC653" s="697">
        <f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>[52]ACCOUNTALLOC!E654</f>
        <v>0</v>
      </c>
      <c r="F654" s="697">
        <f>[52]ACCOUNTALLOC!F654</f>
        <v>0</v>
      </c>
      <c r="G654" s="697">
        <f>[52]ACCOUNTALLOC!G654</f>
        <v>0</v>
      </c>
      <c r="H654" s="697">
        <f>[52]ACCOUNTALLOC!H654</f>
        <v>0</v>
      </c>
      <c r="I654" s="697">
        <f>[52]ACCOUNTALLOC!I654</f>
        <v>0</v>
      </c>
      <c r="J654" s="697">
        <f>[52]ACCOUNTALLOC!J654</f>
        <v>0</v>
      </c>
      <c r="K654" s="697">
        <f>[52]ACCOUNTALLOC!K654</f>
        <v>0</v>
      </c>
      <c r="M654" s="697">
        <f>[52]ACCOUNTALLOC!M654</f>
        <v>0</v>
      </c>
      <c r="N654" s="697">
        <f>[52]ACCOUNTALLOC!N654</f>
        <v>0</v>
      </c>
      <c r="O654" s="697">
        <f>[52]ACCOUNTALLOC!O654</f>
        <v>0</v>
      </c>
      <c r="P654" s="697">
        <f>[52]ACCOUNTALLOC!P654</f>
        <v>0</v>
      </c>
      <c r="Q654" s="697">
        <f>[52]ACCOUNTALLOC!Q654</f>
        <v>0</v>
      </c>
      <c r="R654" s="697">
        <f>[52]ACCOUNTALLOC!R654</f>
        <v>0</v>
      </c>
      <c r="S654" s="697">
        <f>[52]ACCOUNTALLOC!S654</f>
        <v>0</v>
      </c>
      <c r="U654" s="697">
        <f>[52]ACCOUNTALLOC!U654</f>
        <v>0</v>
      </c>
      <c r="V654" s="697">
        <f>[52]ACCOUNTALLOC!V654</f>
        <v>0</v>
      </c>
      <c r="W654" s="697">
        <f>[52]ACCOUNTALLOC!W654</f>
        <v>0</v>
      </c>
      <c r="X654" s="697">
        <f>[52]ACCOUNTALLOC!X654</f>
        <v>0</v>
      </c>
      <c r="Y654" s="697">
        <f>[52]ACCOUNTALLOC!Y654</f>
        <v>0</v>
      </c>
      <c r="Z654" s="697">
        <f>[52]ACCOUNTALLOC!Z654</f>
        <v>0</v>
      </c>
      <c r="AA654" s="697">
        <f>[52]ACCOUNTALLOC!AA654</f>
        <v>0</v>
      </c>
      <c r="AC654" s="697">
        <f>[52]ACCOUNTALLOC!AC654</f>
        <v>0</v>
      </c>
      <c r="AD654" s="697">
        <f>[52]ACCOUNTALLOC!AD654</f>
        <v>0</v>
      </c>
      <c r="AE654" s="697">
        <f>[52]ACCOUNTALLOC!AE654</f>
        <v>0</v>
      </c>
      <c r="AF654" s="697">
        <f>[52]ACCOUNTALLOC!AF654</f>
        <v>0</v>
      </c>
      <c r="AG654" s="697">
        <f>[52]ACCOUNTALLOC!AG654</f>
        <v>0</v>
      </c>
      <c r="AH654" s="697">
        <f>[52]ACCOUNTALLOC!AH654</f>
        <v>0</v>
      </c>
      <c r="AI654" s="697">
        <f>[52]ACCOUNTALLOC!AI654</f>
        <v>0</v>
      </c>
      <c r="AK654" s="697">
        <f>[52]ACCOUNTALLOC!AK654</f>
        <v>0</v>
      </c>
      <c r="AL654" s="697">
        <f>[52]ACCOUNTALLOC!AL654</f>
        <v>0</v>
      </c>
      <c r="AM654" s="697">
        <f>[52]ACCOUNTALLOC!AM654</f>
        <v>0</v>
      </c>
      <c r="AN654" s="697">
        <f>[52]ACCOUNTALLOC!AN654</f>
        <v>0</v>
      </c>
      <c r="AO654" s="697">
        <f>[52]ACCOUNTALLOC!AO654</f>
        <v>0</v>
      </c>
      <c r="AP654" s="697">
        <f>[52]ACCOUNTALLOC!AP654</f>
        <v>0</v>
      </c>
      <c r="AQ654" s="697">
        <f>[52]ACCOUNTALLOC!AQ654</f>
        <v>0</v>
      </c>
      <c r="AS654" s="697">
        <f>[52]ACCOUNTALLOC!AS654</f>
        <v>0</v>
      </c>
      <c r="AT654" s="697">
        <f>[52]ACCOUNTALLOC!AT654</f>
        <v>0</v>
      </c>
      <c r="AU654" s="697">
        <f>[52]ACCOUNTALLOC!AU654</f>
        <v>0</v>
      </c>
      <c r="AV654" s="697">
        <f>[52]ACCOUNTALLOC!AV654</f>
        <v>0</v>
      </c>
      <c r="AW654" s="697">
        <f>[52]ACCOUNTALLOC!AW654</f>
        <v>0</v>
      </c>
      <c r="AX654" s="697">
        <f>[52]ACCOUNTALLOC!AX654</f>
        <v>0</v>
      </c>
      <c r="AY654" s="697">
        <f>[52]ACCOUNTALLOC!AY654</f>
        <v>0</v>
      </c>
      <c r="BA654" s="697">
        <f>[52]ACCOUNTALLOC!BA654</f>
        <v>0</v>
      </c>
      <c r="BB654" s="697">
        <f>[52]ACCOUNTALLOC!BB654</f>
        <v>0</v>
      </c>
      <c r="BC654" s="697">
        <f>[52]ACCOUNTALLOC!BC654</f>
        <v>0</v>
      </c>
      <c r="BD654" s="697">
        <f>[52]ACCOUNTALLOC!BD654</f>
        <v>0</v>
      </c>
      <c r="BE654" s="697">
        <f>[52]ACCOUNTALLOC!BE654</f>
        <v>0</v>
      </c>
      <c r="BF654" s="697">
        <f>[52]ACCOUNTALLOC!BF654</f>
        <v>0</v>
      </c>
      <c r="BG654" s="697">
        <f>[52]ACCOUNTALLOC!BG654</f>
        <v>0</v>
      </c>
      <c r="BI654" s="697">
        <f>[52]ACCOUNTALLOC!BI654</f>
        <v>0</v>
      </c>
      <c r="BJ654" s="697">
        <f>[52]ACCOUNTALLOC!BJ654</f>
        <v>0</v>
      </c>
      <c r="BK654" s="697">
        <f>[52]ACCOUNTALLOC!BK654</f>
        <v>0</v>
      </c>
      <c r="BL654" s="697">
        <f>[52]ACCOUNTALLOC!BL654</f>
        <v>0</v>
      </c>
      <c r="BM654" s="697">
        <f>[52]ACCOUNTALLOC!BM654</f>
        <v>0</v>
      </c>
      <c r="BN654" s="697">
        <f>[52]ACCOUNTALLOC!BN654</f>
        <v>0</v>
      </c>
      <c r="BO654" s="697">
        <f>[52]ACCOUNTALLOC!BO654</f>
        <v>0</v>
      </c>
      <c r="BQ654" s="697">
        <f>[52]ACCOUNTALLOC!BQ654</f>
        <v>0</v>
      </c>
      <c r="BR654" s="697">
        <f>[52]ACCOUNTALLOC!BR654</f>
        <v>0</v>
      </c>
      <c r="BS654" s="697">
        <f>[52]ACCOUNTALLOC!BS654</f>
        <v>0</v>
      </c>
      <c r="BT654" s="697">
        <f>[52]ACCOUNTALLOC!BT654</f>
        <v>0</v>
      </c>
      <c r="BU654" s="697">
        <f>[52]ACCOUNTALLOC!BU654</f>
        <v>0</v>
      </c>
      <c r="BV654" s="697">
        <f>[52]ACCOUNTALLOC!BV654</f>
        <v>0</v>
      </c>
      <c r="BW654" s="697">
        <f>[52]ACCOUNTALLOC!BW654</f>
        <v>0</v>
      </c>
      <c r="BY654" s="697">
        <f>[52]ACCOUNTALLOC!BY654</f>
        <v>0</v>
      </c>
      <c r="BZ654" s="697">
        <f>[52]ACCOUNTALLOC!BZ654</f>
        <v>0</v>
      </c>
      <c r="CA654" s="697">
        <f>[52]ACCOUNTALLOC!CA654</f>
        <v>0</v>
      </c>
      <c r="CB654" s="697">
        <f>[52]ACCOUNTALLOC!CB654</f>
        <v>0</v>
      </c>
      <c r="CC654" s="697">
        <f>[52]ACCOUNTALLOC!CC654</f>
        <v>0</v>
      </c>
      <c r="CD654" s="697">
        <f>[52]ACCOUNTALLOC!CD654</f>
        <v>0</v>
      </c>
      <c r="CE654" s="697">
        <f>[52]ACCOUNTALLOC!CE654</f>
        <v>0</v>
      </c>
      <c r="CG654" s="697">
        <f>[52]ACCOUNTALLOC!CG654</f>
        <v>0</v>
      </c>
      <c r="CH654" s="697">
        <f>[52]ACCOUNTALLOC!CH654</f>
        <v>0</v>
      </c>
      <c r="CI654" s="697">
        <f>[52]ACCOUNTALLOC!CI654</f>
        <v>0</v>
      </c>
      <c r="CJ654" s="697">
        <f>[52]ACCOUNTALLOC!CJ654</f>
        <v>0</v>
      </c>
      <c r="CK654" s="697">
        <f>[52]ACCOUNTALLOC!CK654</f>
        <v>0</v>
      </c>
      <c r="CL654" s="697">
        <f>[52]ACCOUNTALLOC!CL654</f>
        <v>0</v>
      </c>
      <c r="CM654" s="697">
        <f>[52]ACCOUNTALLOC!CM654</f>
        <v>0</v>
      </c>
      <c r="CN654" s="698">
        <f>[52]ACCOUNTALLOC!CN654</f>
        <v>0</v>
      </c>
      <c r="CO654" s="697">
        <f>[52]ACCOUNTALLOC!CO654</f>
        <v>0</v>
      </c>
      <c r="CP654" s="697">
        <f>[52]ACCOUNTALLOC!CP654</f>
        <v>0</v>
      </c>
      <c r="CQ654" s="697">
        <f>[52]ACCOUNTALLOC!CQ654</f>
        <v>0</v>
      </c>
      <c r="CR654" s="697">
        <f>[52]ACCOUNTALLOC!CR654</f>
        <v>0</v>
      </c>
      <c r="CS654" s="697">
        <f>[52]ACCOUNTALLOC!CS654</f>
        <v>0</v>
      </c>
      <c r="CT654" s="697">
        <f>[52]ACCOUNTALLOC!CT654</f>
        <v>0</v>
      </c>
      <c r="CU654" s="697">
        <f>[52]ACCOUNTALLOC!CU654</f>
        <v>0</v>
      </c>
      <c r="CW654" s="697">
        <f>[52]ACCOUNTALLOC!CW640</f>
        <v>0</v>
      </c>
      <c r="CX654" s="697">
        <f>[52]ACCOUNTALLOC!CX640</f>
        <v>0</v>
      </c>
      <c r="CY654" s="697">
        <f>[52]ACCOUNTALLOC!CY640</f>
        <v>0</v>
      </c>
      <c r="CZ654" s="697">
        <f>[52]ACCOUNTALLOC!CZ640</f>
        <v>0</v>
      </c>
      <c r="DA654" s="697">
        <f>[52]ACCOUNTALLOC!DA640</f>
        <v>0</v>
      </c>
      <c r="DB654" s="697">
        <f>[52]ACCOUNTALLOC!DB640</f>
        <v>0</v>
      </c>
      <c r="DC654" s="697">
        <f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>[52]ACCOUNTALLOC!E655</f>
        <v>0</v>
      </c>
      <c r="F655" s="697">
        <f>[52]ACCOUNTALLOC!F655</f>
        <v>0</v>
      </c>
      <c r="G655" s="697">
        <f>[52]ACCOUNTALLOC!G655</f>
        <v>0</v>
      </c>
      <c r="H655" s="697">
        <f>[52]ACCOUNTALLOC!H655</f>
        <v>0</v>
      </c>
      <c r="I655" s="697">
        <f>[52]ACCOUNTALLOC!I655</f>
        <v>0</v>
      </c>
      <c r="J655" s="697">
        <f>[52]ACCOUNTALLOC!J655</f>
        <v>0</v>
      </c>
      <c r="K655" s="697">
        <f>[52]ACCOUNTALLOC!K655</f>
        <v>0</v>
      </c>
      <c r="M655" s="697">
        <f>[52]ACCOUNTALLOC!M655</f>
        <v>0</v>
      </c>
      <c r="N655" s="697">
        <f>[52]ACCOUNTALLOC!N655</f>
        <v>0</v>
      </c>
      <c r="O655" s="697">
        <f>[52]ACCOUNTALLOC!O655</f>
        <v>0</v>
      </c>
      <c r="P655" s="697">
        <f>[52]ACCOUNTALLOC!P655</f>
        <v>0</v>
      </c>
      <c r="Q655" s="697">
        <f>[52]ACCOUNTALLOC!Q655</f>
        <v>0</v>
      </c>
      <c r="R655" s="697">
        <f>[52]ACCOUNTALLOC!R655</f>
        <v>0</v>
      </c>
      <c r="S655" s="697">
        <f>[52]ACCOUNTALLOC!S655</f>
        <v>0</v>
      </c>
      <c r="U655" s="697">
        <f>[52]ACCOUNTALLOC!U655</f>
        <v>0</v>
      </c>
      <c r="V655" s="697">
        <f>[52]ACCOUNTALLOC!V655</f>
        <v>0</v>
      </c>
      <c r="W655" s="697">
        <f>[52]ACCOUNTALLOC!W655</f>
        <v>0</v>
      </c>
      <c r="X655" s="697">
        <f>[52]ACCOUNTALLOC!X655</f>
        <v>0</v>
      </c>
      <c r="Y655" s="697">
        <f>[52]ACCOUNTALLOC!Y655</f>
        <v>0</v>
      </c>
      <c r="Z655" s="697">
        <f>[52]ACCOUNTALLOC!Z655</f>
        <v>0</v>
      </c>
      <c r="AA655" s="697">
        <f>[52]ACCOUNTALLOC!AA655</f>
        <v>0</v>
      </c>
      <c r="AC655" s="697">
        <f>[52]ACCOUNTALLOC!AC655</f>
        <v>0</v>
      </c>
      <c r="AD655" s="697">
        <f>[52]ACCOUNTALLOC!AD655</f>
        <v>0</v>
      </c>
      <c r="AE655" s="697">
        <f>[52]ACCOUNTALLOC!AE655</f>
        <v>0</v>
      </c>
      <c r="AF655" s="697">
        <f>[52]ACCOUNTALLOC!AF655</f>
        <v>0</v>
      </c>
      <c r="AG655" s="697">
        <f>[52]ACCOUNTALLOC!AG655</f>
        <v>0</v>
      </c>
      <c r="AH655" s="697">
        <f>[52]ACCOUNTALLOC!AH655</f>
        <v>0</v>
      </c>
      <c r="AI655" s="697">
        <f>[52]ACCOUNTALLOC!AI655</f>
        <v>0</v>
      </c>
      <c r="AK655" s="697">
        <f>[52]ACCOUNTALLOC!AK655</f>
        <v>0</v>
      </c>
      <c r="AL655" s="697">
        <f>[52]ACCOUNTALLOC!AL655</f>
        <v>0</v>
      </c>
      <c r="AM655" s="697">
        <f>[52]ACCOUNTALLOC!AM655</f>
        <v>0</v>
      </c>
      <c r="AN655" s="697">
        <f>[52]ACCOUNTALLOC!AN655</f>
        <v>0</v>
      </c>
      <c r="AO655" s="697">
        <f>[52]ACCOUNTALLOC!AO655</f>
        <v>0</v>
      </c>
      <c r="AP655" s="697">
        <f>[52]ACCOUNTALLOC!AP655</f>
        <v>0</v>
      </c>
      <c r="AQ655" s="697">
        <f>[52]ACCOUNTALLOC!AQ655</f>
        <v>0</v>
      </c>
      <c r="AS655" s="697">
        <f>[52]ACCOUNTALLOC!AS655</f>
        <v>0</v>
      </c>
      <c r="AT655" s="697">
        <f>[52]ACCOUNTALLOC!AT655</f>
        <v>0</v>
      </c>
      <c r="AU655" s="697">
        <f>[52]ACCOUNTALLOC!AU655</f>
        <v>0</v>
      </c>
      <c r="AV655" s="697">
        <f>[52]ACCOUNTALLOC!AV655</f>
        <v>0</v>
      </c>
      <c r="AW655" s="697">
        <f>[52]ACCOUNTALLOC!AW655</f>
        <v>0</v>
      </c>
      <c r="AX655" s="697">
        <f>[52]ACCOUNTALLOC!AX655</f>
        <v>0</v>
      </c>
      <c r="AY655" s="697">
        <f>[52]ACCOUNTALLOC!AY655</f>
        <v>0</v>
      </c>
      <c r="BA655" s="697">
        <f>[52]ACCOUNTALLOC!BA655</f>
        <v>0</v>
      </c>
      <c r="BB655" s="697">
        <f>[52]ACCOUNTALLOC!BB655</f>
        <v>0</v>
      </c>
      <c r="BC655" s="697">
        <f>[52]ACCOUNTALLOC!BC655</f>
        <v>0</v>
      </c>
      <c r="BD655" s="697">
        <f>[52]ACCOUNTALLOC!BD655</f>
        <v>0</v>
      </c>
      <c r="BE655" s="697">
        <f>[52]ACCOUNTALLOC!BE655</f>
        <v>0</v>
      </c>
      <c r="BF655" s="697">
        <f>[52]ACCOUNTALLOC!BF655</f>
        <v>0</v>
      </c>
      <c r="BG655" s="697">
        <f>[52]ACCOUNTALLOC!BG655</f>
        <v>0</v>
      </c>
      <c r="BI655" s="697">
        <f>[52]ACCOUNTALLOC!BI655</f>
        <v>0</v>
      </c>
      <c r="BJ655" s="697">
        <f>[52]ACCOUNTALLOC!BJ655</f>
        <v>0</v>
      </c>
      <c r="BK655" s="697">
        <f>[52]ACCOUNTALLOC!BK655</f>
        <v>0</v>
      </c>
      <c r="BL655" s="697">
        <f>[52]ACCOUNTALLOC!BL655</f>
        <v>0</v>
      </c>
      <c r="BM655" s="697">
        <f>[52]ACCOUNTALLOC!BM655</f>
        <v>0</v>
      </c>
      <c r="BN655" s="697">
        <f>[52]ACCOUNTALLOC!BN655</f>
        <v>0</v>
      </c>
      <c r="BO655" s="697">
        <f>[52]ACCOUNTALLOC!BO655</f>
        <v>0</v>
      </c>
      <c r="BQ655" s="697">
        <f>[52]ACCOUNTALLOC!BQ655</f>
        <v>0</v>
      </c>
      <c r="BR655" s="697">
        <f>[52]ACCOUNTALLOC!BR655</f>
        <v>0</v>
      </c>
      <c r="BS655" s="697">
        <f>[52]ACCOUNTALLOC!BS655</f>
        <v>0</v>
      </c>
      <c r="BT655" s="697">
        <f>[52]ACCOUNTALLOC!BT655</f>
        <v>0</v>
      </c>
      <c r="BU655" s="697">
        <f>[52]ACCOUNTALLOC!BU655</f>
        <v>0</v>
      </c>
      <c r="BV655" s="697">
        <f>[52]ACCOUNTALLOC!BV655</f>
        <v>0</v>
      </c>
      <c r="BW655" s="697">
        <f>[52]ACCOUNTALLOC!BW655</f>
        <v>0</v>
      </c>
      <c r="BY655" s="697">
        <f>[52]ACCOUNTALLOC!BY655</f>
        <v>0</v>
      </c>
      <c r="BZ655" s="697">
        <f>[52]ACCOUNTALLOC!BZ655</f>
        <v>0</v>
      </c>
      <c r="CA655" s="697">
        <f>[52]ACCOUNTALLOC!CA655</f>
        <v>0</v>
      </c>
      <c r="CB655" s="697">
        <f>[52]ACCOUNTALLOC!CB655</f>
        <v>0</v>
      </c>
      <c r="CC655" s="697">
        <f>[52]ACCOUNTALLOC!CC655</f>
        <v>0</v>
      </c>
      <c r="CD655" s="697">
        <f>[52]ACCOUNTALLOC!CD655</f>
        <v>0</v>
      </c>
      <c r="CE655" s="697">
        <f>[52]ACCOUNTALLOC!CE655</f>
        <v>0</v>
      </c>
      <c r="CG655" s="697">
        <f>[52]ACCOUNTALLOC!CG655</f>
        <v>0</v>
      </c>
      <c r="CH655" s="697">
        <f>[52]ACCOUNTALLOC!CH655</f>
        <v>0</v>
      </c>
      <c r="CI655" s="697">
        <f>[52]ACCOUNTALLOC!CI655</f>
        <v>0</v>
      </c>
      <c r="CJ655" s="697">
        <f>[52]ACCOUNTALLOC!CJ655</f>
        <v>0</v>
      </c>
      <c r="CK655" s="697">
        <f>[52]ACCOUNTALLOC!CK655</f>
        <v>0</v>
      </c>
      <c r="CL655" s="697">
        <f>[52]ACCOUNTALLOC!CL655</f>
        <v>0</v>
      </c>
      <c r="CM655" s="697">
        <f>[52]ACCOUNTALLOC!CM655</f>
        <v>0</v>
      </c>
      <c r="CN655" s="698">
        <f>[52]ACCOUNTALLOC!CN655</f>
        <v>0</v>
      </c>
      <c r="CO655" s="697">
        <f>[52]ACCOUNTALLOC!CO655</f>
        <v>0</v>
      </c>
      <c r="CP655" s="697">
        <f>[52]ACCOUNTALLOC!CP655</f>
        <v>0</v>
      </c>
      <c r="CQ655" s="697">
        <f>[52]ACCOUNTALLOC!CQ655</f>
        <v>0</v>
      </c>
      <c r="CR655" s="697">
        <f>[52]ACCOUNTALLOC!CR655</f>
        <v>0</v>
      </c>
      <c r="CS655" s="697">
        <f>[52]ACCOUNTALLOC!CS655</f>
        <v>0</v>
      </c>
      <c r="CT655" s="697">
        <f>[52]ACCOUNTALLOC!CT655</f>
        <v>0</v>
      </c>
      <c r="CU655" s="697">
        <f>[52]ACCOUNTALLOC!CU655</f>
        <v>0</v>
      </c>
      <c r="CW655" s="697">
        <f>[52]ACCOUNTALLOC!CW641</f>
        <v>0</v>
      </c>
      <c r="CX655" s="697">
        <f>[52]ACCOUNTALLOC!CX641</f>
        <v>0</v>
      </c>
      <c r="CY655" s="697">
        <f>[52]ACCOUNTALLOC!CY641</f>
        <v>0</v>
      </c>
      <c r="CZ655" s="697">
        <f>[52]ACCOUNTALLOC!CZ641</f>
        <v>0</v>
      </c>
      <c r="DA655" s="697">
        <f>[52]ACCOUNTALLOC!DA641</f>
        <v>0</v>
      </c>
      <c r="DB655" s="697">
        <f>[52]ACCOUNTALLOC!DB641</f>
        <v>0</v>
      </c>
      <c r="DC655" s="697">
        <f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>[52]ACCOUNTALLOC!E656</f>
        <v>0</v>
      </c>
      <c r="F656" s="697">
        <f>[52]ACCOUNTALLOC!F656</f>
        <v>0</v>
      </c>
      <c r="G656" s="697">
        <f>[52]ACCOUNTALLOC!G656</f>
        <v>0</v>
      </c>
      <c r="H656" s="697">
        <f>[52]ACCOUNTALLOC!H656</f>
        <v>0</v>
      </c>
      <c r="I656" s="697">
        <f>[52]ACCOUNTALLOC!I656</f>
        <v>0</v>
      </c>
      <c r="J656" s="697">
        <f>[52]ACCOUNTALLOC!J656</f>
        <v>0</v>
      </c>
      <c r="K656" s="697">
        <f>[52]ACCOUNTALLOC!K656</f>
        <v>0</v>
      </c>
      <c r="M656" s="697">
        <f>[52]ACCOUNTALLOC!M656</f>
        <v>0</v>
      </c>
      <c r="N656" s="697">
        <f>[52]ACCOUNTALLOC!N656</f>
        <v>0</v>
      </c>
      <c r="O656" s="697">
        <f>[52]ACCOUNTALLOC!O656</f>
        <v>0</v>
      </c>
      <c r="P656" s="697">
        <f>[52]ACCOUNTALLOC!P656</f>
        <v>0</v>
      </c>
      <c r="Q656" s="697">
        <f>[52]ACCOUNTALLOC!Q656</f>
        <v>0</v>
      </c>
      <c r="R656" s="697">
        <f>[52]ACCOUNTALLOC!R656</f>
        <v>0</v>
      </c>
      <c r="S656" s="697">
        <f>[52]ACCOUNTALLOC!S656</f>
        <v>0</v>
      </c>
      <c r="U656" s="697">
        <f>[52]ACCOUNTALLOC!U656</f>
        <v>0</v>
      </c>
      <c r="V656" s="697">
        <f>[52]ACCOUNTALLOC!V656</f>
        <v>0</v>
      </c>
      <c r="W656" s="697">
        <f>[52]ACCOUNTALLOC!W656</f>
        <v>0</v>
      </c>
      <c r="X656" s="697">
        <f>[52]ACCOUNTALLOC!X656</f>
        <v>0</v>
      </c>
      <c r="Y656" s="697">
        <f>[52]ACCOUNTALLOC!Y656</f>
        <v>0</v>
      </c>
      <c r="Z656" s="697">
        <f>[52]ACCOUNTALLOC!Z656</f>
        <v>0</v>
      </c>
      <c r="AA656" s="697">
        <f>[52]ACCOUNTALLOC!AA656</f>
        <v>0</v>
      </c>
      <c r="AC656" s="697">
        <f>[52]ACCOUNTALLOC!AC656</f>
        <v>0</v>
      </c>
      <c r="AD656" s="697">
        <f>[52]ACCOUNTALLOC!AD656</f>
        <v>0</v>
      </c>
      <c r="AE656" s="697">
        <f>[52]ACCOUNTALLOC!AE656</f>
        <v>0</v>
      </c>
      <c r="AF656" s="697">
        <f>[52]ACCOUNTALLOC!AF656</f>
        <v>0</v>
      </c>
      <c r="AG656" s="697">
        <f>[52]ACCOUNTALLOC!AG656</f>
        <v>0</v>
      </c>
      <c r="AH656" s="697">
        <f>[52]ACCOUNTALLOC!AH656</f>
        <v>0</v>
      </c>
      <c r="AI656" s="697">
        <f>[52]ACCOUNTALLOC!AI656</f>
        <v>0</v>
      </c>
      <c r="AK656" s="697">
        <f>[52]ACCOUNTALLOC!AK656</f>
        <v>0</v>
      </c>
      <c r="AL656" s="697">
        <f>[52]ACCOUNTALLOC!AL656</f>
        <v>0</v>
      </c>
      <c r="AM656" s="697">
        <f>[52]ACCOUNTALLOC!AM656</f>
        <v>0</v>
      </c>
      <c r="AN656" s="697">
        <f>[52]ACCOUNTALLOC!AN656</f>
        <v>0</v>
      </c>
      <c r="AO656" s="697">
        <f>[52]ACCOUNTALLOC!AO656</f>
        <v>0</v>
      </c>
      <c r="AP656" s="697">
        <f>[52]ACCOUNTALLOC!AP656</f>
        <v>0</v>
      </c>
      <c r="AQ656" s="697">
        <f>[52]ACCOUNTALLOC!AQ656</f>
        <v>0</v>
      </c>
      <c r="AS656" s="697">
        <f>[52]ACCOUNTALLOC!AS656</f>
        <v>0</v>
      </c>
      <c r="AT656" s="697">
        <f>[52]ACCOUNTALLOC!AT656</f>
        <v>0</v>
      </c>
      <c r="AU656" s="697">
        <f>[52]ACCOUNTALLOC!AU656</f>
        <v>0</v>
      </c>
      <c r="AV656" s="697">
        <f>[52]ACCOUNTALLOC!AV656</f>
        <v>0</v>
      </c>
      <c r="AW656" s="697">
        <f>[52]ACCOUNTALLOC!AW656</f>
        <v>0</v>
      </c>
      <c r="AX656" s="697">
        <f>[52]ACCOUNTALLOC!AX656</f>
        <v>0</v>
      </c>
      <c r="AY656" s="697">
        <f>[52]ACCOUNTALLOC!AY656</f>
        <v>0</v>
      </c>
      <c r="BA656" s="697">
        <f>[52]ACCOUNTALLOC!BA656</f>
        <v>0</v>
      </c>
      <c r="BB656" s="697">
        <f>[52]ACCOUNTALLOC!BB656</f>
        <v>0</v>
      </c>
      <c r="BC656" s="697">
        <f>[52]ACCOUNTALLOC!BC656</f>
        <v>0</v>
      </c>
      <c r="BD656" s="697">
        <f>[52]ACCOUNTALLOC!BD656</f>
        <v>0</v>
      </c>
      <c r="BE656" s="697">
        <f>[52]ACCOUNTALLOC!BE656</f>
        <v>0</v>
      </c>
      <c r="BF656" s="697">
        <f>[52]ACCOUNTALLOC!BF656</f>
        <v>0</v>
      </c>
      <c r="BG656" s="697">
        <f>[52]ACCOUNTALLOC!BG656</f>
        <v>0</v>
      </c>
      <c r="BI656" s="697">
        <f>[52]ACCOUNTALLOC!BI656</f>
        <v>0</v>
      </c>
      <c r="BJ656" s="697">
        <f>[52]ACCOUNTALLOC!BJ656</f>
        <v>0</v>
      </c>
      <c r="BK656" s="697">
        <f>[52]ACCOUNTALLOC!BK656</f>
        <v>0</v>
      </c>
      <c r="BL656" s="697">
        <f>[52]ACCOUNTALLOC!BL656</f>
        <v>0</v>
      </c>
      <c r="BM656" s="697">
        <f>[52]ACCOUNTALLOC!BM656</f>
        <v>0</v>
      </c>
      <c r="BN656" s="697">
        <f>[52]ACCOUNTALLOC!BN656</f>
        <v>0</v>
      </c>
      <c r="BO656" s="697">
        <f>[52]ACCOUNTALLOC!BO656</f>
        <v>0</v>
      </c>
      <c r="BQ656" s="697">
        <f>[52]ACCOUNTALLOC!BQ656</f>
        <v>0</v>
      </c>
      <c r="BR656" s="697">
        <f>[52]ACCOUNTALLOC!BR656</f>
        <v>0</v>
      </c>
      <c r="BS656" s="697">
        <f>[52]ACCOUNTALLOC!BS656</f>
        <v>0</v>
      </c>
      <c r="BT656" s="697">
        <f>[52]ACCOUNTALLOC!BT656</f>
        <v>0</v>
      </c>
      <c r="BU656" s="697">
        <f>[52]ACCOUNTALLOC!BU656</f>
        <v>0</v>
      </c>
      <c r="BV656" s="697">
        <f>[52]ACCOUNTALLOC!BV656</f>
        <v>0</v>
      </c>
      <c r="BW656" s="697">
        <f>[52]ACCOUNTALLOC!BW656</f>
        <v>0</v>
      </c>
      <c r="BY656" s="697">
        <f>[52]ACCOUNTALLOC!BY656</f>
        <v>0</v>
      </c>
      <c r="BZ656" s="697">
        <f>[52]ACCOUNTALLOC!BZ656</f>
        <v>0</v>
      </c>
      <c r="CA656" s="697">
        <f>[52]ACCOUNTALLOC!CA656</f>
        <v>0</v>
      </c>
      <c r="CB656" s="697">
        <f>[52]ACCOUNTALLOC!CB656</f>
        <v>0</v>
      </c>
      <c r="CC656" s="697">
        <f>[52]ACCOUNTALLOC!CC656</f>
        <v>0</v>
      </c>
      <c r="CD656" s="697">
        <f>[52]ACCOUNTALLOC!CD656</f>
        <v>0</v>
      </c>
      <c r="CE656" s="697">
        <f>[52]ACCOUNTALLOC!CE656</f>
        <v>0</v>
      </c>
      <c r="CG656" s="697">
        <f>[52]ACCOUNTALLOC!CG656</f>
        <v>0</v>
      </c>
      <c r="CH656" s="697">
        <f>[52]ACCOUNTALLOC!CH656</f>
        <v>0</v>
      </c>
      <c r="CI656" s="697">
        <f>[52]ACCOUNTALLOC!CI656</f>
        <v>0</v>
      </c>
      <c r="CJ656" s="697">
        <f>[52]ACCOUNTALLOC!CJ656</f>
        <v>0</v>
      </c>
      <c r="CK656" s="697">
        <f>[52]ACCOUNTALLOC!CK656</f>
        <v>0</v>
      </c>
      <c r="CL656" s="697">
        <f>[52]ACCOUNTALLOC!CL656</f>
        <v>0</v>
      </c>
      <c r="CM656" s="697">
        <f>[52]ACCOUNTALLOC!CM656</f>
        <v>0</v>
      </c>
      <c r="CN656" s="698">
        <f>[52]ACCOUNTALLOC!CN656</f>
        <v>0</v>
      </c>
      <c r="CO656" s="697">
        <f>[52]ACCOUNTALLOC!CO656</f>
        <v>0</v>
      </c>
      <c r="CP656" s="697">
        <f>[52]ACCOUNTALLOC!CP656</f>
        <v>0</v>
      </c>
      <c r="CQ656" s="697">
        <f>[52]ACCOUNTALLOC!CQ656</f>
        <v>0</v>
      </c>
      <c r="CR656" s="697">
        <f>[52]ACCOUNTALLOC!CR656</f>
        <v>0</v>
      </c>
      <c r="CS656" s="697">
        <f>[52]ACCOUNTALLOC!CS656</f>
        <v>0</v>
      </c>
      <c r="CT656" s="697">
        <f>[52]ACCOUNTALLOC!CT656</f>
        <v>0</v>
      </c>
      <c r="CU656" s="697">
        <f>[52]ACCOUNTALLOC!CU656</f>
        <v>0</v>
      </c>
      <c r="CW656" s="697">
        <f>[52]ACCOUNTALLOC!CW642</f>
        <v>0</v>
      </c>
      <c r="CX656" s="697">
        <f>[52]ACCOUNTALLOC!CX642</f>
        <v>0</v>
      </c>
      <c r="CY656" s="697">
        <f>[52]ACCOUNTALLOC!CY642</f>
        <v>0</v>
      </c>
      <c r="CZ656" s="697">
        <f>[52]ACCOUNTALLOC!CZ642</f>
        <v>0</v>
      </c>
      <c r="DA656" s="697">
        <f>[52]ACCOUNTALLOC!DA642</f>
        <v>0</v>
      </c>
      <c r="DB656" s="697">
        <f>[52]ACCOUNTALLOC!DB642</f>
        <v>0</v>
      </c>
      <c r="DC656" s="697">
        <f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>[52]ACCOUNTALLOC!E657</f>
        <v>0</v>
      </c>
      <c r="F657" s="697">
        <f>[52]ACCOUNTALLOC!F657</f>
        <v>0</v>
      </c>
      <c r="G657" s="697">
        <f>[52]ACCOUNTALLOC!G657</f>
        <v>0</v>
      </c>
      <c r="H657" s="697">
        <f>[52]ACCOUNTALLOC!H657</f>
        <v>0</v>
      </c>
      <c r="I657" s="697">
        <f>[52]ACCOUNTALLOC!I657</f>
        <v>0</v>
      </c>
      <c r="J657" s="697">
        <f>[52]ACCOUNTALLOC!J657</f>
        <v>0</v>
      </c>
      <c r="K657" s="697">
        <f>[52]ACCOUNTALLOC!K657</f>
        <v>0</v>
      </c>
      <c r="M657" s="697">
        <f>[52]ACCOUNTALLOC!M657</f>
        <v>0</v>
      </c>
      <c r="N657" s="697">
        <f>[52]ACCOUNTALLOC!N657</f>
        <v>0</v>
      </c>
      <c r="O657" s="697">
        <f>[52]ACCOUNTALLOC!O657</f>
        <v>0</v>
      </c>
      <c r="P657" s="697">
        <f>[52]ACCOUNTALLOC!P657</f>
        <v>0</v>
      </c>
      <c r="Q657" s="697">
        <f>[52]ACCOUNTALLOC!Q657</f>
        <v>0</v>
      </c>
      <c r="R657" s="697">
        <f>[52]ACCOUNTALLOC!R657</f>
        <v>0</v>
      </c>
      <c r="S657" s="697">
        <f>[52]ACCOUNTALLOC!S657</f>
        <v>0</v>
      </c>
      <c r="U657" s="697">
        <f>[52]ACCOUNTALLOC!U657</f>
        <v>0</v>
      </c>
      <c r="V657" s="697">
        <f>[52]ACCOUNTALLOC!V657</f>
        <v>0</v>
      </c>
      <c r="W657" s="697">
        <f>[52]ACCOUNTALLOC!W657</f>
        <v>0</v>
      </c>
      <c r="X657" s="697">
        <f>[52]ACCOUNTALLOC!X657</f>
        <v>0</v>
      </c>
      <c r="Y657" s="697">
        <f>[52]ACCOUNTALLOC!Y657</f>
        <v>0</v>
      </c>
      <c r="Z657" s="697">
        <f>[52]ACCOUNTALLOC!Z657</f>
        <v>0</v>
      </c>
      <c r="AA657" s="697">
        <f>[52]ACCOUNTALLOC!AA657</f>
        <v>0</v>
      </c>
      <c r="AC657" s="697">
        <f>[52]ACCOUNTALLOC!AC657</f>
        <v>0</v>
      </c>
      <c r="AD657" s="697">
        <f>[52]ACCOUNTALLOC!AD657</f>
        <v>0</v>
      </c>
      <c r="AE657" s="697">
        <f>[52]ACCOUNTALLOC!AE657</f>
        <v>0</v>
      </c>
      <c r="AF657" s="697">
        <f>[52]ACCOUNTALLOC!AF657</f>
        <v>0</v>
      </c>
      <c r="AG657" s="697">
        <f>[52]ACCOUNTALLOC!AG657</f>
        <v>0</v>
      </c>
      <c r="AH657" s="697">
        <f>[52]ACCOUNTALLOC!AH657</f>
        <v>0</v>
      </c>
      <c r="AI657" s="697">
        <f>[52]ACCOUNTALLOC!AI657</f>
        <v>0</v>
      </c>
      <c r="AK657" s="697">
        <f>[52]ACCOUNTALLOC!AK657</f>
        <v>0</v>
      </c>
      <c r="AL657" s="697">
        <f>[52]ACCOUNTALLOC!AL657</f>
        <v>0</v>
      </c>
      <c r="AM657" s="697">
        <f>[52]ACCOUNTALLOC!AM657</f>
        <v>0</v>
      </c>
      <c r="AN657" s="697">
        <f>[52]ACCOUNTALLOC!AN657</f>
        <v>0</v>
      </c>
      <c r="AO657" s="697">
        <f>[52]ACCOUNTALLOC!AO657</f>
        <v>0</v>
      </c>
      <c r="AP657" s="697">
        <f>[52]ACCOUNTALLOC!AP657</f>
        <v>0</v>
      </c>
      <c r="AQ657" s="697">
        <f>[52]ACCOUNTALLOC!AQ657</f>
        <v>0</v>
      </c>
      <c r="AS657" s="697">
        <f>[52]ACCOUNTALLOC!AS657</f>
        <v>0</v>
      </c>
      <c r="AT657" s="697">
        <f>[52]ACCOUNTALLOC!AT657</f>
        <v>0</v>
      </c>
      <c r="AU657" s="697">
        <f>[52]ACCOUNTALLOC!AU657</f>
        <v>0</v>
      </c>
      <c r="AV657" s="697">
        <f>[52]ACCOUNTALLOC!AV657</f>
        <v>0</v>
      </c>
      <c r="AW657" s="697">
        <f>[52]ACCOUNTALLOC!AW657</f>
        <v>0</v>
      </c>
      <c r="AX657" s="697">
        <f>[52]ACCOUNTALLOC!AX657</f>
        <v>0</v>
      </c>
      <c r="AY657" s="697">
        <f>[52]ACCOUNTALLOC!AY657</f>
        <v>0</v>
      </c>
      <c r="BA657" s="697">
        <f>[52]ACCOUNTALLOC!BA657</f>
        <v>0</v>
      </c>
      <c r="BB657" s="697">
        <f>[52]ACCOUNTALLOC!BB657</f>
        <v>0</v>
      </c>
      <c r="BC657" s="697">
        <f>[52]ACCOUNTALLOC!BC657</f>
        <v>0</v>
      </c>
      <c r="BD657" s="697">
        <f>[52]ACCOUNTALLOC!BD657</f>
        <v>0</v>
      </c>
      <c r="BE657" s="697">
        <f>[52]ACCOUNTALLOC!BE657</f>
        <v>0</v>
      </c>
      <c r="BF657" s="697">
        <f>[52]ACCOUNTALLOC!BF657</f>
        <v>0</v>
      </c>
      <c r="BG657" s="697">
        <f>[52]ACCOUNTALLOC!BG657</f>
        <v>0</v>
      </c>
      <c r="BI657" s="697">
        <f>[52]ACCOUNTALLOC!BI657</f>
        <v>0</v>
      </c>
      <c r="BJ657" s="697">
        <f>[52]ACCOUNTALLOC!BJ657</f>
        <v>0</v>
      </c>
      <c r="BK657" s="697">
        <f>[52]ACCOUNTALLOC!BK657</f>
        <v>0</v>
      </c>
      <c r="BL657" s="697">
        <f>[52]ACCOUNTALLOC!BL657</f>
        <v>0</v>
      </c>
      <c r="BM657" s="697">
        <f>[52]ACCOUNTALLOC!BM657</f>
        <v>0</v>
      </c>
      <c r="BN657" s="697">
        <f>[52]ACCOUNTALLOC!BN657</f>
        <v>0</v>
      </c>
      <c r="BO657" s="697">
        <f>[52]ACCOUNTALLOC!BO657</f>
        <v>0</v>
      </c>
      <c r="BQ657" s="697">
        <f>[52]ACCOUNTALLOC!BQ657</f>
        <v>0</v>
      </c>
      <c r="BR657" s="697">
        <f>[52]ACCOUNTALLOC!BR657</f>
        <v>0</v>
      </c>
      <c r="BS657" s="697">
        <f>[52]ACCOUNTALLOC!BS657</f>
        <v>0</v>
      </c>
      <c r="BT657" s="697">
        <f>[52]ACCOUNTALLOC!BT657</f>
        <v>0</v>
      </c>
      <c r="BU657" s="697">
        <f>[52]ACCOUNTALLOC!BU657</f>
        <v>0</v>
      </c>
      <c r="BV657" s="697">
        <f>[52]ACCOUNTALLOC!BV657</f>
        <v>0</v>
      </c>
      <c r="BW657" s="697">
        <f>[52]ACCOUNTALLOC!BW657</f>
        <v>0</v>
      </c>
      <c r="BY657" s="697">
        <f>[52]ACCOUNTALLOC!BY657</f>
        <v>0</v>
      </c>
      <c r="BZ657" s="697">
        <f>[52]ACCOUNTALLOC!BZ657</f>
        <v>0</v>
      </c>
      <c r="CA657" s="697">
        <f>[52]ACCOUNTALLOC!CA657</f>
        <v>0</v>
      </c>
      <c r="CB657" s="697">
        <f>[52]ACCOUNTALLOC!CB657</f>
        <v>0</v>
      </c>
      <c r="CC657" s="697">
        <f>[52]ACCOUNTALLOC!CC657</f>
        <v>0</v>
      </c>
      <c r="CD657" s="697">
        <f>[52]ACCOUNTALLOC!CD657</f>
        <v>0</v>
      </c>
      <c r="CE657" s="697">
        <f>[52]ACCOUNTALLOC!CE657</f>
        <v>0</v>
      </c>
      <c r="CG657" s="697">
        <f>[52]ACCOUNTALLOC!CG657</f>
        <v>0</v>
      </c>
      <c r="CH657" s="697">
        <f>[52]ACCOUNTALLOC!CH657</f>
        <v>0</v>
      </c>
      <c r="CI657" s="697">
        <f>[52]ACCOUNTALLOC!CI657</f>
        <v>0</v>
      </c>
      <c r="CJ657" s="697">
        <f>[52]ACCOUNTALLOC!CJ657</f>
        <v>0</v>
      </c>
      <c r="CK657" s="697">
        <f>[52]ACCOUNTALLOC!CK657</f>
        <v>0</v>
      </c>
      <c r="CL657" s="697">
        <f>[52]ACCOUNTALLOC!CL657</f>
        <v>0</v>
      </c>
      <c r="CM657" s="697">
        <f>[52]ACCOUNTALLOC!CM657</f>
        <v>0</v>
      </c>
      <c r="CN657" s="698">
        <f>[52]ACCOUNTALLOC!CN657</f>
        <v>0</v>
      </c>
      <c r="CO657" s="697">
        <f>[52]ACCOUNTALLOC!CO657</f>
        <v>0</v>
      </c>
      <c r="CP657" s="697">
        <f>[52]ACCOUNTALLOC!CP657</f>
        <v>0</v>
      </c>
      <c r="CQ657" s="697">
        <f>[52]ACCOUNTALLOC!CQ657</f>
        <v>0</v>
      </c>
      <c r="CR657" s="697">
        <f>[52]ACCOUNTALLOC!CR657</f>
        <v>0</v>
      </c>
      <c r="CS657" s="697">
        <f>[52]ACCOUNTALLOC!CS657</f>
        <v>0</v>
      </c>
      <c r="CT657" s="697">
        <f>[52]ACCOUNTALLOC!CT657</f>
        <v>0</v>
      </c>
      <c r="CU657" s="697">
        <f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>[52]ACCOUNTALLOC!E658</f>
        <v>3847015.9864787241</v>
      </c>
      <c r="F658" s="696">
        <f>[52]ACCOUNTALLOC!F658</f>
        <v>3527900.7616054462</v>
      </c>
      <c r="G658" s="696">
        <f>[52]ACCOUNTALLOC!G658</f>
        <v>359081.72036831395</v>
      </c>
      <c r="H658" s="696">
        <f>[52]ACCOUNTALLOC!H658</f>
        <v>0</v>
      </c>
      <c r="I658" s="696">
        <f>[52]ACCOUNTALLOC!I658</f>
        <v>0</v>
      </c>
      <c r="J658" s="696">
        <f>[52]ACCOUNTALLOC!J658</f>
        <v>0</v>
      </c>
      <c r="K658" s="696">
        <f>[52]ACCOUNTALLOC!K658</f>
        <v>7733998.4684524843</v>
      </c>
      <c r="L658" s="696"/>
      <c r="M658" s="696">
        <f>[52]ACCOUNTALLOC!M658</f>
        <v>736912.01811711118</v>
      </c>
      <c r="N658" s="696">
        <f>[52]ACCOUNTALLOC!N658</f>
        <v>896398.18762118835</v>
      </c>
      <c r="O658" s="696">
        <f>[52]ACCOUNTALLOC!O658</f>
        <v>-24001.958680517255</v>
      </c>
      <c r="P658" s="696">
        <f>[52]ACCOUNTALLOC!P658</f>
        <v>0</v>
      </c>
      <c r="Q658" s="696">
        <f>[52]ACCOUNTALLOC!Q658</f>
        <v>0</v>
      </c>
      <c r="R658" s="696">
        <f>[52]ACCOUNTALLOC!R658</f>
        <v>0</v>
      </c>
      <c r="S658" s="696">
        <f>[52]ACCOUNTALLOC!S658</f>
        <v>1609308.2470577823</v>
      </c>
      <c r="T658" s="696"/>
      <c r="U658" s="696">
        <f>[52]ACCOUNTALLOC!U658</f>
        <v>656151.04910100577</v>
      </c>
      <c r="V658" s="696">
        <f>[52]ACCOUNTALLOC!V658</f>
        <v>996863.43065742683</v>
      </c>
      <c r="W658" s="696">
        <f>[52]ACCOUNTALLOC!W658</f>
        <v>13177.006101853498</v>
      </c>
      <c r="X658" s="696">
        <f>[52]ACCOUNTALLOC!X658</f>
        <v>0</v>
      </c>
      <c r="Y658" s="696">
        <f>[52]ACCOUNTALLOC!Y658</f>
        <v>0</v>
      </c>
      <c r="Z658" s="696">
        <f>[52]ACCOUNTALLOC!Z658</f>
        <v>0</v>
      </c>
      <c r="AA658" s="696">
        <f>[52]ACCOUNTALLOC!AA658</f>
        <v>1666191.485860286</v>
      </c>
      <c r="AB658" s="696"/>
      <c r="AC658" s="696">
        <f>[52]ACCOUNTALLOC!AC658</f>
        <v>299038.68482033501</v>
      </c>
      <c r="AD658" s="696">
        <f>[52]ACCOUNTALLOC!AD658</f>
        <v>643341.58342050726</v>
      </c>
      <c r="AE658" s="696">
        <f>[52]ACCOUNTALLOC!AE658</f>
        <v>2500.0587745793819</v>
      </c>
      <c r="AF658" s="696">
        <f>[52]ACCOUNTALLOC!AF658</f>
        <v>0</v>
      </c>
      <c r="AG658" s="696">
        <f>[52]ACCOUNTALLOC!AG658</f>
        <v>0</v>
      </c>
      <c r="AH658" s="696">
        <f>[52]ACCOUNTALLOC!AH658</f>
        <v>0</v>
      </c>
      <c r="AI658" s="696">
        <f>[52]ACCOUNTALLOC!AI658</f>
        <v>944880.3270154217</v>
      </c>
      <c r="AJ658" s="696"/>
      <c r="AK658" s="696">
        <f>[52]ACCOUNTALLOC!AK658</f>
        <v>234553.00300027145</v>
      </c>
      <c r="AL658" s="696">
        <f>[52]ACCOUNTALLOC!AL658</f>
        <v>447600.26760700141</v>
      </c>
      <c r="AM658" s="696">
        <f>[52]ACCOUNTALLOC!AM658</f>
        <v>28632.441543831555</v>
      </c>
      <c r="AN658" s="696">
        <f>[52]ACCOUNTALLOC!AN658</f>
        <v>0</v>
      </c>
      <c r="AO658" s="696">
        <f>[52]ACCOUNTALLOC!AO658</f>
        <v>0</v>
      </c>
      <c r="AP658" s="696">
        <f>[52]ACCOUNTALLOC!AP658</f>
        <v>0</v>
      </c>
      <c r="AQ658" s="696">
        <f>[52]ACCOUNTALLOC!AQ658</f>
        <v>710785.71215110447</v>
      </c>
      <c r="AR658" s="696"/>
      <c r="AS658" s="696">
        <f>[52]ACCOUNTALLOC!AS658</f>
        <v>2290.6575842435313</v>
      </c>
      <c r="AT658" s="696">
        <f>[52]ACCOUNTALLOC!AT658</f>
        <v>1413.3463483968962</v>
      </c>
      <c r="AU658" s="696">
        <f>[52]ACCOUNTALLOC!AU658</f>
        <v>88.711699797795319</v>
      </c>
      <c r="AV658" s="696">
        <f>[52]ACCOUNTALLOC!AV658</f>
        <v>0</v>
      </c>
      <c r="AW658" s="696">
        <f>[52]ACCOUNTALLOC!AW658</f>
        <v>0</v>
      </c>
      <c r="AX658" s="696">
        <f>[52]ACCOUNTALLOC!AX658</f>
        <v>0</v>
      </c>
      <c r="AY658" s="696">
        <f>[52]ACCOUNTALLOC!AY658</f>
        <v>3792.7156324382231</v>
      </c>
      <c r="AZ658" s="696"/>
      <c r="BA658" s="696">
        <f>[52]ACCOUNTALLOC!BA658</f>
        <v>43942.303567714647</v>
      </c>
      <c r="BB658" s="696">
        <f>[52]ACCOUNTALLOC!BB658</f>
        <v>39007.673413670243</v>
      </c>
      <c r="BC658" s="696">
        <f>[52]ACCOUNTALLOC!BC658</f>
        <v>8870.2365269175934</v>
      </c>
      <c r="BD658" s="696">
        <f>[52]ACCOUNTALLOC!BD658</f>
        <v>0</v>
      </c>
      <c r="BE658" s="696">
        <f>[52]ACCOUNTALLOC!BE658</f>
        <v>0</v>
      </c>
      <c r="BF658" s="696">
        <f>[52]ACCOUNTALLOC!BF658</f>
        <v>0</v>
      </c>
      <c r="BG658" s="696">
        <f>[52]ACCOUNTALLOC!BG658</f>
        <v>91820.213508302477</v>
      </c>
      <c r="BH658" s="696"/>
      <c r="BI658" s="696">
        <f>[52]ACCOUNTALLOC!BI658</f>
        <v>67583.886341111356</v>
      </c>
      <c r="BJ658" s="696">
        <f>[52]ACCOUNTALLOC!BJ658</f>
        <v>24705.466878345524</v>
      </c>
      <c r="BK658" s="696">
        <f>[52]ACCOUNTALLOC!BK658</f>
        <v>1951.8216418278244</v>
      </c>
      <c r="BL658" s="696">
        <f>[52]ACCOUNTALLOC!BL658</f>
        <v>0</v>
      </c>
      <c r="BM658" s="696">
        <f>[52]ACCOUNTALLOC!BM658</f>
        <v>0</v>
      </c>
      <c r="BN658" s="696">
        <f>[52]ACCOUNTALLOC!BN658</f>
        <v>0</v>
      </c>
      <c r="BO658" s="696">
        <f>[52]ACCOUNTALLOC!BO658</f>
        <v>94241.1748612847</v>
      </c>
      <c r="BP658" s="696"/>
      <c r="BQ658" s="696">
        <f>[52]ACCOUNTALLOC!BQ658</f>
        <v>40912.451445613391</v>
      </c>
      <c r="BR658" s="696">
        <f>[52]ACCOUNTALLOC!BR658</f>
        <v>193739.59462906045</v>
      </c>
      <c r="BS658" s="696">
        <f>[52]ACCOUNTALLOC!BS658</f>
        <v>1372.4174288941854</v>
      </c>
      <c r="BT658" s="696">
        <f>[52]ACCOUNTALLOC!BT658</f>
        <v>0</v>
      </c>
      <c r="BU658" s="696">
        <f>[52]ACCOUNTALLOC!BU658</f>
        <v>0</v>
      </c>
      <c r="BV658" s="696">
        <f>[52]ACCOUNTALLOC!BV658</f>
        <v>0</v>
      </c>
      <c r="BW658" s="696">
        <f>[52]ACCOUNTALLOC!BW658</f>
        <v>236024.463503568</v>
      </c>
      <c r="BX658" s="696"/>
      <c r="BY658" s="696">
        <f>[52]ACCOUNTALLOC!BY658</f>
        <v>17064.76988705332</v>
      </c>
      <c r="BZ658" s="696">
        <f>[52]ACCOUNTALLOC!BZ658</f>
        <v>145809.62699832828</v>
      </c>
      <c r="CA658" s="696">
        <f>[52]ACCOUNTALLOC!CA658</f>
        <v>2255.453911383901</v>
      </c>
      <c r="CB658" s="696">
        <f>[52]ACCOUNTALLOC!CB658</f>
        <v>0</v>
      </c>
      <c r="CC658" s="696">
        <f>[52]ACCOUNTALLOC!CC658</f>
        <v>0</v>
      </c>
      <c r="CD658" s="696">
        <f>[52]ACCOUNTALLOC!CD658</f>
        <v>0</v>
      </c>
      <c r="CE658" s="696">
        <f>[52]ACCOUNTALLOC!CE658</f>
        <v>165129.8507967655</v>
      </c>
      <c r="CF658" s="696"/>
      <c r="CG658" s="696">
        <f>[52]ACCOUNTALLOC!CG658</f>
        <v>29957.974543486511</v>
      </c>
      <c r="CH658" s="696">
        <f>[52]ACCOUNTALLOC!CH658</f>
        <v>23328.649044225869</v>
      </c>
      <c r="CI658" s="696">
        <f>[52]ACCOUNTALLOC!CI658</f>
        <v>89065.314773590682</v>
      </c>
      <c r="CJ658" s="696">
        <f>[52]ACCOUNTALLOC!CJ658</f>
        <v>0</v>
      </c>
      <c r="CK658" s="696">
        <f>[52]ACCOUNTALLOC!CK658</f>
        <v>0</v>
      </c>
      <c r="CL658" s="696">
        <f>[52]ACCOUNTALLOC!CL658</f>
        <v>0</v>
      </c>
      <c r="CM658" s="696">
        <f>[52]ACCOUNTALLOC!CM658</f>
        <v>142351.93836130307</v>
      </c>
      <c r="CN658" s="696">
        <f>[52]ACCOUNTALLOC!CN658</f>
        <v>0</v>
      </c>
      <c r="CO658" s="696">
        <f>[52]ACCOUNTALLOC!CO658</f>
        <v>2131.6397952115231</v>
      </c>
      <c r="CP658" s="696">
        <f>[52]ACCOUNTALLOC!CP658</f>
        <v>2283.1459060122261</v>
      </c>
      <c r="CQ658" s="696">
        <f>[52]ACCOUNTALLOC!CQ658</f>
        <v>20.282583965975146</v>
      </c>
      <c r="CR658" s="696">
        <f>[52]ACCOUNTALLOC!CR658</f>
        <v>0</v>
      </c>
      <c r="CS658" s="696">
        <f>[52]ACCOUNTALLOC!CS658</f>
        <v>0</v>
      </c>
      <c r="CT658" s="696">
        <f>[52]ACCOUNTALLOC!CT658</f>
        <v>0</v>
      </c>
      <c r="CU658" s="696">
        <f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40625" defaultRowHeight="11.25" outlineLevelRow="1"/>
  <cols>
    <col min="1" max="1" width="12.85546875" style="6" customWidth="1"/>
    <col min="2" max="2" width="41.28515625" style="2" bestFit="1" customWidth="1"/>
    <col min="3" max="3" width="11.28515625" style="2" bestFit="1" customWidth="1"/>
    <col min="4" max="4" width="14" style="2" customWidth="1"/>
    <col min="5" max="5" width="12" style="2" bestFit="1" customWidth="1"/>
    <col min="6" max="6" width="10.42578125" style="2" bestFit="1" customWidth="1"/>
    <col min="7" max="7" width="14" style="2" customWidth="1"/>
    <col min="8" max="8" width="1.42578125" style="2" customWidth="1"/>
    <col min="9" max="9" width="15.28515625" style="2" bestFit="1" customWidth="1"/>
    <col min="10" max="10" width="7.28515625" style="2" bestFit="1" customWidth="1"/>
    <col min="11" max="11" width="8.28515625" style="2" bestFit="1" customWidth="1"/>
    <col min="12" max="12" width="8.42578125" style="2" bestFit="1" customWidth="1"/>
    <col min="13" max="13" width="8.5703125" style="2" bestFit="1" customWidth="1"/>
    <col min="14" max="16" width="1.7109375" style="2" hidden="1" customWidth="1"/>
    <col min="17" max="17" width="6.7109375" style="2" hidden="1" customWidth="1"/>
    <col min="18" max="18" width="9.42578125" style="2" bestFit="1" customWidth="1"/>
    <col min="19" max="100" width="9.140625" style="2"/>
    <col min="101" max="101" width="11.85546875" style="2" customWidth="1"/>
    <col min="102" max="102" width="53.42578125" style="2" bestFit="1" customWidth="1"/>
    <col min="103" max="103" width="14.7109375" style="2" bestFit="1" customWidth="1"/>
    <col min="104" max="104" width="23.5703125" style="2" bestFit="1" customWidth="1"/>
    <col min="105" max="106" width="13.28515625" style="2" bestFit="1" customWidth="1"/>
    <col min="107" max="107" width="20.140625" style="2" bestFit="1" customWidth="1"/>
    <col min="108" max="108" width="5.140625" style="2" customWidth="1"/>
    <col min="109" max="109" width="19.28515625" style="2" bestFit="1" customWidth="1"/>
    <col min="110" max="110" width="9" style="2" bestFit="1" customWidth="1"/>
    <col min="111" max="111" width="10.7109375" style="2" bestFit="1" customWidth="1"/>
    <col min="112" max="112" width="10.5703125" style="2" bestFit="1" customWidth="1"/>
    <col min="113" max="113" width="11" style="2" bestFit="1" customWidth="1"/>
    <col min="114" max="116" width="2.140625" style="2" bestFit="1" customWidth="1"/>
    <col min="117" max="117" width="3.140625" style="2" customWidth="1"/>
    <col min="118" max="118" width="12.28515625" style="2" bestFit="1" customWidth="1"/>
    <col min="119" max="119" width="3" style="2" customWidth="1"/>
    <col min="120" max="120" width="14" style="2" bestFit="1" customWidth="1"/>
    <col min="121" max="356" width="9.140625" style="2"/>
    <col min="357" max="357" width="11.85546875" style="2" customWidth="1"/>
    <col min="358" max="358" width="53.42578125" style="2" bestFit="1" customWidth="1"/>
    <col min="359" max="359" width="14.7109375" style="2" bestFit="1" customWidth="1"/>
    <col min="360" max="360" width="23.5703125" style="2" bestFit="1" customWidth="1"/>
    <col min="361" max="362" width="13.28515625" style="2" bestFit="1" customWidth="1"/>
    <col min="363" max="363" width="20.140625" style="2" bestFit="1" customWidth="1"/>
    <col min="364" max="364" width="5.140625" style="2" customWidth="1"/>
    <col min="365" max="365" width="19.28515625" style="2" bestFit="1" customWidth="1"/>
    <col min="366" max="366" width="9" style="2" bestFit="1" customWidth="1"/>
    <col min="367" max="367" width="10.7109375" style="2" bestFit="1" customWidth="1"/>
    <col min="368" max="368" width="10.5703125" style="2" bestFit="1" customWidth="1"/>
    <col min="369" max="369" width="11" style="2" bestFit="1" customWidth="1"/>
    <col min="370" max="372" width="2.140625" style="2" bestFit="1" customWidth="1"/>
    <col min="373" max="373" width="3.140625" style="2" customWidth="1"/>
    <col min="374" max="374" width="12.28515625" style="2" bestFit="1" customWidth="1"/>
    <col min="375" max="375" width="3" style="2" customWidth="1"/>
    <col min="376" max="376" width="14" style="2" bestFit="1" customWidth="1"/>
    <col min="377" max="612" width="9.140625" style="2"/>
    <col min="613" max="613" width="11.85546875" style="2" customWidth="1"/>
    <col min="614" max="614" width="53.42578125" style="2" bestFit="1" customWidth="1"/>
    <col min="615" max="615" width="14.7109375" style="2" bestFit="1" customWidth="1"/>
    <col min="616" max="616" width="23.5703125" style="2" bestFit="1" customWidth="1"/>
    <col min="617" max="618" width="13.28515625" style="2" bestFit="1" customWidth="1"/>
    <col min="619" max="619" width="20.140625" style="2" bestFit="1" customWidth="1"/>
    <col min="620" max="620" width="5.140625" style="2" customWidth="1"/>
    <col min="621" max="621" width="19.28515625" style="2" bestFit="1" customWidth="1"/>
    <col min="622" max="622" width="9" style="2" bestFit="1" customWidth="1"/>
    <col min="623" max="623" width="10.7109375" style="2" bestFit="1" customWidth="1"/>
    <col min="624" max="624" width="10.5703125" style="2" bestFit="1" customWidth="1"/>
    <col min="625" max="625" width="11" style="2" bestFit="1" customWidth="1"/>
    <col min="626" max="628" width="2.140625" style="2" bestFit="1" customWidth="1"/>
    <col min="629" max="629" width="3.140625" style="2" customWidth="1"/>
    <col min="630" max="630" width="12.28515625" style="2" bestFit="1" customWidth="1"/>
    <col min="631" max="631" width="3" style="2" customWidth="1"/>
    <col min="632" max="632" width="14" style="2" bestFit="1" customWidth="1"/>
    <col min="633" max="868" width="9.140625" style="2"/>
    <col min="869" max="869" width="11.85546875" style="2" customWidth="1"/>
    <col min="870" max="870" width="53.42578125" style="2" bestFit="1" customWidth="1"/>
    <col min="871" max="871" width="14.7109375" style="2" bestFit="1" customWidth="1"/>
    <col min="872" max="872" width="23.5703125" style="2" bestFit="1" customWidth="1"/>
    <col min="873" max="874" width="13.28515625" style="2" bestFit="1" customWidth="1"/>
    <col min="875" max="875" width="20.140625" style="2" bestFit="1" customWidth="1"/>
    <col min="876" max="876" width="5.140625" style="2" customWidth="1"/>
    <col min="877" max="877" width="19.28515625" style="2" bestFit="1" customWidth="1"/>
    <col min="878" max="878" width="9" style="2" bestFit="1" customWidth="1"/>
    <col min="879" max="879" width="10.7109375" style="2" bestFit="1" customWidth="1"/>
    <col min="880" max="880" width="10.5703125" style="2" bestFit="1" customWidth="1"/>
    <col min="881" max="881" width="11" style="2" bestFit="1" customWidth="1"/>
    <col min="882" max="884" width="2.140625" style="2" bestFit="1" customWidth="1"/>
    <col min="885" max="885" width="3.140625" style="2" customWidth="1"/>
    <col min="886" max="886" width="12.28515625" style="2" bestFit="1" customWidth="1"/>
    <col min="887" max="887" width="3" style="2" customWidth="1"/>
    <col min="888" max="888" width="14" style="2" bestFit="1" customWidth="1"/>
    <col min="889" max="1124" width="9.140625" style="2"/>
    <col min="1125" max="1125" width="11.85546875" style="2" customWidth="1"/>
    <col min="1126" max="1126" width="53.42578125" style="2" bestFit="1" customWidth="1"/>
    <col min="1127" max="1127" width="14.7109375" style="2" bestFit="1" customWidth="1"/>
    <col min="1128" max="1128" width="23.5703125" style="2" bestFit="1" customWidth="1"/>
    <col min="1129" max="1130" width="13.28515625" style="2" bestFit="1" customWidth="1"/>
    <col min="1131" max="1131" width="20.140625" style="2" bestFit="1" customWidth="1"/>
    <col min="1132" max="1132" width="5.140625" style="2" customWidth="1"/>
    <col min="1133" max="1133" width="19.28515625" style="2" bestFit="1" customWidth="1"/>
    <col min="1134" max="1134" width="9" style="2" bestFit="1" customWidth="1"/>
    <col min="1135" max="1135" width="10.7109375" style="2" bestFit="1" customWidth="1"/>
    <col min="1136" max="1136" width="10.5703125" style="2" bestFit="1" customWidth="1"/>
    <col min="1137" max="1137" width="11" style="2" bestFit="1" customWidth="1"/>
    <col min="1138" max="1140" width="2.140625" style="2" bestFit="1" customWidth="1"/>
    <col min="1141" max="1141" width="3.140625" style="2" customWidth="1"/>
    <col min="1142" max="1142" width="12.28515625" style="2" bestFit="1" customWidth="1"/>
    <col min="1143" max="1143" width="3" style="2" customWidth="1"/>
    <col min="1144" max="1144" width="14" style="2" bestFit="1" customWidth="1"/>
    <col min="1145" max="1380" width="9.140625" style="2"/>
    <col min="1381" max="1381" width="11.85546875" style="2" customWidth="1"/>
    <col min="1382" max="1382" width="53.42578125" style="2" bestFit="1" customWidth="1"/>
    <col min="1383" max="1383" width="14.7109375" style="2" bestFit="1" customWidth="1"/>
    <col min="1384" max="1384" width="23.5703125" style="2" bestFit="1" customWidth="1"/>
    <col min="1385" max="1386" width="13.28515625" style="2" bestFit="1" customWidth="1"/>
    <col min="1387" max="1387" width="20.140625" style="2" bestFit="1" customWidth="1"/>
    <col min="1388" max="1388" width="5.140625" style="2" customWidth="1"/>
    <col min="1389" max="1389" width="19.28515625" style="2" bestFit="1" customWidth="1"/>
    <col min="1390" max="1390" width="9" style="2" bestFit="1" customWidth="1"/>
    <col min="1391" max="1391" width="10.7109375" style="2" bestFit="1" customWidth="1"/>
    <col min="1392" max="1392" width="10.5703125" style="2" bestFit="1" customWidth="1"/>
    <col min="1393" max="1393" width="11" style="2" bestFit="1" customWidth="1"/>
    <col min="1394" max="1396" width="2.140625" style="2" bestFit="1" customWidth="1"/>
    <col min="1397" max="1397" width="3.140625" style="2" customWidth="1"/>
    <col min="1398" max="1398" width="12.28515625" style="2" bestFit="1" customWidth="1"/>
    <col min="1399" max="1399" width="3" style="2" customWidth="1"/>
    <col min="1400" max="1400" width="14" style="2" bestFit="1" customWidth="1"/>
    <col min="1401" max="1636" width="9.140625" style="2"/>
    <col min="1637" max="1637" width="11.85546875" style="2" customWidth="1"/>
    <col min="1638" max="1638" width="53.42578125" style="2" bestFit="1" customWidth="1"/>
    <col min="1639" max="1639" width="14.7109375" style="2" bestFit="1" customWidth="1"/>
    <col min="1640" max="1640" width="23.5703125" style="2" bestFit="1" customWidth="1"/>
    <col min="1641" max="1642" width="13.28515625" style="2" bestFit="1" customWidth="1"/>
    <col min="1643" max="1643" width="20.140625" style="2" bestFit="1" customWidth="1"/>
    <col min="1644" max="1644" width="5.140625" style="2" customWidth="1"/>
    <col min="1645" max="1645" width="19.28515625" style="2" bestFit="1" customWidth="1"/>
    <col min="1646" max="1646" width="9" style="2" bestFit="1" customWidth="1"/>
    <col min="1647" max="1647" width="10.7109375" style="2" bestFit="1" customWidth="1"/>
    <col min="1648" max="1648" width="10.5703125" style="2" bestFit="1" customWidth="1"/>
    <col min="1649" max="1649" width="11" style="2" bestFit="1" customWidth="1"/>
    <col min="1650" max="1652" width="2.140625" style="2" bestFit="1" customWidth="1"/>
    <col min="1653" max="1653" width="3.140625" style="2" customWidth="1"/>
    <col min="1654" max="1654" width="12.28515625" style="2" bestFit="1" customWidth="1"/>
    <col min="1655" max="1655" width="3" style="2" customWidth="1"/>
    <col min="1656" max="1656" width="14" style="2" bestFit="1" customWidth="1"/>
    <col min="1657" max="1892" width="9.140625" style="2"/>
    <col min="1893" max="1893" width="11.85546875" style="2" customWidth="1"/>
    <col min="1894" max="1894" width="53.42578125" style="2" bestFit="1" customWidth="1"/>
    <col min="1895" max="1895" width="14.7109375" style="2" bestFit="1" customWidth="1"/>
    <col min="1896" max="1896" width="23.5703125" style="2" bestFit="1" customWidth="1"/>
    <col min="1897" max="1898" width="13.28515625" style="2" bestFit="1" customWidth="1"/>
    <col min="1899" max="1899" width="20.140625" style="2" bestFit="1" customWidth="1"/>
    <col min="1900" max="1900" width="5.140625" style="2" customWidth="1"/>
    <col min="1901" max="1901" width="19.28515625" style="2" bestFit="1" customWidth="1"/>
    <col min="1902" max="1902" width="9" style="2" bestFit="1" customWidth="1"/>
    <col min="1903" max="1903" width="10.7109375" style="2" bestFit="1" customWidth="1"/>
    <col min="1904" max="1904" width="10.5703125" style="2" bestFit="1" customWidth="1"/>
    <col min="1905" max="1905" width="11" style="2" bestFit="1" customWidth="1"/>
    <col min="1906" max="1908" width="2.140625" style="2" bestFit="1" customWidth="1"/>
    <col min="1909" max="1909" width="3.140625" style="2" customWidth="1"/>
    <col min="1910" max="1910" width="12.28515625" style="2" bestFit="1" customWidth="1"/>
    <col min="1911" max="1911" width="3" style="2" customWidth="1"/>
    <col min="1912" max="1912" width="14" style="2" bestFit="1" customWidth="1"/>
    <col min="1913" max="2148" width="9.140625" style="2"/>
    <col min="2149" max="2149" width="11.85546875" style="2" customWidth="1"/>
    <col min="2150" max="2150" width="53.42578125" style="2" bestFit="1" customWidth="1"/>
    <col min="2151" max="2151" width="14.7109375" style="2" bestFit="1" customWidth="1"/>
    <col min="2152" max="2152" width="23.5703125" style="2" bestFit="1" customWidth="1"/>
    <col min="2153" max="2154" width="13.28515625" style="2" bestFit="1" customWidth="1"/>
    <col min="2155" max="2155" width="20.140625" style="2" bestFit="1" customWidth="1"/>
    <col min="2156" max="2156" width="5.140625" style="2" customWidth="1"/>
    <col min="2157" max="2157" width="19.28515625" style="2" bestFit="1" customWidth="1"/>
    <col min="2158" max="2158" width="9" style="2" bestFit="1" customWidth="1"/>
    <col min="2159" max="2159" width="10.7109375" style="2" bestFit="1" customWidth="1"/>
    <col min="2160" max="2160" width="10.5703125" style="2" bestFit="1" customWidth="1"/>
    <col min="2161" max="2161" width="11" style="2" bestFit="1" customWidth="1"/>
    <col min="2162" max="2164" width="2.140625" style="2" bestFit="1" customWidth="1"/>
    <col min="2165" max="2165" width="3.140625" style="2" customWidth="1"/>
    <col min="2166" max="2166" width="12.28515625" style="2" bestFit="1" customWidth="1"/>
    <col min="2167" max="2167" width="3" style="2" customWidth="1"/>
    <col min="2168" max="2168" width="14" style="2" bestFit="1" customWidth="1"/>
    <col min="2169" max="2404" width="9.140625" style="2"/>
    <col min="2405" max="2405" width="11.85546875" style="2" customWidth="1"/>
    <col min="2406" max="2406" width="53.42578125" style="2" bestFit="1" customWidth="1"/>
    <col min="2407" max="2407" width="14.7109375" style="2" bestFit="1" customWidth="1"/>
    <col min="2408" max="2408" width="23.5703125" style="2" bestFit="1" customWidth="1"/>
    <col min="2409" max="2410" width="13.28515625" style="2" bestFit="1" customWidth="1"/>
    <col min="2411" max="2411" width="20.140625" style="2" bestFit="1" customWidth="1"/>
    <col min="2412" max="2412" width="5.140625" style="2" customWidth="1"/>
    <col min="2413" max="2413" width="19.28515625" style="2" bestFit="1" customWidth="1"/>
    <col min="2414" max="2414" width="9" style="2" bestFit="1" customWidth="1"/>
    <col min="2415" max="2415" width="10.7109375" style="2" bestFit="1" customWidth="1"/>
    <col min="2416" max="2416" width="10.5703125" style="2" bestFit="1" customWidth="1"/>
    <col min="2417" max="2417" width="11" style="2" bestFit="1" customWidth="1"/>
    <col min="2418" max="2420" width="2.140625" style="2" bestFit="1" customWidth="1"/>
    <col min="2421" max="2421" width="3.140625" style="2" customWidth="1"/>
    <col min="2422" max="2422" width="12.28515625" style="2" bestFit="1" customWidth="1"/>
    <col min="2423" max="2423" width="3" style="2" customWidth="1"/>
    <col min="2424" max="2424" width="14" style="2" bestFit="1" customWidth="1"/>
    <col min="2425" max="2660" width="9.140625" style="2"/>
    <col min="2661" max="2661" width="11.85546875" style="2" customWidth="1"/>
    <col min="2662" max="2662" width="53.42578125" style="2" bestFit="1" customWidth="1"/>
    <col min="2663" max="2663" width="14.7109375" style="2" bestFit="1" customWidth="1"/>
    <col min="2664" max="2664" width="23.5703125" style="2" bestFit="1" customWidth="1"/>
    <col min="2665" max="2666" width="13.28515625" style="2" bestFit="1" customWidth="1"/>
    <col min="2667" max="2667" width="20.140625" style="2" bestFit="1" customWidth="1"/>
    <col min="2668" max="2668" width="5.140625" style="2" customWidth="1"/>
    <col min="2669" max="2669" width="19.28515625" style="2" bestFit="1" customWidth="1"/>
    <col min="2670" max="2670" width="9" style="2" bestFit="1" customWidth="1"/>
    <col min="2671" max="2671" width="10.7109375" style="2" bestFit="1" customWidth="1"/>
    <col min="2672" max="2672" width="10.5703125" style="2" bestFit="1" customWidth="1"/>
    <col min="2673" max="2673" width="11" style="2" bestFit="1" customWidth="1"/>
    <col min="2674" max="2676" width="2.140625" style="2" bestFit="1" customWidth="1"/>
    <col min="2677" max="2677" width="3.140625" style="2" customWidth="1"/>
    <col min="2678" max="2678" width="12.28515625" style="2" bestFit="1" customWidth="1"/>
    <col min="2679" max="2679" width="3" style="2" customWidth="1"/>
    <col min="2680" max="2680" width="14" style="2" bestFit="1" customWidth="1"/>
    <col min="2681" max="2916" width="9.140625" style="2"/>
    <col min="2917" max="2917" width="11.85546875" style="2" customWidth="1"/>
    <col min="2918" max="2918" width="53.42578125" style="2" bestFit="1" customWidth="1"/>
    <col min="2919" max="2919" width="14.7109375" style="2" bestFit="1" customWidth="1"/>
    <col min="2920" max="2920" width="23.5703125" style="2" bestFit="1" customWidth="1"/>
    <col min="2921" max="2922" width="13.28515625" style="2" bestFit="1" customWidth="1"/>
    <col min="2923" max="2923" width="20.140625" style="2" bestFit="1" customWidth="1"/>
    <col min="2924" max="2924" width="5.140625" style="2" customWidth="1"/>
    <col min="2925" max="2925" width="19.28515625" style="2" bestFit="1" customWidth="1"/>
    <col min="2926" max="2926" width="9" style="2" bestFit="1" customWidth="1"/>
    <col min="2927" max="2927" width="10.7109375" style="2" bestFit="1" customWidth="1"/>
    <col min="2928" max="2928" width="10.5703125" style="2" bestFit="1" customWidth="1"/>
    <col min="2929" max="2929" width="11" style="2" bestFit="1" customWidth="1"/>
    <col min="2930" max="2932" width="2.140625" style="2" bestFit="1" customWidth="1"/>
    <col min="2933" max="2933" width="3.140625" style="2" customWidth="1"/>
    <col min="2934" max="2934" width="12.28515625" style="2" bestFit="1" customWidth="1"/>
    <col min="2935" max="2935" width="3" style="2" customWidth="1"/>
    <col min="2936" max="2936" width="14" style="2" bestFit="1" customWidth="1"/>
    <col min="2937" max="3172" width="9.140625" style="2"/>
    <col min="3173" max="3173" width="9.140625" style="2" customWidth="1"/>
    <col min="3174" max="16384" width="9.14062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67.5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9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9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>[52]ACCOUNTS!F661</f>
        <v>105145446.11056831</v>
      </c>
      <c r="G661" s="738">
        <f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>[52]ACCOUNTS!F662</f>
        <v>76800.999999999476</v>
      </c>
      <c r="G662" s="738">
        <f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>[52]ACCOUNTS!F663</f>
        <v>-1074527.22</v>
      </c>
      <c r="G663" s="738">
        <f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>[52]ACCOUNTS!F664</f>
        <v>354912.10943168448</v>
      </c>
      <c r="G664" s="738">
        <f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>[52]ACCOUNTS!F669</f>
        <v>104502632</v>
      </c>
      <c r="G669" s="740">
        <f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>[52]ACCOUNTS!F670</f>
        <v>104502632</v>
      </c>
      <c r="G670" s="740">
        <f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ColWidth="8.85546875" defaultRowHeight="11.25"/>
  <cols>
    <col min="1" max="1" width="40.42578125" style="67" customWidth="1"/>
    <col min="2" max="2" width="1" style="67" customWidth="1"/>
    <col min="3" max="3" width="9.5703125" style="67" customWidth="1"/>
    <col min="4" max="6" width="15" style="67" bestFit="1" customWidth="1"/>
    <col min="7" max="7" width="8.85546875" style="67" bestFit="1" customWidth="1"/>
    <col min="8" max="8" width="14.85546875" style="67" bestFit="1" customWidth="1"/>
    <col min="9" max="9" width="14.85546875" style="67" customWidth="1"/>
    <col min="10" max="10" width="11.5703125" style="67" bestFit="1" customWidth="1"/>
    <col min="11" max="11" width="12.28515625" style="67" bestFit="1" customWidth="1"/>
    <col min="12" max="16384" width="8.85546875" style="67"/>
  </cols>
  <sheetData>
    <row r="1" spans="1:11" ht="15" customHeight="1">
      <c r="A1" s="1118" t="str">
        <f>'JAP-5 Summary (Base Revenue)'!A1:G1</f>
        <v>Puget Sound Energy</v>
      </c>
      <c r="B1" s="1131"/>
      <c r="C1" s="1131"/>
      <c r="D1" s="1131"/>
      <c r="E1" s="1131"/>
      <c r="F1" s="1131"/>
    </row>
    <row r="2" spans="1:11" ht="15" customHeight="1">
      <c r="A2" s="1118" t="s">
        <v>820</v>
      </c>
      <c r="B2" s="1131"/>
      <c r="C2" s="1131"/>
      <c r="D2" s="1131"/>
      <c r="E2" s="1131"/>
      <c r="F2" s="1131"/>
    </row>
    <row r="3" spans="1:11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</row>
    <row r="4" spans="1:11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K4" s="253"/>
    </row>
    <row r="5" spans="1:11" ht="12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2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ColWidth="8.85546875" defaultRowHeight="11.25"/>
  <cols>
    <col min="1" max="1" width="25.28515625" style="67" bestFit="1" customWidth="1"/>
    <col min="2" max="2" width="9.85546875" style="67" customWidth="1"/>
    <col min="3" max="3" width="13.42578125" style="67" bestFit="1" customWidth="1"/>
    <col min="4" max="4" width="45.28515625" style="67" customWidth="1"/>
    <col min="5" max="16384" width="8.85546875" style="67"/>
  </cols>
  <sheetData>
    <row r="1" spans="1:4" ht="15">
      <c r="A1" s="1118" t="str">
        <f>'JAP-5 Summary (Base Revenue)'!A1:G1</f>
        <v>Puget Sound Energy</v>
      </c>
      <c r="B1" s="1127"/>
      <c r="C1" s="1127"/>
      <c r="D1" s="1127"/>
    </row>
    <row r="2" spans="1:4" ht="15">
      <c r="A2" s="1118" t="s">
        <v>821</v>
      </c>
      <c r="B2" s="1127"/>
      <c r="C2" s="1127"/>
      <c r="D2" s="1127"/>
    </row>
    <row r="3" spans="1:4" ht="15">
      <c r="A3" s="1119" t="str">
        <f>'JAP-5 Summary (Base Revenue)'!A4:G4</f>
        <v>2019 Greneral Rate Case (GRC)</v>
      </c>
      <c r="B3" s="1129"/>
      <c r="C3" s="1129"/>
      <c r="D3" s="1129"/>
    </row>
    <row r="4" spans="1:4" ht="15">
      <c r="A4" s="1119" t="str">
        <f>'JAP-5 Summary (Base Revenue)'!A5:G5</f>
        <v>Test Year Ending December 31, 2018</v>
      </c>
      <c r="B4" s="1129"/>
      <c r="C4" s="1129"/>
      <c r="D4" s="1129"/>
    </row>
    <row r="5" spans="1:4" ht="15">
      <c r="A5" s="1118"/>
      <c r="B5" s="1127"/>
      <c r="C5" s="1127"/>
      <c r="D5" s="1127"/>
    </row>
    <row r="6" spans="1:4">
      <c r="A6" s="399" t="s">
        <v>726</v>
      </c>
    </row>
    <row r="7" spans="1:4" s="362" customFormat="1" ht="22.5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56.25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45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67.5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33" t="s">
        <v>725</v>
      </c>
      <c r="C21" s="1134"/>
      <c r="D21" s="1134"/>
    </row>
    <row r="25" spans="1:4" ht="22.5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ColWidth="8.85546875" defaultRowHeight="11.25"/>
  <cols>
    <col min="1" max="1" width="1.7109375" style="67" customWidth="1"/>
    <col min="2" max="2" width="12.85546875" style="67" bestFit="1" customWidth="1"/>
    <col min="3" max="3" width="9" style="67" bestFit="1" customWidth="1"/>
    <col min="4" max="4" width="10.7109375" style="67" bestFit="1" customWidth="1"/>
    <col min="5" max="5" width="10.28515625" style="67" bestFit="1" customWidth="1"/>
    <col min="6" max="6" width="1.28515625" style="67" customWidth="1"/>
    <col min="7" max="7" width="18" style="67" bestFit="1" customWidth="1"/>
    <col min="8" max="8" width="9" style="67" bestFit="1" customWidth="1"/>
    <col min="9" max="9" width="10.5703125" style="67" bestFit="1" customWidth="1"/>
    <col min="10" max="10" width="9.28515625" style="67" bestFit="1" customWidth="1"/>
    <col min="11" max="11" width="9.7109375" style="67" bestFit="1" customWidth="1"/>
    <col min="12" max="12" width="10.42578125" style="67" bestFit="1" customWidth="1"/>
    <col min="13" max="13" width="9.28515625" style="67" bestFit="1" customWidth="1"/>
    <col min="14" max="14" width="9.42578125" style="67" bestFit="1" customWidth="1"/>
    <col min="15" max="15" width="9.5703125" style="67" bestFit="1" customWidth="1"/>
    <col min="16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</row>
    <row r="2" spans="1:15" ht="15">
      <c r="A2" s="1119" t="str">
        <f>'JAP-5 Summary (Base Revenue)'!A4:G4</f>
        <v>2019 Greneral Rate Case (GRC)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5">
      <c r="A3" s="1119" t="str">
        <f>'JAP-5 Summary (Base Revenue)'!A5:G5</f>
        <v>Test Year Ending December 31, 2018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6" spans="1:15" ht="12" thickBot="1">
      <c r="B6" s="1135" t="s">
        <v>790</v>
      </c>
      <c r="C6" s="1136"/>
      <c r="D6" s="1137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2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2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2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35" t="s">
        <v>294</v>
      </c>
      <c r="C18" s="1136"/>
      <c r="D18" s="1137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2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2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2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2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ColWidth="8.85546875" defaultRowHeight="11.25"/>
  <cols>
    <col min="1" max="1" width="3.7109375" style="67" customWidth="1"/>
    <col min="2" max="2" width="10" style="67" bestFit="1" customWidth="1"/>
    <col min="3" max="3" width="5.28515625" style="67" bestFit="1" customWidth="1"/>
    <col min="4" max="4" width="11.7109375" style="67" customWidth="1"/>
    <col min="5" max="5" width="10.28515625" style="67" bestFit="1" customWidth="1"/>
    <col min="6" max="6" width="2.42578125" style="67" customWidth="1"/>
    <col min="7" max="7" width="14.42578125" style="67" bestFit="1" customWidth="1"/>
    <col min="8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5" ht="14.45" customHeight="1">
      <c r="A2" s="1118" t="s">
        <v>796</v>
      </c>
      <c r="B2" s="1131"/>
      <c r="C2" s="1131"/>
      <c r="D2" s="1131"/>
      <c r="E2" s="1131"/>
      <c r="F2" s="1144"/>
      <c r="G2" s="1144"/>
      <c r="H2" s="1144"/>
      <c r="I2" s="1144"/>
      <c r="J2" s="1144"/>
      <c r="K2" s="1144"/>
      <c r="L2" s="1144"/>
      <c r="M2" s="1144"/>
      <c r="N2" s="1144"/>
      <c r="O2" s="1144"/>
    </row>
    <row r="3" spans="1:15" ht="14.45" customHeight="1">
      <c r="A3" s="1119" t="str">
        <f>'JAP-5 Summary (Base Revenue)'!A4:G4</f>
        <v>2019 Greneral Rate Case (GRC)</v>
      </c>
      <c r="B3" s="1132"/>
      <c r="C3" s="1132"/>
      <c r="D3" s="1132"/>
      <c r="E3" s="1132"/>
      <c r="F3" s="1145"/>
      <c r="G3" s="1145"/>
      <c r="H3" s="1145"/>
      <c r="I3" s="1145"/>
      <c r="J3" s="1145"/>
      <c r="K3" s="1145"/>
      <c r="L3" s="1145"/>
      <c r="M3" s="1145"/>
      <c r="N3" s="1145"/>
      <c r="O3" s="1145"/>
    </row>
    <row r="4" spans="1:15" ht="14.45" customHeight="1">
      <c r="A4" s="1119" t="str">
        <f>'JAP-5 Summary (Base Revenue)'!A5:G5</f>
        <v>Test Year Ending December 31, 2018</v>
      </c>
      <c r="B4" s="1132"/>
      <c r="C4" s="1132"/>
      <c r="D4" s="1132"/>
      <c r="E4" s="1132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7" spans="1:15" ht="12" thickBot="1">
      <c r="B7" s="1138" t="s">
        <v>293</v>
      </c>
      <c r="C7" s="1139"/>
      <c r="D7" s="1139"/>
      <c r="E7" s="1140"/>
    </row>
    <row r="8" spans="1:15" s="257" customFormat="1" ht="22.5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2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2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.75" thickBot="1">
      <c r="B18" s="1141" t="s">
        <v>294</v>
      </c>
      <c r="C18" s="1142"/>
      <c r="D18" s="1142"/>
      <c r="E18" s="1143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2.5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2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2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2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40625" defaultRowHeight="11.25"/>
  <cols>
    <col min="1" max="1" width="15.85546875" style="260" bestFit="1" customWidth="1"/>
    <col min="2" max="2" width="8.7109375" style="260" bestFit="1" customWidth="1"/>
    <col min="3" max="3" width="16.140625" style="550" bestFit="1" customWidth="1"/>
    <col min="4" max="4" width="13.140625" style="260" customWidth="1"/>
    <col min="5" max="5" width="12" style="359" bestFit="1" customWidth="1"/>
    <col min="6" max="6" width="8.7109375" style="260" bestFit="1" customWidth="1"/>
    <col min="7" max="7" width="8.28515625" style="304" customWidth="1"/>
    <col min="8" max="8" width="12" style="519" customWidth="1"/>
    <col min="9" max="9" width="6.85546875" style="550" customWidth="1"/>
    <col min="10" max="10" width="8.7109375" style="260" customWidth="1"/>
    <col min="11" max="11" width="10.5703125" style="260" customWidth="1"/>
    <col min="12" max="12" width="11.5703125" style="364" bestFit="1" customWidth="1"/>
    <col min="13" max="13" width="10.42578125" style="486" customWidth="1"/>
    <col min="14" max="14" width="10.7109375" style="376" bestFit="1" customWidth="1"/>
    <col min="15" max="15" width="12.28515625" style="356" customWidth="1"/>
    <col min="16" max="16" width="12.28515625" style="636" customWidth="1"/>
    <col min="17" max="20" width="9.28515625" style="636" customWidth="1"/>
    <col min="21" max="26" width="9.28515625" style="364" customWidth="1"/>
    <col min="27" max="27" width="1.7109375" style="260" customWidth="1"/>
    <col min="28" max="29" width="7.5703125" style="260" bestFit="1" customWidth="1"/>
    <col min="30" max="30" width="9.42578125" style="260" bestFit="1" customWidth="1"/>
    <col min="31" max="31" width="8.28515625" style="260" bestFit="1" customWidth="1"/>
    <col min="32" max="33" width="10.7109375" style="260" bestFit="1" customWidth="1"/>
    <col min="34" max="34" width="11.28515625" style="364" bestFit="1" customWidth="1"/>
    <col min="35" max="35" width="10.7109375" style="364" bestFit="1" customWidth="1"/>
    <col min="36" max="36" width="9.5703125" style="364" customWidth="1"/>
    <col min="37" max="38" width="10.7109375" style="364" bestFit="1" customWidth="1"/>
    <col min="39" max="39" width="11.5703125" style="364" bestFit="1" customWidth="1"/>
    <col min="40" max="45" width="11.5703125" style="364" customWidth="1"/>
    <col min="46" max="46" width="6.140625" style="382" bestFit="1" customWidth="1"/>
    <col min="47" max="16384" width="9.140625" style="260"/>
  </cols>
  <sheetData>
    <row r="1" spans="1:46" ht="15">
      <c r="A1" s="1146" t="str">
        <f>'JAP-5 Summary (Base Revenue)'!A1:G1</f>
        <v>Puget Sound Energy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</row>
    <row r="2" spans="1:46" ht="15">
      <c r="A2" s="1146" t="str">
        <f>'JAP-5 Summary (Base Revenue)'!A4:G4</f>
        <v>2019 Greneral Rate Case (GRC)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1127"/>
      <c r="Z2" s="1127"/>
      <c r="AA2" s="1127"/>
      <c r="AB2" s="1127"/>
      <c r="AC2" s="1127"/>
      <c r="AD2" s="1127"/>
      <c r="AE2" s="1127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7"/>
      <c r="AR2" s="1127"/>
      <c r="AS2" s="1127"/>
    </row>
    <row r="3" spans="1:46" ht="15">
      <c r="A3" s="1146" t="str">
        <f>'JAP-5 Summary (Base Revenue)'!A5:G5</f>
        <v>Test Year Ending December 31, 2018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1127"/>
      <c r="Z3" s="1127"/>
      <c r="AA3" s="1127"/>
      <c r="AB3" s="1127"/>
      <c r="AC3" s="1127"/>
      <c r="AD3" s="1127"/>
      <c r="AE3" s="1127"/>
      <c r="AF3" s="1127"/>
      <c r="AG3" s="1127"/>
      <c r="AH3" s="1127"/>
      <c r="AI3" s="1127"/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</row>
    <row r="4" spans="1:46">
      <c r="C4" s="1065"/>
      <c r="I4" s="1065"/>
    </row>
    <row r="5" spans="1:46">
      <c r="C5" s="1065"/>
      <c r="I5" s="1065"/>
    </row>
    <row r="6" spans="1:46" s="379" customFormat="1" ht="67.5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>'JAP-5 Unitized Lighting Costs'!D$21</f>
        <v>1.1760549751009928E-2</v>
      </c>
      <c r="Q8" s="631">
        <f>'JAP-5 Unitized Lighting Costs'!$D$45</f>
        <v>1.6887239205766267</v>
      </c>
      <c r="R8" s="631">
        <f>'JAP-5 Unitized Lighting Costs'!D$74</f>
        <v>2.3347618049905056E-2</v>
      </c>
      <c r="S8" s="631">
        <f>'JAP-5 Unitized Lighting Costs'!D$106</f>
        <v>6.7427002102556308</v>
      </c>
      <c r="T8" s="631">
        <f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>R8*O8</f>
        <v>0.17977665898426895</v>
      </c>
      <c r="X8" s="417">
        <f>E8*S8/1000</f>
        <v>0.14833940462562387</v>
      </c>
      <c r="Y8" s="417">
        <f>O8*T8</f>
        <v>0.41576959902357624</v>
      </c>
      <c r="Z8" s="138">
        <f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>IFERROR(W8/O8,0)</f>
        <v>2.3347618049905056E-2</v>
      </c>
      <c r="AE8" s="340">
        <f>IFERROR(X8/O8,0)</f>
        <v>1.9264857743587514E-2</v>
      </c>
      <c r="AF8" s="340">
        <f>IFERROR(Y8/O8,0)</f>
        <v>5.3996051821243667E-2</v>
      </c>
      <c r="AG8" s="351">
        <f>SUM(AB8:AF8)</f>
        <v>9.6608527614736234E-2</v>
      </c>
      <c r="AH8" s="364">
        <f>(U8*$G8)</f>
        <v>0</v>
      </c>
      <c r="AI8" s="364">
        <f>(V8*$G8)</f>
        <v>0</v>
      </c>
      <c r="AJ8" s="364">
        <f>(W8*$G8)</f>
        <v>10.606822880071869</v>
      </c>
      <c r="AK8" s="364">
        <f>(X8*$G8)</f>
        <v>8.7520248729118073</v>
      </c>
      <c r="AL8" s="364">
        <f>(Y8*$G8)</f>
        <v>24.530406342390997</v>
      </c>
      <c r="AM8" s="364">
        <f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si="0"/>
        <v>127.28187456086243</v>
      </c>
      <c r="AQ8" s="364">
        <f t="shared" si="0"/>
        <v>105.02429847494169</v>
      </c>
      <c r="AR8" s="364">
        <f t="shared" si="0"/>
        <v>294.36487610869199</v>
      </c>
      <c r="AS8" s="364">
        <f t="shared" si="0"/>
        <v>526.67104914449612</v>
      </c>
      <c r="AT8" s="383">
        <f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>'JAP-5 Unitized Lighting Costs'!D$21</f>
        <v>1.1760549751009928E-2</v>
      </c>
      <c r="Q10" s="631">
        <f>'JAP-5 Unitized Lighting Costs'!$D$45</f>
        <v>1.6887239205766267</v>
      </c>
      <c r="R10" s="631">
        <f>'JAP-5 Unitized Lighting Costs'!D$74</f>
        <v>2.3347618049905056E-2</v>
      </c>
      <c r="S10" s="631">
        <f>'JAP-5 Unitized Lighting Costs'!D$106</f>
        <v>6.7427002102556308</v>
      </c>
      <c r="T10" s="631">
        <f>'JAP-5 Unitized Lighting Costs'!$D$123</f>
        <v>5.3996051821243667E-2</v>
      </c>
      <c r="U10" s="417">
        <f>IF(F10="Company", H10*P10, 0)</f>
        <v>0</v>
      </c>
      <c r="V10" s="417">
        <f>IF(I10="yes", J10*Q10, 0)</f>
        <v>1.6887239205766267</v>
      </c>
      <c r="W10" s="417">
        <f>R10*O10</f>
        <v>0.81716663174667692</v>
      </c>
      <c r="X10" s="417">
        <f>E10*S10/1000</f>
        <v>0.6742700210255631</v>
      </c>
      <c r="Y10" s="417">
        <f>O10*T10</f>
        <v>1.8898618137435284</v>
      </c>
      <c r="Z10" s="138">
        <f>SUM(U10:Y10)</f>
        <v>5.0700223870923953</v>
      </c>
      <c r="AA10" s="349"/>
      <c r="AB10" s="340">
        <f>IFERROR(U10/O10,0)</f>
        <v>0</v>
      </c>
      <c r="AC10" s="340">
        <f>IFERROR(V10/O10,0)</f>
        <v>4.8249254873617906E-2</v>
      </c>
      <c r="AD10" s="340">
        <f>IFERROR(W10/O10,0)</f>
        <v>2.3347618049905056E-2</v>
      </c>
      <c r="AE10" s="340">
        <f>IFERROR(X10/O10,0)</f>
        <v>1.9264857743587518E-2</v>
      </c>
      <c r="AF10" s="340">
        <f>IFERROR(Y10/O10,0)</f>
        <v>5.3996051821243667E-2</v>
      </c>
      <c r="AG10" s="351">
        <f>SUM(AB10:AF10)</f>
        <v>0.14485778248835415</v>
      </c>
      <c r="AH10" s="364">
        <f t="shared" ref="AH10:AL12" si="1">(U10*$G10)</f>
        <v>0</v>
      </c>
      <c r="AI10" s="364">
        <f t="shared" si="1"/>
        <v>5.0661717617298798</v>
      </c>
      <c r="AJ10" s="364">
        <f t="shared" si="1"/>
        <v>2.4514998952400306</v>
      </c>
      <c r="AK10" s="364">
        <f t="shared" si="1"/>
        <v>2.0228100630766894</v>
      </c>
      <c r="AL10" s="364">
        <f t="shared" si="1"/>
        <v>5.6695854412305851</v>
      </c>
      <c r="AM10" s="364">
        <f>SUM(AH10:AL10)</f>
        <v>15.210067161277184</v>
      </c>
      <c r="AN10" s="364">
        <f t="shared" ref="AN10:AS12" si="2">AH10*12</f>
        <v>0</v>
      </c>
      <c r="AO10" s="364">
        <f t="shared" si="2"/>
        <v>60.794061140758558</v>
      </c>
      <c r="AP10" s="364">
        <f t="shared" si="2"/>
        <v>29.417998742880368</v>
      </c>
      <c r="AQ10" s="364">
        <f t="shared" si="2"/>
        <v>24.273720756920273</v>
      </c>
      <c r="AR10" s="364">
        <f t="shared" si="2"/>
        <v>68.035025294767024</v>
      </c>
      <c r="AS10" s="364">
        <f t="shared" si="2"/>
        <v>182.52080593532622</v>
      </c>
      <c r="AT10" s="383">
        <f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>'JAP-5 Unitized Lighting Costs'!D$21</f>
        <v>1.1760549751009928E-2</v>
      </c>
      <c r="Q11" s="631">
        <f>'JAP-5 Unitized Lighting Costs'!$D$45</f>
        <v>1.6887239205766267</v>
      </c>
      <c r="R11" s="631">
        <f>'JAP-5 Unitized Lighting Costs'!D$74</f>
        <v>2.3347618049905056E-2</v>
      </c>
      <c r="S11" s="631">
        <f>'JAP-5 Unitized Lighting Costs'!D$106</f>
        <v>6.7427002102556308</v>
      </c>
      <c r="T11" s="631">
        <f>'JAP-5 Unitized Lighting Costs'!$D$123</f>
        <v>5.3996051821243667E-2</v>
      </c>
      <c r="U11" s="417">
        <f>IF(F11="Company", H11*P11, 0)</f>
        <v>0</v>
      </c>
      <c r="V11" s="417">
        <f>IF(I11="yes", J11*Q11, 0)</f>
        <v>1.6887239205766267</v>
      </c>
      <c r="W11" s="417">
        <f>R11*O11</f>
        <v>1.4300416055566847</v>
      </c>
      <c r="X11" s="417">
        <f>E11*S11/1000</f>
        <v>1.1799725367947353</v>
      </c>
      <c r="Y11" s="417">
        <f>O11*T11</f>
        <v>3.3072581740511744</v>
      </c>
      <c r="Z11" s="138">
        <f>SUM(U11:Y11)</f>
        <v>7.6059962369792213</v>
      </c>
      <c r="AA11" s="349"/>
      <c r="AB11" s="340">
        <f>IFERROR(U11/O11,0)</f>
        <v>0</v>
      </c>
      <c r="AC11" s="340">
        <f>IFERROR(V11/O11,0)</f>
        <v>2.7571002784924518E-2</v>
      </c>
      <c r="AD11" s="340">
        <f>IFERROR(W11/O11,0)</f>
        <v>2.3347618049905056E-2</v>
      </c>
      <c r="AE11" s="340">
        <f>IFERROR(X11/O11,0)</f>
        <v>1.9264857743587514E-2</v>
      </c>
      <c r="AF11" s="340">
        <f>IFERROR(Y11/O11,0)</f>
        <v>5.3996051821243667E-2</v>
      </c>
      <c r="AG11" s="351">
        <f>SUM(AB11:AF11)</f>
        <v>0.12417953039966076</v>
      </c>
      <c r="AH11" s="364">
        <f t="shared" si="1"/>
        <v>0</v>
      </c>
      <c r="AI11" s="364">
        <f t="shared" si="1"/>
        <v>32.085754490955907</v>
      </c>
      <c r="AJ11" s="364">
        <f t="shared" si="1"/>
        <v>27.17079050557701</v>
      </c>
      <c r="AK11" s="364">
        <f t="shared" si="1"/>
        <v>22.41947819909997</v>
      </c>
      <c r="AL11" s="364">
        <f t="shared" si="1"/>
        <v>62.837905306972317</v>
      </c>
      <c r="AM11" s="364">
        <f>SUM(AH11:AL11)</f>
        <v>144.51392850260521</v>
      </c>
      <c r="AN11" s="364">
        <f t="shared" si="2"/>
        <v>0</v>
      </c>
      <c r="AO11" s="364">
        <f t="shared" si="2"/>
        <v>385.02905389147088</v>
      </c>
      <c r="AP11" s="364">
        <f t="shared" si="2"/>
        <v>326.04948606692415</v>
      </c>
      <c r="AQ11" s="364">
        <f t="shared" si="2"/>
        <v>269.03373838919964</v>
      </c>
      <c r="AR11" s="364">
        <f t="shared" si="2"/>
        <v>754.0548636836678</v>
      </c>
      <c r="AS11" s="364">
        <f t="shared" si="2"/>
        <v>1734.1671420312625</v>
      </c>
      <c r="AT11" s="383">
        <f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>'JAP-5 Unitized Lighting Costs'!D$21</f>
        <v>1.1760549751009928E-2</v>
      </c>
      <c r="Q12" s="631">
        <f>'JAP-5 Unitized Lighting Costs'!$D$45</f>
        <v>1.6887239205766267</v>
      </c>
      <c r="R12" s="631">
        <f>'JAP-5 Unitized Lighting Costs'!D$74</f>
        <v>2.3347618049905056E-2</v>
      </c>
      <c r="S12" s="631">
        <f>'JAP-5 Unitized Lighting Costs'!D$106</f>
        <v>6.7427002102556308</v>
      </c>
      <c r="T12" s="631">
        <f>'JAP-5 Unitized Lighting Costs'!$D$123</f>
        <v>5.3996051821243667E-2</v>
      </c>
      <c r="U12" s="417">
        <f>IF(F12="Company", H12*P12, 0)</f>
        <v>0</v>
      </c>
      <c r="V12" s="417">
        <f>IF(I12="yes", J12*Q12, 0)</f>
        <v>1.6887239205766267</v>
      </c>
      <c r="W12" s="417">
        <f>R12*O12</f>
        <v>3.2686665269867077</v>
      </c>
      <c r="X12" s="417">
        <f>E12*S12/1000</f>
        <v>2.6970800841022524</v>
      </c>
      <c r="Y12" s="417">
        <f>O12*T12</f>
        <v>7.5594472549741134</v>
      </c>
      <c r="Z12" s="138">
        <f>SUM(U12:Y12)</f>
        <v>15.2139177866397</v>
      </c>
      <c r="AA12" s="349"/>
      <c r="AB12" s="340">
        <f>IFERROR(U12/O12,0)</f>
        <v>0</v>
      </c>
      <c r="AC12" s="340">
        <f>IFERROR(V12/O12,0)</f>
        <v>1.2062313718404476E-2</v>
      </c>
      <c r="AD12" s="340">
        <f>IFERROR(W12/O12,0)</f>
        <v>2.3347618049905056E-2</v>
      </c>
      <c r="AE12" s="340">
        <f>IFERROR(X12/O12,0)</f>
        <v>1.9264857743587518E-2</v>
      </c>
      <c r="AF12" s="340">
        <f>IFERROR(Y12/O12,0)</f>
        <v>5.3996051821243667E-2</v>
      </c>
      <c r="AG12" s="351">
        <f>SUM(AB12:AF12)</f>
        <v>0.10867084133314073</v>
      </c>
      <c r="AH12" s="364">
        <f t="shared" si="1"/>
        <v>0</v>
      </c>
      <c r="AI12" s="364">
        <f t="shared" si="1"/>
        <v>33.774478411532534</v>
      </c>
      <c r="AJ12" s="364">
        <f t="shared" si="1"/>
        <v>65.373330539734155</v>
      </c>
      <c r="AK12" s="364">
        <f t="shared" si="1"/>
        <v>53.941601682045047</v>
      </c>
      <c r="AL12" s="364">
        <f t="shared" si="1"/>
        <v>151.18894509948228</v>
      </c>
      <c r="AM12" s="364">
        <f>SUM(AH12:AL12)</f>
        <v>304.27835573279401</v>
      </c>
      <c r="AN12" s="364">
        <f t="shared" si="2"/>
        <v>0</v>
      </c>
      <c r="AO12" s="364">
        <f t="shared" si="2"/>
        <v>405.29374093839044</v>
      </c>
      <c r="AP12" s="364">
        <f t="shared" si="2"/>
        <v>784.47996647680986</v>
      </c>
      <c r="AQ12" s="364">
        <f t="shared" si="2"/>
        <v>647.29922018454056</v>
      </c>
      <c r="AR12" s="364">
        <f t="shared" si="2"/>
        <v>1814.2673411937874</v>
      </c>
      <c r="AS12" s="364">
        <f t="shared" si="2"/>
        <v>3651.3402687935281</v>
      </c>
      <c r="AT12" s="383">
        <f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>'JAP-5 Unitized Lighting Costs'!D$21</f>
        <v>1.1760549751009928E-2</v>
      </c>
      <c r="Q14" s="631">
        <f>'JAP-5 Unitized Lighting Costs'!$D$45</f>
        <v>1.6887239205766267</v>
      </c>
      <c r="R14" s="631">
        <f>'JAP-5 Unitized Lighting Costs'!D$74</f>
        <v>2.3347618049905056E-2</v>
      </c>
      <c r="S14" s="631">
        <f>'JAP-5 Unitized Lighting Costs'!D$106</f>
        <v>6.7427002102556308</v>
      </c>
      <c r="T14" s="631">
        <f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>R14*O14</f>
        <v>0.81716663174667692</v>
      </c>
      <c r="X14" s="417">
        <f>E14*S14/1000</f>
        <v>0.6742700210255631</v>
      </c>
      <c r="Y14" s="417">
        <f>O14*T14</f>
        <v>1.8898618137435284</v>
      </c>
      <c r="Z14" s="138">
        <f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>IFERROR(W14/O14,0)</f>
        <v>2.3347618049905056E-2</v>
      </c>
      <c r="AE14" s="340">
        <f>IFERROR(X14/O14,0)</f>
        <v>1.9264857743587518E-2</v>
      </c>
      <c r="AF14" s="340">
        <f>IFERROR(Y14/O14,0)</f>
        <v>5.3996051821243667E-2</v>
      </c>
      <c r="AG14" s="351">
        <f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si="3"/>
        <v>0</v>
      </c>
      <c r="AK14" s="364">
        <f t="shared" si="3"/>
        <v>0</v>
      </c>
      <c r="AL14" s="364">
        <f t="shared" si="3"/>
        <v>0</v>
      </c>
      <c r="AM14" s="364">
        <f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si="4"/>
        <v>0</v>
      </c>
      <c r="AQ14" s="364">
        <f t="shared" si="4"/>
        <v>0</v>
      </c>
      <c r="AR14" s="364">
        <f t="shared" si="4"/>
        <v>0</v>
      </c>
      <c r="AS14" s="364">
        <f t="shared" si="4"/>
        <v>0</v>
      </c>
      <c r="AT14" s="383">
        <f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>'JAP-5 Unitized Lighting Costs'!D$21</f>
        <v>1.1760549751009928E-2</v>
      </c>
      <c r="Q15" s="631">
        <f>'JAP-5 Unitized Lighting Costs'!$D$45</f>
        <v>1.6887239205766267</v>
      </c>
      <c r="R15" s="631">
        <f>'JAP-5 Unitized Lighting Costs'!D$74</f>
        <v>2.3347618049905056E-2</v>
      </c>
      <c r="S15" s="631">
        <f>'JAP-5 Unitized Lighting Costs'!D$106</f>
        <v>6.7427002102556308</v>
      </c>
      <c r="T15" s="631">
        <f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>R15*O15</f>
        <v>1.4300416055566847</v>
      </c>
      <c r="X15" s="417">
        <f>E15*S15/1000</f>
        <v>1.1799725367947353</v>
      </c>
      <c r="Y15" s="417">
        <f>O15*T15</f>
        <v>3.3072581740511744</v>
      </c>
      <c r="Z15" s="138">
        <f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>IFERROR(W15/O15,0)</f>
        <v>2.3347618049905056E-2</v>
      </c>
      <c r="AE15" s="340">
        <f>IFERROR(X15/O15,0)</f>
        <v>1.9264857743587514E-2</v>
      </c>
      <c r="AF15" s="340">
        <f>IFERROR(Y15/O15,0)</f>
        <v>5.3996051821243667E-2</v>
      </c>
      <c r="AG15" s="351">
        <f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si="3"/>
        <v>1.4300416055566847</v>
      </c>
      <c r="AK15" s="364">
        <f t="shared" si="3"/>
        <v>1.1799725367947353</v>
      </c>
      <c r="AL15" s="364">
        <f t="shared" si="3"/>
        <v>3.3072581740511744</v>
      </c>
      <c r="AM15" s="364">
        <f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si="4"/>
        <v>17.160499266680215</v>
      </c>
      <c r="AQ15" s="364">
        <f t="shared" si="4"/>
        <v>14.159670441536825</v>
      </c>
      <c r="AR15" s="364">
        <f t="shared" si="4"/>
        <v>39.687098088614093</v>
      </c>
      <c r="AS15" s="364">
        <f t="shared" si="4"/>
        <v>71.00726779683113</v>
      </c>
      <c r="AT15" s="383">
        <f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>'JAP-5 Unitized Lighting Costs'!D$21</f>
        <v>1.1760549751009928E-2</v>
      </c>
      <c r="Q16" s="631">
        <f>'JAP-5 Unitized Lighting Costs'!$D$45</f>
        <v>1.6887239205766267</v>
      </c>
      <c r="R16" s="631">
        <f>'JAP-5 Unitized Lighting Costs'!D$74</f>
        <v>2.3347618049905056E-2</v>
      </c>
      <c r="S16" s="631">
        <f>'JAP-5 Unitized Lighting Costs'!D$106</f>
        <v>6.7427002102556308</v>
      </c>
      <c r="T16" s="631">
        <f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>R16*O16</f>
        <v>3.2686665269867077</v>
      </c>
      <c r="X16" s="417">
        <f>E16*S16/1000</f>
        <v>2.6970800841022524</v>
      </c>
      <c r="Y16" s="417">
        <f>O16*T16</f>
        <v>7.5594472549741134</v>
      </c>
      <c r="Z16" s="138">
        <f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>IFERROR(W16/O16,0)</f>
        <v>2.3347618049905056E-2</v>
      </c>
      <c r="AE16" s="340">
        <f>IFERROR(X16/O16,0)</f>
        <v>1.9264857743587518E-2</v>
      </c>
      <c r="AF16" s="340">
        <f>IFERROR(Y16/O16,0)</f>
        <v>5.3996051821243667E-2</v>
      </c>
      <c r="AG16" s="351">
        <f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si="3"/>
        <v>0</v>
      </c>
      <c r="AK16" s="364">
        <f t="shared" si="3"/>
        <v>0</v>
      </c>
      <c r="AL16" s="364">
        <f t="shared" si="3"/>
        <v>0</v>
      </c>
      <c r="AM16" s="364">
        <f>SUM(AH16:AL16)</f>
        <v>0</v>
      </c>
      <c r="AN16" s="364">
        <f t="shared" si="4"/>
        <v>0</v>
      </c>
      <c r="AO16" s="364">
        <f t="shared" si="4"/>
        <v>0</v>
      </c>
      <c r="AP16" s="364">
        <f t="shared" si="4"/>
        <v>0</v>
      </c>
      <c r="AQ16" s="364">
        <f t="shared" si="4"/>
        <v>0</v>
      </c>
      <c r="AR16" s="364">
        <f t="shared" si="4"/>
        <v>0</v>
      </c>
      <c r="AS16" s="364">
        <f t="shared" si="4"/>
        <v>0</v>
      </c>
      <c r="AT16" s="383">
        <f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>'JAP-5 Unitized Lighting Costs'!D$21</f>
        <v>1.1760549751009928E-2</v>
      </c>
      <c r="Q17" s="631">
        <f>'JAP-5 Unitized Lighting Costs'!$D$45</f>
        <v>1.6887239205766267</v>
      </c>
      <c r="R17" s="631">
        <f>'JAP-5 Unitized Lighting Costs'!D$74</f>
        <v>2.3347618049905056E-2</v>
      </c>
      <c r="S17" s="631">
        <f>'JAP-5 Unitized Lighting Costs'!D$106</f>
        <v>6.7427002102556308</v>
      </c>
      <c r="T17" s="631">
        <f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>R17*O17</f>
        <v>5.7201664222267388</v>
      </c>
      <c r="X17" s="417">
        <f>E17*S17/1000</f>
        <v>4.7198901471789414</v>
      </c>
      <c r="Y17" s="417">
        <f>O17*T17</f>
        <v>13.229032696204698</v>
      </c>
      <c r="Z17" s="138">
        <f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>IFERROR(W17/O17,0)</f>
        <v>2.3347618049905056E-2</v>
      </c>
      <c r="AE17" s="340">
        <f>IFERROR(X17/O17,0)</f>
        <v>1.9264857743587514E-2</v>
      </c>
      <c r="AF17" s="340">
        <f>IFERROR(Y17/O17,0)</f>
        <v>5.3996051821243667E-2</v>
      </c>
      <c r="AG17" s="351">
        <f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si="3"/>
        <v>0</v>
      </c>
      <c r="AK17" s="364">
        <f t="shared" si="3"/>
        <v>0</v>
      </c>
      <c r="AL17" s="364">
        <f t="shared" si="3"/>
        <v>0</v>
      </c>
      <c r="AM17" s="364">
        <f>SUM(AH17:AL17)</f>
        <v>0</v>
      </c>
      <c r="AN17" s="364">
        <f t="shared" si="4"/>
        <v>0</v>
      </c>
      <c r="AO17" s="364">
        <f t="shared" si="4"/>
        <v>0</v>
      </c>
      <c r="AP17" s="364">
        <f t="shared" si="4"/>
        <v>0</v>
      </c>
      <c r="AQ17" s="364">
        <f t="shared" si="4"/>
        <v>0</v>
      </c>
      <c r="AR17" s="364">
        <f t="shared" si="4"/>
        <v>0</v>
      </c>
      <c r="AS17" s="364">
        <f t="shared" si="4"/>
        <v>0</v>
      </c>
      <c r="AT17" s="383">
        <f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>'JAP-5 Unitized Lighting Costs'!D$21</f>
        <v>1.1760549751009928E-2</v>
      </c>
      <c r="Q19" s="631">
        <f>'JAP-5 Unitized Lighting Costs'!$D$45</f>
        <v>1.6887239205766267</v>
      </c>
      <c r="R19" s="631">
        <f>'JAP-5 Unitized Lighting Costs'!D$74</f>
        <v>2.3347618049905056E-2</v>
      </c>
      <c r="S19" s="631">
        <f>'JAP-5 Unitized Lighting Costs'!D$106</f>
        <v>6.7427002102556308</v>
      </c>
      <c r="T19" s="631">
        <f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si="9">R19*O19</f>
        <v>0.36772498428600464</v>
      </c>
      <c r="X19" s="417">
        <f t="shared" ref="X19:X27" si="10">E19*S19/1000</f>
        <v>0.30342150946150337</v>
      </c>
      <c r="Y19" s="417">
        <f t="shared" ref="Y19:Y27" si="11">O19*T19</f>
        <v>0.8504378161845878</v>
      </c>
      <c r="Z19" s="138">
        <f t="shared" ref="Z19:Z27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si="15">IFERROR(W19/O19,0)</f>
        <v>2.3347618049905056E-2</v>
      </c>
      <c r="AE19" s="340">
        <f t="shared" ref="AE19:AE27" si="16">IFERROR(X19/O19,0)</f>
        <v>1.9264857743587514E-2</v>
      </c>
      <c r="AF19" s="340">
        <f t="shared" ref="AF19:AF27" si="17">IFERROR(Y19/O19,0)</f>
        <v>5.3996051821243667E-2</v>
      </c>
      <c r="AG19" s="351">
        <f t="shared" ref="AG19:AG27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si="21">(W19*$G19)</f>
        <v>760.48591125214818</v>
      </c>
      <c r="AK19" s="364">
        <f t="shared" ref="AK19:AK27" si="22">(X19*$G19)</f>
        <v>627.50096669217749</v>
      </c>
      <c r="AL19" s="364">
        <f t="shared" ref="AL19:AL27" si="23">(Y19*$G19)</f>
        <v>1758.776273687743</v>
      </c>
      <c r="AM19" s="364">
        <f t="shared" ref="AM19:AM27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si="27">AJ19*12</f>
        <v>9125.8309350257787</v>
      </c>
      <c r="AQ19" s="364">
        <f t="shared" ref="AQ19:AQ27" si="28">AK19*12</f>
        <v>7530.0116003061303</v>
      </c>
      <c r="AR19" s="364">
        <f t="shared" ref="AR19:AR27" si="29">AL19*12</f>
        <v>21105.315284252916</v>
      </c>
      <c r="AS19" s="364">
        <f t="shared" ref="AS19:AS27" si="30">AM19*12</f>
        <v>37761.157819584827</v>
      </c>
      <c r="AT19" s="383">
        <f t="shared" ref="AT19:AT27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>'JAP-5 Unitized Lighting Costs'!D$21</f>
        <v>1.1760549751009928E-2</v>
      </c>
      <c r="Q20" s="631">
        <f>'JAP-5 Unitized Lighting Costs'!$D$45</f>
        <v>1.6887239205766267</v>
      </c>
      <c r="R20" s="631">
        <f>'JAP-5 Unitized Lighting Costs'!D$74</f>
        <v>2.3347618049905056E-2</v>
      </c>
      <c r="S20" s="631">
        <f>'JAP-5 Unitized Lighting Costs'!D$106</f>
        <v>6.7427002102556308</v>
      </c>
      <c r="T20" s="631">
        <f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si="9"/>
        <v>0.61287497381000777</v>
      </c>
      <c r="X20" s="417">
        <f t="shared" si="10"/>
        <v>0.50570251576917225</v>
      </c>
      <c r="Y20" s="417">
        <f t="shared" si="11"/>
        <v>1.4173963603076463</v>
      </c>
      <c r="Z20" s="138">
        <f t="shared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si="15"/>
        <v>2.3347618049905056E-2</v>
      </c>
      <c r="AE20" s="340">
        <f t="shared" si="16"/>
        <v>1.9264857743587514E-2</v>
      </c>
      <c r="AF20" s="340">
        <f t="shared" si="17"/>
        <v>5.3996051821243667E-2</v>
      </c>
      <c r="AG20" s="351">
        <f t="shared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si="21"/>
        <v>696.99206396543138</v>
      </c>
      <c r="AK20" s="364">
        <f t="shared" si="22"/>
        <v>575.11018605849108</v>
      </c>
      <c r="AL20" s="364">
        <f t="shared" si="23"/>
        <v>1611.9340107598707</v>
      </c>
      <c r="AM20" s="364">
        <f t="shared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si="27"/>
        <v>8363.9047675851762</v>
      </c>
      <c r="AQ20" s="364">
        <f t="shared" si="28"/>
        <v>6901.322232701893</v>
      </c>
      <c r="AR20" s="364">
        <f t="shared" si="29"/>
        <v>19343.208129118448</v>
      </c>
      <c r="AS20" s="364">
        <f t="shared" si="30"/>
        <v>34608.435129405523</v>
      </c>
      <c r="AT20" s="383">
        <f t="shared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>'JAP-5 Unitized Lighting Costs'!D$21</f>
        <v>1.1760549751009928E-2</v>
      </c>
      <c r="Q21" s="631">
        <f>'JAP-5 Unitized Lighting Costs'!$D$45</f>
        <v>1.6887239205766267</v>
      </c>
      <c r="R21" s="631">
        <f>'JAP-5 Unitized Lighting Costs'!D$74</f>
        <v>2.3347618049905056E-2</v>
      </c>
      <c r="S21" s="631">
        <f>'JAP-5 Unitized Lighting Costs'!D$106</f>
        <v>6.7427002102556308</v>
      </c>
      <c r="T21" s="631">
        <f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si="9"/>
        <v>0.85802496333401079</v>
      </c>
      <c r="X21" s="417">
        <f t="shared" si="10"/>
        <v>0.70798352207684123</v>
      </c>
      <c r="Y21" s="417">
        <f t="shared" si="11"/>
        <v>1.9843549044307047</v>
      </c>
      <c r="Z21" s="138">
        <f t="shared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si="15"/>
        <v>2.3347618049905056E-2</v>
      </c>
      <c r="AE21" s="340">
        <f t="shared" si="16"/>
        <v>1.9264857743587518E-2</v>
      </c>
      <c r="AF21" s="340">
        <f t="shared" si="17"/>
        <v>5.3996051821243667E-2</v>
      </c>
      <c r="AG21" s="351">
        <f t="shared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si="21"/>
        <v>547.92044116904378</v>
      </c>
      <c r="AK21" s="364">
        <f t="shared" si="22"/>
        <v>452.1064774729029</v>
      </c>
      <c r="AL21" s="364">
        <f t="shared" si="23"/>
        <v>1267.1759693877077</v>
      </c>
      <c r="AM21" s="364">
        <f t="shared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si="27"/>
        <v>6575.0452940285249</v>
      </c>
      <c r="AQ21" s="364">
        <f t="shared" si="28"/>
        <v>5425.2777296748345</v>
      </c>
      <c r="AR21" s="364">
        <f t="shared" si="29"/>
        <v>15206.111632652493</v>
      </c>
      <c r="AS21" s="364">
        <f t="shared" si="30"/>
        <v>27206.43465635585</v>
      </c>
      <c r="AT21" s="383">
        <f t="shared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>'JAP-5 Unitized Lighting Costs'!D$21</f>
        <v>1.1760549751009928E-2</v>
      </c>
      <c r="Q22" s="631">
        <f>'JAP-5 Unitized Lighting Costs'!$D$45</f>
        <v>1.6887239205766267</v>
      </c>
      <c r="R22" s="631">
        <f>'JAP-5 Unitized Lighting Costs'!D$74</f>
        <v>2.3347618049905056E-2</v>
      </c>
      <c r="S22" s="631">
        <f>'JAP-5 Unitized Lighting Costs'!D$106</f>
        <v>6.7427002102556308</v>
      </c>
      <c r="T22" s="631">
        <f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si="9"/>
        <v>1.1031749528580139</v>
      </c>
      <c r="X22" s="417">
        <f t="shared" si="10"/>
        <v>0.91026452838451022</v>
      </c>
      <c r="Y22" s="417">
        <f t="shared" si="11"/>
        <v>2.5513134485537634</v>
      </c>
      <c r="Z22" s="138">
        <f t="shared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si="15"/>
        <v>2.3347618049905056E-2</v>
      </c>
      <c r="AE22" s="340">
        <f t="shared" si="16"/>
        <v>1.9264857743587518E-2</v>
      </c>
      <c r="AF22" s="340">
        <f t="shared" si="17"/>
        <v>5.3996051821243667E-2</v>
      </c>
      <c r="AG22" s="351">
        <f t="shared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si="21"/>
        <v>321.94322374239704</v>
      </c>
      <c r="AK22" s="364">
        <f t="shared" si="22"/>
        <v>265.6455315335462</v>
      </c>
      <c r="AL22" s="364">
        <f t="shared" si="23"/>
        <v>744.5583080696066</v>
      </c>
      <c r="AM22" s="364">
        <f t="shared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si="27"/>
        <v>3863.3186849087642</v>
      </c>
      <c r="AQ22" s="364">
        <f t="shared" si="28"/>
        <v>3187.7463784025545</v>
      </c>
      <c r="AR22" s="364">
        <f t="shared" si="29"/>
        <v>8934.6996968352796</v>
      </c>
      <c r="AS22" s="364">
        <f t="shared" si="30"/>
        <v>15985.764760146596</v>
      </c>
      <c r="AT22" s="383">
        <f t="shared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>'JAP-5 Unitized Lighting Costs'!D$21</f>
        <v>1.1760549751009928E-2</v>
      </c>
      <c r="Q23" s="631">
        <f>'JAP-5 Unitized Lighting Costs'!$D$45</f>
        <v>1.6887239205766267</v>
      </c>
      <c r="R23" s="631">
        <f>'JAP-5 Unitized Lighting Costs'!D$74</f>
        <v>2.3347618049905056E-2</v>
      </c>
      <c r="S23" s="631">
        <f>'JAP-5 Unitized Lighting Costs'!D$106</f>
        <v>6.7427002102556308</v>
      </c>
      <c r="T23" s="631">
        <f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si="9"/>
        <v>1.3483249423820169</v>
      </c>
      <c r="X23" s="417">
        <f t="shared" si="10"/>
        <v>1.1125455346921791</v>
      </c>
      <c r="Y23" s="417">
        <f t="shared" si="11"/>
        <v>3.1182719926768216</v>
      </c>
      <c r="Z23" s="138">
        <f t="shared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si="15"/>
        <v>2.3347618049905056E-2</v>
      </c>
      <c r="AE23" s="340">
        <f t="shared" si="16"/>
        <v>1.9264857743587518E-2</v>
      </c>
      <c r="AF23" s="340">
        <f t="shared" si="17"/>
        <v>5.3996051821243667E-2</v>
      </c>
      <c r="AG23" s="351">
        <f t="shared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si="21"/>
        <v>68.090409590291856</v>
      </c>
      <c r="AK23" s="364">
        <f t="shared" si="22"/>
        <v>56.183549501955042</v>
      </c>
      <c r="AL23" s="364">
        <f t="shared" si="23"/>
        <v>157.4727356301795</v>
      </c>
      <c r="AM23" s="364">
        <f t="shared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si="27"/>
        <v>817.08491508350221</v>
      </c>
      <c r="AQ23" s="364">
        <f t="shared" si="28"/>
        <v>674.20259402346051</v>
      </c>
      <c r="AR23" s="364">
        <f t="shared" si="29"/>
        <v>1889.672827562154</v>
      </c>
      <c r="AS23" s="364">
        <f t="shared" si="30"/>
        <v>3380.9603366691172</v>
      </c>
      <c r="AT23" s="383">
        <f t="shared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>'JAP-5 Unitized Lighting Costs'!D$21</f>
        <v>1.1760549751009928E-2</v>
      </c>
      <c r="Q24" s="631">
        <f>'JAP-5 Unitized Lighting Costs'!$D$45</f>
        <v>1.6887239205766267</v>
      </c>
      <c r="R24" s="631">
        <f>'JAP-5 Unitized Lighting Costs'!D$74</f>
        <v>2.3347618049905056E-2</v>
      </c>
      <c r="S24" s="631">
        <f>'JAP-5 Unitized Lighting Costs'!D$106</f>
        <v>6.7427002102556308</v>
      </c>
      <c r="T24" s="631">
        <f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si="9"/>
        <v>1.5934749319060202</v>
      </c>
      <c r="X24" s="417">
        <f t="shared" si="10"/>
        <v>1.3148265409998481</v>
      </c>
      <c r="Y24" s="417">
        <f t="shared" si="11"/>
        <v>3.6852305367998803</v>
      </c>
      <c r="Z24" s="138">
        <f t="shared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si="15"/>
        <v>2.3347618049905056E-2</v>
      </c>
      <c r="AE24" s="340">
        <f t="shared" si="16"/>
        <v>1.9264857743587518E-2</v>
      </c>
      <c r="AF24" s="340">
        <f t="shared" si="17"/>
        <v>5.3996051821243667E-2</v>
      </c>
      <c r="AG24" s="351">
        <f t="shared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si="21"/>
        <v>301.56513086321434</v>
      </c>
      <c r="AK24" s="364">
        <f t="shared" si="22"/>
        <v>248.83092288422125</v>
      </c>
      <c r="AL24" s="364">
        <f t="shared" si="23"/>
        <v>697.42987908937732</v>
      </c>
      <c r="AM24" s="364">
        <f t="shared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si="27"/>
        <v>3618.781570358572</v>
      </c>
      <c r="AQ24" s="364">
        <f t="shared" si="28"/>
        <v>2985.9710746106548</v>
      </c>
      <c r="AR24" s="364">
        <f t="shared" si="29"/>
        <v>8369.1585490725283</v>
      </c>
      <c r="AS24" s="364">
        <f t="shared" si="30"/>
        <v>14973.911194041757</v>
      </c>
      <c r="AT24" s="383">
        <f t="shared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>'JAP-5 Unitized Lighting Costs'!D$21</f>
        <v>1.1760549751009928E-2</v>
      </c>
      <c r="Q25" s="631">
        <f>'JAP-5 Unitized Lighting Costs'!$D$45</f>
        <v>1.6887239205766267</v>
      </c>
      <c r="R25" s="631">
        <f>'JAP-5 Unitized Lighting Costs'!D$74</f>
        <v>2.3347618049905056E-2</v>
      </c>
      <c r="S25" s="631">
        <f>'JAP-5 Unitized Lighting Costs'!D$106</f>
        <v>6.7427002102556308</v>
      </c>
      <c r="T25" s="631">
        <f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>R25*O25</f>
        <v>1.8386249214300232</v>
      </c>
      <c r="X25" s="417">
        <f t="shared" si="10"/>
        <v>1.5171075473075168</v>
      </c>
      <c r="Y25" s="417">
        <f t="shared" si="11"/>
        <v>4.252189080922939</v>
      </c>
      <c r="Z25" s="138">
        <f t="shared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si="15"/>
        <v>2.3347618049905056E-2</v>
      </c>
      <c r="AE25" s="340">
        <f t="shared" si="16"/>
        <v>1.9264857743587514E-2</v>
      </c>
      <c r="AF25" s="340">
        <f t="shared" si="17"/>
        <v>5.3996051821243667E-2</v>
      </c>
      <c r="AG25" s="351">
        <f t="shared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si="21"/>
        <v>0</v>
      </c>
      <c r="AK25" s="364">
        <f t="shared" si="22"/>
        <v>0</v>
      </c>
      <c r="AL25" s="364">
        <f t="shared" si="23"/>
        <v>0</v>
      </c>
      <c r="AM25" s="364">
        <f t="shared" si="24"/>
        <v>0</v>
      </c>
      <c r="AN25" s="364">
        <f t="shared" si="25"/>
        <v>0</v>
      </c>
      <c r="AO25" s="364">
        <f t="shared" si="26"/>
        <v>0</v>
      </c>
      <c r="AP25" s="364">
        <f t="shared" si="27"/>
        <v>0</v>
      </c>
      <c r="AQ25" s="364">
        <f t="shared" si="28"/>
        <v>0</v>
      </c>
      <c r="AR25" s="364">
        <f t="shared" si="29"/>
        <v>0</v>
      </c>
      <c r="AS25" s="364">
        <f t="shared" si="30"/>
        <v>0</v>
      </c>
      <c r="AT25" s="383">
        <f t="shared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>'JAP-5 Unitized Lighting Costs'!D$21</f>
        <v>1.1760549751009928E-2</v>
      </c>
      <c r="Q26" s="631">
        <f>'JAP-5 Unitized Lighting Costs'!$D$45</f>
        <v>1.6887239205766267</v>
      </c>
      <c r="R26" s="631">
        <f>'JAP-5 Unitized Lighting Costs'!D$74</f>
        <v>2.3347618049905056E-2</v>
      </c>
      <c r="S26" s="631">
        <f>'JAP-5 Unitized Lighting Costs'!D$106</f>
        <v>6.7427002102556308</v>
      </c>
      <c r="T26" s="631">
        <f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si="9"/>
        <v>2.0837749109540264</v>
      </c>
      <c r="X26" s="417">
        <f t="shared" si="10"/>
        <v>1.7193885536151858</v>
      </c>
      <c r="Y26" s="417">
        <f t="shared" si="11"/>
        <v>4.8191476250459973</v>
      </c>
      <c r="Z26" s="138">
        <f t="shared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si="15"/>
        <v>2.334761804990506E-2</v>
      </c>
      <c r="AE26" s="340">
        <f t="shared" si="16"/>
        <v>1.9264857743587518E-2</v>
      </c>
      <c r="AF26" s="340">
        <f t="shared" si="17"/>
        <v>5.3996051821243667E-2</v>
      </c>
      <c r="AG26" s="351">
        <f t="shared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si="21"/>
        <v>20.837749109540265</v>
      </c>
      <c r="AK26" s="364">
        <f t="shared" si="22"/>
        <v>17.193885536151857</v>
      </c>
      <c r="AL26" s="364">
        <f t="shared" si="23"/>
        <v>48.191476250459971</v>
      </c>
      <c r="AM26" s="364">
        <f t="shared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si="27"/>
        <v>250.05298931448317</v>
      </c>
      <c r="AQ26" s="364">
        <f t="shared" si="28"/>
        <v>206.3266264338223</v>
      </c>
      <c r="AR26" s="364">
        <f t="shared" si="29"/>
        <v>578.29771500551965</v>
      </c>
      <c r="AS26" s="364">
        <f t="shared" si="30"/>
        <v>1034.6773307538251</v>
      </c>
      <c r="AT26" s="383">
        <f t="shared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>'JAP-5 Unitized Lighting Costs'!D$21</f>
        <v>1.1760549751009928E-2</v>
      </c>
      <c r="Q27" s="631">
        <f>'JAP-5 Unitized Lighting Costs'!$D$45</f>
        <v>1.6887239205766267</v>
      </c>
      <c r="R27" s="631">
        <f>'JAP-5 Unitized Lighting Costs'!D$74</f>
        <v>2.3347618049905056E-2</v>
      </c>
      <c r="S27" s="631">
        <f>'JAP-5 Unitized Lighting Costs'!D$106</f>
        <v>6.7427002102556308</v>
      </c>
      <c r="T27" s="631">
        <f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si="9"/>
        <v>2.3289249004780292</v>
      </c>
      <c r="X27" s="417">
        <f t="shared" si="10"/>
        <v>1.9216695599228548</v>
      </c>
      <c r="Y27" s="417">
        <f t="shared" si="11"/>
        <v>5.3861061691690555</v>
      </c>
      <c r="Z27" s="138">
        <f t="shared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si="15"/>
        <v>2.3347618049905056E-2</v>
      </c>
      <c r="AE27" s="340">
        <f t="shared" si="16"/>
        <v>1.9264857743587518E-2</v>
      </c>
      <c r="AF27" s="340">
        <f t="shared" si="17"/>
        <v>5.3996051821243667E-2</v>
      </c>
      <c r="AG27" s="351">
        <f t="shared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si="21"/>
        <v>176.8042153612904</v>
      </c>
      <c r="AK27" s="364">
        <f t="shared" si="22"/>
        <v>145.88674742414341</v>
      </c>
      <c r="AL27" s="364">
        <f t="shared" si="23"/>
        <v>408.89522667608418</v>
      </c>
      <c r="AM27" s="364">
        <f t="shared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si="27"/>
        <v>2121.6505843354848</v>
      </c>
      <c r="AQ27" s="364">
        <f t="shared" si="28"/>
        <v>1750.6409690897208</v>
      </c>
      <c r="AR27" s="364">
        <f t="shared" si="29"/>
        <v>4906.7427201130104</v>
      </c>
      <c r="AS27" s="364">
        <f t="shared" si="30"/>
        <v>8779.0342735382146</v>
      </c>
      <c r="AT27" s="383">
        <f t="shared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>'JAP-5 Unitized Lighting Costs'!D$21</f>
        <v>1.1760549751009928E-2</v>
      </c>
      <c r="Q29" s="631">
        <f>'JAP-5 Unitized Lighting Costs'!$D$45</f>
        <v>1.6887239205766267</v>
      </c>
      <c r="R29" s="631">
        <f>'JAP-5 Unitized Lighting Costs'!D$74</f>
        <v>2.3347618049905056E-2</v>
      </c>
      <c r="S29" s="631">
        <f>'JAP-5 Unitized Lighting Costs'!D$106</f>
        <v>6.7427002102556308</v>
      </c>
      <c r="T29" s="631">
        <f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si="40">R29*O29</f>
        <v>0.40858331587333846</v>
      </c>
      <c r="X29" s="417">
        <f t="shared" ref="X29:X36" si="41">E29*S29/1000</f>
        <v>0.33713501051278155</v>
      </c>
      <c r="Y29" s="417">
        <f t="shared" ref="Y29:Y36" si="42">O29*T29</f>
        <v>0.94493090687176418</v>
      </c>
      <c r="Z29" s="138">
        <f t="shared" ref="Z29:Z36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si="46">IFERROR(W29/O29,0)</f>
        <v>2.3347618049905056E-2</v>
      </c>
      <c r="AE29" s="340">
        <f t="shared" ref="AE29:AE36" si="47">IFERROR(X29/O29,0)</f>
        <v>1.9264857743587518E-2</v>
      </c>
      <c r="AF29" s="340">
        <f t="shared" ref="AF29:AF36" si="48">IFERROR(Y29/O29,0)</f>
        <v>5.3996051821243667E-2</v>
      </c>
      <c r="AG29" s="351">
        <f t="shared" ref="AG29:AG36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si="52">(W29*$G29)</f>
        <v>0</v>
      </c>
      <c r="AK29" s="364">
        <f t="shared" ref="AK29:AK36" si="53">(X29*$G29)</f>
        <v>0</v>
      </c>
      <c r="AL29" s="364">
        <f t="shared" ref="AL29:AL36" si="54">(Y29*$G29)</f>
        <v>0</v>
      </c>
      <c r="AM29" s="364">
        <f t="shared" ref="AM29:AM36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si="56"/>
        <v>0</v>
      </c>
      <c r="AQ29" s="364">
        <f t="shared" si="56"/>
        <v>0</v>
      </c>
      <c r="AR29" s="364">
        <f t="shared" si="56"/>
        <v>0</v>
      </c>
      <c r="AS29" s="364">
        <f t="shared" si="56"/>
        <v>0</v>
      </c>
      <c r="AT29" s="383">
        <f t="shared" ref="AT29:AT36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>'JAP-5 Unitized Lighting Costs'!D$21</f>
        <v>1.1760549751009928E-2</v>
      </c>
      <c r="Q30" s="631">
        <f>'JAP-5 Unitized Lighting Costs'!$D$45</f>
        <v>1.6887239205766267</v>
      </c>
      <c r="R30" s="631">
        <f>'JAP-5 Unitized Lighting Costs'!D$74</f>
        <v>2.3347618049905056E-2</v>
      </c>
      <c r="S30" s="631">
        <f>'JAP-5 Unitized Lighting Costs'!D$106</f>
        <v>6.7427002102556308</v>
      </c>
      <c r="T30" s="631">
        <f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si="40"/>
        <v>0.5720166422226739</v>
      </c>
      <c r="X30" s="417">
        <f t="shared" si="41"/>
        <v>0.47198901471789417</v>
      </c>
      <c r="Y30" s="417">
        <f t="shared" si="42"/>
        <v>1.3229032696204699</v>
      </c>
      <c r="Z30" s="138">
        <f t="shared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si="46"/>
        <v>2.3347618049905056E-2</v>
      </c>
      <c r="AE30" s="340">
        <f t="shared" si="47"/>
        <v>1.9264857743587518E-2</v>
      </c>
      <c r="AF30" s="340">
        <f t="shared" si="48"/>
        <v>5.3996051821243667E-2</v>
      </c>
      <c r="AG30" s="351">
        <f t="shared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si="52"/>
        <v>406.13181597809847</v>
      </c>
      <c r="AK30" s="364">
        <f t="shared" si="53"/>
        <v>335.11220044970486</v>
      </c>
      <c r="AL30" s="364">
        <f t="shared" si="54"/>
        <v>939.2613214305336</v>
      </c>
      <c r="AM30" s="364">
        <f t="shared" si="55"/>
        <v>1680.505337858337</v>
      </c>
      <c r="AN30" s="364">
        <f t="shared" si="56"/>
        <v>0</v>
      </c>
      <c r="AO30" s="364">
        <f t="shared" si="56"/>
        <v>0</v>
      </c>
      <c r="AP30" s="364">
        <f t="shared" si="56"/>
        <v>4873.5817917371814</v>
      </c>
      <c r="AQ30" s="364">
        <f t="shared" si="56"/>
        <v>4021.3464053964581</v>
      </c>
      <c r="AR30" s="364">
        <f t="shared" si="56"/>
        <v>11271.135857166402</v>
      </c>
      <c r="AS30" s="364">
        <f t="shared" si="56"/>
        <v>20166.064054300045</v>
      </c>
      <c r="AT30" s="383">
        <f t="shared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>'JAP-5 Unitized Lighting Costs'!D$21</f>
        <v>1.1760549751009928E-2</v>
      </c>
      <c r="Q31" s="631">
        <f>'JAP-5 Unitized Lighting Costs'!$D$45</f>
        <v>1.6887239205766267</v>
      </c>
      <c r="R31" s="631">
        <f>'JAP-5 Unitized Lighting Costs'!D$74</f>
        <v>2.3347618049905056E-2</v>
      </c>
      <c r="S31" s="631">
        <f>'JAP-5 Unitized Lighting Costs'!D$106</f>
        <v>6.7427002102556308</v>
      </c>
      <c r="T31" s="631">
        <f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si="40"/>
        <v>0.81716663174667692</v>
      </c>
      <c r="X31" s="417">
        <f t="shared" si="41"/>
        <v>0.6742700210255631</v>
      </c>
      <c r="Y31" s="417">
        <f t="shared" si="42"/>
        <v>1.8898618137435284</v>
      </c>
      <c r="Z31" s="138">
        <f t="shared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si="46"/>
        <v>2.3347618049905056E-2</v>
      </c>
      <c r="AE31" s="340">
        <f t="shared" si="47"/>
        <v>1.9264857743587518E-2</v>
      </c>
      <c r="AF31" s="340">
        <f t="shared" si="48"/>
        <v>5.3996051821243667E-2</v>
      </c>
      <c r="AG31" s="351">
        <f t="shared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si="52"/>
        <v>8423.8984177992425</v>
      </c>
      <c r="AK31" s="364">
        <f t="shared" si="53"/>
        <v>6950.8248900788549</v>
      </c>
      <c r="AL31" s="364">
        <f t="shared" si="54"/>
        <v>19481.955483944119</v>
      </c>
      <c r="AM31" s="364">
        <f t="shared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si="56"/>
        <v>101086.78101359091</v>
      </c>
      <c r="AQ31" s="364">
        <f t="shared" si="56"/>
        <v>83409.898680946266</v>
      </c>
      <c r="AR31" s="364">
        <f t="shared" si="56"/>
        <v>233783.46580732943</v>
      </c>
      <c r="AS31" s="364">
        <f t="shared" si="56"/>
        <v>418280.14550186659</v>
      </c>
      <c r="AT31" s="383">
        <f t="shared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>'JAP-5 Unitized Lighting Costs'!D$21</f>
        <v>1.1760549751009928E-2</v>
      </c>
      <c r="Q32" s="631">
        <f>'JAP-5 Unitized Lighting Costs'!$D$45</f>
        <v>1.6887239205766267</v>
      </c>
      <c r="R32" s="631">
        <f>'JAP-5 Unitized Lighting Costs'!D$74</f>
        <v>2.3347618049905056E-2</v>
      </c>
      <c r="S32" s="631">
        <f>'JAP-5 Unitized Lighting Costs'!D$106</f>
        <v>6.7427002102556308</v>
      </c>
      <c r="T32" s="631">
        <f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si="40"/>
        <v>1.2257499476200155</v>
      </c>
      <c r="X32" s="417">
        <f t="shared" si="41"/>
        <v>1.0114050315383445</v>
      </c>
      <c r="Y32" s="417">
        <f t="shared" si="42"/>
        <v>2.8347927206152925</v>
      </c>
      <c r="Z32" s="138">
        <f t="shared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si="46"/>
        <v>2.3347618049905056E-2</v>
      </c>
      <c r="AE32" s="340">
        <f t="shared" si="47"/>
        <v>1.9264857743587514E-2</v>
      </c>
      <c r="AF32" s="340">
        <f t="shared" si="48"/>
        <v>5.3996051821243667E-2</v>
      </c>
      <c r="AG32" s="351">
        <f t="shared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si="52"/>
        <v>5625.9879679179339</v>
      </c>
      <c r="AK32" s="364">
        <f t="shared" si="53"/>
        <v>4642.1805272557449</v>
      </c>
      <c r="AL32" s="364">
        <f t="shared" si="54"/>
        <v>13011.226122170756</v>
      </c>
      <c r="AM32" s="364">
        <f t="shared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si="56"/>
        <v>67511.8556150152</v>
      </c>
      <c r="AQ32" s="364">
        <f t="shared" si="56"/>
        <v>55706.166327068939</v>
      </c>
      <c r="AR32" s="364">
        <f t="shared" si="56"/>
        <v>156134.71346604906</v>
      </c>
      <c r="AS32" s="364">
        <f t="shared" si="56"/>
        <v>279352.73540813325</v>
      </c>
      <c r="AT32" s="383">
        <f t="shared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>'JAP-5 Unitized Lighting Costs'!D$21</f>
        <v>1.1760549751009928E-2</v>
      </c>
      <c r="Q33" s="631">
        <f>'JAP-5 Unitized Lighting Costs'!$D$45</f>
        <v>1.6887239205766267</v>
      </c>
      <c r="R33" s="631">
        <f>'JAP-5 Unitized Lighting Costs'!D$74</f>
        <v>2.3347618049905056E-2</v>
      </c>
      <c r="S33" s="631">
        <f>'JAP-5 Unitized Lighting Costs'!D$106</f>
        <v>6.7427002102556308</v>
      </c>
      <c r="T33" s="631">
        <f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si="40"/>
        <v>1.6343332634933538</v>
      </c>
      <c r="X33" s="417">
        <f t="shared" si="41"/>
        <v>1.3485400420511262</v>
      </c>
      <c r="Y33" s="417">
        <f t="shared" si="42"/>
        <v>3.7797236274870567</v>
      </c>
      <c r="Z33" s="138">
        <f t="shared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si="46"/>
        <v>2.3347618049905056E-2</v>
      </c>
      <c r="AE33" s="340">
        <f t="shared" si="47"/>
        <v>1.9264857743587518E-2</v>
      </c>
      <c r="AF33" s="340">
        <f t="shared" si="48"/>
        <v>5.3996051821243667E-2</v>
      </c>
      <c r="AG33" s="351">
        <f t="shared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si="52"/>
        <v>1625.3444305441403</v>
      </c>
      <c r="AK33" s="364">
        <f t="shared" si="53"/>
        <v>1341.1230718198451</v>
      </c>
      <c r="AL33" s="364">
        <f t="shared" si="54"/>
        <v>3758.9351475358781</v>
      </c>
      <c r="AM33" s="364">
        <f t="shared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si="56"/>
        <v>19504.133166529682</v>
      </c>
      <c r="AQ33" s="364">
        <f t="shared" si="56"/>
        <v>16093.476861838142</v>
      </c>
      <c r="AR33" s="364">
        <f t="shared" si="56"/>
        <v>45107.221770430537</v>
      </c>
      <c r="AS33" s="364">
        <f t="shared" si="56"/>
        <v>80704.831798798361</v>
      </c>
      <c r="AT33" s="383">
        <f t="shared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>'JAP-5 Unitized Lighting Costs'!D$21</f>
        <v>1.1760549751009928E-2</v>
      </c>
      <c r="Q34" s="631">
        <f>'JAP-5 Unitized Lighting Costs'!$D$45</f>
        <v>1.6887239205766267</v>
      </c>
      <c r="R34" s="631">
        <f>'JAP-5 Unitized Lighting Costs'!D$74</f>
        <v>2.3347618049905056E-2</v>
      </c>
      <c r="S34" s="631">
        <f>'JAP-5 Unitized Lighting Costs'!D$106</f>
        <v>6.7427002102556308</v>
      </c>
      <c r="T34" s="631">
        <f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si="40"/>
        <v>2.0429165793666924</v>
      </c>
      <c r="X34" s="417">
        <f t="shared" si="41"/>
        <v>1.6856750525639077</v>
      </c>
      <c r="Y34" s="417">
        <f t="shared" si="42"/>
        <v>4.7246545343588204</v>
      </c>
      <c r="Z34" s="138">
        <f t="shared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si="46"/>
        <v>2.3347618049905056E-2</v>
      </c>
      <c r="AE34" s="340">
        <f t="shared" si="47"/>
        <v>1.9264857743587518E-2</v>
      </c>
      <c r="AF34" s="340">
        <f t="shared" si="48"/>
        <v>5.399605182124366E-2</v>
      </c>
      <c r="AG34" s="351">
        <f t="shared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si="52"/>
        <v>2990.8298721928377</v>
      </c>
      <c r="AK34" s="364">
        <f t="shared" si="53"/>
        <v>2467.8282769535608</v>
      </c>
      <c r="AL34" s="364">
        <f t="shared" si="54"/>
        <v>6916.8942383013127</v>
      </c>
      <c r="AM34" s="364">
        <f t="shared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si="56"/>
        <v>35889.958466314056</v>
      </c>
      <c r="AQ34" s="364">
        <f t="shared" si="56"/>
        <v>29613.93932344273</v>
      </c>
      <c r="AR34" s="364">
        <f t="shared" si="56"/>
        <v>83002.730859615753</v>
      </c>
      <c r="AS34" s="364">
        <f t="shared" si="56"/>
        <v>148506.62864937255</v>
      </c>
      <c r="AT34" s="383">
        <f t="shared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>'JAP-5 Unitized Lighting Costs'!D$21</f>
        <v>1.1760549751009928E-2</v>
      </c>
      <c r="Q35" s="631">
        <f>'JAP-5 Unitized Lighting Costs'!$D$45</f>
        <v>1.6887239205766267</v>
      </c>
      <c r="R35" s="631">
        <f>'JAP-5 Unitized Lighting Costs'!D$74</f>
        <v>2.3347618049905056E-2</v>
      </c>
      <c r="S35" s="631">
        <f>'JAP-5 Unitized Lighting Costs'!D$106</f>
        <v>6.7427002102556308</v>
      </c>
      <c r="T35" s="631">
        <f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si="40"/>
        <v>2.5332165584146984</v>
      </c>
      <c r="X35" s="417">
        <f t="shared" si="41"/>
        <v>2.0902370651792457</v>
      </c>
      <c r="Y35" s="417">
        <f t="shared" si="42"/>
        <v>5.8585716226049378</v>
      </c>
      <c r="Z35" s="138">
        <f t="shared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si="46"/>
        <v>2.3347618049905053E-2</v>
      </c>
      <c r="AE35" s="340">
        <f t="shared" si="47"/>
        <v>1.9264857743587518E-2</v>
      </c>
      <c r="AF35" s="340">
        <f t="shared" si="48"/>
        <v>5.3996051821243667E-2</v>
      </c>
      <c r="AG35" s="351">
        <f t="shared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si="52"/>
        <v>377.44926720379004</v>
      </c>
      <c r="AK35" s="364">
        <f t="shared" si="53"/>
        <v>311.4453227117076</v>
      </c>
      <c r="AL35" s="364">
        <f t="shared" si="54"/>
        <v>872.92717176813574</v>
      </c>
      <c r="AM35" s="364">
        <f t="shared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si="56"/>
        <v>4529.3912064454807</v>
      </c>
      <c r="AQ35" s="364">
        <f t="shared" si="56"/>
        <v>3737.3438725404912</v>
      </c>
      <c r="AR35" s="364">
        <f t="shared" si="56"/>
        <v>10475.126061217628</v>
      </c>
      <c r="AS35" s="364">
        <f t="shared" si="56"/>
        <v>18741.861140203597</v>
      </c>
      <c r="AT35" s="383">
        <f t="shared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>'JAP-5 Unitized Lighting Costs'!D$21</f>
        <v>1.1760549751009928E-2</v>
      </c>
      <c r="Q36" s="631">
        <f>'JAP-5 Unitized Lighting Costs'!$D$45</f>
        <v>1.6887239205766267</v>
      </c>
      <c r="R36" s="631">
        <f>'JAP-5 Unitized Lighting Costs'!D$74</f>
        <v>2.3347618049905056E-2</v>
      </c>
      <c r="S36" s="631">
        <f>'JAP-5 Unitized Lighting Costs'!D$106</f>
        <v>6.7427002102556308</v>
      </c>
      <c r="T36" s="631">
        <f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si="40"/>
        <v>3.2686665269867077</v>
      </c>
      <c r="X36" s="417">
        <f t="shared" si="41"/>
        <v>2.6970800841022524</v>
      </c>
      <c r="Y36" s="417">
        <f t="shared" si="42"/>
        <v>7.5594472549741134</v>
      </c>
      <c r="Z36" s="138">
        <f t="shared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si="46"/>
        <v>2.3347618049905056E-2</v>
      </c>
      <c r="AE36" s="340">
        <f t="shared" si="47"/>
        <v>1.9264857743587518E-2</v>
      </c>
      <c r="AF36" s="340">
        <f t="shared" si="48"/>
        <v>5.3996051821243667E-2</v>
      </c>
      <c r="AG36" s="351">
        <f t="shared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si="52"/>
        <v>1986.5320817761715</v>
      </c>
      <c r="AK36" s="364">
        <f t="shared" si="53"/>
        <v>1639.1504211131439</v>
      </c>
      <c r="AL36" s="364">
        <f t="shared" si="54"/>
        <v>4594.2540692105176</v>
      </c>
      <c r="AM36" s="364">
        <f t="shared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si="56"/>
        <v>23838.384981314059</v>
      </c>
      <c r="AQ36" s="364">
        <f t="shared" si="56"/>
        <v>19669.805053357726</v>
      </c>
      <c r="AR36" s="364">
        <f t="shared" si="56"/>
        <v>55131.048830526212</v>
      </c>
      <c r="AS36" s="364">
        <f t="shared" si="56"/>
        <v>98639.238865197985</v>
      </c>
      <c r="AT36" s="383">
        <f t="shared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>'JAP-5 Unitized Lighting Costs'!D$21</f>
        <v>1.1760549751009928E-2</v>
      </c>
      <c r="Q38" s="631">
        <f>'JAP-5 Unitized Lighting Costs'!$D$45</f>
        <v>1.6887239205766267</v>
      </c>
      <c r="R38" s="631">
        <f>'JAP-5 Unitized Lighting Costs'!D$74</f>
        <v>2.3347618049905056E-2</v>
      </c>
      <c r="S38" s="631">
        <f>'JAP-5 Unitized Lighting Costs'!D$106</f>
        <v>6.7427002102556308</v>
      </c>
      <c r="T38" s="631">
        <f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si="65">R38*O38</f>
        <v>0.5720166422226739</v>
      </c>
      <c r="X38" s="417">
        <f t="shared" ref="X38:X44" si="66">E38*S38/1000</f>
        <v>0.47198901471789417</v>
      </c>
      <c r="Y38" s="417">
        <f t="shared" ref="Y38:Y44" si="67">O38*T38</f>
        <v>1.3229032696204699</v>
      </c>
      <c r="Z38" s="138">
        <f t="shared" ref="Z38:Z44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si="71">IFERROR(W38/O38,0)</f>
        <v>2.3347618049905056E-2</v>
      </c>
      <c r="AE38" s="340">
        <f t="shared" ref="AE38:AE44" si="72">IFERROR(X38/O38,0)</f>
        <v>1.9264857743587518E-2</v>
      </c>
      <c r="AF38" s="340">
        <f t="shared" ref="AF38:AF44" si="73">IFERROR(Y38/O38,0)</f>
        <v>5.3996051821243667E-2</v>
      </c>
      <c r="AG38" s="351">
        <f t="shared" ref="AG38:AG44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si="77">(W38*$G38)</f>
        <v>38.897131671141828</v>
      </c>
      <c r="AK38" s="364">
        <f t="shared" ref="AK38:AK44" si="78">(X38*$G38)</f>
        <v>32.095253000816804</v>
      </c>
      <c r="AL38" s="364">
        <f t="shared" ref="AL38:AL44" si="79">(Y38*$G38)</f>
        <v>89.957422334191946</v>
      </c>
      <c r="AM38" s="364">
        <f t="shared" ref="AM38:AM44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si="81"/>
        <v>466.76558005370191</v>
      </c>
      <c r="AQ38" s="364">
        <f t="shared" si="81"/>
        <v>385.14303600980168</v>
      </c>
      <c r="AR38" s="364">
        <f t="shared" si="81"/>
        <v>1079.4890680103033</v>
      </c>
      <c r="AS38" s="364">
        <f t="shared" si="81"/>
        <v>1931.3976840738071</v>
      </c>
      <c r="AT38" s="383">
        <f t="shared" ref="AT38:AT44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>'JAP-5 Unitized Lighting Costs'!D$21</f>
        <v>1.1760549751009928E-2</v>
      </c>
      <c r="Q39" s="631">
        <f>'JAP-5 Unitized Lighting Costs'!$D$45</f>
        <v>1.6887239205766267</v>
      </c>
      <c r="R39" s="631">
        <f>'JAP-5 Unitized Lighting Costs'!D$74</f>
        <v>2.3347618049905056E-2</v>
      </c>
      <c r="S39" s="631">
        <f>'JAP-5 Unitized Lighting Costs'!D$106</f>
        <v>6.7427002102556308</v>
      </c>
      <c r="T39" s="631">
        <f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si="65"/>
        <v>0.81716663174667692</v>
      </c>
      <c r="X39" s="417">
        <f t="shared" si="66"/>
        <v>0.6742700210255631</v>
      </c>
      <c r="Y39" s="417">
        <f t="shared" si="67"/>
        <v>1.8898618137435284</v>
      </c>
      <c r="Z39" s="138">
        <f t="shared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si="71"/>
        <v>2.3347618049905056E-2</v>
      </c>
      <c r="AE39" s="340">
        <f t="shared" si="72"/>
        <v>1.9264857743587518E-2</v>
      </c>
      <c r="AF39" s="340">
        <f t="shared" si="73"/>
        <v>5.3996051821243667E-2</v>
      </c>
      <c r="AG39" s="351">
        <f t="shared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si="77"/>
        <v>3.3367637462989306</v>
      </c>
      <c r="AK39" s="364">
        <f t="shared" si="78"/>
        <v>2.7532692525210489</v>
      </c>
      <c r="AL39" s="364">
        <f t="shared" si="79"/>
        <v>7.7169357394527403</v>
      </c>
      <c r="AM39" s="364">
        <f t="shared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si="81"/>
        <v>40.041164955587163</v>
      </c>
      <c r="AQ39" s="364">
        <f t="shared" si="81"/>
        <v>33.039231030252587</v>
      </c>
      <c r="AR39" s="364">
        <f t="shared" si="81"/>
        <v>92.603228873432883</v>
      </c>
      <c r="AS39" s="364">
        <f t="shared" si="81"/>
        <v>165.68362485927264</v>
      </c>
      <c r="AT39" s="383">
        <f t="shared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>'JAP-5 Unitized Lighting Costs'!D$21</f>
        <v>1.1760549751009928E-2</v>
      </c>
      <c r="Q40" s="631">
        <f>'JAP-5 Unitized Lighting Costs'!$D$45</f>
        <v>1.6887239205766267</v>
      </c>
      <c r="R40" s="631">
        <f>'JAP-5 Unitized Lighting Costs'!D$74</f>
        <v>2.3347618049905056E-2</v>
      </c>
      <c r="S40" s="631">
        <f>'JAP-5 Unitized Lighting Costs'!D$106</f>
        <v>6.7427002102556308</v>
      </c>
      <c r="T40" s="631">
        <f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si="65"/>
        <v>1.2257499476200155</v>
      </c>
      <c r="X40" s="417">
        <f t="shared" si="66"/>
        <v>1.0114050315383445</v>
      </c>
      <c r="Y40" s="417">
        <f t="shared" si="67"/>
        <v>2.8347927206152925</v>
      </c>
      <c r="Z40" s="138">
        <f t="shared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si="71"/>
        <v>2.3347618049905056E-2</v>
      </c>
      <c r="AE40" s="340">
        <f t="shared" si="72"/>
        <v>1.9264857743587514E-2</v>
      </c>
      <c r="AF40" s="340">
        <f t="shared" si="73"/>
        <v>5.3996051821243667E-2</v>
      </c>
      <c r="AG40" s="351">
        <f t="shared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si="77"/>
        <v>251.27873926210319</v>
      </c>
      <c r="AK40" s="364">
        <f t="shared" si="78"/>
        <v>207.33803146536061</v>
      </c>
      <c r="AL40" s="364">
        <f t="shared" si="79"/>
        <v>581.13250772613492</v>
      </c>
      <c r="AM40" s="364">
        <f t="shared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si="81"/>
        <v>3015.3448711452384</v>
      </c>
      <c r="AQ40" s="364">
        <f t="shared" si="81"/>
        <v>2488.0563775843275</v>
      </c>
      <c r="AR40" s="364">
        <f t="shared" si="81"/>
        <v>6973.590092713619</v>
      </c>
      <c r="AS40" s="364">
        <f t="shared" si="81"/>
        <v>12476.991341443183</v>
      </c>
      <c r="AT40" s="383">
        <f t="shared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>'JAP-5 Unitized Lighting Costs'!D$21</f>
        <v>1.1760549751009928E-2</v>
      </c>
      <c r="Q41" s="631">
        <f>'JAP-5 Unitized Lighting Costs'!$D$45</f>
        <v>1.6887239205766267</v>
      </c>
      <c r="R41" s="631">
        <f>'JAP-5 Unitized Lighting Costs'!D$74</f>
        <v>2.3347618049905056E-2</v>
      </c>
      <c r="S41" s="631">
        <f>'JAP-5 Unitized Lighting Costs'!D$106</f>
        <v>6.7427002102556308</v>
      </c>
      <c r="T41" s="631">
        <f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si="65"/>
        <v>1.4300416055566847</v>
      </c>
      <c r="X41" s="417">
        <f t="shared" si="66"/>
        <v>1.1799725367947353</v>
      </c>
      <c r="Y41" s="417">
        <f t="shared" si="67"/>
        <v>3.3072581740511744</v>
      </c>
      <c r="Z41" s="138">
        <f t="shared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si="71"/>
        <v>2.3347618049905056E-2</v>
      </c>
      <c r="AE41" s="340">
        <f t="shared" si="72"/>
        <v>1.9264857743587514E-2</v>
      </c>
      <c r="AF41" s="340">
        <f t="shared" si="73"/>
        <v>5.3996051821243667E-2</v>
      </c>
      <c r="AG41" s="351">
        <f t="shared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si="77"/>
        <v>317.469236433584</v>
      </c>
      <c r="AK41" s="364">
        <f t="shared" si="78"/>
        <v>261.95390316843122</v>
      </c>
      <c r="AL41" s="364">
        <f t="shared" si="79"/>
        <v>734.21131463936069</v>
      </c>
      <c r="AM41" s="364">
        <f t="shared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si="81"/>
        <v>3809.630837203008</v>
      </c>
      <c r="AQ41" s="364">
        <f t="shared" si="81"/>
        <v>3143.4468380211747</v>
      </c>
      <c r="AR41" s="364">
        <f t="shared" si="81"/>
        <v>8810.5357756723279</v>
      </c>
      <c r="AS41" s="364">
        <f t="shared" si="81"/>
        <v>15763.61345089651</v>
      </c>
      <c r="AT41" s="383">
        <f t="shared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>'JAP-5 Unitized Lighting Costs'!D$21</f>
        <v>1.1760549751009928E-2</v>
      </c>
      <c r="Q42" s="631">
        <f>'JAP-5 Unitized Lighting Costs'!$D$45</f>
        <v>1.6887239205766267</v>
      </c>
      <c r="R42" s="631">
        <f>'JAP-5 Unitized Lighting Costs'!D$74</f>
        <v>2.3347618049905056E-2</v>
      </c>
      <c r="S42" s="631">
        <f>'JAP-5 Unitized Lighting Costs'!D$106</f>
        <v>6.7427002102556308</v>
      </c>
      <c r="T42" s="631">
        <f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si="65"/>
        <v>2.0429165793666924</v>
      </c>
      <c r="X42" s="417">
        <f t="shared" si="66"/>
        <v>1.6856750525639077</v>
      </c>
      <c r="Y42" s="417">
        <f t="shared" si="67"/>
        <v>4.7246545343588204</v>
      </c>
      <c r="Z42" s="138">
        <f t="shared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si="71"/>
        <v>2.3347618049905056E-2</v>
      </c>
      <c r="AE42" s="340">
        <f t="shared" si="72"/>
        <v>1.9264857743587518E-2</v>
      </c>
      <c r="AF42" s="340">
        <f t="shared" si="73"/>
        <v>5.399605182124366E-2</v>
      </c>
      <c r="AG42" s="351">
        <f t="shared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si="77"/>
        <v>124.61791134136823</v>
      </c>
      <c r="AK42" s="364">
        <f t="shared" si="78"/>
        <v>102.82617820639837</v>
      </c>
      <c r="AL42" s="364">
        <f t="shared" si="79"/>
        <v>288.20392659588805</v>
      </c>
      <c r="AM42" s="364">
        <f t="shared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si="81"/>
        <v>1495.4149360964188</v>
      </c>
      <c r="AQ42" s="364">
        <f t="shared" si="81"/>
        <v>1233.9141384767804</v>
      </c>
      <c r="AR42" s="364">
        <f t="shared" si="81"/>
        <v>3458.4471191506564</v>
      </c>
      <c r="AS42" s="364">
        <f t="shared" si="81"/>
        <v>6187.7761937238556</v>
      </c>
      <c r="AT42" s="383">
        <f t="shared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>'JAP-5 Unitized Lighting Costs'!D$21</f>
        <v>1.1760549751009928E-2</v>
      </c>
      <c r="Q43" s="631">
        <f>'JAP-5 Unitized Lighting Costs'!$D$45</f>
        <v>1.6887239205766267</v>
      </c>
      <c r="R43" s="631">
        <f>'JAP-5 Unitized Lighting Costs'!D$74</f>
        <v>2.3347618049905056E-2</v>
      </c>
      <c r="S43" s="631">
        <f>'JAP-5 Unitized Lighting Costs'!D$106</f>
        <v>6.7427002102556308</v>
      </c>
      <c r="T43" s="631">
        <f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si="65"/>
        <v>3.2686665269867077</v>
      </c>
      <c r="X43" s="417">
        <f t="shared" si="66"/>
        <v>2.6970800841022524</v>
      </c>
      <c r="Y43" s="417">
        <f t="shared" si="67"/>
        <v>7.5594472549741134</v>
      </c>
      <c r="Z43" s="138">
        <f t="shared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si="71"/>
        <v>2.3347618049905056E-2</v>
      </c>
      <c r="AE43" s="340">
        <f t="shared" si="72"/>
        <v>1.9264857743587518E-2</v>
      </c>
      <c r="AF43" s="340">
        <f t="shared" si="73"/>
        <v>5.3996051821243667E-2</v>
      </c>
      <c r="AG43" s="351">
        <f t="shared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si="77"/>
        <v>186.31399203824233</v>
      </c>
      <c r="AK43" s="364">
        <f t="shared" si="78"/>
        <v>153.73356479382838</v>
      </c>
      <c r="AL43" s="364">
        <f t="shared" si="79"/>
        <v>430.88849353352447</v>
      </c>
      <c r="AM43" s="364">
        <f t="shared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si="81"/>
        <v>2235.7679044589081</v>
      </c>
      <c r="AQ43" s="364">
        <f t="shared" si="81"/>
        <v>1844.8027775259407</v>
      </c>
      <c r="AR43" s="364">
        <f t="shared" si="81"/>
        <v>5170.6619224022934</v>
      </c>
      <c r="AS43" s="364">
        <f t="shared" si="81"/>
        <v>9251.2326043871417</v>
      </c>
      <c r="AT43" s="383">
        <f t="shared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>'JAP-5 Unitized Lighting Costs'!D$21</f>
        <v>1.1760549751009928E-2</v>
      </c>
      <c r="Q44" s="631">
        <f>'JAP-5 Unitized Lighting Costs'!$D$45</f>
        <v>1.6887239205766267</v>
      </c>
      <c r="R44" s="631">
        <f>'JAP-5 Unitized Lighting Costs'!D$74</f>
        <v>2.3347618049905056E-2</v>
      </c>
      <c r="S44" s="631">
        <f>'JAP-5 Unitized Lighting Costs'!D$106</f>
        <v>6.7427002102556308</v>
      </c>
      <c r="T44" s="631">
        <f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si="65"/>
        <v>8.1716663174667694</v>
      </c>
      <c r="X44" s="417">
        <f t="shared" si="66"/>
        <v>6.7427002102556308</v>
      </c>
      <c r="Y44" s="417">
        <f t="shared" si="67"/>
        <v>18.898618137435282</v>
      </c>
      <c r="Z44" s="138">
        <f t="shared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si="71"/>
        <v>2.3347618049905056E-2</v>
      </c>
      <c r="AE44" s="340">
        <f t="shared" si="72"/>
        <v>1.9264857743587518E-2</v>
      </c>
      <c r="AF44" s="340">
        <f t="shared" si="73"/>
        <v>5.399605182124366E-2</v>
      </c>
      <c r="AG44" s="351">
        <f t="shared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si="77"/>
        <v>147.08999371440186</v>
      </c>
      <c r="AK44" s="364">
        <f t="shared" si="78"/>
        <v>121.36860378460136</v>
      </c>
      <c r="AL44" s="364">
        <f t="shared" si="79"/>
        <v>340.17512647383506</v>
      </c>
      <c r="AM44" s="364">
        <f t="shared" si="80"/>
        <v>608.6337239728382</v>
      </c>
      <c r="AN44" s="364">
        <f t="shared" si="81"/>
        <v>0</v>
      </c>
      <c r="AO44" s="364">
        <f t="shared" si="81"/>
        <v>0</v>
      </c>
      <c r="AP44" s="364">
        <f t="shared" si="81"/>
        <v>1765.0799245728222</v>
      </c>
      <c r="AQ44" s="364">
        <f t="shared" si="81"/>
        <v>1456.4232454152163</v>
      </c>
      <c r="AR44" s="364">
        <f t="shared" si="81"/>
        <v>4082.101517686021</v>
      </c>
      <c r="AS44" s="364">
        <f t="shared" si="81"/>
        <v>7303.6046876740584</v>
      </c>
      <c r="AT44" s="383">
        <f t="shared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>'JAP-5 Unitized Lighting Costs'!D$21</f>
        <v>1.1760549751009928E-2</v>
      </c>
      <c r="Q46" s="631">
        <f>'JAP-5 Unitized Lighting Costs'!$D$45</f>
        <v>1.6887239205766267</v>
      </c>
      <c r="R46" s="631">
        <f>'JAP-5 Unitized Lighting Costs'!D$74</f>
        <v>2.3347618049905056E-2</v>
      </c>
      <c r="S46" s="631">
        <f>'JAP-5 Unitized Lighting Costs'!D$106</f>
        <v>6.7427002102556308</v>
      </c>
      <c r="T46" s="631">
        <f>'JAP-5 Unitized Lighting Costs'!$D$123</f>
        <v>5.3996051821243667E-2</v>
      </c>
      <c r="U46" s="417">
        <f t="shared" ref="U46:U54" si="87">IF(F46="Company", H46*P46, 0)</f>
        <v>10.235676870293981</v>
      </c>
      <c r="V46" s="417">
        <f t="shared" ref="V46:V54" si="88">IF(I46="yes", J46*Q46, 0)</f>
        <v>1.6887239205766267</v>
      </c>
      <c r="W46" s="417">
        <f t="shared" ref="W46:W54" si="89">R46*O46</f>
        <v>0.40858331587333846</v>
      </c>
      <c r="X46" s="417">
        <f t="shared" ref="X46:X54" si="90">E46*S46/1000</f>
        <v>0.33713501051278155</v>
      </c>
      <c r="Y46" s="417">
        <f t="shared" ref="Y46:Y54" si="91">O46*T46</f>
        <v>0.94493090687176418</v>
      </c>
      <c r="Z46" s="138">
        <f t="shared" ref="Z46:Z54" si="92">SUM(U46:Y46)</f>
        <v>13.615050024128491</v>
      </c>
      <c r="AA46" s="349"/>
      <c r="AB46" s="340">
        <f t="shared" ref="AB46:AB54" si="93">IFERROR(U46/O46,0)</f>
        <v>0.58489582115965599</v>
      </c>
      <c r="AC46" s="340">
        <f t="shared" ref="AC46:AC54" si="94">IFERROR(V46/O46,0)</f>
        <v>9.6498509747235811E-2</v>
      </c>
      <c r="AD46" s="340">
        <f t="shared" ref="AD46:AD54" si="95">IFERROR(W46/O46,0)</f>
        <v>2.3347618049905056E-2</v>
      </c>
      <c r="AE46" s="340">
        <f t="shared" ref="AE46:AE54" si="96">IFERROR(X46/O46,0)</f>
        <v>1.9264857743587518E-2</v>
      </c>
      <c r="AF46" s="340">
        <f t="shared" ref="AF46:AF54" si="97">IFERROR(Y46/O46,0)</f>
        <v>5.3996051821243667E-2</v>
      </c>
      <c r="AG46" s="351">
        <f t="shared" ref="AG46:AG54" si="98">SUM(AB46:AF46)</f>
        <v>0.77800285852162809</v>
      </c>
      <c r="AH46" s="364">
        <f t="shared" ref="AH46:AH54" si="99">(U46*$G46)</f>
        <v>0</v>
      </c>
      <c r="AI46" s="364">
        <f t="shared" ref="AI46:AI54" si="100">(V46*$G46)</f>
        <v>0</v>
      </c>
      <c r="AJ46" s="364">
        <f t="shared" ref="AJ46:AJ54" si="101">(W46*$G46)</f>
        <v>0</v>
      </c>
      <c r="AK46" s="364">
        <f t="shared" ref="AK46:AK54" si="102">(X46*$G46)</f>
        <v>0</v>
      </c>
      <c r="AL46" s="364">
        <f t="shared" ref="AL46:AL54" si="103">(Y46*$G46)</f>
        <v>0</v>
      </c>
      <c r="AM46" s="364">
        <f t="shared" ref="AM46:AM54" si="104">SUM(AH46:AL46)</f>
        <v>0</v>
      </c>
      <c r="AN46" s="364">
        <f t="shared" ref="AN46:AN54" si="105">AH46*12</f>
        <v>0</v>
      </c>
      <c r="AO46" s="364">
        <f t="shared" ref="AO46:AO54" si="106">AI46*12</f>
        <v>0</v>
      </c>
      <c r="AP46" s="364">
        <f t="shared" ref="AP46:AP54" si="107">AJ46*12</f>
        <v>0</v>
      </c>
      <c r="AQ46" s="364">
        <f t="shared" ref="AQ46:AQ54" si="108">AK46*12</f>
        <v>0</v>
      </c>
      <c r="AR46" s="364">
        <f t="shared" ref="AR46:AR54" si="109">AL46*12</f>
        <v>0</v>
      </c>
      <c r="AS46" s="364">
        <f t="shared" ref="AS46:AS54" si="110">AM46*12</f>
        <v>0</v>
      </c>
      <c r="AT46" s="383">
        <f t="shared" ref="AT46:AT54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>'JAP-5 Unitized Lighting Costs'!D$21</f>
        <v>1.1760549751009928E-2</v>
      </c>
      <c r="Q47" s="631">
        <f>'JAP-5 Unitized Lighting Costs'!$D$45</f>
        <v>1.6887239205766267</v>
      </c>
      <c r="R47" s="631">
        <f>'JAP-5 Unitized Lighting Costs'!D$74</f>
        <v>2.3347618049905056E-2</v>
      </c>
      <c r="S47" s="631">
        <f>'JAP-5 Unitized Lighting Costs'!D$106</f>
        <v>6.7427002102556308</v>
      </c>
      <c r="T47" s="631">
        <f>'JAP-5 Unitized Lighting Costs'!$D$123</f>
        <v>5.3996051821243667E-2</v>
      </c>
      <c r="U47" s="417">
        <f t="shared" si="87"/>
        <v>10.235676870293981</v>
      </c>
      <c r="V47" s="417">
        <f t="shared" si="88"/>
        <v>1.6887239205766267</v>
      </c>
      <c r="W47" s="417">
        <f t="shared" si="89"/>
        <v>0.5720166422226739</v>
      </c>
      <c r="X47" s="417">
        <f t="shared" si="90"/>
        <v>0.47198901471789417</v>
      </c>
      <c r="Y47" s="417">
        <f t="shared" si="91"/>
        <v>1.3229032696204699</v>
      </c>
      <c r="Z47" s="138">
        <f t="shared" si="92"/>
        <v>14.291309717431645</v>
      </c>
      <c r="AA47" s="349"/>
      <c r="AB47" s="340">
        <f t="shared" si="93"/>
        <v>0.4177827293997543</v>
      </c>
      <c r="AC47" s="340">
        <f t="shared" si="94"/>
        <v>6.89275069623113E-2</v>
      </c>
      <c r="AD47" s="340">
        <f t="shared" si="95"/>
        <v>2.3347618049905056E-2</v>
      </c>
      <c r="AE47" s="340">
        <f t="shared" si="96"/>
        <v>1.9264857743587518E-2</v>
      </c>
      <c r="AF47" s="340">
        <f t="shared" si="97"/>
        <v>5.3996051821243667E-2</v>
      </c>
      <c r="AG47" s="351">
        <f t="shared" si="98"/>
        <v>0.58331876397680194</v>
      </c>
      <c r="AH47" s="364">
        <f t="shared" si="99"/>
        <v>46603.889763521016</v>
      </c>
      <c r="AI47" s="364">
        <f t="shared" si="100"/>
        <v>7688.9007373787617</v>
      </c>
      <c r="AJ47" s="364">
        <f t="shared" si="101"/>
        <v>2604.4394400933525</v>
      </c>
      <c r="AK47" s="364">
        <f t="shared" si="102"/>
        <v>2149.005316428465</v>
      </c>
      <c r="AL47" s="364">
        <f t="shared" si="103"/>
        <v>6023.2888285211338</v>
      </c>
      <c r="AM47" s="364">
        <f t="shared" si="104"/>
        <v>65069.524085942729</v>
      </c>
      <c r="AN47" s="364">
        <f t="shared" si="105"/>
        <v>559246.67716225213</v>
      </c>
      <c r="AO47" s="364">
        <f t="shared" si="106"/>
        <v>92266.808848545144</v>
      </c>
      <c r="AP47" s="364">
        <f t="shared" si="107"/>
        <v>31253.27328112023</v>
      </c>
      <c r="AQ47" s="364">
        <f t="shared" si="108"/>
        <v>25788.063797141578</v>
      </c>
      <c r="AR47" s="364">
        <f t="shared" si="109"/>
        <v>72279.465942253606</v>
      </c>
      <c r="AS47" s="364">
        <f t="shared" si="110"/>
        <v>780834.2890313128</v>
      </c>
      <c r="AT47" s="383">
        <f t="shared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>'JAP-5 Unitized Lighting Costs'!D$21</f>
        <v>1.1760549751009928E-2</v>
      </c>
      <c r="Q48" s="631">
        <f>'JAP-5 Unitized Lighting Costs'!$D$45</f>
        <v>1.6887239205766267</v>
      </c>
      <c r="R48" s="631">
        <f>'JAP-5 Unitized Lighting Costs'!D$74</f>
        <v>2.3347618049905056E-2</v>
      </c>
      <c r="S48" s="631">
        <f>'JAP-5 Unitized Lighting Costs'!D$106</f>
        <v>6.7427002102556308</v>
      </c>
      <c r="T48" s="631">
        <f>'JAP-5 Unitized Lighting Costs'!$D$123</f>
        <v>5.3996051821243667E-2</v>
      </c>
      <c r="U48" s="417">
        <f t="shared" si="87"/>
        <v>9.6558817675691913</v>
      </c>
      <c r="V48" s="417">
        <f t="shared" si="88"/>
        <v>1.6887239205766267</v>
      </c>
      <c r="W48" s="417">
        <f t="shared" si="89"/>
        <v>0.81716663174667692</v>
      </c>
      <c r="X48" s="417">
        <f t="shared" si="90"/>
        <v>0.6742700210255631</v>
      </c>
      <c r="Y48" s="417">
        <f t="shared" si="91"/>
        <v>1.8898618137435284</v>
      </c>
      <c r="Z48" s="138">
        <f t="shared" si="92"/>
        <v>14.725904154661585</v>
      </c>
      <c r="AA48" s="349"/>
      <c r="AB48" s="340">
        <f t="shared" si="93"/>
        <v>0.27588233621626262</v>
      </c>
      <c r="AC48" s="340">
        <f t="shared" si="94"/>
        <v>4.8249254873617906E-2</v>
      </c>
      <c r="AD48" s="340">
        <f t="shared" si="95"/>
        <v>2.3347618049905056E-2</v>
      </c>
      <c r="AE48" s="340">
        <f t="shared" si="96"/>
        <v>1.9264857743587518E-2</v>
      </c>
      <c r="AF48" s="340">
        <f t="shared" si="97"/>
        <v>5.3996051821243667E-2</v>
      </c>
      <c r="AG48" s="351">
        <f t="shared" si="98"/>
        <v>0.42074011870461675</v>
      </c>
      <c r="AH48" s="364">
        <f t="shared" si="99"/>
        <v>308171.48989604058</v>
      </c>
      <c r="AI48" s="364">
        <f t="shared" si="100"/>
        <v>53896.32756016995</v>
      </c>
      <c r="AJ48" s="364">
        <f t="shared" si="101"/>
        <v>26080.213538291755</v>
      </c>
      <c r="AK48" s="364">
        <f t="shared" si="102"/>
        <v>21519.60866687294</v>
      </c>
      <c r="AL48" s="364">
        <f t="shared" si="103"/>
        <v>60315.727228047101</v>
      </c>
      <c r="AM48" s="364">
        <f t="shared" si="104"/>
        <v>469983.36688942235</v>
      </c>
      <c r="AN48" s="364">
        <f t="shared" si="105"/>
        <v>3698057.8787524868</v>
      </c>
      <c r="AO48" s="364">
        <f t="shared" si="106"/>
        <v>646755.93072203943</v>
      </c>
      <c r="AP48" s="364">
        <f t="shared" si="107"/>
        <v>312962.56245950109</v>
      </c>
      <c r="AQ48" s="364">
        <f t="shared" si="108"/>
        <v>258235.30400247528</v>
      </c>
      <c r="AR48" s="364">
        <f t="shared" si="109"/>
        <v>723788.72673656524</v>
      </c>
      <c r="AS48" s="364">
        <f t="shared" si="110"/>
        <v>5639800.4026730685</v>
      </c>
      <c r="AT48" s="383">
        <f t="shared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>'JAP-5 Unitized Lighting Costs'!D$21</f>
        <v>1.1760549751009928E-2</v>
      </c>
      <c r="Q49" s="631">
        <f>'JAP-5 Unitized Lighting Costs'!$D$45</f>
        <v>1.6887239205766267</v>
      </c>
      <c r="R49" s="631">
        <f>'JAP-5 Unitized Lighting Costs'!D$74</f>
        <v>2.3347618049905056E-2</v>
      </c>
      <c r="S49" s="631">
        <f>'JAP-5 Unitized Lighting Costs'!D$106</f>
        <v>6.7427002102556308</v>
      </c>
      <c r="T49" s="631">
        <f>'JAP-5 Unitized Lighting Costs'!$D$123</f>
        <v>5.3996051821243667E-2</v>
      </c>
      <c r="U49" s="417">
        <f t="shared" si="87"/>
        <v>9.6718761152305639</v>
      </c>
      <c r="V49" s="417">
        <f t="shared" si="88"/>
        <v>1.6887239205766267</v>
      </c>
      <c r="W49" s="417">
        <f t="shared" si="89"/>
        <v>1.2257499476200155</v>
      </c>
      <c r="X49" s="417">
        <f t="shared" si="90"/>
        <v>1.0114050315383445</v>
      </c>
      <c r="Y49" s="417">
        <f t="shared" si="91"/>
        <v>2.8347927206152925</v>
      </c>
      <c r="Z49" s="138">
        <f t="shared" si="92"/>
        <v>16.432547735580844</v>
      </c>
      <c r="AA49" s="349"/>
      <c r="AB49" s="340">
        <f t="shared" si="93"/>
        <v>0.1842262117186774</v>
      </c>
      <c r="AC49" s="340">
        <f t="shared" si="94"/>
        <v>3.2166169915745273E-2</v>
      </c>
      <c r="AD49" s="340">
        <f t="shared" si="95"/>
        <v>2.3347618049905056E-2</v>
      </c>
      <c r="AE49" s="340">
        <f t="shared" si="96"/>
        <v>1.9264857743587514E-2</v>
      </c>
      <c r="AF49" s="340">
        <f t="shared" si="97"/>
        <v>5.3996051821243667E-2</v>
      </c>
      <c r="AG49" s="351">
        <f t="shared" si="98"/>
        <v>0.31300090924915891</v>
      </c>
      <c r="AH49" s="364">
        <f t="shared" si="99"/>
        <v>37059.405314858443</v>
      </c>
      <c r="AI49" s="364">
        <f t="shared" si="100"/>
        <v>6470.6271556761076</v>
      </c>
      <c r="AJ49" s="364">
        <f t="shared" si="101"/>
        <v>4696.6652159640262</v>
      </c>
      <c r="AK49" s="364">
        <f t="shared" si="102"/>
        <v>3875.3669458444233</v>
      </c>
      <c r="AL49" s="364">
        <f t="shared" si="103"/>
        <v>10861.980774490929</v>
      </c>
      <c r="AM49" s="364">
        <f t="shared" si="104"/>
        <v>62964.045406833924</v>
      </c>
      <c r="AN49" s="364">
        <f t="shared" si="105"/>
        <v>444712.86377830128</v>
      </c>
      <c r="AO49" s="364">
        <f t="shared" si="106"/>
        <v>77647.525868113298</v>
      </c>
      <c r="AP49" s="364">
        <f t="shared" si="107"/>
        <v>56359.982591568318</v>
      </c>
      <c r="AQ49" s="364">
        <f t="shared" si="108"/>
        <v>46504.403350133078</v>
      </c>
      <c r="AR49" s="364">
        <f t="shared" si="109"/>
        <v>130343.76929389115</v>
      </c>
      <c r="AS49" s="364">
        <f t="shared" si="110"/>
        <v>755568.54488200706</v>
      </c>
      <c r="AT49" s="383">
        <f t="shared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>'JAP-5 Unitized Lighting Costs'!D$21</f>
        <v>1.1760549751009928E-2</v>
      </c>
      <c r="Q50" s="631">
        <f>'JAP-5 Unitized Lighting Costs'!$D$45</f>
        <v>1.6887239205766267</v>
      </c>
      <c r="R50" s="631">
        <f>'JAP-5 Unitized Lighting Costs'!D$74</f>
        <v>2.3347618049905056E-2</v>
      </c>
      <c r="S50" s="631">
        <f>'JAP-5 Unitized Lighting Costs'!D$106</f>
        <v>6.7427002102556308</v>
      </c>
      <c r="T50" s="631">
        <f>'JAP-5 Unitized Lighting Costs'!$D$123</f>
        <v>5.3996051821243667E-2</v>
      </c>
      <c r="U50" s="417">
        <f t="shared" si="87"/>
        <v>10.220035339125138</v>
      </c>
      <c r="V50" s="417">
        <f t="shared" si="88"/>
        <v>1.6887239205766267</v>
      </c>
      <c r="W50" s="417">
        <f t="shared" si="89"/>
        <v>1.6343332634933538</v>
      </c>
      <c r="X50" s="417">
        <f t="shared" si="90"/>
        <v>1.3485400420511262</v>
      </c>
      <c r="Y50" s="417">
        <f t="shared" si="91"/>
        <v>3.7797236274870567</v>
      </c>
      <c r="Z50" s="138">
        <f t="shared" si="92"/>
        <v>18.671356192733299</v>
      </c>
      <c r="AA50" s="349"/>
      <c r="AB50" s="340">
        <f t="shared" si="93"/>
        <v>0.14600050484464483</v>
      </c>
      <c r="AC50" s="340">
        <f t="shared" si="94"/>
        <v>2.4124627436808953E-2</v>
      </c>
      <c r="AD50" s="340">
        <f t="shared" si="95"/>
        <v>2.3347618049905056E-2</v>
      </c>
      <c r="AE50" s="340">
        <f t="shared" si="96"/>
        <v>1.9264857743587518E-2</v>
      </c>
      <c r="AF50" s="340">
        <f t="shared" si="97"/>
        <v>5.3996051821243667E-2</v>
      </c>
      <c r="AG50" s="351">
        <f t="shared" si="98"/>
        <v>0.26673365989619002</v>
      </c>
      <c r="AH50" s="364">
        <f t="shared" si="99"/>
        <v>51637.580220541349</v>
      </c>
      <c r="AI50" s="364">
        <f t="shared" si="100"/>
        <v>8532.4183357067868</v>
      </c>
      <c r="AJ50" s="364">
        <f t="shared" si="101"/>
        <v>8257.6050082387937</v>
      </c>
      <c r="AK50" s="364">
        <f t="shared" si="102"/>
        <v>6813.6109408001521</v>
      </c>
      <c r="AL50" s="364">
        <f t="shared" si="103"/>
        <v>19097.36860484731</v>
      </c>
      <c r="AM50" s="364">
        <f t="shared" si="104"/>
        <v>94338.583110134379</v>
      </c>
      <c r="AN50" s="364">
        <f t="shared" si="105"/>
        <v>619650.96264649625</v>
      </c>
      <c r="AO50" s="364">
        <f t="shared" si="106"/>
        <v>102389.02002848143</v>
      </c>
      <c r="AP50" s="364">
        <f t="shared" si="107"/>
        <v>99091.260098865518</v>
      </c>
      <c r="AQ50" s="364">
        <f t="shared" si="108"/>
        <v>81763.331289601832</v>
      </c>
      <c r="AR50" s="364">
        <f t="shared" si="109"/>
        <v>229168.42325816772</v>
      </c>
      <c r="AS50" s="364">
        <f t="shared" si="110"/>
        <v>1132062.9973216127</v>
      </c>
      <c r="AT50" s="383">
        <f t="shared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>'JAP-5 Unitized Lighting Costs'!D$21</f>
        <v>1.1760549751009928E-2</v>
      </c>
      <c r="Q51" s="631">
        <f>'JAP-5 Unitized Lighting Costs'!$D$45</f>
        <v>1.6887239205766267</v>
      </c>
      <c r="R51" s="631">
        <f>'JAP-5 Unitized Lighting Costs'!D$74</f>
        <v>2.3347618049905056E-2</v>
      </c>
      <c r="S51" s="631">
        <f>'JAP-5 Unitized Lighting Costs'!D$106</f>
        <v>6.7427002102556308</v>
      </c>
      <c r="T51" s="631">
        <f>'JAP-5 Unitized Lighting Costs'!$D$123</f>
        <v>5.3996051821243667E-2</v>
      </c>
      <c r="U51" s="417">
        <f t="shared" si="87"/>
        <v>10.398442878847957</v>
      </c>
      <c r="V51" s="417">
        <f t="shared" si="88"/>
        <v>1.6887239205766267</v>
      </c>
      <c r="W51" s="417">
        <f t="shared" si="89"/>
        <v>2.0429165793666924</v>
      </c>
      <c r="X51" s="417">
        <f t="shared" si="90"/>
        <v>1.6856750525639077</v>
      </c>
      <c r="Y51" s="417">
        <f t="shared" si="91"/>
        <v>4.7246545343588204</v>
      </c>
      <c r="Z51" s="138">
        <f t="shared" si="92"/>
        <v>20.540412965714005</v>
      </c>
      <c r="AA51" s="349"/>
      <c r="AB51" s="340">
        <f t="shared" si="93"/>
        <v>0.1188393471868338</v>
      </c>
      <c r="AC51" s="340">
        <f t="shared" si="94"/>
        <v>1.9299701949447162E-2</v>
      </c>
      <c r="AD51" s="340">
        <f t="shared" si="95"/>
        <v>2.3347618049905056E-2</v>
      </c>
      <c r="AE51" s="340">
        <f t="shared" si="96"/>
        <v>1.9264857743587518E-2</v>
      </c>
      <c r="AF51" s="340">
        <f t="shared" si="97"/>
        <v>5.399605182124366E-2</v>
      </c>
      <c r="AG51" s="351">
        <f t="shared" si="98"/>
        <v>0.23474757675101721</v>
      </c>
      <c r="AH51" s="364">
        <f t="shared" si="99"/>
        <v>18070.760649624608</v>
      </c>
      <c r="AI51" s="364">
        <f t="shared" si="100"/>
        <v>2934.7207199754143</v>
      </c>
      <c r="AJ51" s="364">
        <f t="shared" si="101"/>
        <v>3550.2485288427501</v>
      </c>
      <c r="AK51" s="364">
        <f t="shared" si="102"/>
        <v>2929.4222955139776</v>
      </c>
      <c r="AL51" s="364">
        <f t="shared" si="103"/>
        <v>8210.6621382932371</v>
      </c>
      <c r="AM51" s="364">
        <f t="shared" si="104"/>
        <v>35695.814332249989</v>
      </c>
      <c r="AN51" s="364">
        <f t="shared" si="105"/>
        <v>216849.1277954953</v>
      </c>
      <c r="AO51" s="364">
        <f t="shared" si="106"/>
        <v>35216.648639704974</v>
      </c>
      <c r="AP51" s="364">
        <f t="shared" si="107"/>
        <v>42602.982346113</v>
      </c>
      <c r="AQ51" s="364">
        <f t="shared" si="108"/>
        <v>35153.067546167731</v>
      </c>
      <c r="AR51" s="364">
        <f t="shared" si="109"/>
        <v>98527.945659518853</v>
      </c>
      <c r="AS51" s="364">
        <f t="shared" si="110"/>
        <v>428349.7719869999</v>
      </c>
      <c r="AT51" s="383">
        <f t="shared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>'JAP-5 Unitized Lighting Costs'!D$21</f>
        <v>1.1760549751009928E-2</v>
      </c>
      <c r="Q52" s="631">
        <f>'JAP-5 Unitized Lighting Costs'!$D$45</f>
        <v>1.6887239205766267</v>
      </c>
      <c r="R52" s="631">
        <f>'JAP-5 Unitized Lighting Costs'!D$74</f>
        <v>2.3347618049905056E-2</v>
      </c>
      <c r="S52" s="631">
        <f>'JAP-5 Unitized Lighting Costs'!D$106</f>
        <v>6.7427002102556308</v>
      </c>
      <c r="T52" s="631">
        <f>'JAP-5 Unitized Lighting Costs'!$D$123</f>
        <v>5.3996051821243667E-2</v>
      </c>
      <c r="U52" s="417">
        <f t="shared" si="87"/>
        <v>10.809356487148245</v>
      </c>
      <c r="V52" s="417">
        <f t="shared" si="88"/>
        <v>1.6887239205766267</v>
      </c>
      <c r="W52" s="417">
        <f t="shared" si="89"/>
        <v>2.5332165584146984</v>
      </c>
      <c r="X52" s="417">
        <f t="shared" si="90"/>
        <v>2.0902370651792457</v>
      </c>
      <c r="Y52" s="417">
        <f t="shared" si="91"/>
        <v>5.8585716226049378</v>
      </c>
      <c r="Z52" s="138">
        <f t="shared" si="92"/>
        <v>22.980105653923754</v>
      </c>
      <c r="AA52" s="349"/>
      <c r="AB52" s="340">
        <f t="shared" si="93"/>
        <v>9.9625405411504553E-2</v>
      </c>
      <c r="AC52" s="340">
        <f t="shared" si="94"/>
        <v>1.5564275765683195E-2</v>
      </c>
      <c r="AD52" s="340">
        <f t="shared" si="95"/>
        <v>2.3347618049905053E-2</v>
      </c>
      <c r="AE52" s="340">
        <f t="shared" si="96"/>
        <v>1.9264857743587518E-2</v>
      </c>
      <c r="AF52" s="340">
        <f t="shared" si="97"/>
        <v>5.3996051821243667E-2</v>
      </c>
      <c r="AG52" s="351">
        <f t="shared" si="98"/>
        <v>0.21179820879192399</v>
      </c>
      <c r="AH52" s="364">
        <f t="shared" si="99"/>
        <v>179.25516174520837</v>
      </c>
      <c r="AI52" s="364">
        <f t="shared" si="100"/>
        <v>28.004671682895722</v>
      </c>
      <c r="AJ52" s="364">
        <f t="shared" si="101"/>
        <v>42.009174593710412</v>
      </c>
      <c r="AK52" s="364">
        <f t="shared" si="102"/>
        <v>34.663097997555823</v>
      </c>
      <c r="AL52" s="364">
        <f t="shared" si="103"/>
        <v>97.154646074865212</v>
      </c>
      <c r="AM52" s="364">
        <f t="shared" si="104"/>
        <v>381.08675209423552</v>
      </c>
      <c r="AN52" s="364">
        <f t="shared" si="105"/>
        <v>2151.0619409425003</v>
      </c>
      <c r="AO52" s="364">
        <f t="shared" si="106"/>
        <v>336.05606019474868</v>
      </c>
      <c r="AP52" s="364">
        <f t="shared" si="107"/>
        <v>504.11009512452495</v>
      </c>
      <c r="AQ52" s="364">
        <f t="shared" si="108"/>
        <v>415.95717597066988</v>
      </c>
      <c r="AR52" s="364">
        <f t="shared" si="109"/>
        <v>1165.8557528983824</v>
      </c>
      <c r="AS52" s="364">
        <f t="shared" si="110"/>
        <v>4573.0410251308258</v>
      </c>
      <c r="AT52" s="383">
        <f t="shared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>'JAP-5 Unitized Lighting Costs'!D$21</f>
        <v>1.1760549751009928E-2</v>
      </c>
      <c r="Q53" s="631">
        <f>'JAP-5 Unitized Lighting Costs'!$D$45</f>
        <v>1.6887239205766267</v>
      </c>
      <c r="R53" s="631">
        <f>'JAP-5 Unitized Lighting Costs'!D$74</f>
        <v>2.3347618049905056E-2</v>
      </c>
      <c r="S53" s="631">
        <f>'JAP-5 Unitized Lighting Costs'!D$106</f>
        <v>6.7427002102556308</v>
      </c>
      <c r="T53" s="631">
        <f>'JAP-5 Unitized Lighting Costs'!$D$123</f>
        <v>5.3996051821243667E-2</v>
      </c>
      <c r="U53" s="417">
        <f t="shared" si="87"/>
        <v>11.580142917829436</v>
      </c>
      <c r="V53" s="417">
        <f t="shared" si="88"/>
        <v>1.6887239205766267</v>
      </c>
      <c r="W53" s="417">
        <f t="shared" si="89"/>
        <v>3.2686665269867077</v>
      </c>
      <c r="X53" s="417">
        <f t="shared" si="90"/>
        <v>2.6970800841022524</v>
      </c>
      <c r="Y53" s="417">
        <f t="shared" si="91"/>
        <v>7.5594472549741134</v>
      </c>
      <c r="Z53" s="138">
        <f t="shared" si="92"/>
        <v>26.794060704469135</v>
      </c>
      <c r="AA53" s="349"/>
      <c r="AB53" s="340">
        <f t="shared" si="93"/>
        <v>8.2715306555924545E-2</v>
      </c>
      <c r="AC53" s="340">
        <f t="shared" si="94"/>
        <v>1.2062313718404476E-2</v>
      </c>
      <c r="AD53" s="340">
        <f t="shared" si="95"/>
        <v>2.3347618049905056E-2</v>
      </c>
      <c r="AE53" s="340">
        <f t="shared" si="96"/>
        <v>1.9264857743587518E-2</v>
      </c>
      <c r="AF53" s="340">
        <f t="shared" si="97"/>
        <v>5.3996051821243667E-2</v>
      </c>
      <c r="AG53" s="351">
        <f t="shared" si="98"/>
        <v>0.19138614788906527</v>
      </c>
      <c r="AH53" s="364">
        <f t="shared" si="99"/>
        <v>11633.218572869488</v>
      </c>
      <c r="AI53" s="364">
        <f t="shared" si="100"/>
        <v>1696.4639052126029</v>
      </c>
      <c r="AJ53" s="364">
        <f t="shared" si="101"/>
        <v>3283.6479152353968</v>
      </c>
      <c r="AK53" s="364">
        <f t="shared" si="102"/>
        <v>2709.4417011543878</v>
      </c>
      <c r="AL53" s="364">
        <f t="shared" si="103"/>
        <v>7594.0947215594115</v>
      </c>
      <c r="AM53" s="364">
        <f t="shared" si="104"/>
        <v>26916.866816031288</v>
      </c>
      <c r="AN53" s="364">
        <f t="shared" si="105"/>
        <v>139598.62287443384</v>
      </c>
      <c r="AO53" s="364">
        <f t="shared" si="106"/>
        <v>20357.566862551233</v>
      </c>
      <c r="AP53" s="364">
        <f t="shared" si="107"/>
        <v>39403.774982824762</v>
      </c>
      <c r="AQ53" s="364">
        <f t="shared" si="108"/>
        <v>32513.300413852652</v>
      </c>
      <c r="AR53" s="364">
        <f t="shared" si="109"/>
        <v>91129.136658712931</v>
      </c>
      <c r="AS53" s="364">
        <f t="shared" si="110"/>
        <v>323002.40179237549</v>
      </c>
      <c r="AT53" s="383">
        <f t="shared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>'JAP-5 Unitized Lighting Costs'!D$21</f>
        <v>1.1760549751009928E-2</v>
      </c>
      <c r="Q54" s="631">
        <f>'JAP-5 Unitized Lighting Costs'!$D$45</f>
        <v>1.6887239205766267</v>
      </c>
      <c r="R54" s="631">
        <f>'JAP-5 Unitized Lighting Costs'!D$74</f>
        <v>2.3347618049905056E-2</v>
      </c>
      <c r="S54" s="631">
        <f>'JAP-5 Unitized Lighting Costs'!D$106</f>
        <v>6.7427002102556308</v>
      </c>
      <c r="T54" s="631">
        <f>'JAP-5 Unitized Lighting Costs'!$D$123</f>
        <v>5.3996051821243667E-2</v>
      </c>
      <c r="U54" s="417">
        <f t="shared" si="87"/>
        <v>13.668530960090997</v>
      </c>
      <c r="V54" s="417">
        <f t="shared" si="88"/>
        <v>1.6887239205766267</v>
      </c>
      <c r="W54" s="417">
        <f t="shared" si="89"/>
        <v>8.1716663174667694</v>
      </c>
      <c r="X54" s="417">
        <f t="shared" si="90"/>
        <v>6.7427002102556308</v>
      </c>
      <c r="Y54" s="417">
        <f t="shared" si="91"/>
        <v>18.898618137435282</v>
      </c>
      <c r="Z54" s="138">
        <f t="shared" si="92"/>
        <v>49.170239545825304</v>
      </c>
      <c r="AA54" s="349"/>
      <c r="AB54" s="340">
        <f t="shared" si="93"/>
        <v>3.9052945600259993E-2</v>
      </c>
      <c r="AC54" s="340">
        <f t="shared" si="94"/>
        <v>4.8249254873617906E-3</v>
      </c>
      <c r="AD54" s="340">
        <f t="shared" si="95"/>
        <v>2.3347618049905056E-2</v>
      </c>
      <c r="AE54" s="340">
        <f t="shared" si="96"/>
        <v>1.9264857743587518E-2</v>
      </c>
      <c r="AF54" s="340">
        <f t="shared" si="97"/>
        <v>5.399605182124366E-2</v>
      </c>
      <c r="AG54" s="351">
        <f t="shared" si="98"/>
        <v>0.14048639870235802</v>
      </c>
      <c r="AH54" s="364">
        <f t="shared" si="99"/>
        <v>0</v>
      </c>
      <c r="AI54" s="364">
        <f t="shared" si="100"/>
        <v>0</v>
      </c>
      <c r="AJ54" s="364">
        <f t="shared" si="101"/>
        <v>0</v>
      </c>
      <c r="AK54" s="364">
        <f t="shared" si="102"/>
        <v>0</v>
      </c>
      <c r="AL54" s="364">
        <f t="shared" si="103"/>
        <v>0</v>
      </c>
      <c r="AM54" s="364">
        <f t="shared" si="104"/>
        <v>0</v>
      </c>
      <c r="AN54" s="364">
        <f t="shared" si="105"/>
        <v>0</v>
      </c>
      <c r="AO54" s="364">
        <f t="shared" si="106"/>
        <v>0</v>
      </c>
      <c r="AP54" s="364">
        <f t="shared" si="107"/>
        <v>0</v>
      </c>
      <c r="AQ54" s="364">
        <f t="shared" si="108"/>
        <v>0</v>
      </c>
      <c r="AR54" s="364">
        <f t="shared" si="109"/>
        <v>0</v>
      </c>
      <c r="AS54" s="364">
        <f t="shared" si="110"/>
        <v>0</v>
      </c>
      <c r="AT54" s="383">
        <f t="shared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>'JAP-5 Unitized Lighting Costs'!D$21</f>
        <v>1.1760549751009928E-2</v>
      </c>
      <c r="Q56" s="631">
        <f>'JAP-5 Unitized Lighting Costs'!$D$45</f>
        <v>1.6887239205766267</v>
      </c>
      <c r="R56" s="631">
        <f>'JAP-5 Unitized Lighting Costs'!D$74</f>
        <v>2.3347618049905056E-2</v>
      </c>
      <c r="S56" s="631">
        <f>'JAP-5 Unitized Lighting Costs'!D$106</f>
        <v>6.7427002102556308</v>
      </c>
      <c r="T56" s="631">
        <f>'JAP-5 Unitized Lighting Costs'!$D$123</f>
        <v>5.3996051821243667E-2</v>
      </c>
      <c r="U56" s="417">
        <f>IF(F56="Company", H56*P56, 0)</f>
        <v>9.04285135124805</v>
      </c>
      <c r="V56" s="417">
        <f>IF(I56="yes", J56*Q56, 0)</f>
        <v>3.3774478411532534</v>
      </c>
      <c r="W56" s="417">
        <f>R56*O56</f>
        <v>0.5720166422226739</v>
      </c>
      <c r="X56" s="417">
        <f>E56*S56/1000</f>
        <v>0.47198901471789417</v>
      </c>
      <c r="Y56" s="417">
        <f>O56*T56</f>
        <v>1.3229032696204699</v>
      </c>
      <c r="Z56" s="138">
        <f>SUM(U56:Y56)</f>
        <v>14.787208118962342</v>
      </c>
      <c r="AA56" s="349"/>
      <c r="AB56" s="340">
        <f>IFERROR(U56/O56,0)</f>
        <v>0.36909597352032858</v>
      </c>
      <c r="AC56" s="340">
        <f>IFERROR(V56/O56,0)</f>
        <v>0.1378550139246226</v>
      </c>
      <c r="AD56" s="340">
        <f>IFERROR(W56/O56,0)</f>
        <v>2.3347618049905056E-2</v>
      </c>
      <c r="AE56" s="340">
        <f>IFERROR(X56/O56,0)</f>
        <v>1.9264857743587518E-2</v>
      </c>
      <c r="AF56" s="340">
        <f>IFERROR(Y56/O56,0)</f>
        <v>5.3996051821243667E-2</v>
      </c>
      <c r="AG56" s="351">
        <f>SUM(AB56:AF56)</f>
        <v>0.60355951505968741</v>
      </c>
      <c r="AH56" s="364">
        <f t="shared" ref="AH56:AL60" si="113">(U56*$G56)</f>
        <v>0</v>
      </c>
      <c r="AI56" s="364">
        <f t="shared" si="113"/>
        <v>0</v>
      </c>
      <c r="AJ56" s="364">
        <f t="shared" si="113"/>
        <v>0</v>
      </c>
      <c r="AK56" s="364">
        <f t="shared" si="113"/>
        <v>0</v>
      </c>
      <c r="AL56" s="364">
        <f t="shared" si="113"/>
        <v>0</v>
      </c>
      <c r="AM56" s="364">
        <f>SUM(AH56:AL56)</f>
        <v>0</v>
      </c>
      <c r="AN56" s="364">
        <f t="shared" ref="AN56:AS60" si="114">AH56*12</f>
        <v>0</v>
      </c>
      <c r="AO56" s="364">
        <f t="shared" si="114"/>
        <v>0</v>
      </c>
      <c r="AP56" s="364">
        <f t="shared" si="114"/>
        <v>0</v>
      </c>
      <c r="AQ56" s="364">
        <f t="shared" si="114"/>
        <v>0</v>
      </c>
      <c r="AR56" s="364">
        <f t="shared" si="114"/>
        <v>0</v>
      </c>
      <c r="AS56" s="364">
        <f t="shared" si="114"/>
        <v>0</v>
      </c>
      <c r="AT56" s="383">
        <f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>'JAP-5 Unitized Lighting Costs'!D$21</f>
        <v>1.1760549751009928E-2</v>
      </c>
      <c r="Q57" s="631">
        <f>'JAP-5 Unitized Lighting Costs'!$D$45</f>
        <v>1.6887239205766267</v>
      </c>
      <c r="R57" s="631">
        <f>'JAP-5 Unitized Lighting Costs'!D$74</f>
        <v>2.3347618049905056E-2</v>
      </c>
      <c r="S57" s="631">
        <f>'JAP-5 Unitized Lighting Costs'!D$106</f>
        <v>6.7427002102556308</v>
      </c>
      <c r="T57" s="631">
        <f>'JAP-5 Unitized Lighting Costs'!$D$123</f>
        <v>5.3996051821243667E-2</v>
      </c>
      <c r="U57" s="417">
        <f>IF(F57="Company", H57*P57, 0)</f>
        <v>9.1978671575161108</v>
      </c>
      <c r="V57" s="417">
        <f>IF(I57="yes", J57*Q57, 0)</f>
        <v>3.3774478411532534</v>
      </c>
      <c r="W57" s="417">
        <f>R57*O57</f>
        <v>0.81716663174667692</v>
      </c>
      <c r="X57" s="417">
        <f>E57*S57/1000</f>
        <v>0.6742700210255631</v>
      </c>
      <c r="Y57" s="417">
        <f>O57*T57</f>
        <v>1.8898618137435284</v>
      </c>
      <c r="Z57" s="138">
        <f>SUM(U57:Y57)</f>
        <v>15.956613465185132</v>
      </c>
      <c r="AA57" s="349"/>
      <c r="AB57" s="340">
        <f>IFERROR(U57/O57,0)</f>
        <v>0.26279620450046032</v>
      </c>
      <c r="AC57" s="340">
        <f>IFERROR(V57/O57,0)</f>
        <v>9.6498509747235811E-2</v>
      </c>
      <c r="AD57" s="340">
        <f>IFERROR(W57/O57,0)</f>
        <v>2.3347618049905056E-2</v>
      </c>
      <c r="AE57" s="340">
        <f>IFERROR(X57/O57,0)</f>
        <v>1.9264857743587518E-2</v>
      </c>
      <c r="AF57" s="340">
        <f>IFERROR(Y57/O57,0)</f>
        <v>5.3996051821243667E-2</v>
      </c>
      <c r="AG57" s="351">
        <f>SUM(AB57:AF57)</f>
        <v>0.45590324186243231</v>
      </c>
      <c r="AH57" s="364">
        <f t="shared" si="113"/>
        <v>0</v>
      </c>
      <c r="AI57" s="364">
        <f t="shared" si="113"/>
        <v>0</v>
      </c>
      <c r="AJ57" s="364">
        <f t="shared" si="113"/>
        <v>0</v>
      </c>
      <c r="AK57" s="364">
        <f t="shared" si="113"/>
        <v>0</v>
      </c>
      <c r="AL57" s="364">
        <f t="shared" si="113"/>
        <v>0</v>
      </c>
      <c r="AM57" s="364">
        <f>SUM(AH57:AL57)</f>
        <v>0</v>
      </c>
      <c r="AN57" s="364">
        <f t="shared" si="114"/>
        <v>0</v>
      </c>
      <c r="AO57" s="364">
        <f t="shared" si="114"/>
        <v>0</v>
      </c>
      <c r="AP57" s="364">
        <f t="shared" si="114"/>
        <v>0</v>
      </c>
      <c r="AQ57" s="364">
        <f t="shared" si="114"/>
        <v>0</v>
      </c>
      <c r="AR57" s="364">
        <f t="shared" si="114"/>
        <v>0</v>
      </c>
      <c r="AS57" s="364">
        <f t="shared" si="114"/>
        <v>0</v>
      </c>
      <c r="AT57" s="383">
        <f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>'JAP-5 Unitized Lighting Costs'!D$21</f>
        <v>1.1760549751009928E-2</v>
      </c>
      <c r="Q58" s="631">
        <f>'JAP-5 Unitized Lighting Costs'!$D$45</f>
        <v>1.6887239205766267</v>
      </c>
      <c r="R58" s="631">
        <f>'JAP-5 Unitized Lighting Costs'!D$74</f>
        <v>2.3347618049905056E-2</v>
      </c>
      <c r="S58" s="631">
        <f>'JAP-5 Unitized Lighting Costs'!D$106</f>
        <v>6.7427002102556308</v>
      </c>
      <c r="T58" s="631">
        <f>'JAP-5 Unitized Lighting Costs'!$D$123</f>
        <v>5.3996051821243667E-2</v>
      </c>
      <c r="U58" s="417">
        <f>IF(F58="Company", H58*P58, 0)</f>
        <v>9.4562268346295468</v>
      </c>
      <c r="V58" s="417">
        <f>IF(I58="yes", J58*Q58, 0)</f>
        <v>3.3774478411532534</v>
      </c>
      <c r="W58" s="417">
        <f>R58*O58</f>
        <v>1.2257499476200155</v>
      </c>
      <c r="X58" s="417">
        <f>E58*S58/1000</f>
        <v>1.0114050315383445</v>
      </c>
      <c r="Y58" s="417">
        <f>O58*T58</f>
        <v>2.8347927206152925</v>
      </c>
      <c r="Z58" s="138">
        <f>SUM(U58:Y58)</f>
        <v>17.905622375556455</v>
      </c>
      <c r="AA58" s="349"/>
      <c r="AB58" s="340">
        <f>IFERROR(U58/O58,0)</f>
        <v>0.18011860637389612</v>
      </c>
      <c r="AC58" s="340">
        <f>IFERROR(V58/O58,0)</f>
        <v>6.4332339831490545E-2</v>
      </c>
      <c r="AD58" s="340">
        <f>IFERROR(W58/O58,0)</f>
        <v>2.3347618049905056E-2</v>
      </c>
      <c r="AE58" s="340">
        <f>IFERROR(X58/O58,0)</f>
        <v>1.9264857743587514E-2</v>
      </c>
      <c r="AF58" s="340">
        <f>IFERROR(Y58/O58,0)</f>
        <v>5.3996051821243667E-2</v>
      </c>
      <c r="AG58" s="351">
        <f>SUM(AB58:AF58)</f>
        <v>0.34105947382012286</v>
      </c>
      <c r="AH58" s="364">
        <f t="shared" si="113"/>
        <v>0</v>
      </c>
      <c r="AI58" s="364">
        <f t="shared" si="113"/>
        <v>0</v>
      </c>
      <c r="AJ58" s="364">
        <f t="shared" si="113"/>
        <v>0</v>
      </c>
      <c r="AK58" s="364">
        <f t="shared" si="113"/>
        <v>0</v>
      </c>
      <c r="AL58" s="364">
        <f t="shared" si="113"/>
        <v>0</v>
      </c>
      <c r="AM58" s="364">
        <f>SUM(AH58:AL58)</f>
        <v>0</v>
      </c>
      <c r="AN58" s="364">
        <f t="shared" si="114"/>
        <v>0</v>
      </c>
      <c r="AO58" s="364">
        <f t="shared" si="114"/>
        <v>0</v>
      </c>
      <c r="AP58" s="364">
        <f t="shared" si="114"/>
        <v>0</v>
      </c>
      <c r="AQ58" s="364">
        <f t="shared" si="114"/>
        <v>0</v>
      </c>
      <c r="AR58" s="364">
        <f t="shared" si="114"/>
        <v>0</v>
      </c>
      <c r="AS58" s="364">
        <f t="shared" si="114"/>
        <v>0</v>
      </c>
      <c r="AT58" s="383">
        <f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>'JAP-5 Unitized Lighting Costs'!D$21</f>
        <v>1.1760549751009928E-2</v>
      </c>
      <c r="Q59" s="631">
        <f>'JAP-5 Unitized Lighting Costs'!$D$45</f>
        <v>1.6887239205766267</v>
      </c>
      <c r="R59" s="631">
        <f>'JAP-5 Unitized Lighting Costs'!D$74</f>
        <v>2.3347618049905056E-2</v>
      </c>
      <c r="S59" s="631">
        <f>'JAP-5 Unitized Lighting Costs'!D$106</f>
        <v>6.7427002102556308</v>
      </c>
      <c r="T59" s="631">
        <f>'JAP-5 Unitized Lighting Costs'!$D$123</f>
        <v>5.3996051821243667E-2</v>
      </c>
      <c r="U59" s="417">
        <f>IF(F59="Company", H59*P59, 0)</f>
        <v>10.298713416959394</v>
      </c>
      <c r="V59" s="417">
        <f>IF(I59="yes", J59*Q59, 0)</f>
        <v>3.3774478411532534</v>
      </c>
      <c r="W59" s="417">
        <f>R59*O59</f>
        <v>2.0429165793666924</v>
      </c>
      <c r="X59" s="417">
        <f>E59*S59/1000</f>
        <v>1.6856750525639077</v>
      </c>
      <c r="Y59" s="417">
        <f>O59*T59</f>
        <v>4.7246545343588204</v>
      </c>
      <c r="Z59" s="138">
        <f>SUM(U59:Y59)</f>
        <v>22.129407424402068</v>
      </c>
      <c r="AA59" s="349"/>
      <c r="AB59" s="340">
        <f>IFERROR(U59/O59,0)</f>
        <v>0.11769958190810736</v>
      </c>
      <c r="AC59" s="340">
        <f>IFERROR(V59/O59,0)</f>
        <v>3.8599403898894324E-2</v>
      </c>
      <c r="AD59" s="340">
        <f>IFERROR(W59/O59,0)</f>
        <v>2.3347618049905056E-2</v>
      </c>
      <c r="AE59" s="340">
        <f>IFERROR(X59/O59,0)</f>
        <v>1.9264857743587518E-2</v>
      </c>
      <c r="AF59" s="340">
        <f>IFERROR(Y59/O59,0)</f>
        <v>5.399605182124366E-2</v>
      </c>
      <c r="AG59" s="351">
        <f>SUM(AB59:AF59)</f>
        <v>0.25290751342173795</v>
      </c>
      <c r="AH59" s="364">
        <f t="shared" si="113"/>
        <v>0</v>
      </c>
      <c r="AI59" s="364">
        <f t="shared" si="113"/>
        <v>0</v>
      </c>
      <c r="AJ59" s="364">
        <f t="shared" si="113"/>
        <v>0</v>
      </c>
      <c r="AK59" s="364">
        <f t="shared" si="113"/>
        <v>0</v>
      </c>
      <c r="AL59" s="364">
        <f t="shared" si="113"/>
        <v>0</v>
      </c>
      <c r="AM59" s="364">
        <f>SUM(AH59:AL59)</f>
        <v>0</v>
      </c>
      <c r="AN59" s="364">
        <f t="shared" si="114"/>
        <v>0</v>
      </c>
      <c r="AO59" s="364">
        <f t="shared" si="114"/>
        <v>0</v>
      </c>
      <c r="AP59" s="364">
        <f t="shared" si="114"/>
        <v>0</v>
      </c>
      <c r="AQ59" s="364">
        <f t="shared" si="114"/>
        <v>0</v>
      </c>
      <c r="AR59" s="364">
        <f t="shared" si="114"/>
        <v>0</v>
      </c>
      <c r="AS59" s="364">
        <f t="shared" si="114"/>
        <v>0</v>
      </c>
      <c r="AT59" s="383">
        <f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>'JAP-5 Unitized Lighting Costs'!D$21</f>
        <v>1.1760549751009928E-2</v>
      </c>
      <c r="Q60" s="631">
        <f>'JAP-5 Unitized Lighting Costs'!$D$45</f>
        <v>1.6887239205766267</v>
      </c>
      <c r="R60" s="631">
        <f>'JAP-5 Unitized Lighting Costs'!D$74</f>
        <v>2.3347618049905056E-2</v>
      </c>
      <c r="S60" s="631">
        <f>'JAP-5 Unitized Lighting Costs'!D$106</f>
        <v>6.7427002102556308</v>
      </c>
      <c r="T60" s="631">
        <f>'JAP-5 Unitized Lighting Costs'!$D$123</f>
        <v>5.3996051821243667E-2</v>
      </c>
      <c r="U60" s="417">
        <f>IF(F60="Company", H60*P60, 0)</f>
        <v>10.340816185068009</v>
      </c>
      <c r="V60" s="417">
        <f>IF(I60="yes", J60*Q60, 0)</f>
        <v>3.3774478411532534</v>
      </c>
      <c r="W60" s="417">
        <f>R60*O60</f>
        <v>3.2686665269867077</v>
      </c>
      <c r="X60" s="417">
        <f>E60*S60/1000</f>
        <v>2.6970800841022524</v>
      </c>
      <c r="Y60" s="417">
        <f>O60*T60</f>
        <v>7.5594472549741134</v>
      </c>
      <c r="Z60" s="138">
        <f>SUM(U60:Y60)</f>
        <v>27.243457892284336</v>
      </c>
      <c r="AA60" s="349"/>
      <c r="AB60" s="340">
        <f>IFERROR(U60/O60,0)</f>
        <v>7.3862972750485784E-2</v>
      </c>
      <c r="AC60" s="340">
        <f>IFERROR(V60/O60,0)</f>
        <v>2.4124627436808953E-2</v>
      </c>
      <c r="AD60" s="340">
        <f>IFERROR(W60/O60,0)</f>
        <v>2.3347618049905056E-2</v>
      </c>
      <c r="AE60" s="340">
        <f>IFERROR(X60/O60,0)</f>
        <v>1.9264857743587518E-2</v>
      </c>
      <c r="AF60" s="340">
        <f>IFERROR(Y60/O60,0)</f>
        <v>5.3996051821243667E-2</v>
      </c>
      <c r="AG60" s="351">
        <f>SUM(AB60:AF60)</f>
        <v>0.19459612780203098</v>
      </c>
      <c r="AH60" s="364">
        <f t="shared" si="113"/>
        <v>0</v>
      </c>
      <c r="AI60" s="364">
        <f t="shared" si="113"/>
        <v>0</v>
      </c>
      <c r="AJ60" s="364">
        <f t="shared" si="113"/>
        <v>0</v>
      </c>
      <c r="AK60" s="364">
        <f t="shared" si="113"/>
        <v>0</v>
      </c>
      <c r="AL60" s="364">
        <f t="shared" si="113"/>
        <v>0</v>
      </c>
      <c r="AM60" s="364">
        <f>SUM(AH60:AL60)</f>
        <v>0</v>
      </c>
      <c r="AN60" s="364">
        <f t="shared" si="114"/>
        <v>0</v>
      </c>
      <c r="AO60" s="364">
        <f t="shared" si="114"/>
        <v>0</v>
      </c>
      <c r="AP60" s="364">
        <f t="shared" si="114"/>
        <v>0</v>
      </c>
      <c r="AQ60" s="364">
        <f t="shared" si="114"/>
        <v>0</v>
      </c>
      <c r="AR60" s="364">
        <f t="shared" si="114"/>
        <v>0</v>
      </c>
      <c r="AS60" s="364">
        <f t="shared" si="114"/>
        <v>0</v>
      </c>
      <c r="AT60" s="383">
        <f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>'JAP-5 Unitized Lighting Costs'!D$21</f>
        <v>1.1760549751009928E-2</v>
      </c>
      <c r="Q62" s="631">
        <f>'JAP-5 Unitized Lighting Costs'!$D$45</f>
        <v>1.6887239205766267</v>
      </c>
      <c r="R62" s="631">
        <f>'JAP-5 Unitized Lighting Costs'!D$74</f>
        <v>2.3347618049905056E-2</v>
      </c>
      <c r="S62" s="631">
        <f>'JAP-5 Unitized Lighting Costs'!D$106</f>
        <v>6.7427002102556308</v>
      </c>
      <c r="T62" s="631">
        <f>'JAP-5 Unitized Lighting Costs'!$D$123</f>
        <v>5.3996051821243667E-2</v>
      </c>
      <c r="U62" s="417">
        <f t="shared" ref="U62:U70" si="119">IF(F62="Company", H62*P62, 0)</f>
        <v>9.6558817675691913</v>
      </c>
      <c r="V62" s="417">
        <f t="shared" ref="V62:V70" si="120">IF(I62="yes", J62*Q62, 0)</f>
        <v>0.33774478411532538</v>
      </c>
      <c r="W62" s="417">
        <f t="shared" ref="W62:W70" si="121">R62*O62</f>
        <v>0.36772498428600464</v>
      </c>
      <c r="X62" s="417">
        <f t="shared" ref="X62:X70" si="122">E62*S62/1000</f>
        <v>0.30342150946150337</v>
      </c>
      <c r="Y62" s="417">
        <f t="shared" ref="Y62:Y70" si="123">O62*T62</f>
        <v>0.8504378161845878</v>
      </c>
      <c r="Z62" s="138">
        <f t="shared" ref="Z62:Z70" si="124">SUM(U62:Y62)</f>
        <v>11.515210861616612</v>
      </c>
      <c r="AA62" s="349"/>
      <c r="AB62" s="340">
        <f t="shared" ref="AB62:AB70" si="125">IFERROR(U62/O62,0)</f>
        <v>0.6130718582583613</v>
      </c>
      <c r="AC62" s="340">
        <f t="shared" ref="AC62:AC70" si="126">IFERROR(V62/O62,0)</f>
        <v>2.1444113277163515E-2</v>
      </c>
      <c r="AD62" s="340">
        <f t="shared" ref="AD62:AD70" si="127">IFERROR(W62/O62,0)</f>
        <v>2.3347618049905056E-2</v>
      </c>
      <c r="AE62" s="340">
        <f t="shared" ref="AE62:AE70" si="128">IFERROR(X62/O62,0)</f>
        <v>1.9264857743587514E-2</v>
      </c>
      <c r="AF62" s="340">
        <f t="shared" ref="AF62:AF70" si="129">IFERROR(Y62/O62,0)</f>
        <v>5.3996051821243667E-2</v>
      </c>
      <c r="AG62" s="351">
        <f t="shared" ref="AG62:AG70" si="130">SUM(AB62:AF62)</f>
        <v>0.73112449915026112</v>
      </c>
      <c r="AH62" s="364">
        <f t="shared" ref="AH62:AH70" si="131">(U62*$G62)</f>
        <v>170085.94336528942</v>
      </c>
      <c r="AI62" s="364">
        <f t="shared" ref="AI62:AI70" si="132">(V62*$G62)</f>
        <v>5949.2899359954281</v>
      </c>
      <c r="AJ62" s="364">
        <f t="shared" ref="AJ62:AJ70" si="133">(W62*$G62)</f>
        <v>6477.3836669519005</v>
      </c>
      <c r="AK62" s="364">
        <f t="shared" ref="AK62:AK70" si="134">(X62*$G62)</f>
        <v>5344.6940337870165</v>
      </c>
      <c r="AL62" s="364">
        <f t="shared" ref="AL62:AL70" si="135">(Y62*$G62)</f>
        <v>14980.249522637469</v>
      </c>
      <c r="AM62" s="364">
        <f t="shared" ref="AM62:AM70" si="136">SUM(AH62:AL62)</f>
        <v>202837.56052466121</v>
      </c>
      <c r="AN62" s="364">
        <f t="shared" ref="AN62:AN70" si="137">AH62*12</f>
        <v>2041031.3203834731</v>
      </c>
      <c r="AO62" s="364">
        <f t="shared" ref="AO62:AO70" si="138">AI62*12</f>
        <v>71391.479231945137</v>
      </c>
      <c r="AP62" s="364">
        <f t="shared" ref="AP62:AP70" si="139">AJ62*12</f>
        <v>77728.604003422806</v>
      </c>
      <c r="AQ62" s="364">
        <f t="shared" ref="AQ62:AQ70" si="140">AK62*12</f>
        <v>64136.328405444197</v>
      </c>
      <c r="AR62" s="364">
        <f t="shared" ref="AR62:AR70" si="141">AL62*12</f>
        <v>179762.99427164963</v>
      </c>
      <c r="AS62" s="364">
        <f t="shared" ref="AS62:AS70" si="142">AM62*12</f>
        <v>2434050.7262959345</v>
      </c>
      <c r="AT62" s="383">
        <f t="shared" ref="AT62:AT70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>'JAP-5 Unitized Lighting Costs'!D$21</f>
        <v>1.1760549751009928E-2</v>
      </c>
      <c r="Q63" s="631">
        <f>'JAP-5 Unitized Lighting Costs'!$D$45</f>
        <v>1.6887239205766267</v>
      </c>
      <c r="R63" s="631">
        <f>'JAP-5 Unitized Lighting Costs'!D$74</f>
        <v>2.3347618049905056E-2</v>
      </c>
      <c r="S63" s="631">
        <f>'JAP-5 Unitized Lighting Costs'!D$106</f>
        <v>6.7427002102556308</v>
      </c>
      <c r="T63" s="631">
        <f>'JAP-5 Unitized Lighting Costs'!$D$123</f>
        <v>5.3996051821243667E-2</v>
      </c>
      <c r="U63" s="417">
        <f t="shared" si="119"/>
        <v>9.6718761152305639</v>
      </c>
      <c r="V63" s="417">
        <f t="shared" si="120"/>
        <v>0.33774478411532538</v>
      </c>
      <c r="W63" s="417">
        <f t="shared" si="121"/>
        <v>0.61287497381000777</v>
      </c>
      <c r="X63" s="417">
        <f t="shared" si="122"/>
        <v>0.50570251576917225</v>
      </c>
      <c r="Y63" s="417">
        <f t="shared" si="123"/>
        <v>1.4173963603076463</v>
      </c>
      <c r="Z63" s="138">
        <f t="shared" si="124"/>
        <v>12.545594749232718</v>
      </c>
      <c r="AA63" s="349"/>
      <c r="AB63" s="340">
        <f t="shared" si="125"/>
        <v>0.36845242343735479</v>
      </c>
      <c r="AC63" s="340">
        <f t="shared" si="126"/>
        <v>1.286646796629811E-2</v>
      </c>
      <c r="AD63" s="340">
        <f t="shared" si="127"/>
        <v>2.3347618049905056E-2</v>
      </c>
      <c r="AE63" s="340">
        <f t="shared" si="128"/>
        <v>1.9264857743587514E-2</v>
      </c>
      <c r="AF63" s="340">
        <f t="shared" si="129"/>
        <v>5.3996051821243667E-2</v>
      </c>
      <c r="AG63" s="351">
        <f t="shared" si="130"/>
        <v>0.47792741901838909</v>
      </c>
      <c r="AH63" s="364">
        <f t="shared" si="131"/>
        <v>387.68103428549182</v>
      </c>
      <c r="AI63" s="364">
        <f t="shared" si="132"/>
        <v>13.537936763289293</v>
      </c>
      <c r="AJ63" s="364">
        <f t="shared" si="133"/>
        <v>24.566071866884478</v>
      </c>
      <c r="AK63" s="364">
        <f t="shared" si="134"/>
        <v>20.27024250708099</v>
      </c>
      <c r="AL63" s="364">
        <f t="shared" si="135"/>
        <v>56.813970775664828</v>
      </c>
      <c r="AM63" s="364">
        <f t="shared" si="136"/>
        <v>502.86925619841139</v>
      </c>
      <c r="AN63" s="364">
        <f t="shared" si="137"/>
        <v>4652.1724114259014</v>
      </c>
      <c r="AO63" s="364">
        <f t="shared" si="138"/>
        <v>162.45524115947151</v>
      </c>
      <c r="AP63" s="364">
        <f t="shared" si="139"/>
        <v>294.79286240261376</v>
      </c>
      <c r="AQ63" s="364">
        <f t="shared" si="140"/>
        <v>243.24291008497187</v>
      </c>
      <c r="AR63" s="364">
        <f t="shared" si="141"/>
        <v>681.76764930797799</v>
      </c>
      <c r="AS63" s="364">
        <f t="shared" si="142"/>
        <v>6034.4310743809365</v>
      </c>
      <c r="AT63" s="383">
        <f t="shared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>'JAP-5 Unitized Lighting Costs'!D$21</f>
        <v>1.1760549751009928E-2</v>
      </c>
      <c r="Q64" s="631">
        <f>'JAP-5 Unitized Lighting Costs'!$D$45</f>
        <v>1.6887239205766267</v>
      </c>
      <c r="R64" s="631">
        <f>'JAP-5 Unitized Lighting Costs'!D$74</f>
        <v>2.3347618049905056E-2</v>
      </c>
      <c r="S64" s="631">
        <f>'JAP-5 Unitized Lighting Costs'!D$106</f>
        <v>6.7427002102556308</v>
      </c>
      <c r="T64" s="631">
        <f>'JAP-5 Unitized Lighting Costs'!$D$123</f>
        <v>5.3996051821243667E-2</v>
      </c>
      <c r="U64" s="417">
        <f t="shared" si="119"/>
        <v>10.220035339125138</v>
      </c>
      <c r="V64" s="417">
        <f t="shared" si="120"/>
        <v>0.33774478411532538</v>
      </c>
      <c r="W64" s="417">
        <f t="shared" si="121"/>
        <v>0.85802496333401079</v>
      </c>
      <c r="X64" s="417">
        <f t="shared" si="122"/>
        <v>0.70798352207684123</v>
      </c>
      <c r="Y64" s="417">
        <f t="shared" si="123"/>
        <v>1.9843549044307047</v>
      </c>
      <c r="Z64" s="138">
        <f t="shared" si="124"/>
        <v>14.108143513082018</v>
      </c>
      <c r="AA64" s="349"/>
      <c r="AB64" s="340">
        <f t="shared" si="125"/>
        <v>0.27809619970408539</v>
      </c>
      <c r="AC64" s="340">
        <f t="shared" si="126"/>
        <v>9.1903342616415067E-3</v>
      </c>
      <c r="AD64" s="340">
        <f t="shared" si="127"/>
        <v>2.3347618049905056E-2</v>
      </c>
      <c r="AE64" s="340">
        <f t="shared" si="128"/>
        <v>1.9264857743587518E-2</v>
      </c>
      <c r="AF64" s="340">
        <f t="shared" si="129"/>
        <v>5.3996051821243667E-2</v>
      </c>
      <c r="AG64" s="351">
        <f t="shared" si="130"/>
        <v>0.3838950615804631</v>
      </c>
      <c r="AH64" s="364">
        <f t="shared" si="131"/>
        <v>19989.537453717177</v>
      </c>
      <c r="AI64" s="364">
        <f t="shared" si="132"/>
        <v>660.60065233090018</v>
      </c>
      <c r="AJ64" s="364">
        <f t="shared" si="133"/>
        <v>1678.2253262010474</v>
      </c>
      <c r="AK64" s="364">
        <f t="shared" si="134"/>
        <v>1384.7567705554618</v>
      </c>
      <c r="AL64" s="364">
        <f t="shared" si="135"/>
        <v>3881.2328301577559</v>
      </c>
      <c r="AM64" s="364">
        <f t="shared" si="136"/>
        <v>27594.353032962343</v>
      </c>
      <c r="AN64" s="364">
        <f t="shared" si="137"/>
        <v>239874.44944460614</v>
      </c>
      <c r="AO64" s="364">
        <f t="shared" si="138"/>
        <v>7927.2078279708021</v>
      </c>
      <c r="AP64" s="364">
        <f t="shared" si="139"/>
        <v>20138.70391441257</v>
      </c>
      <c r="AQ64" s="364">
        <f t="shared" si="140"/>
        <v>16617.081246665541</v>
      </c>
      <c r="AR64" s="364">
        <f t="shared" si="141"/>
        <v>46574.793961893069</v>
      </c>
      <c r="AS64" s="364">
        <f t="shared" si="142"/>
        <v>331132.2363955481</v>
      </c>
      <c r="AT64" s="383">
        <f t="shared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>'JAP-5 Unitized Lighting Costs'!D$21</f>
        <v>1.1760549751009928E-2</v>
      </c>
      <c r="Q65" s="631">
        <f>'JAP-5 Unitized Lighting Costs'!$D$45</f>
        <v>1.6887239205766267</v>
      </c>
      <c r="R65" s="631">
        <f>'JAP-5 Unitized Lighting Costs'!D$74</f>
        <v>2.3347618049905056E-2</v>
      </c>
      <c r="S65" s="631">
        <f>'JAP-5 Unitized Lighting Costs'!D$106</f>
        <v>6.7427002102556308</v>
      </c>
      <c r="T65" s="631">
        <f>'JAP-5 Unitized Lighting Costs'!$D$123</f>
        <v>5.3996051821243667E-2</v>
      </c>
      <c r="U65" s="417">
        <f t="shared" si="119"/>
        <v>9.6558817675691913</v>
      </c>
      <c r="V65" s="417">
        <f t="shared" si="120"/>
        <v>0.33774478411532538</v>
      </c>
      <c r="W65" s="417">
        <f t="shared" si="121"/>
        <v>1.1031749528580139</v>
      </c>
      <c r="X65" s="417">
        <f t="shared" si="122"/>
        <v>0.91026452838451022</v>
      </c>
      <c r="Y65" s="417">
        <f t="shared" si="123"/>
        <v>2.5513134485537634</v>
      </c>
      <c r="Z65" s="138">
        <f t="shared" si="124"/>
        <v>14.558379481480806</v>
      </c>
      <c r="AA65" s="349"/>
      <c r="AB65" s="340">
        <f t="shared" si="125"/>
        <v>0.20435728608612044</v>
      </c>
      <c r="AC65" s="340">
        <f t="shared" si="126"/>
        <v>7.1480377590545053E-3</v>
      </c>
      <c r="AD65" s="340">
        <f t="shared" si="127"/>
        <v>2.3347618049905056E-2</v>
      </c>
      <c r="AE65" s="340">
        <f t="shared" si="128"/>
        <v>1.9264857743587518E-2</v>
      </c>
      <c r="AF65" s="340">
        <f t="shared" si="129"/>
        <v>5.3996051821243667E-2</v>
      </c>
      <c r="AG65" s="351">
        <f t="shared" si="130"/>
        <v>0.30811385145991121</v>
      </c>
      <c r="AH65" s="364">
        <f t="shared" si="131"/>
        <v>17017.686958526738</v>
      </c>
      <c r="AI65" s="364">
        <f t="shared" si="132"/>
        <v>595.24703660458476</v>
      </c>
      <c r="AJ65" s="364">
        <f t="shared" si="133"/>
        <v>1944.2539231661781</v>
      </c>
      <c r="AK65" s="364">
        <f t="shared" si="134"/>
        <v>1604.265375900334</v>
      </c>
      <c r="AL65" s="364">
        <f t="shared" si="135"/>
        <v>4496.4773436219621</v>
      </c>
      <c r="AM65" s="364">
        <f t="shared" si="136"/>
        <v>25657.930637819798</v>
      </c>
      <c r="AN65" s="364">
        <f t="shared" si="137"/>
        <v>204212.24350232084</v>
      </c>
      <c r="AO65" s="364">
        <f t="shared" si="138"/>
        <v>7142.9644392550172</v>
      </c>
      <c r="AP65" s="364">
        <f t="shared" si="139"/>
        <v>23331.047077994139</v>
      </c>
      <c r="AQ65" s="364">
        <f t="shared" si="140"/>
        <v>19251.184510804007</v>
      </c>
      <c r="AR65" s="364">
        <f t="shared" si="141"/>
        <v>53957.728123463545</v>
      </c>
      <c r="AS65" s="364">
        <f t="shared" si="142"/>
        <v>307895.16765383759</v>
      </c>
      <c r="AT65" s="383">
        <f t="shared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>'JAP-5 Unitized Lighting Costs'!D$21</f>
        <v>1.1760549751009928E-2</v>
      </c>
      <c r="Q66" s="631">
        <f>'JAP-5 Unitized Lighting Costs'!$D$45</f>
        <v>1.6887239205766267</v>
      </c>
      <c r="R66" s="631">
        <f>'JAP-5 Unitized Lighting Costs'!D$74</f>
        <v>2.3347618049905056E-2</v>
      </c>
      <c r="S66" s="631">
        <f>'JAP-5 Unitized Lighting Costs'!D$106</f>
        <v>6.7427002102556308</v>
      </c>
      <c r="T66" s="631">
        <f>'JAP-5 Unitized Lighting Costs'!$D$123</f>
        <v>5.3996051821243667E-2</v>
      </c>
      <c r="U66" s="417">
        <f t="shared" si="119"/>
        <v>10.398442878847957</v>
      </c>
      <c r="V66" s="417">
        <f t="shared" si="120"/>
        <v>0.33774478411532538</v>
      </c>
      <c r="W66" s="417">
        <f t="shared" si="121"/>
        <v>1.3483249423820169</v>
      </c>
      <c r="X66" s="417">
        <f t="shared" si="122"/>
        <v>1.1125455346921791</v>
      </c>
      <c r="Y66" s="417">
        <f t="shared" si="123"/>
        <v>3.1182719926768216</v>
      </c>
      <c r="Z66" s="138">
        <f t="shared" si="124"/>
        <v>16.315330132714301</v>
      </c>
      <c r="AA66" s="349"/>
      <c r="AB66" s="340">
        <f t="shared" si="125"/>
        <v>0.18005961694974817</v>
      </c>
      <c r="AC66" s="340">
        <f t="shared" si="126"/>
        <v>5.8483945301355048E-3</v>
      </c>
      <c r="AD66" s="340">
        <f t="shared" si="127"/>
        <v>2.3347618049905056E-2</v>
      </c>
      <c r="AE66" s="340">
        <f t="shared" si="128"/>
        <v>1.9264857743587518E-2</v>
      </c>
      <c r="AF66" s="340">
        <f t="shared" si="129"/>
        <v>5.3996051821243667E-2</v>
      </c>
      <c r="AG66" s="351">
        <f t="shared" si="130"/>
        <v>0.28251653909461993</v>
      </c>
      <c r="AH66" s="364">
        <f t="shared" si="131"/>
        <v>776.41706828731424</v>
      </c>
      <c r="AI66" s="364">
        <f t="shared" si="132"/>
        <v>25.218277213944297</v>
      </c>
      <c r="AJ66" s="364">
        <f t="shared" si="133"/>
        <v>100.6749290311906</v>
      </c>
      <c r="AK66" s="364">
        <f t="shared" si="134"/>
        <v>83.070066590349384</v>
      </c>
      <c r="AL66" s="364">
        <f t="shared" si="135"/>
        <v>232.83097545320271</v>
      </c>
      <c r="AM66" s="364">
        <f t="shared" si="136"/>
        <v>1218.2113165760011</v>
      </c>
      <c r="AN66" s="364">
        <f t="shared" si="137"/>
        <v>9317.0048194477713</v>
      </c>
      <c r="AO66" s="364">
        <f t="shared" si="138"/>
        <v>302.61932656733154</v>
      </c>
      <c r="AP66" s="364">
        <f t="shared" si="139"/>
        <v>1208.0991483742873</v>
      </c>
      <c r="AQ66" s="364">
        <f t="shared" si="140"/>
        <v>996.84079908419267</v>
      </c>
      <c r="AR66" s="364">
        <f t="shared" si="141"/>
        <v>2793.9717054384328</v>
      </c>
      <c r="AS66" s="364">
        <f t="shared" si="142"/>
        <v>14618.535798912013</v>
      </c>
      <c r="AT66" s="383">
        <f t="shared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>'JAP-5 Unitized Lighting Costs'!D$21</f>
        <v>1.1760549751009928E-2</v>
      </c>
      <c r="Q67" s="631">
        <f>'JAP-5 Unitized Lighting Costs'!$D$45</f>
        <v>1.6887239205766267</v>
      </c>
      <c r="R67" s="631">
        <f>'JAP-5 Unitized Lighting Costs'!D$74</f>
        <v>2.3347618049905056E-2</v>
      </c>
      <c r="S67" s="631">
        <f>'JAP-5 Unitized Lighting Costs'!D$106</f>
        <v>6.7427002102556308</v>
      </c>
      <c r="T67" s="631">
        <f>'JAP-5 Unitized Lighting Costs'!$D$123</f>
        <v>5.3996051821243667E-2</v>
      </c>
      <c r="U67" s="417">
        <f t="shared" si="119"/>
        <v>10.220035339125138</v>
      </c>
      <c r="V67" s="417">
        <f t="shared" si="120"/>
        <v>0.33774478411532538</v>
      </c>
      <c r="W67" s="417">
        <f t="shared" si="121"/>
        <v>1.5934749319060202</v>
      </c>
      <c r="X67" s="417">
        <f t="shared" si="122"/>
        <v>1.3148265409998481</v>
      </c>
      <c r="Y67" s="417">
        <f t="shared" si="123"/>
        <v>3.6852305367998803</v>
      </c>
      <c r="Z67" s="138">
        <f t="shared" si="124"/>
        <v>17.151312132946209</v>
      </c>
      <c r="AA67" s="349"/>
      <c r="AB67" s="340">
        <f t="shared" si="125"/>
        <v>0.14974410753296905</v>
      </c>
      <c r="AC67" s="340">
        <f t="shared" si="126"/>
        <v>4.9486415254992727E-3</v>
      </c>
      <c r="AD67" s="340">
        <f t="shared" si="127"/>
        <v>2.3347618049905056E-2</v>
      </c>
      <c r="AE67" s="340">
        <f t="shared" si="128"/>
        <v>1.9264857743587518E-2</v>
      </c>
      <c r="AF67" s="340">
        <f t="shared" si="129"/>
        <v>5.3996051821243667E-2</v>
      </c>
      <c r="AG67" s="351">
        <f t="shared" si="130"/>
        <v>0.25130127667320457</v>
      </c>
      <c r="AH67" s="364">
        <f t="shared" si="131"/>
        <v>4220.8745950586817</v>
      </c>
      <c r="AI67" s="364">
        <f t="shared" si="132"/>
        <v>139.48859583962937</v>
      </c>
      <c r="AJ67" s="364">
        <f t="shared" si="133"/>
        <v>658.10514687718637</v>
      </c>
      <c r="AK67" s="364">
        <f t="shared" si="134"/>
        <v>543.02336143293724</v>
      </c>
      <c r="AL67" s="364">
        <f t="shared" si="135"/>
        <v>1522.0002116983505</v>
      </c>
      <c r="AM67" s="364">
        <f t="shared" si="136"/>
        <v>7083.4919109067851</v>
      </c>
      <c r="AN67" s="364">
        <f t="shared" si="137"/>
        <v>50650.495140704181</v>
      </c>
      <c r="AO67" s="364">
        <f t="shared" si="138"/>
        <v>1673.8631500755523</v>
      </c>
      <c r="AP67" s="364">
        <f t="shared" si="139"/>
        <v>7897.2617625262365</v>
      </c>
      <c r="AQ67" s="364">
        <f t="shared" si="140"/>
        <v>6516.2803371952468</v>
      </c>
      <c r="AR67" s="364">
        <f t="shared" si="141"/>
        <v>18264.002540380206</v>
      </c>
      <c r="AS67" s="364">
        <f t="shared" si="142"/>
        <v>85001.902930881421</v>
      </c>
      <c r="AT67" s="383">
        <f t="shared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>'JAP-5 Unitized Lighting Costs'!D$21</f>
        <v>1.1760549751009928E-2</v>
      </c>
      <c r="Q68" s="631">
        <f>'JAP-5 Unitized Lighting Costs'!$D$45</f>
        <v>1.6887239205766267</v>
      </c>
      <c r="R68" s="631">
        <f>'JAP-5 Unitized Lighting Costs'!D$74</f>
        <v>2.3347618049905056E-2</v>
      </c>
      <c r="S68" s="631">
        <f>'JAP-5 Unitized Lighting Costs'!D$106</f>
        <v>6.7427002102556308</v>
      </c>
      <c r="T68" s="631">
        <f>'JAP-5 Unitized Lighting Costs'!$D$123</f>
        <v>5.3996051821243667E-2</v>
      </c>
      <c r="U68" s="417">
        <f t="shared" si="119"/>
        <v>10.809356487148245</v>
      </c>
      <c r="V68" s="417">
        <f t="shared" si="120"/>
        <v>0.33774478411532538</v>
      </c>
      <c r="W68" s="417">
        <f t="shared" si="121"/>
        <v>1.8386249214300232</v>
      </c>
      <c r="X68" s="417">
        <f t="shared" si="122"/>
        <v>1.5171075473075168</v>
      </c>
      <c r="Y68" s="417">
        <f t="shared" si="123"/>
        <v>4.252189080922939</v>
      </c>
      <c r="Z68" s="138">
        <f t="shared" si="124"/>
        <v>18.755022820924047</v>
      </c>
      <c r="AA68" s="349"/>
      <c r="AB68" s="340">
        <f t="shared" si="125"/>
        <v>0.13726166967807293</v>
      </c>
      <c r="AC68" s="340">
        <f t="shared" si="126"/>
        <v>4.2888226554327032E-3</v>
      </c>
      <c r="AD68" s="340">
        <f t="shared" si="127"/>
        <v>2.3347618049905056E-2</v>
      </c>
      <c r="AE68" s="340">
        <f t="shared" si="128"/>
        <v>1.9264857743587514E-2</v>
      </c>
      <c r="AF68" s="340">
        <f t="shared" si="129"/>
        <v>5.3996051821243667E-2</v>
      </c>
      <c r="AG68" s="351">
        <f t="shared" si="130"/>
        <v>0.2381590199482419</v>
      </c>
      <c r="AH68" s="364">
        <f t="shared" si="131"/>
        <v>0</v>
      </c>
      <c r="AI68" s="364">
        <f t="shared" si="132"/>
        <v>0</v>
      </c>
      <c r="AJ68" s="364">
        <f t="shared" si="133"/>
        <v>0</v>
      </c>
      <c r="AK68" s="364">
        <f t="shared" si="134"/>
        <v>0</v>
      </c>
      <c r="AL68" s="364">
        <f t="shared" si="135"/>
        <v>0</v>
      </c>
      <c r="AM68" s="364">
        <f t="shared" si="136"/>
        <v>0</v>
      </c>
      <c r="AN68" s="364">
        <f t="shared" si="137"/>
        <v>0</v>
      </c>
      <c r="AO68" s="364">
        <f t="shared" si="138"/>
        <v>0</v>
      </c>
      <c r="AP68" s="364">
        <f t="shared" si="139"/>
        <v>0</v>
      </c>
      <c r="AQ68" s="364">
        <f t="shared" si="140"/>
        <v>0</v>
      </c>
      <c r="AR68" s="364">
        <f t="shared" si="141"/>
        <v>0</v>
      </c>
      <c r="AS68" s="364">
        <f t="shared" si="142"/>
        <v>0</v>
      </c>
      <c r="AT68" s="383">
        <f t="shared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>'JAP-5 Unitized Lighting Costs'!D$21</f>
        <v>1.1760549751009928E-2</v>
      </c>
      <c r="Q69" s="631">
        <f>'JAP-5 Unitized Lighting Costs'!$D$45</f>
        <v>1.6887239205766267</v>
      </c>
      <c r="R69" s="631">
        <f>'JAP-5 Unitized Lighting Costs'!D$74</f>
        <v>2.3347618049905056E-2</v>
      </c>
      <c r="S69" s="631">
        <f>'JAP-5 Unitized Lighting Costs'!D$106</f>
        <v>6.7427002102556308</v>
      </c>
      <c r="T69" s="631">
        <f>'JAP-5 Unitized Lighting Costs'!$D$123</f>
        <v>5.3996051821243667E-2</v>
      </c>
      <c r="U69" s="417">
        <f t="shared" si="119"/>
        <v>11.580142917829436</v>
      </c>
      <c r="V69" s="417">
        <f t="shared" si="120"/>
        <v>0.33774478411532538</v>
      </c>
      <c r="W69" s="417">
        <f t="shared" si="121"/>
        <v>2.0837749109540264</v>
      </c>
      <c r="X69" s="417">
        <f t="shared" si="122"/>
        <v>1.7193885536151858</v>
      </c>
      <c r="Y69" s="417">
        <f t="shared" si="123"/>
        <v>4.8191476250459973</v>
      </c>
      <c r="Z69" s="138">
        <f t="shared" si="124"/>
        <v>20.54019879155997</v>
      </c>
      <c r="AA69" s="349"/>
      <c r="AB69" s="340">
        <f t="shared" si="125"/>
        <v>0.12974950047988162</v>
      </c>
      <c r="AC69" s="340">
        <f t="shared" si="126"/>
        <v>3.7842552842053262E-3</v>
      </c>
      <c r="AD69" s="340">
        <f t="shared" si="127"/>
        <v>2.334761804990506E-2</v>
      </c>
      <c r="AE69" s="340">
        <f t="shared" si="128"/>
        <v>1.9264857743587518E-2</v>
      </c>
      <c r="AF69" s="340">
        <f t="shared" si="129"/>
        <v>5.3996051821243667E-2</v>
      </c>
      <c r="AG69" s="351">
        <f t="shared" si="130"/>
        <v>0.2301422833788232</v>
      </c>
      <c r="AH69" s="364">
        <f t="shared" si="131"/>
        <v>277.92343002790648</v>
      </c>
      <c r="AI69" s="364">
        <f t="shared" si="132"/>
        <v>8.1058748187678091</v>
      </c>
      <c r="AJ69" s="364">
        <f t="shared" si="133"/>
        <v>50.010597862896631</v>
      </c>
      <c r="AK69" s="364">
        <f t="shared" si="134"/>
        <v>41.265325286764458</v>
      </c>
      <c r="AL69" s="364">
        <f t="shared" si="135"/>
        <v>115.65954300110394</v>
      </c>
      <c r="AM69" s="364">
        <f t="shared" si="136"/>
        <v>492.9647709974393</v>
      </c>
      <c r="AN69" s="364">
        <f t="shared" si="137"/>
        <v>3335.0811603348775</v>
      </c>
      <c r="AO69" s="364">
        <f t="shared" si="138"/>
        <v>97.27049782521371</v>
      </c>
      <c r="AP69" s="364">
        <f t="shared" si="139"/>
        <v>600.12717435475952</v>
      </c>
      <c r="AQ69" s="364">
        <f t="shared" si="140"/>
        <v>495.18390344117347</v>
      </c>
      <c r="AR69" s="364">
        <f t="shared" si="141"/>
        <v>1387.9145160132473</v>
      </c>
      <c r="AS69" s="364">
        <f t="shared" si="142"/>
        <v>5915.5772519692719</v>
      </c>
      <c r="AT69" s="383">
        <f t="shared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>'JAP-5 Unitized Lighting Costs'!D$21</f>
        <v>1.1760549751009928E-2</v>
      </c>
      <c r="Q70" s="631">
        <f>'JAP-5 Unitized Lighting Costs'!$D$45</f>
        <v>1.6887239205766267</v>
      </c>
      <c r="R70" s="631">
        <f>'JAP-5 Unitized Lighting Costs'!D$74</f>
        <v>2.3347618049905056E-2</v>
      </c>
      <c r="S70" s="631">
        <f>'JAP-5 Unitized Lighting Costs'!D$106</f>
        <v>6.7427002102556308</v>
      </c>
      <c r="T70" s="631">
        <f>'JAP-5 Unitized Lighting Costs'!$D$123</f>
        <v>5.3996051821243667E-2</v>
      </c>
      <c r="U70" s="417">
        <f t="shared" si="119"/>
        <v>11.580142917829436</v>
      </c>
      <c r="V70" s="417">
        <f t="shared" si="120"/>
        <v>0.33774478411532538</v>
      </c>
      <c r="W70" s="417">
        <f t="shared" si="121"/>
        <v>2.3289249004780292</v>
      </c>
      <c r="X70" s="417">
        <f t="shared" si="122"/>
        <v>1.9216695599228548</v>
      </c>
      <c r="Y70" s="417">
        <f t="shared" si="123"/>
        <v>5.3861061691690555</v>
      </c>
      <c r="Z70" s="138">
        <f t="shared" si="124"/>
        <v>21.554588331514701</v>
      </c>
      <c r="AA70" s="349"/>
      <c r="AB70" s="340">
        <f t="shared" si="125"/>
        <v>0.11609165832410462</v>
      </c>
      <c r="AC70" s="340">
        <f t="shared" si="126"/>
        <v>3.385912622710029E-3</v>
      </c>
      <c r="AD70" s="340">
        <f t="shared" si="127"/>
        <v>2.3347618049905056E-2</v>
      </c>
      <c r="AE70" s="340">
        <f t="shared" si="128"/>
        <v>1.9264857743587518E-2</v>
      </c>
      <c r="AF70" s="340">
        <f t="shared" si="129"/>
        <v>5.3996051821243667E-2</v>
      </c>
      <c r="AG70" s="351">
        <f t="shared" si="130"/>
        <v>0.21608609856155089</v>
      </c>
      <c r="AH70" s="364">
        <f t="shared" si="131"/>
        <v>1262.2355780434086</v>
      </c>
      <c r="AI70" s="364">
        <f t="shared" si="132"/>
        <v>36.814181468570467</v>
      </c>
      <c r="AJ70" s="364">
        <f t="shared" si="133"/>
        <v>253.8528141521052</v>
      </c>
      <c r="AK70" s="364">
        <f t="shared" si="134"/>
        <v>209.46198203159116</v>
      </c>
      <c r="AL70" s="364">
        <f t="shared" si="135"/>
        <v>587.0855724394271</v>
      </c>
      <c r="AM70" s="364">
        <f t="shared" si="136"/>
        <v>2349.4501281351022</v>
      </c>
      <c r="AN70" s="364">
        <f t="shared" si="137"/>
        <v>15146.826936520903</v>
      </c>
      <c r="AO70" s="364">
        <f t="shared" si="138"/>
        <v>441.77017762284561</v>
      </c>
      <c r="AP70" s="364">
        <f t="shared" si="139"/>
        <v>3046.2337698252622</v>
      </c>
      <c r="AQ70" s="364">
        <f t="shared" si="140"/>
        <v>2513.5437843790942</v>
      </c>
      <c r="AR70" s="364">
        <f t="shared" si="141"/>
        <v>7045.0268692731252</v>
      </c>
      <c r="AS70" s="364">
        <f t="shared" si="142"/>
        <v>28193.401537621226</v>
      </c>
      <c r="AT70" s="383">
        <f t="shared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>'JAP-5 Unitized Lighting Costs'!D$21</f>
        <v>1.1760549751009928E-2</v>
      </c>
      <c r="Q72" s="631">
        <f>'JAP-5 Unitized Lighting Costs'!$D$45</f>
        <v>1.6887239205766267</v>
      </c>
      <c r="R72" s="631">
        <f>'JAP-5 Unitized Lighting Costs'!D$74</f>
        <v>2.3347618049905056E-2</v>
      </c>
      <c r="S72" s="631">
        <f>'JAP-5 Unitized Lighting Costs'!D$106</f>
        <v>6.7427002102556308</v>
      </c>
      <c r="T72" s="631">
        <f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si="150">IF(I72="yes", J72*Q72, 0)</f>
        <v>1.6887239205766267</v>
      </c>
      <c r="W72" s="417">
        <f t="shared" ref="W72:W80" si="151">R72*O72</f>
        <v>0.40858331587333846</v>
      </c>
      <c r="X72" s="417">
        <f t="shared" ref="X72:X80" si="152">E72*S72/1000</f>
        <v>0.33713501051278155</v>
      </c>
      <c r="Y72" s="417">
        <f t="shared" ref="Y72:Y80" si="153">O72*T72</f>
        <v>0.94493090687176418</v>
      </c>
      <c r="Z72" s="138">
        <f t="shared" ref="Z72:Z80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si="156">IFERROR(V72/O72,0)</f>
        <v>9.6498509747235811E-2</v>
      </c>
      <c r="AD72" s="340">
        <f t="shared" ref="AD72:AD80" si="157">IFERROR(W72/O72,0)</f>
        <v>2.3347618049905056E-2</v>
      </c>
      <c r="AE72" s="340">
        <f t="shared" ref="AE72:AE80" si="158">IFERROR(X72/O72,0)</f>
        <v>1.9264857743587518E-2</v>
      </c>
      <c r="AF72" s="340">
        <f t="shared" ref="AF72:AF80" si="159">IFERROR(Y72/O72,0)</f>
        <v>5.3996051821243667E-2</v>
      </c>
      <c r="AG72" s="351">
        <f t="shared" ref="AG72:AG80" si="160">SUM(AB72:AF72)</f>
        <v>0.19310703736197204</v>
      </c>
      <c r="AH72" s="364">
        <f t="shared" ref="AH72:AH80" si="161">(U72*$G72)</f>
        <v>0</v>
      </c>
      <c r="AI72" s="364">
        <f t="shared" ref="AI72:AI80" si="162">(V72*$G72)</f>
        <v>0</v>
      </c>
      <c r="AJ72" s="364">
        <f t="shared" ref="AJ72:AJ80" si="163">(W72*$G72)</f>
        <v>0</v>
      </c>
      <c r="AK72" s="364">
        <f t="shared" ref="AK72:AK80" si="164">(X72*$G72)</f>
        <v>0</v>
      </c>
      <c r="AL72" s="364">
        <f t="shared" ref="AL72:AL80" si="165">(Y72*$G72)</f>
        <v>0</v>
      </c>
      <c r="AM72" s="364">
        <f t="shared" ref="AM72:AM80" si="166">SUM(AH72:AL72)</f>
        <v>0</v>
      </c>
      <c r="AN72" s="364">
        <f t="shared" ref="AN72:AN80" si="167">AH72*12</f>
        <v>0</v>
      </c>
      <c r="AO72" s="364">
        <f t="shared" ref="AO72:AO80" si="168">AI72*12</f>
        <v>0</v>
      </c>
      <c r="AP72" s="364">
        <f t="shared" ref="AP72:AP80" si="169">AJ72*12</f>
        <v>0</v>
      </c>
      <c r="AQ72" s="364">
        <f t="shared" ref="AQ72:AQ80" si="170">AK72*12</f>
        <v>0</v>
      </c>
      <c r="AR72" s="364">
        <f t="shared" ref="AR72:AR80" si="171">AL72*12</f>
        <v>0</v>
      </c>
      <c r="AS72" s="364">
        <f t="shared" ref="AS72:AS80" si="172">AM72*12</f>
        <v>0</v>
      </c>
      <c r="AT72" s="383">
        <f t="shared" ref="AT72:AT80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>'JAP-5 Unitized Lighting Costs'!D$21</f>
        <v>1.1760549751009928E-2</v>
      </c>
      <c r="Q73" s="631">
        <f>'JAP-5 Unitized Lighting Costs'!$D$45</f>
        <v>1.6887239205766267</v>
      </c>
      <c r="R73" s="631">
        <f>'JAP-5 Unitized Lighting Costs'!D$74</f>
        <v>2.3347618049905056E-2</v>
      </c>
      <c r="S73" s="631">
        <f>'JAP-5 Unitized Lighting Costs'!D$106</f>
        <v>6.7427002102556308</v>
      </c>
      <c r="T73" s="631">
        <f>'JAP-5 Unitized Lighting Costs'!$D$123</f>
        <v>5.3996051821243667E-2</v>
      </c>
      <c r="U73" s="417">
        <f t="shared" si="149"/>
        <v>0</v>
      </c>
      <c r="V73" s="417">
        <f t="shared" si="150"/>
        <v>1.6887239205766267</v>
      </c>
      <c r="W73" s="417">
        <f t="shared" si="151"/>
        <v>0.5720166422226739</v>
      </c>
      <c r="X73" s="417">
        <f t="shared" si="152"/>
        <v>0.47198901471789417</v>
      </c>
      <c r="Y73" s="417">
        <f t="shared" si="153"/>
        <v>1.3229032696204699</v>
      </c>
      <c r="Z73" s="138">
        <f t="shared" si="154"/>
        <v>4.055632847137665</v>
      </c>
      <c r="AA73" s="349"/>
      <c r="AB73" s="340">
        <f t="shared" si="155"/>
        <v>0</v>
      </c>
      <c r="AC73" s="340">
        <f t="shared" si="156"/>
        <v>6.89275069623113E-2</v>
      </c>
      <c r="AD73" s="340">
        <f t="shared" si="157"/>
        <v>2.3347618049905056E-2</v>
      </c>
      <c r="AE73" s="340">
        <f t="shared" si="158"/>
        <v>1.9264857743587518E-2</v>
      </c>
      <c r="AF73" s="340">
        <f t="shared" si="159"/>
        <v>5.3996051821243667E-2</v>
      </c>
      <c r="AG73" s="351">
        <f t="shared" si="160"/>
        <v>0.16553603457704755</v>
      </c>
      <c r="AH73" s="364">
        <f t="shared" si="161"/>
        <v>0</v>
      </c>
      <c r="AI73" s="364">
        <f t="shared" si="162"/>
        <v>96.25726347286772</v>
      </c>
      <c r="AJ73" s="364">
        <f t="shared" si="163"/>
        <v>32.60494860669241</v>
      </c>
      <c r="AK73" s="364">
        <f t="shared" si="164"/>
        <v>26.903373838919968</v>
      </c>
      <c r="AL73" s="364">
        <f t="shared" si="165"/>
        <v>75.40548636836678</v>
      </c>
      <c r="AM73" s="364">
        <f t="shared" si="166"/>
        <v>231.17107228684688</v>
      </c>
      <c r="AN73" s="364">
        <f t="shared" si="167"/>
        <v>0</v>
      </c>
      <c r="AO73" s="364">
        <f t="shared" si="168"/>
        <v>1155.0871616744125</v>
      </c>
      <c r="AP73" s="364">
        <f t="shared" si="169"/>
        <v>391.25938328030895</v>
      </c>
      <c r="AQ73" s="364">
        <f t="shared" si="170"/>
        <v>322.84048606703959</v>
      </c>
      <c r="AR73" s="364">
        <f t="shared" si="171"/>
        <v>904.86583642040137</v>
      </c>
      <c r="AS73" s="364">
        <f t="shared" si="172"/>
        <v>2774.0528674421626</v>
      </c>
      <c r="AT73" s="383">
        <f t="shared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>'JAP-5 Unitized Lighting Costs'!D$21</f>
        <v>1.1760549751009928E-2</v>
      </c>
      <c r="Q74" s="631">
        <f>'JAP-5 Unitized Lighting Costs'!$D$45</f>
        <v>1.6887239205766267</v>
      </c>
      <c r="R74" s="631">
        <f>'JAP-5 Unitized Lighting Costs'!D$74</f>
        <v>2.3347618049905056E-2</v>
      </c>
      <c r="S74" s="631">
        <f>'JAP-5 Unitized Lighting Costs'!D$106</f>
        <v>6.7427002102556308</v>
      </c>
      <c r="T74" s="631">
        <f>'JAP-5 Unitized Lighting Costs'!$D$123</f>
        <v>5.3996051821243667E-2</v>
      </c>
      <c r="U74" s="417">
        <f t="shared" si="149"/>
        <v>0</v>
      </c>
      <c r="V74" s="417">
        <f t="shared" si="150"/>
        <v>1.6887239205766267</v>
      </c>
      <c r="W74" s="417">
        <f t="shared" si="151"/>
        <v>0.81716663174667692</v>
      </c>
      <c r="X74" s="417">
        <f t="shared" si="152"/>
        <v>0.6742700210255631</v>
      </c>
      <c r="Y74" s="417">
        <f t="shared" si="153"/>
        <v>1.8898618137435284</v>
      </c>
      <c r="Z74" s="138">
        <f t="shared" si="154"/>
        <v>5.0700223870923953</v>
      </c>
      <c r="AA74" s="349"/>
      <c r="AB74" s="340">
        <f t="shared" si="155"/>
        <v>0</v>
      </c>
      <c r="AC74" s="340">
        <f t="shared" si="156"/>
        <v>4.8249254873617906E-2</v>
      </c>
      <c r="AD74" s="340">
        <f t="shared" si="157"/>
        <v>2.3347618049905056E-2</v>
      </c>
      <c r="AE74" s="340">
        <f t="shared" si="158"/>
        <v>1.9264857743587518E-2</v>
      </c>
      <c r="AF74" s="340">
        <f t="shared" si="159"/>
        <v>5.3996051821243667E-2</v>
      </c>
      <c r="AG74" s="351">
        <f t="shared" si="160"/>
        <v>0.14485778248835415</v>
      </c>
      <c r="AH74" s="364">
        <f t="shared" si="161"/>
        <v>0</v>
      </c>
      <c r="AI74" s="364">
        <f t="shared" si="162"/>
        <v>431.46896170732811</v>
      </c>
      <c r="AJ74" s="364">
        <f t="shared" si="163"/>
        <v>208.78607441127596</v>
      </c>
      <c r="AK74" s="364">
        <f t="shared" si="164"/>
        <v>172.27599037203137</v>
      </c>
      <c r="AL74" s="364">
        <f t="shared" si="165"/>
        <v>482.85969341147148</v>
      </c>
      <c r="AM74" s="364">
        <f t="shared" si="166"/>
        <v>1295.3907199021069</v>
      </c>
      <c r="AN74" s="364">
        <f t="shared" si="167"/>
        <v>0</v>
      </c>
      <c r="AO74" s="364">
        <f t="shared" si="168"/>
        <v>5177.627540487937</v>
      </c>
      <c r="AP74" s="364">
        <f t="shared" si="169"/>
        <v>2505.4328929353114</v>
      </c>
      <c r="AQ74" s="364">
        <f t="shared" si="170"/>
        <v>2067.3118844643764</v>
      </c>
      <c r="AR74" s="364">
        <f t="shared" si="171"/>
        <v>5794.316320937658</v>
      </c>
      <c r="AS74" s="364">
        <f t="shared" si="172"/>
        <v>15544.688638825282</v>
      </c>
      <c r="AT74" s="383">
        <f t="shared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>'JAP-5 Unitized Lighting Costs'!D$21</f>
        <v>1.1760549751009928E-2</v>
      </c>
      <c r="Q75" s="631">
        <f>'JAP-5 Unitized Lighting Costs'!$D$45</f>
        <v>1.6887239205766267</v>
      </c>
      <c r="R75" s="631">
        <f>'JAP-5 Unitized Lighting Costs'!D$74</f>
        <v>2.3347618049905056E-2</v>
      </c>
      <c r="S75" s="631">
        <f>'JAP-5 Unitized Lighting Costs'!D$106</f>
        <v>6.7427002102556308</v>
      </c>
      <c r="T75" s="631">
        <f>'JAP-5 Unitized Lighting Costs'!$D$123</f>
        <v>5.3996051821243667E-2</v>
      </c>
      <c r="U75" s="417">
        <f t="shared" si="149"/>
        <v>0</v>
      </c>
      <c r="V75" s="417">
        <f t="shared" si="150"/>
        <v>1.6887239205766267</v>
      </c>
      <c r="W75" s="417">
        <f t="shared" si="151"/>
        <v>1.2257499476200155</v>
      </c>
      <c r="X75" s="417">
        <f t="shared" si="152"/>
        <v>1.0114050315383445</v>
      </c>
      <c r="Y75" s="417">
        <f t="shared" si="153"/>
        <v>2.8347927206152925</v>
      </c>
      <c r="Z75" s="138">
        <f t="shared" si="154"/>
        <v>6.7606716203502799</v>
      </c>
      <c r="AA75" s="349"/>
      <c r="AB75" s="340">
        <f t="shared" si="155"/>
        <v>0</v>
      </c>
      <c r="AC75" s="340">
        <f t="shared" si="156"/>
        <v>3.2166169915745273E-2</v>
      </c>
      <c r="AD75" s="340">
        <f t="shared" si="157"/>
        <v>2.3347618049905056E-2</v>
      </c>
      <c r="AE75" s="340">
        <f t="shared" si="158"/>
        <v>1.9264857743587514E-2</v>
      </c>
      <c r="AF75" s="340">
        <f t="shared" si="159"/>
        <v>5.3996051821243667E-2</v>
      </c>
      <c r="AG75" s="351">
        <f t="shared" si="160"/>
        <v>0.12877469753048151</v>
      </c>
      <c r="AH75" s="364">
        <f t="shared" si="161"/>
        <v>0</v>
      </c>
      <c r="AI75" s="364">
        <f t="shared" si="162"/>
        <v>250.3533212254849</v>
      </c>
      <c r="AJ75" s="364">
        <f t="shared" si="163"/>
        <v>181.71742973466729</v>
      </c>
      <c r="AK75" s="364">
        <f t="shared" si="164"/>
        <v>149.94079592555957</v>
      </c>
      <c r="AL75" s="364">
        <f t="shared" si="165"/>
        <v>420.2580208312171</v>
      </c>
      <c r="AM75" s="364">
        <f t="shared" si="166"/>
        <v>1002.2695677169288</v>
      </c>
      <c r="AN75" s="364">
        <f t="shared" si="167"/>
        <v>0</v>
      </c>
      <c r="AO75" s="364">
        <f t="shared" si="168"/>
        <v>3004.2398547058187</v>
      </c>
      <c r="AP75" s="364">
        <f t="shared" si="169"/>
        <v>2180.6091568160073</v>
      </c>
      <c r="AQ75" s="364">
        <f t="shared" si="170"/>
        <v>1799.289551106715</v>
      </c>
      <c r="AR75" s="364">
        <f t="shared" si="171"/>
        <v>5043.0962499746056</v>
      </c>
      <c r="AS75" s="364">
        <f t="shared" si="172"/>
        <v>12027.234812603147</v>
      </c>
      <c r="AT75" s="383">
        <f t="shared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>'JAP-5 Unitized Lighting Costs'!D$21</f>
        <v>1.1760549751009928E-2</v>
      </c>
      <c r="Q76" s="631">
        <f>'JAP-5 Unitized Lighting Costs'!$D$45</f>
        <v>1.6887239205766267</v>
      </c>
      <c r="R76" s="631">
        <f>'JAP-5 Unitized Lighting Costs'!D$74</f>
        <v>2.3347618049905056E-2</v>
      </c>
      <c r="S76" s="631">
        <f>'JAP-5 Unitized Lighting Costs'!D$106</f>
        <v>6.7427002102556308</v>
      </c>
      <c r="T76" s="631">
        <f>'JAP-5 Unitized Lighting Costs'!$D$123</f>
        <v>5.3996051821243667E-2</v>
      </c>
      <c r="U76" s="417">
        <f t="shared" si="149"/>
        <v>0</v>
      </c>
      <c r="V76" s="417">
        <f t="shared" si="150"/>
        <v>1.6887239205766267</v>
      </c>
      <c r="W76" s="417">
        <f t="shared" si="151"/>
        <v>1.6343332634933538</v>
      </c>
      <c r="X76" s="417">
        <f t="shared" si="152"/>
        <v>1.3485400420511262</v>
      </c>
      <c r="Y76" s="417">
        <f t="shared" si="153"/>
        <v>3.7797236274870567</v>
      </c>
      <c r="Z76" s="138">
        <f t="shared" si="154"/>
        <v>8.4513208536081628</v>
      </c>
      <c r="AA76" s="349"/>
      <c r="AB76" s="340">
        <f t="shared" si="155"/>
        <v>0</v>
      </c>
      <c r="AC76" s="340">
        <f t="shared" si="156"/>
        <v>2.4124627436808953E-2</v>
      </c>
      <c r="AD76" s="340">
        <f t="shared" si="157"/>
        <v>2.3347618049905056E-2</v>
      </c>
      <c r="AE76" s="340">
        <f t="shared" si="158"/>
        <v>1.9264857743587518E-2</v>
      </c>
      <c r="AF76" s="340">
        <f t="shared" si="159"/>
        <v>5.3996051821243667E-2</v>
      </c>
      <c r="AG76" s="351">
        <f t="shared" si="160"/>
        <v>0.12073315505154519</v>
      </c>
      <c r="AH76" s="364">
        <f t="shared" si="161"/>
        <v>0</v>
      </c>
      <c r="AI76" s="364">
        <f t="shared" si="162"/>
        <v>719.25566317226162</v>
      </c>
      <c r="AJ76" s="364">
        <f t="shared" si="163"/>
        <v>696.08977580954434</v>
      </c>
      <c r="AK76" s="364">
        <f t="shared" si="164"/>
        <v>574.36567957694217</v>
      </c>
      <c r="AL76" s="364">
        <f t="shared" si="165"/>
        <v>1609.8472883405291</v>
      </c>
      <c r="AM76" s="364">
        <f t="shared" si="166"/>
        <v>3599.5584068992775</v>
      </c>
      <c r="AN76" s="364">
        <f t="shared" si="167"/>
        <v>0</v>
      </c>
      <c r="AO76" s="364">
        <f t="shared" si="168"/>
        <v>8631.0679580671385</v>
      </c>
      <c r="AP76" s="364">
        <f t="shared" si="169"/>
        <v>8353.077309714532</v>
      </c>
      <c r="AQ76" s="364">
        <f t="shared" si="170"/>
        <v>6892.3881549233065</v>
      </c>
      <c r="AR76" s="364">
        <f t="shared" si="171"/>
        <v>19318.167460086348</v>
      </c>
      <c r="AS76" s="364">
        <f t="shared" si="172"/>
        <v>43194.700882791331</v>
      </c>
      <c r="AT76" s="383">
        <f t="shared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>'JAP-5 Unitized Lighting Costs'!D$21</f>
        <v>1.1760549751009928E-2</v>
      </c>
      <c r="Q77" s="631">
        <f>'JAP-5 Unitized Lighting Costs'!$D$45</f>
        <v>1.6887239205766267</v>
      </c>
      <c r="R77" s="631">
        <f>'JAP-5 Unitized Lighting Costs'!D$74</f>
        <v>2.3347618049905056E-2</v>
      </c>
      <c r="S77" s="631">
        <f>'JAP-5 Unitized Lighting Costs'!D$106</f>
        <v>6.7427002102556308</v>
      </c>
      <c r="T77" s="631">
        <f>'JAP-5 Unitized Lighting Costs'!$D$123</f>
        <v>5.3996051821243667E-2</v>
      </c>
      <c r="U77" s="417">
        <f t="shared" si="149"/>
        <v>0</v>
      </c>
      <c r="V77" s="417">
        <f t="shared" si="150"/>
        <v>1.6887239205766267</v>
      </c>
      <c r="W77" s="417">
        <f t="shared" si="151"/>
        <v>2.0429165793666924</v>
      </c>
      <c r="X77" s="417">
        <f t="shared" si="152"/>
        <v>1.6856750525639077</v>
      </c>
      <c r="Y77" s="417">
        <f t="shared" si="153"/>
        <v>4.7246545343588204</v>
      </c>
      <c r="Z77" s="138">
        <f t="shared" si="154"/>
        <v>10.141970086866047</v>
      </c>
      <c r="AA77" s="349"/>
      <c r="AB77" s="340">
        <f t="shared" si="155"/>
        <v>0</v>
      </c>
      <c r="AC77" s="340">
        <f t="shared" si="156"/>
        <v>1.9299701949447162E-2</v>
      </c>
      <c r="AD77" s="340">
        <f t="shared" si="157"/>
        <v>2.3347618049905056E-2</v>
      </c>
      <c r="AE77" s="340">
        <f t="shared" si="158"/>
        <v>1.9264857743587518E-2</v>
      </c>
      <c r="AF77" s="340">
        <f t="shared" si="159"/>
        <v>5.399605182124366E-2</v>
      </c>
      <c r="AG77" s="351">
        <f t="shared" si="160"/>
        <v>0.1159082295641834</v>
      </c>
      <c r="AH77" s="364">
        <f t="shared" si="161"/>
        <v>0</v>
      </c>
      <c r="AI77" s="364">
        <f t="shared" si="162"/>
        <v>473.40560573498101</v>
      </c>
      <c r="AJ77" s="364">
        <f t="shared" si="163"/>
        <v>572.69761441579601</v>
      </c>
      <c r="AK77" s="364">
        <f t="shared" si="164"/>
        <v>472.55090640208209</v>
      </c>
      <c r="AL77" s="364">
        <f t="shared" si="165"/>
        <v>1324.478154465256</v>
      </c>
      <c r="AM77" s="364">
        <f t="shared" si="166"/>
        <v>2843.132281018115</v>
      </c>
      <c r="AN77" s="364">
        <f t="shared" si="167"/>
        <v>0</v>
      </c>
      <c r="AO77" s="364">
        <f t="shared" si="168"/>
        <v>5680.8672688197721</v>
      </c>
      <c r="AP77" s="364">
        <f t="shared" si="169"/>
        <v>6872.3713729895517</v>
      </c>
      <c r="AQ77" s="364">
        <f t="shared" si="170"/>
        <v>5670.6108768249851</v>
      </c>
      <c r="AR77" s="364">
        <f t="shared" si="171"/>
        <v>15893.737853583072</v>
      </c>
      <c r="AS77" s="364">
        <f t="shared" si="172"/>
        <v>34117.587372217378</v>
      </c>
      <c r="AT77" s="383">
        <f t="shared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>'JAP-5 Unitized Lighting Costs'!D$21</f>
        <v>1.1760549751009928E-2</v>
      </c>
      <c r="Q78" s="631">
        <f>'JAP-5 Unitized Lighting Costs'!$D$45</f>
        <v>1.6887239205766267</v>
      </c>
      <c r="R78" s="631">
        <f>'JAP-5 Unitized Lighting Costs'!D$74</f>
        <v>2.3347618049905056E-2</v>
      </c>
      <c r="S78" s="631">
        <f>'JAP-5 Unitized Lighting Costs'!D$106</f>
        <v>6.7427002102556308</v>
      </c>
      <c r="T78" s="631">
        <f>'JAP-5 Unitized Lighting Costs'!$D$123</f>
        <v>5.3996051821243667E-2</v>
      </c>
      <c r="U78" s="417">
        <f t="shared" si="149"/>
        <v>0</v>
      </c>
      <c r="V78" s="417">
        <f t="shared" si="150"/>
        <v>1.6887239205766267</v>
      </c>
      <c r="W78" s="417">
        <f t="shared" si="151"/>
        <v>2.5332165584146984</v>
      </c>
      <c r="X78" s="417">
        <f t="shared" si="152"/>
        <v>2.0902370651792457</v>
      </c>
      <c r="Y78" s="417">
        <f t="shared" si="153"/>
        <v>5.8585716226049378</v>
      </c>
      <c r="Z78" s="138">
        <f t="shared" si="154"/>
        <v>12.170749166775508</v>
      </c>
      <c r="AA78" s="349"/>
      <c r="AB78" s="340">
        <f t="shared" si="155"/>
        <v>0</v>
      </c>
      <c r="AC78" s="340">
        <f t="shared" si="156"/>
        <v>1.5564275765683195E-2</v>
      </c>
      <c r="AD78" s="340">
        <f t="shared" si="157"/>
        <v>2.3347618049905053E-2</v>
      </c>
      <c r="AE78" s="340">
        <f t="shared" si="158"/>
        <v>1.9264857743587518E-2</v>
      </c>
      <c r="AF78" s="340">
        <f t="shared" si="159"/>
        <v>5.3996051821243667E-2</v>
      </c>
      <c r="AG78" s="351">
        <f t="shared" si="160"/>
        <v>0.11217280338041943</v>
      </c>
      <c r="AH78" s="364">
        <f t="shared" si="161"/>
        <v>0</v>
      </c>
      <c r="AI78" s="364">
        <f t="shared" si="162"/>
        <v>11.821067444036387</v>
      </c>
      <c r="AJ78" s="364">
        <f t="shared" si="163"/>
        <v>17.73251590890289</v>
      </c>
      <c r="AK78" s="364">
        <f t="shared" si="164"/>
        <v>14.63165945625472</v>
      </c>
      <c r="AL78" s="364">
        <f t="shared" si="165"/>
        <v>41.010001358234561</v>
      </c>
      <c r="AM78" s="364">
        <f t="shared" si="166"/>
        <v>85.195244167428555</v>
      </c>
      <c r="AN78" s="364">
        <f t="shared" si="167"/>
        <v>0</v>
      </c>
      <c r="AO78" s="364">
        <f t="shared" si="168"/>
        <v>141.85280932843665</v>
      </c>
      <c r="AP78" s="364">
        <f t="shared" si="169"/>
        <v>212.79019090683468</v>
      </c>
      <c r="AQ78" s="364">
        <f t="shared" si="170"/>
        <v>175.57991347505663</v>
      </c>
      <c r="AR78" s="364">
        <f t="shared" si="171"/>
        <v>492.12001629881473</v>
      </c>
      <c r="AS78" s="364">
        <f t="shared" si="172"/>
        <v>1022.3429300091427</v>
      </c>
      <c r="AT78" s="383">
        <f t="shared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>'JAP-5 Unitized Lighting Costs'!D$21</f>
        <v>1.1760549751009928E-2</v>
      </c>
      <c r="Q79" s="631">
        <f>'JAP-5 Unitized Lighting Costs'!$D$45</f>
        <v>1.6887239205766267</v>
      </c>
      <c r="R79" s="631">
        <f>'JAP-5 Unitized Lighting Costs'!D$74</f>
        <v>2.3347618049905056E-2</v>
      </c>
      <c r="S79" s="631">
        <f>'JAP-5 Unitized Lighting Costs'!D$106</f>
        <v>6.7427002102556308</v>
      </c>
      <c r="T79" s="631">
        <f>'JAP-5 Unitized Lighting Costs'!$D$123</f>
        <v>5.3996051821243667E-2</v>
      </c>
      <c r="U79" s="417">
        <f t="shared" si="149"/>
        <v>0</v>
      </c>
      <c r="V79" s="417">
        <f t="shared" si="150"/>
        <v>1.6887239205766267</v>
      </c>
      <c r="W79" s="417">
        <f t="shared" si="151"/>
        <v>3.2686665269867077</v>
      </c>
      <c r="X79" s="417">
        <f t="shared" si="152"/>
        <v>2.6970800841022524</v>
      </c>
      <c r="Y79" s="417">
        <f t="shared" si="153"/>
        <v>7.5594472549741134</v>
      </c>
      <c r="Z79" s="138">
        <f t="shared" si="154"/>
        <v>15.2139177866397</v>
      </c>
      <c r="AA79" s="349"/>
      <c r="AB79" s="340">
        <f t="shared" si="155"/>
        <v>0</v>
      </c>
      <c r="AC79" s="340">
        <f t="shared" si="156"/>
        <v>1.2062313718404476E-2</v>
      </c>
      <c r="AD79" s="340">
        <f t="shared" si="157"/>
        <v>2.3347618049905056E-2</v>
      </c>
      <c r="AE79" s="340">
        <f t="shared" si="158"/>
        <v>1.9264857743587518E-2</v>
      </c>
      <c r="AF79" s="340">
        <f t="shared" si="159"/>
        <v>5.3996051821243667E-2</v>
      </c>
      <c r="AG79" s="351">
        <f t="shared" si="160"/>
        <v>0.10867084133314073</v>
      </c>
      <c r="AH79" s="364">
        <f t="shared" si="161"/>
        <v>0</v>
      </c>
      <c r="AI79" s="364">
        <f t="shared" si="162"/>
        <v>728.12146375528891</v>
      </c>
      <c r="AJ79" s="364">
        <f t="shared" si="163"/>
        <v>1409.340050885769</v>
      </c>
      <c r="AK79" s="364">
        <f t="shared" si="164"/>
        <v>1162.8910295954213</v>
      </c>
      <c r="AL79" s="364">
        <f t="shared" si="165"/>
        <v>3259.3816747696719</v>
      </c>
      <c r="AM79" s="364">
        <f t="shared" si="166"/>
        <v>6559.7342190061509</v>
      </c>
      <c r="AN79" s="364">
        <f t="shared" si="167"/>
        <v>0</v>
      </c>
      <c r="AO79" s="364">
        <f t="shared" si="168"/>
        <v>8737.457565063467</v>
      </c>
      <c r="AP79" s="364">
        <f t="shared" si="169"/>
        <v>16912.080610629229</v>
      </c>
      <c r="AQ79" s="364">
        <f t="shared" si="170"/>
        <v>13954.692355145056</v>
      </c>
      <c r="AR79" s="364">
        <f t="shared" si="171"/>
        <v>39112.580097236059</v>
      </c>
      <c r="AS79" s="364">
        <f t="shared" si="172"/>
        <v>78716.810628073814</v>
      </c>
      <c r="AT79" s="383">
        <f t="shared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>'JAP-5 Unitized Lighting Costs'!D$21</f>
        <v>1.1760549751009928E-2</v>
      </c>
      <c r="Q80" s="631">
        <f>'JAP-5 Unitized Lighting Costs'!$D$45</f>
        <v>1.6887239205766267</v>
      </c>
      <c r="R80" s="631">
        <f>'JAP-5 Unitized Lighting Costs'!D$74</f>
        <v>2.3347618049905056E-2</v>
      </c>
      <c r="S80" s="631">
        <f>'JAP-5 Unitized Lighting Costs'!D$106</f>
        <v>6.7427002102556308</v>
      </c>
      <c r="T80" s="631">
        <f>'JAP-5 Unitized Lighting Costs'!$D$123</f>
        <v>5.3996051821243667E-2</v>
      </c>
      <c r="U80" s="417">
        <f t="shared" si="149"/>
        <v>0</v>
      </c>
      <c r="V80" s="417">
        <f t="shared" si="150"/>
        <v>1.6887239205766267</v>
      </c>
      <c r="W80" s="417">
        <f t="shared" si="151"/>
        <v>8.1716663174667694</v>
      </c>
      <c r="X80" s="417">
        <f t="shared" si="152"/>
        <v>6.7427002102556308</v>
      </c>
      <c r="Y80" s="417">
        <f t="shared" si="153"/>
        <v>18.898618137435282</v>
      </c>
      <c r="Z80" s="138">
        <f t="shared" si="154"/>
        <v>35.501708585734306</v>
      </c>
      <c r="AA80" s="349"/>
      <c r="AB80" s="340">
        <f t="shared" si="155"/>
        <v>0</v>
      </c>
      <c r="AC80" s="340">
        <f t="shared" si="156"/>
        <v>4.8249254873617906E-3</v>
      </c>
      <c r="AD80" s="340">
        <f t="shared" si="157"/>
        <v>2.3347618049905056E-2</v>
      </c>
      <c r="AE80" s="340">
        <f t="shared" si="158"/>
        <v>1.9264857743587518E-2</v>
      </c>
      <c r="AF80" s="340">
        <f t="shared" si="159"/>
        <v>5.399605182124366E-2</v>
      </c>
      <c r="AG80" s="351">
        <f t="shared" si="160"/>
        <v>0.10143345310209803</v>
      </c>
      <c r="AH80" s="364">
        <f t="shared" si="161"/>
        <v>0</v>
      </c>
      <c r="AI80" s="364">
        <f t="shared" si="162"/>
        <v>0</v>
      </c>
      <c r="AJ80" s="364">
        <f t="shared" si="163"/>
        <v>0</v>
      </c>
      <c r="AK80" s="364">
        <f t="shared" si="164"/>
        <v>0</v>
      </c>
      <c r="AL80" s="364">
        <f t="shared" si="165"/>
        <v>0</v>
      </c>
      <c r="AM80" s="364">
        <f t="shared" si="166"/>
        <v>0</v>
      </c>
      <c r="AN80" s="364">
        <f t="shared" si="167"/>
        <v>0</v>
      </c>
      <c r="AO80" s="364">
        <f t="shared" si="168"/>
        <v>0</v>
      </c>
      <c r="AP80" s="364">
        <f t="shared" si="169"/>
        <v>0</v>
      </c>
      <c r="AQ80" s="364">
        <f t="shared" si="170"/>
        <v>0</v>
      </c>
      <c r="AR80" s="364">
        <f t="shared" si="171"/>
        <v>0</v>
      </c>
      <c r="AS80" s="364">
        <f t="shared" si="172"/>
        <v>0</v>
      </c>
      <c r="AT80" s="383">
        <f t="shared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>'JAP-5 Unitized Lighting Costs'!D$21</f>
        <v>1.1760549751009928E-2</v>
      </c>
      <c r="Q82" s="631">
        <f>'JAP-5 Unitized Lighting Costs'!$D$45</f>
        <v>1.6887239205766267</v>
      </c>
      <c r="R82" s="631">
        <f>'JAP-5 Unitized Lighting Costs'!D$74</f>
        <v>2.3347618049905056E-2</v>
      </c>
      <c r="S82" s="631">
        <f>'JAP-5 Unitized Lighting Costs'!D$106</f>
        <v>6.7427002102556308</v>
      </c>
      <c r="T82" s="631">
        <f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si="180">IF(I82="yes", J82*Q82, 0)</f>
        <v>3.3774478411532534</v>
      </c>
      <c r="W82" s="417">
        <f t="shared" ref="W82:W87" si="181">R82*O82</f>
        <v>0.5720166422226739</v>
      </c>
      <c r="X82" s="417">
        <f t="shared" ref="X82:X87" si="182">E82*S82/1000</f>
        <v>0.47198901471789417</v>
      </c>
      <c r="Y82" s="417">
        <f t="shared" ref="Y82:Y87" si="183">O82*T82</f>
        <v>1.3229032696204699</v>
      </c>
      <c r="Z82" s="138">
        <f t="shared" ref="Z82:Z87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si="186">IFERROR(V82/O82,0)</f>
        <v>0.1378550139246226</v>
      </c>
      <c r="AD82" s="340">
        <f t="shared" ref="AD82:AD87" si="187">IFERROR(W82/O82,0)</f>
        <v>2.3347618049905056E-2</v>
      </c>
      <c r="AE82" s="340">
        <f t="shared" ref="AE82:AE87" si="188">IFERROR(X82/O82,0)</f>
        <v>1.9264857743587518E-2</v>
      </c>
      <c r="AF82" s="340">
        <f t="shared" ref="AF82:AF87" si="189">IFERROR(Y82/O82,0)</f>
        <v>5.3996051821243667E-2</v>
      </c>
      <c r="AG82" s="351">
        <f t="shared" ref="AG82:AG87" si="190">SUM(AB82:AF82)</f>
        <v>0.23446354153935886</v>
      </c>
      <c r="AH82" s="364">
        <f t="shared" ref="AH82:AH87" si="191">(U82*$G82)</f>
        <v>0</v>
      </c>
      <c r="AI82" s="364">
        <f t="shared" ref="AI82:AI87" si="192">(V82*$G82)</f>
        <v>0</v>
      </c>
      <c r="AJ82" s="364">
        <f t="shared" ref="AJ82:AJ87" si="193">(W82*$G82)</f>
        <v>0</v>
      </c>
      <c r="AK82" s="364">
        <f t="shared" ref="AK82:AK87" si="194">(X82*$G82)</f>
        <v>0</v>
      </c>
      <c r="AL82" s="364">
        <f t="shared" ref="AL82:AL87" si="195">(Y82*$G82)</f>
        <v>0</v>
      </c>
      <c r="AM82" s="364">
        <f t="shared" ref="AM82:AM87" si="196">SUM(AH82:AL82)</f>
        <v>0</v>
      </c>
      <c r="AN82" s="364">
        <f t="shared" ref="AN82:AS87" si="197">AH82*12</f>
        <v>0</v>
      </c>
      <c r="AO82" s="364">
        <f t="shared" si="197"/>
        <v>0</v>
      </c>
      <c r="AP82" s="364">
        <f t="shared" si="197"/>
        <v>0</v>
      </c>
      <c r="AQ82" s="364">
        <f t="shared" si="197"/>
        <v>0</v>
      </c>
      <c r="AR82" s="364">
        <f t="shared" si="197"/>
        <v>0</v>
      </c>
      <c r="AS82" s="364">
        <f t="shared" si="197"/>
        <v>0</v>
      </c>
      <c r="AT82" s="383">
        <f t="shared" ref="AT82:AT87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>'JAP-5 Unitized Lighting Costs'!D$21</f>
        <v>1.1760549751009928E-2</v>
      </c>
      <c r="Q83" s="631">
        <f>'JAP-5 Unitized Lighting Costs'!$D$45</f>
        <v>1.6887239205766267</v>
      </c>
      <c r="R83" s="631">
        <f>'JAP-5 Unitized Lighting Costs'!D$74</f>
        <v>2.3347618049905056E-2</v>
      </c>
      <c r="S83" s="631">
        <f>'JAP-5 Unitized Lighting Costs'!D$106</f>
        <v>6.7427002102556308</v>
      </c>
      <c r="T83" s="631">
        <f>'JAP-5 Unitized Lighting Costs'!$D$123</f>
        <v>5.3996051821243667E-2</v>
      </c>
      <c r="U83" s="417">
        <f t="shared" si="179"/>
        <v>0</v>
      </c>
      <c r="V83" s="417">
        <f t="shared" si="180"/>
        <v>3.3774478411532534</v>
      </c>
      <c r="W83" s="417">
        <f t="shared" si="181"/>
        <v>0.81716663174667692</v>
      </c>
      <c r="X83" s="417">
        <f t="shared" si="182"/>
        <v>0.6742700210255631</v>
      </c>
      <c r="Y83" s="417">
        <f t="shared" si="183"/>
        <v>1.8898618137435284</v>
      </c>
      <c r="Z83" s="138">
        <f t="shared" si="184"/>
        <v>6.7587463076690222</v>
      </c>
      <c r="AA83" s="349"/>
      <c r="AB83" s="340">
        <f t="shared" si="185"/>
        <v>0</v>
      </c>
      <c r="AC83" s="340">
        <f t="shared" si="186"/>
        <v>9.6498509747235811E-2</v>
      </c>
      <c r="AD83" s="340">
        <f t="shared" si="187"/>
        <v>2.3347618049905056E-2</v>
      </c>
      <c r="AE83" s="340">
        <f t="shared" si="188"/>
        <v>1.9264857743587518E-2</v>
      </c>
      <c r="AF83" s="340">
        <f t="shared" si="189"/>
        <v>5.3996051821243667E-2</v>
      </c>
      <c r="AG83" s="351">
        <f t="shared" si="190"/>
        <v>0.19310703736197204</v>
      </c>
      <c r="AH83" s="364">
        <f t="shared" si="191"/>
        <v>0</v>
      </c>
      <c r="AI83" s="364">
        <f t="shared" si="192"/>
        <v>0</v>
      </c>
      <c r="AJ83" s="364">
        <f t="shared" si="193"/>
        <v>0</v>
      </c>
      <c r="AK83" s="364">
        <f t="shared" si="194"/>
        <v>0</v>
      </c>
      <c r="AL83" s="364">
        <f t="shared" si="195"/>
        <v>0</v>
      </c>
      <c r="AM83" s="364">
        <f t="shared" si="196"/>
        <v>0</v>
      </c>
      <c r="AN83" s="364">
        <f t="shared" si="197"/>
        <v>0</v>
      </c>
      <c r="AO83" s="364">
        <f t="shared" si="197"/>
        <v>0</v>
      </c>
      <c r="AP83" s="364">
        <f t="shared" si="197"/>
        <v>0</v>
      </c>
      <c r="AQ83" s="364">
        <f t="shared" si="197"/>
        <v>0</v>
      </c>
      <c r="AR83" s="364">
        <f t="shared" si="197"/>
        <v>0</v>
      </c>
      <c r="AS83" s="364">
        <f t="shared" si="197"/>
        <v>0</v>
      </c>
      <c r="AT83" s="383">
        <f t="shared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>'JAP-5 Unitized Lighting Costs'!D$21</f>
        <v>1.1760549751009928E-2</v>
      </c>
      <c r="Q84" s="631">
        <f>'JAP-5 Unitized Lighting Costs'!$D$45</f>
        <v>1.6887239205766267</v>
      </c>
      <c r="R84" s="631">
        <f>'JAP-5 Unitized Lighting Costs'!D$74</f>
        <v>2.3347618049905056E-2</v>
      </c>
      <c r="S84" s="631">
        <f>'JAP-5 Unitized Lighting Costs'!D$106</f>
        <v>6.7427002102556308</v>
      </c>
      <c r="T84" s="631">
        <f>'JAP-5 Unitized Lighting Costs'!$D$123</f>
        <v>5.3996051821243667E-2</v>
      </c>
      <c r="U84" s="417">
        <f t="shared" si="179"/>
        <v>0</v>
      </c>
      <c r="V84" s="417">
        <f t="shared" si="180"/>
        <v>3.3774478411532534</v>
      </c>
      <c r="W84" s="417">
        <f t="shared" si="181"/>
        <v>1.2257499476200155</v>
      </c>
      <c r="X84" s="417">
        <f t="shared" si="182"/>
        <v>1.0114050315383445</v>
      </c>
      <c r="Y84" s="417">
        <f t="shared" si="183"/>
        <v>2.8347927206152925</v>
      </c>
      <c r="Z84" s="138">
        <f t="shared" si="184"/>
        <v>8.4493955409269059</v>
      </c>
      <c r="AA84" s="349"/>
      <c r="AB84" s="340">
        <f t="shared" si="185"/>
        <v>0</v>
      </c>
      <c r="AC84" s="340">
        <f t="shared" si="186"/>
        <v>6.4332339831490545E-2</v>
      </c>
      <c r="AD84" s="340">
        <f t="shared" si="187"/>
        <v>2.3347618049905056E-2</v>
      </c>
      <c r="AE84" s="340">
        <f t="shared" si="188"/>
        <v>1.9264857743587514E-2</v>
      </c>
      <c r="AF84" s="340">
        <f t="shared" si="189"/>
        <v>5.3996051821243667E-2</v>
      </c>
      <c r="AG84" s="351">
        <f t="shared" si="190"/>
        <v>0.16094086744622679</v>
      </c>
      <c r="AH84" s="364">
        <f t="shared" si="191"/>
        <v>0</v>
      </c>
      <c r="AI84" s="364">
        <f t="shared" si="192"/>
        <v>0</v>
      </c>
      <c r="AJ84" s="364">
        <f t="shared" si="193"/>
        <v>0</v>
      </c>
      <c r="AK84" s="364">
        <f t="shared" si="194"/>
        <v>0</v>
      </c>
      <c r="AL84" s="364">
        <f t="shared" si="195"/>
        <v>0</v>
      </c>
      <c r="AM84" s="364">
        <f t="shared" si="196"/>
        <v>0</v>
      </c>
      <c r="AN84" s="364">
        <f t="shared" si="197"/>
        <v>0</v>
      </c>
      <c r="AO84" s="364">
        <f t="shared" si="197"/>
        <v>0</v>
      </c>
      <c r="AP84" s="364">
        <f t="shared" si="197"/>
        <v>0</v>
      </c>
      <c r="AQ84" s="364">
        <f t="shared" si="197"/>
        <v>0</v>
      </c>
      <c r="AR84" s="364">
        <f t="shared" si="197"/>
        <v>0</v>
      </c>
      <c r="AS84" s="364">
        <f t="shared" si="197"/>
        <v>0</v>
      </c>
      <c r="AT84" s="383">
        <f t="shared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>'JAP-5 Unitized Lighting Costs'!D$21</f>
        <v>1.1760549751009928E-2</v>
      </c>
      <c r="Q85" s="631">
        <f>'JAP-5 Unitized Lighting Costs'!$D$45</f>
        <v>1.6887239205766267</v>
      </c>
      <c r="R85" s="631">
        <f>'JAP-5 Unitized Lighting Costs'!D$74</f>
        <v>2.3347618049905056E-2</v>
      </c>
      <c r="S85" s="631">
        <f>'JAP-5 Unitized Lighting Costs'!D$106</f>
        <v>6.7427002102556308</v>
      </c>
      <c r="T85" s="631">
        <f>'JAP-5 Unitized Lighting Costs'!$D$123</f>
        <v>5.3996051821243667E-2</v>
      </c>
      <c r="U85" s="417">
        <f t="shared" si="179"/>
        <v>0</v>
      </c>
      <c r="V85" s="417">
        <f t="shared" si="180"/>
        <v>3.3774478411532534</v>
      </c>
      <c r="W85" s="417">
        <f t="shared" si="181"/>
        <v>1.4300416055566847</v>
      </c>
      <c r="X85" s="417">
        <f t="shared" si="182"/>
        <v>1.1799725367947353</v>
      </c>
      <c r="Y85" s="417">
        <f t="shared" si="183"/>
        <v>3.3072581740511744</v>
      </c>
      <c r="Z85" s="138">
        <f t="shared" si="184"/>
        <v>9.2947201575558474</v>
      </c>
      <c r="AA85" s="349"/>
      <c r="AB85" s="340">
        <f t="shared" si="185"/>
        <v>0</v>
      </c>
      <c r="AC85" s="340">
        <f t="shared" si="186"/>
        <v>5.5142005569849037E-2</v>
      </c>
      <c r="AD85" s="340">
        <f t="shared" si="187"/>
        <v>2.3347618049905056E-2</v>
      </c>
      <c r="AE85" s="340">
        <f t="shared" si="188"/>
        <v>1.9264857743587514E-2</v>
      </c>
      <c r="AF85" s="340">
        <f t="shared" si="189"/>
        <v>5.3996051821243667E-2</v>
      </c>
      <c r="AG85" s="351">
        <f t="shared" si="190"/>
        <v>0.15175053318458528</v>
      </c>
      <c r="AH85" s="364">
        <f t="shared" si="191"/>
        <v>0</v>
      </c>
      <c r="AI85" s="364">
        <f t="shared" si="192"/>
        <v>13.509791364613013</v>
      </c>
      <c r="AJ85" s="364">
        <f t="shared" si="193"/>
        <v>5.7201664222267388</v>
      </c>
      <c r="AK85" s="364">
        <f t="shared" si="194"/>
        <v>4.7198901471789414</v>
      </c>
      <c r="AL85" s="364">
        <f t="shared" si="195"/>
        <v>13.229032696204698</v>
      </c>
      <c r="AM85" s="364">
        <f t="shared" si="196"/>
        <v>37.178880630223389</v>
      </c>
      <c r="AN85" s="364">
        <f t="shared" si="197"/>
        <v>0</v>
      </c>
      <c r="AO85" s="364">
        <f t="shared" si="197"/>
        <v>162.11749637535615</v>
      </c>
      <c r="AP85" s="364">
        <f t="shared" si="197"/>
        <v>68.641997066720862</v>
      </c>
      <c r="AQ85" s="364">
        <f t="shared" si="197"/>
        <v>56.6386817661473</v>
      </c>
      <c r="AR85" s="364">
        <f t="shared" si="197"/>
        <v>158.74839235445637</v>
      </c>
      <c r="AS85" s="364">
        <f t="shared" si="197"/>
        <v>446.14656756268067</v>
      </c>
      <c r="AT85" s="383">
        <f t="shared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>'JAP-5 Unitized Lighting Costs'!D$21</f>
        <v>1.1760549751009928E-2</v>
      </c>
      <c r="Q86" s="631">
        <f>'JAP-5 Unitized Lighting Costs'!$D$45</f>
        <v>1.6887239205766267</v>
      </c>
      <c r="R86" s="631">
        <f>'JAP-5 Unitized Lighting Costs'!D$74</f>
        <v>2.3347618049905056E-2</v>
      </c>
      <c r="S86" s="631">
        <f>'JAP-5 Unitized Lighting Costs'!D$106</f>
        <v>6.7427002102556308</v>
      </c>
      <c r="T86" s="631">
        <f>'JAP-5 Unitized Lighting Costs'!$D$123</f>
        <v>5.3996051821243667E-2</v>
      </c>
      <c r="U86" s="417">
        <f t="shared" si="179"/>
        <v>0</v>
      </c>
      <c r="V86" s="417">
        <f t="shared" si="180"/>
        <v>3.3774478411532534</v>
      </c>
      <c r="W86" s="417">
        <f t="shared" si="181"/>
        <v>2.0429165793666924</v>
      </c>
      <c r="X86" s="417">
        <f t="shared" si="182"/>
        <v>1.6856750525639077</v>
      </c>
      <c r="Y86" s="417">
        <f t="shared" si="183"/>
        <v>4.7246545343588204</v>
      </c>
      <c r="Z86" s="138">
        <f t="shared" si="184"/>
        <v>11.830694007442673</v>
      </c>
      <c r="AA86" s="349"/>
      <c r="AB86" s="340">
        <f t="shared" si="185"/>
        <v>0</v>
      </c>
      <c r="AC86" s="340">
        <f t="shared" si="186"/>
        <v>3.8599403898894324E-2</v>
      </c>
      <c r="AD86" s="340">
        <f t="shared" si="187"/>
        <v>2.3347618049905056E-2</v>
      </c>
      <c r="AE86" s="340">
        <f t="shared" si="188"/>
        <v>1.9264857743587518E-2</v>
      </c>
      <c r="AF86" s="340">
        <f t="shared" si="189"/>
        <v>5.399605182124366E-2</v>
      </c>
      <c r="AG86" s="351">
        <f t="shared" si="190"/>
        <v>0.13520793151363056</v>
      </c>
      <c r="AH86" s="364">
        <f t="shared" si="191"/>
        <v>0</v>
      </c>
      <c r="AI86" s="364">
        <f t="shared" si="192"/>
        <v>0</v>
      </c>
      <c r="AJ86" s="364">
        <f t="shared" si="193"/>
        <v>0</v>
      </c>
      <c r="AK86" s="364">
        <f t="shared" si="194"/>
        <v>0</v>
      </c>
      <c r="AL86" s="364">
        <f t="shared" si="195"/>
        <v>0</v>
      </c>
      <c r="AM86" s="364">
        <f t="shared" si="196"/>
        <v>0</v>
      </c>
      <c r="AN86" s="364">
        <f t="shared" si="197"/>
        <v>0</v>
      </c>
      <c r="AO86" s="364">
        <f t="shared" si="197"/>
        <v>0</v>
      </c>
      <c r="AP86" s="364">
        <f t="shared" si="197"/>
        <v>0</v>
      </c>
      <c r="AQ86" s="364">
        <f t="shared" si="197"/>
        <v>0</v>
      </c>
      <c r="AR86" s="364">
        <f t="shared" si="197"/>
        <v>0</v>
      </c>
      <c r="AS86" s="364">
        <f t="shared" si="197"/>
        <v>0</v>
      </c>
      <c r="AT86" s="383">
        <f t="shared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>'JAP-5 Unitized Lighting Costs'!D$21</f>
        <v>1.1760549751009928E-2</v>
      </c>
      <c r="Q87" s="631">
        <f>'JAP-5 Unitized Lighting Costs'!$D$45</f>
        <v>1.6887239205766267</v>
      </c>
      <c r="R87" s="631">
        <f>'JAP-5 Unitized Lighting Costs'!D$74</f>
        <v>2.3347618049905056E-2</v>
      </c>
      <c r="S87" s="631">
        <f>'JAP-5 Unitized Lighting Costs'!D$106</f>
        <v>6.7427002102556308</v>
      </c>
      <c r="T87" s="631">
        <f>'JAP-5 Unitized Lighting Costs'!$D$123</f>
        <v>5.3996051821243667E-2</v>
      </c>
      <c r="U87" s="417">
        <f t="shared" si="179"/>
        <v>0</v>
      </c>
      <c r="V87" s="417">
        <f t="shared" si="180"/>
        <v>3.3774478411532534</v>
      </c>
      <c r="W87" s="417">
        <f t="shared" si="181"/>
        <v>3.2686665269867077</v>
      </c>
      <c r="X87" s="417">
        <f t="shared" si="182"/>
        <v>2.6970800841022524</v>
      </c>
      <c r="Y87" s="417">
        <f t="shared" si="183"/>
        <v>7.5594472549741134</v>
      </c>
      <c r="Z87" s="138">
        <f t="shared" si="184"/>
        <v>16.902641707216326</v>
      </c>
      <c r="AA87" s="349"/>
      <c r="AB87" s="340">
        <f t="shared" si="185"/>
        <v>0</v>
      </c>
      <c r="AC87" s="340">
        <f t="shared" si="186"/>
        <v>2.4124627436808953E-2</v>
      </c>
      <c r="AD87" s="340">
        <f t="shared" si="187"/>
        <v>2.3347618049905056E-2</v>
      </c>
      <c r="AE87" s="340">
        <f t="shared" si="188"/>
        <v>1.9264857743587518E-2</v>
      </c>
      <c r="AF87" s="340">
        <f t="shared" si="189"/>
        <v>5.3996051821243667E-2</v>
      </c>
      <c r="AG87" s="351">
        <f t="shared" si="190"/>
        <v>0.12073315505154519</v>
      </c>
      <c r="AH87" s="364">
        <f t="shared" si="191"/>
        <v>0</v>
      </c>
      <c r="AI87" s="364">
        <f t="shared" si="192"/>
        <v>0</v>
      </c>
      <c r="AJ87" s="364">
        <f t="shared" si="193"/>
        <v>0</v>
      </c>
      <c r="AK87" s="364">
        <f t="shared" si="194"/>
        <v>0</v>
      </c>
      <c r="AL87" s="364">
        <f t="shared" si="195"/>
        <v>0</v>
      </c>
      <c r="AM87" s="364">
        <f t="shared" si="196"/>
        <v>0</v>
      </c>
      <c r="AN87" s="364">
        <f t="shared" si="197"/>
        <v>0</v>
      </c>
      <c r="AO87" s="364">
        <f t="shared" si="197"/>
        <v>0</v>
      </c>
      <c r="AP87" s="364">
        <f t="shared" si="197"/>
        <v>0</v>
      </c>
      <c r="AQ87" s="364">
        <f t="shared" si="197"/>
        <v>0</v>
      </c>
      <c r="AR87" s="364">
        <f t="shared" si="197"/>
        <v>0</v>
      </c>
      <c r="AS87" s="364">
        <f t="shared" si="197"/>
        <v>0</v>
      </c>
      <c r="AT87" s="383">
        <f t="shared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>'JAP-5 Unitized Lighting Costs'!D$21</f>
        <v>1.1760549751009928E-2</v>
      </c>
      <c r="Q89" s="631">
        <f>'JAP-5 Unitized Lighting Costs'!$D$45</f>
        <v>1.6887239205766267</v>
      </c>
      <c r="R89" s="631">
        <f>'JAP-5 Unitized Lighting Costs'!D$74</f>
        <v>2.3347618049905056E-2</v>
      </c>
      <c r="S89" s="631">
        <f>'JAP-5 Unitized Lighting Costs'!D$106</f>
        <v>6.7427002102556308</v>
      </c>
      <c r="T89" s="631">
        <f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si="204">IF(I89="yes", J89*Q89, 0)</f>
        <v>0.33774478411532538</v>
      </c>
      <c r="W89" s="417">
        <f t="shared" ref="W89:W97" si="205">R89*O89</f>
        <v>0.36772498428600464</v>
      </c>
      <c r="X89" s="417">
        <f t="shared" ref="X89:X97" si="206">E89*S89/1000</f>
        <v>0.30342150946150337</v>
      </c>
      <c r="Y89" s="417">
        <f t="shared" ref="Y89:Y97" si="207">O89*T89</f>
        <v>0.8504378161845878</v>
      </c>
      <c r="Z89" s="138">
        <f t="shared" ref="Z89:Z97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si="210">IFERROR(V89/O89,0)</f>
        <v>2.1444113277163515E-2</v>
      </c>
      <c r="AD89" s="340">
        <f t="shared" ref="AD89:AD97" si="211">IFERROR(W89/O89,0)</f>
        <v>2.3347618049905056E-2</v>
      </c>
      <c r="AE89" s="340">
        <f t="shared" ref="AE89:AE97" si="212">IFERROR(X89/O89,0)</f>
        <v>1.9264857743587514E-2</v>
      </c>
      <c r="AF89" s="340">
        <f t="shared" ref="AF89:AF97" si="213">IFERROR(Y89/O89,0)</f>
        <v>5.3996051821243667E-2</v>
      </c>
      <c r="AG89" s="351">
        <f t="shared" ref="AG89:AG97" si="214">SUM(AB89:AF89)</f>
        <v>0.11805264089189976</v>
      </c>
      <c r="AH89" s="364">
        <f t="shared" ref="AH89:AH97" si="215">(U89*$G89)</f>
        <v>0</v>
      </c>
      <c r="AI89" s="364">
        <f t="shared" ref="AI89:AI97" si="216">(V89*$G89)</f>
        <v>199.91676679759632</v>
      </c>
      <c r="AJ89" s="364">
        <f t="shared" ref="AJ89:AJ97" si="217">(W89*$G89)</f>
        <v>217.66254694862423</v>
      </c>
      <c r="AK89" s="364">
        <f t="shared" ref="AK89:AK97" si="218">(X89*$G89)</f>
        <v>179.60024847542152</v>
      </c>
      <c r="AL89" s="364">
        <f t="shared" ref="AL89:AL97" si="219">(Y89*$G89)</f>
        <v>503.38831736326057</v>
      </c>
      <c r="AM89" s="364">
        <f t="shared" ref="AM89:AM97" si="220">SUM(AH89:AL89)</f>
        <v>1100.5678795849026</v>
      </c>
      <c r="AN89" s="364">
        <f t="shared" ref="AN89:AN97" si="221">AH89*12</f>
        <v>0</v>
      </c>
      <c r="AO89" s="364">
        <f t="shared" ref="AO89:AO97" si="222">AI89*12</f>
        <v>2399.0012015711559</v>
      </c>
      <c r="AP89" s="364">
        <f t="shared" ref="AP89:AP97" si="223">AJ89*12</f>
        <v>2611.9505633834906</v>
      </c>
      <c r="AQ89" s="364">
        <f t="shared" ref="AQ89:AQ97" si="224">AK89*12</f>
        <v>2155.2029817050584</v>
      </c>
      <c r="AR89" s="364">
        <f t="shared" ref="AR89:AR97" si="225">AL89*12</f>
        <v>6040.6598083591271</v>
      </c>
      <c r="AS89" s="364">
        <f t="shared" ref="AS89:AS97" si="226">AM89*12</f>
        <v>13206.814555018831</v>
      </c>
      <c r="AT89" s="383">
        <f t="shared" ref="AT89:AT97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>'JAP-5 Unitized Lighting Costs'!D$21</f>
        <v>1.1760549751009928E-2</v>
      </c>
      <c r="Q90" s="631">
        <f>'JAP-5 Unitized Lighting Costs'!$D$45</f>
        <v>1.6887239205766267</v>
      </c>
      <c r="R90" s="631">
        <f>'JAP-5 Unitized Lighting Costs'!D$74</f>
        <v>2.3347618049905056E-2</v>
      </c>
      <c r="S90" s="631">
        <f>'JAP-5 Unitized Lighting Costs'!D$106</f>
        <v>6.7427002102556308</v>
      </c>
      <c r="T90" s="631">
        <f>'JAP-5 Unitized Lighting Costs'!$D$123</f>
        <v>5.3996051821243667E-2</v>
      </c>
      <c r="U90" s="417">
        <f t="shared" si="203"/>
        <v>0</v>
      </c>
      <c r="V90" s="417">
        <f t="shared" si="204"/>
        <v>0.33774478411532538</v>
      </c>
      <c r="W90" s="417">
        <f t="shared" si="205"/>
        <v>0.61287497381000777</v>
      </c>
      <c r="X90" s="417">
        <f t="shared" si="206"/>
        <v>0.50570251576917225</v>
      </c>
      <c r="Y90" s="417">
        <f t="shared" si="207"/>
        <v>1.4173963603076463</v>
      </c>
      <c r="Z90" s="138">
        <f t="shared" si="208"/>
        <v>2.8737186340021514</v>
      </c>
      <c r="AA90" s="349"/>
      <c r="AB90" s="340">
        <f t="shared" si="209"/>
        <v>0</v>
      </c>
      <c r="AC90" s="340">
        <f t="shared" si="210"/>
        <v>1.286646796629811E-2</v>
      </c>
      <c r="AD90" s="340">
        <f t="shared" si="211"/>
        <v>2.3347618049905056E-2</v>
      </c>
      <c r="AE90" s="340">
        <f t="shared" si="212"/>
        <v>1.9264857743587514E-2</v>
      </c>
      <c r="AF90" s="340">
        <f t="shared" si="213"/>
        <v>5.3996051821243667E-2</v>
      </c>
      <c r="AG90" s="351">
        <f t="shared" si="214"/>
        <v>0.10947499558103435</v>
      </c>
      <c r="AH90" s="364">
        <f t="shared" si="215"/>
        <v>0</v>
      </c>
      <c r="AI90" s="364">
        <f t="shared" si="216"/>
        <v>207.40344284548607</v>
      </c>
      <c r="AJ90" s="364">
        <f t="shared" si="217"/>
        <v>376.35630683382897</v>
      </c>
      <c r="AK90" s="364">
        <f t="shared" si="218"/>
        <v>310.54348655858587</v>
      </c>
      <c r="AL90" s="364">
        <f t="shared" si="219"/>
        <v>870.39948159225378</v>
      </c>
      <c r="AM90" s="364">
        <f t="shared" si="220"/>
        <v>1764.7027178301546</v>
      </c>
      <c r="AN90" s="364">
        <f t="shared" si="221"/>
        <v>0</v>
      </c>
      <c r="AO90" s="364">
        <f t="shared" si="222"/>
        <v>2488.8413141458327</v>
      </c>
      <c r="AP90" s="364">
        <f t="shared" si="223"/>
        <v>4516.2756820059476</v>
      </c>
      <c r="AQ90" s="364">
        <f t="shared" si="224"/>
        <v>3726.5218387030304</v>
      </c>
      <c r="AR90" s="364">
        <f t="shared" si="225"/>
        <v>10444.793779107045</v>
      </c>
      <c r="AS90" s="364">
        <f t="shared" si="226"/>
        <v>21176.432613961857</v>
      </c>
      <c r="AT90" s="383">
        <f t="shared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>'JAP-5 Unitized Lighting Costs'!D$21</f>
        <v>1.1760549751009928E-2</v>
      </c>
      <c r="Q91" s="631">
        <f>'JAP-5 Unitized Lighting Costs'!$D$45</f>
        <v>1.6887239205766267</v>
      </c>
      <c r="R91" s="631">
        <f>'JAP-5 Unitized Lighting Costs'!D$74</f>
        <v>2.3347618049905056E-2</v>
      </c>
      <c r="S91" s="631">
        <f>'JAP-5 Unitized Lighting Costs'!D$106</f>
        <v>6.7427002102556308</v>
      </c>
      <c r="T91" s="631">
        <f>'JAP-5 Unitized Lighting Costs'!$D$123</f>
        <v>5.3996051821243667E-2</v>
      </c>
      <c r="U91" s="417">
        <f t="shared" si="203"/>
        <v>0</v>
      </c>
      <c r="V91" s="417">
        <f t="shared" si="204"/>
        <v>0.33774478411532538</v>
      </c>
      <c r="W91" s="417">
        <f t="shared" si="205"/>
        <v>0.85802496333401079</v>
      </c>
      <c r="X91" s="417">
        <f t="shared" si="206"/>
        <v>0.70798352207684123</v>
      </c>
      <c r="Y91" s="417">
        <f t="shared" si="207"/>
        <v>1.9843549044307047</v>
      </c>
      <c r="Z91" s="138">
        <f t="shared" si="208"/>
        <v>3.8881081739568821</v>
      </c>
      <c r="AA91" s="349"/>
      <c r="AB91" s="340">
        <f t="shared" si="209"/>
        <v>0</v>
      </c>
      <c r="AC91" s="340">
        <f t="shared" si="210"/>
        <v>9.1903342616415067E-3</v>
      </c>
      <c r="AD91" s="340">
        <f t="shared" si="211"/>
        <v>2.3347618049905056E-2</v>
      </c>
      <c r="AE91" s="340">
        <f t="shared" si="212"/>
        <v>1.9264857743587518E-2</v>
      </c>
      <c r="AF91" s="340">
        <f t="shared" si="213"/>
        <v>5.3996051821243667E-2</v>
      </c>
      <c r="AG91" s="351">
        <f t="shared" si="214"/>
        <v>0.10579886187637774</v>
      </c>
      <c r="AH91" s="364">
        <f t="shared" si="215"/>
        <v>0</v>
      </c>
      <c r="AI91" s="364">
        <f t="shared" si="216"/>
        <v>292.93730942269224</v>
      </c>
      <c r="AJ91" s="364">
        <f t="shared" si="217"/>
        <v>744.19365153169872</v>
      </c>
      <c r="AK91" s="364">
        <f t="shared" si="218"/>
        <v>614.05770814798029</v>
      </c>
      <c r="AL91" s="364">
        <f t="shared" si="219"/>
        <v>1721.0971537762314</v>
      </c>
      <c r="AM91" s="364">
        <f t="shared" si="220"/>
        <v>3372.2858228786026</v>
      </c>
      <c r="AN91" s="364">
        <f t="shared" si="221"/>
        <v>0</v>
      </c>
      <c r="AO91" s="364">
        <f t="shared" si="222"/>
        <v>3515.2477130723069</v>
      </c>
      <c r="AP91" s="364">
        <f t="shared" si="223"/>
        <v>8930.3238183803842</v>
      </c>
      <c r="AQ91" s="364">
        <f t="shared" si="224"/>
        <v>7368.6924977757635</v>
      </c>
      <c r="AR91" s="364">
        <f t="shared" si="225"/>
        <v>20653.165845314776</v>
      </c>
      <c r="AS91" s="364">
        <f t="shared" si="226"/>
        <v>40467.429874543232</v>
      </c>
      <c r="AT91" s="383">
        <f t="shared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>'JAP-5 Unitized Lighting Costs'!D$21</f>
        <v>1.1760549751009928E-2</v>
      </c>
      <c r="Q92" s="631">
        <f>'JAP-5 Unitized Lighting Costs'!$D$45</f>
        <v>1.6887239205766267</v>
      </c>
      <c r="R92" s="631">
        <f>'JAP-5 Unitized Lighting Costs'!D$74</f>
        <v>2.3347618049905056E-2</v>
      </c>
      <c r="S92" s="631">
        <f>'JAP-5 Unitized Lighting Costs'!D$106</f>
        <v>6.7427002102556308</v>
      </c>
      <c r="T92" s="631">
        <f>'JAP-5 Unitized Lighting Costs'!$D$123</f>
        <v>5.3996051821243667E-2</v>
      </c>
      <c r="U92" s="417">
        <f t="shared" si="203"/>
        <v>0</v>
      </c>
      <c r="V92" s="417">
        <f t="shared" si="204"/>
        <v>0.33774478411532538</v>
      </c>
      <c r="W92" s="417">
        <f t="shared" si="205"/>
        <v>1.1031749528580139</v>
      </c>
      <c r="X92" s="417">
        <f t="shared" si="206"/>
        <v>0.91026452838451022</v>
      </c>
      <c r="Y92" s="417">
        <f t="shared" si="207"/>
        <v>2.5513134485537634</v>
      </c>
      <c r="Z92" s="138">
        <f t="shared" si="208"/>
        <v>4.9024977139116128</v>
      </c>
      <c r="AA92" s="349"/>
      <c r="AB92" s="340">
        <f t="shared" si="209"/>
        <v>0</v>
      </c>
      <c r="AC92" s="340">
        <f t="shared" si="210"/>
        <v>7.1480377590545053E-3</v>
      </c>
      <c r="AD92" s="340">
        <f t="shared" si="211"/>
        <v>2.3347618049905056E-2</v>
      </c>
      <c r="AE92" s="340">
        <f t="shared" si="212"/>
        <v>1.9264857743587518E-2</v>
      </c>
      <c r="AF92" s="340">
        <f t="shared" si="213"/>
        <v>5.3996051821243667E-2</v>
      </c>
      <c r="AG92" s="351">
        <f t="shared" si="214"/>
        <v>0.10375656537379074</v>
      </c>
      <c r="AH92" s="364">
        <f t="shared" si="215"/>
        <v>0</v>
      </c>
      <c r="AI92" s="364">
        <f t="shared" si="216"/>
        <v>47.481287566879494</v>
      </c>
      <c r="AJ92" s="364">
        <f t="shared" si="217"/>
        <v>155.08801212262247</v>
      </c>
      <c r="AK92" s="364">
        <f t="shared" si="218"/>
        <v>127.96802161538908</v>
      </c>
      <c r="AL92" s="364">
        <f t="shared" si="219"/>
        <v>358.67214897584995</v>
      </c>
      <c r="AM92" s="364">
        <f t="shared" si="220"/>
        <v>689.20947028074102</v>
      </c>
      <c r="AN92" s="364">
        <f t="shared" si="221"/>
        <v>0</v>
      </c>
      <c r="AO92" s="364">
        <f t="shared" si="222"/>
        <v>569.77545080255391</v>
      </c>
      <c r="AP92" s="364">
        <f t="shared" si="223"/>
        <v>1861.0561454714698</v>
      </c>
      <c r="AQ92" s="364">
        <f t="shared" si="224"/>
        <v>1535.6162593846689</v>
      </c>
      <c r="AR92" s="364">
        <f t="shared" si="225"/>
        <v>4304.0657877101994</v>
      </c>
      <c r="AS92" s="364">
        <f t="shared" si="226"/>
        <v>8270.5136433688931</v>
      </c>
      <c r="AT92" s="383">
        <f t="shared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>'JAP-5 Unitized Lighting Costs'!D$21</f>
        <v>1.1760549751009928E-2</v>
      </c>
      <c r="Q93" s="631">
        <f>'JAP-5 Unitized Lighting Costs'!$D$45</f>
        <v>1.6887239205766267</v>
      </c>
      <c r="R93" s="631">
        <f>'JAP-5 Unitized Lighting Costs'!D$74</f>
        <v>2.3347618049905056E-2</v>
      </c>
      <c r="S93" s="631">
        <f>'JAP-5 Unitized Lighting Costs'!D$106</f>
        <v>6.7427002102556308</v>
      </c>
      <c r="T93" s="631">
        <f>'JAP-5 Unitized Lighting Costs'!$D$123</f>
        <v>5.3996051821243667E-2</v>
      </c>
      <c r="U93" s="417">
        <f t="shared" si="203"/>
        <v>0</v>
      </c>
      <c r="V93" s="417">
        <f t="shared" si="204"/>
        <v>0.33774478411532538</v>
      </c>
      <c r="W93" s="417">
        <f t="shared" si="205"/>
        <v>1.3483249423820169</v>
      </c>
      <c r="X93" s="417">
        <f t="shared" si="206"/>
        <v>1.1125455346921791</v>
      </c>
      <c r="Y93" s="417">
        <f t="shared" si="207"/>
        <v>3.1182719926768216</v>
      </c>
      <c r="Z93" s="138">
        <f t="shared" si="208"/>
        <v>5.9168872538663431</v>
      </c>
      <c r="AA93" s="349"/>
      <c r="AB93" s="340">
        <f t="shared" si="209"/>
        <v>0</v>
      </c>
      <c r="AC93" s="340">
        <f t="shared" si="210"/>
        <v>5.8483945301355048E-3</v>
      </c>
      <c r="AD93" s="340">
        <f t="shared" si="211"/>
        <v>2.3347618049905056E-2</v>
      </c>
      <c r="AE93" s="340">
        <f t="shared" si="212"/>
        <v>1.9264857743587518E-2</v>
      </c>
      <c r="AF93" s="340">
        <f t="shared" si="213"/>
        <v>5.3996051821243667E-2</v>
      </c>
      <c r="AG93" s="351">
        <f t="shared" si="214"/>
        <v>0.10245692214487175</v>
      </c>
      <c r="AH93" s="364">
        <f t="shared" si="215"/>
        <v>0</v>
      </c>
      <c r="AI93" s="364">
        <f t="shared" si="216"/>
        <v>444.16253651032912</v>
      </c>
      <c r="AJ93" s="364">
        <f t="shared" si="217"/>
        <v>1773.1596596442173</v>
      </c>
      <c r="AK93" s="364">
        <f t="shared" si="218"/>
        <v>1463.0900902481064</v>
      </c>
      <c r="AL93" s="364">
        <f t="shared" si="219"/>
        <v>4100.7875263694095</v>
      </c>
      <c r="AM93" s="364">
        <f t="shared" si="220"/>
        <v>7781.1998127720626</v>
      </c>
      <c r="AN93" s="364">
        <f t="shared" si="221"/>
        <v>0</v>
      </c>
      <c r="AO93" s="364">
        <f t="shared" si="222"/>
        <v>5329.9504381239494</v>
      </c>
      <c r="AP93" s="364">
        <f t="shared" si="223"/>
        <v>21277.915915730606</v>
      </c>
      <c r="AQ93" s="364">
        <f t="shared" si="224"/>
        <v>17557.081082977278</v>
      </c>
      <c r="AR93" s="364">
        <f t="shared" si="225"/>
        <v>49209.450316432914</v>
      </c>
      <c r="AS93" s="364">
        <f t="shared" si="226"/>
        <v>93374.397753264755</v>
      </c>
      <c r="AT93" s="383">
        <f t="shared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>'JAP-5 Unitized Lighting Costs'!D$21</f>
        <v>1.1760549751009928E-2</v>
      </c>
      <c r="Q94" s="631">
        <f>'JAP-5 Unitized Lighting Costs'!$D$45</f>
        <v>1.6887239205766267</v>
      </c>
      <c r="R94" s="631">
        <f>'JAP-5 Unitized Lighting Costs'!D$74</f>
        <v>2.3347618049905056E-2</v>
      </c>
      <c r="S94" s="631">
        <f>'JAP-5 Unitized Lighting Costs'!D$106</f>
        <v>6.7427002102556308</v>
      </c>
      <c r="T94" s="631">
        <f>'JAP-5 Unitized Lighting Costs'!$D$123</f>
        <v>5.3996051821243667E-2</v>
      </c>
      <c r="U94" s="417">
        <f t="shared" si="203"/>
        <v>0</v>
      </c>
      <c r="V94" s="417">
        <f t="shared" si="204"/>
        <v>0.33774478411532538</v>
      </c>
      <c r="W94" s="417">
        <f t="shared" si="205"/>
        <v>1.5934749319060202</v>
      </c>
      <c r="X94" s="417">
        <f t="shared" si="206"/>
        <v>1.3148265409998481</v>
      </c>
      <c r="Y94" s="417">
        <f t="shared" si="207"/>
        <v>3.6852305367998803</v>
      </c>
      <c r="Z94" s="138">
        <f t="shared" si="208"/>
        <v>6.9312767938210733</v>
      </c>
      <c r="AA94" s="349"/>
      <c r="AB94" s="340">
        <f t="shared" si="209"/>
        <v>0</v>
      </c>
      <c r="AC94" s="340">
        <f t="shared" si="210"/>
        <v>4.9486415254992727E-3</v>
      </c>
      <c r="AD94" s="340">
        <f t="shared" si="211"/>
        <v>2.3347618049905056E-2</v>
      </c>
      <c r="AE94" s="340">
        <f t="shared" si="212"/>
        <v>1.9264857743587518E-2</v>
      </c>
      <c r="AF94" s="340">
        <f t="shared" si="213"/>
        <v>5.3996051821243667E-2</v>
      </c>
      <c r="AG94" s="351">
        <f t="shared" si="214"/>
        <v>0.10155716914023552</v>
      </c>
      <c r="AH94" s="364">
        <f t="shared" si="215"/>
        <v>0</v>
      </c>
      <c r="AI94" s="364">
        <f t="shared" si="216"/>
        <v>36.25127349504492</v>
      </c>
      <c r="AJ94" s="364">
        <f t="shared" si="217"/>
        <v>171.03297602457948</v>
      </c>
      <c r="AK94" s="364">
        <f t="shared" si="218"/>
        <v>141.12471540065036</v>
      </c>
      <c r="AL94" s="364">
        <f t="shared" si="219"/>
        <v>395.54807761652046</v>
      </c>
      <c r="AM94" s="364">
        <f t="shared" si="220"/>
        <v>743.95704253679526</v>
      </c>
      <c r="AN94" s="364">
        <f t="shared" si="221"/>
        <v>0</v>
      </c>
      <c r="AO94" s="364">
        <f t="shared" si="222"/>
        <v>435.01528194053901</v>
      </c>
      <c r="AP94" s="364">
        <f t="shared" si="223"/>
        <v>2052.3957122949537</v>
      </c>
      <c r="AQ94" s="364">
        <f t="shared" si="224"/>
        <v>1693.4965848078043</v>
      </c>
      <c r="AR94" s="364">
        <f t="shared" si="225"/>
        <v>4746.5769313982455</v>
      </c>
      <c r="AS94" s="364">
        <f t="shared" si="226"/>
        <v>8927.4845104415435</v>
      </c>
      <c r="AT94" s="383">
        <f t="shared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>'JAP-5 Unitized Lighting Costs'!D$21</f>
        <v>1.1760549751009928E-2</v>
      </c>
      <c r="Q95" s="631">
        <f>'JAP-5 Unitized Lighting Costs'!$D$45</f>
        <v>1.6887239205766267</v>
      </c>
      <c r="R95" s="631">
        <f>'JAP-5 Unitized Lighting Costs'!D$74</f>
        <v>2.3347618049905056E-2</v>
      </c>
      <c r="S95" s="631">
        <f>'JAP-5 Unitized Lighting Costs'!D$106</f>
        <v>6.7427002102556308</v>
      </c>
      <c r="T95" s="631">
        <f>'JAP-5 Unitized Lighting Costs'!$D$123</f>
        <v>5.3996051821243667E-2</v>
      </c>
      <c r="U95" s="417">
        <f t="shared" si="203"/>
        <v>0</v>
      </c>
      <c r="V95" s="417">
        <f t="shared" si="204"/>
        <v>0.33774478411532538</v>
      </c>
      <c r="W95" s="417">
        <f t="shared" si="205"/>
        <v>1.8386249214300232</v>
      </c>
      <c r="X95" s="417">
        <f t="shared" si="206"/>
        <v>1.5171075473075168</v>
      </c>
      <c r="Y95" s="417">
        <f t="shared" si="207"/>
        <v>4.252189080922939</v>
      </c>
      <c r="Z95" s="138">
        <f t="shared" si="208"/>
        <v>7.9456663337758044</v>
      </c>
      <c r="AA95" s="349"/>
      <c r="AB95" s="340">
        <f t="shared" si="209"/>
        <v>0</v>
      </c>
      <c r="AC95" s="340">
        <f t="shared" si="210"/>
        <v>4.2888226554327032E-3</v>
      </c>
      <c r="AD95" s="340">
        <f t="shared" si="211"/>
        <v>2.3347618049905056E-2</v>
      </c>
      <c r="AE95" s="340">
        <f t="shared" si="212"/>
        <v>1.9264857743587514E-2</v>
      </c>
      <c r="AF95" s="340">
        <f t="shared" si="213"/>
        <v>5.3996051821243667E-2</v>
      </c>
      <c r="AG95" s="351">
        <f t="shared" si="214"/>
        <v>0.10089735027016894</v>
      </c>
      <c r="AH95" s="364">
        <f t="shared" si="215"/>
        <v>0</v>
      </c>
      <c r="AI95" s="364">
        <f t="shared" si="216"/>
        <v>0</v>
      </c>
      <c r="AJ95" s="364">
        <f t="shared" si="217"/>
        <v>0</v>
      </c>
      <c r="AK95" s="364">
        <f t="shared" si="218"/>
        <v>0</v>
      </c>
      <c r="AL95" s="364">
        <f t="shared" si="219"/>
        <v>0</v>
      </c>
      <c r="AM95" s="364">
        <f t="shared" si="220"/>
        <v>0</v>
      </c>
      <c r="AN95" s="364">
        <f t="shared" si="221"/>
        <v>0</v>
      </c>
      <c r="AO95" s="364">
        <f t="shared" si="222"/>
        <v>0</v>
      </c>
      <c r="AP95" s="364">
        <f t="shared" si="223"/>
        <v>0</v>
      </c>
      <c r="AQ95" s="364">
        <f t="shared" si="224"/>
        <v>0</v>
      </c>
      <c r="AR95" s="364">
        <f t="shared" si="225"/>
        <v>0</v>
      </c>
      <c r="AS95" s="364">
        <f t="shared" si="226"/>
        <v>0</v>
      </c>
      <c r="AT95" s="383">
        <f t="shared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>'JAP-5 Unitized Lighting Costs'!D$21</f>
        <v>1.1760549751009928E-2</v>
      </c>
      <c r="Q96" s="631">
        <f>'JAP-5 Unitized Lighting Costs'!$D$45</f>
        <v>1.6887239205766267</v>
      </c>
      <c r="R96" s="631">
        <f>'JAP-5 Unitized Lighting Costs'!D$74</f>
        <v>2.3347618049905056E-2</v>
      </c>
      <c r="S96" s="631">
        <f>'JAP-5 Unitized Lighting Costs'!D$106</f>
        <v>6.7427002102556308</v>
      </c>
      <c r="T96" s="631">
        <f>'JAP-5 Unitized Lighting Costs'!$D$123</f>
        <v>5.3996051821243667E-2</v>
      </c>
      <c r="U96" s="417">
        <f t="shared" si="203"/>
        <v>0</v>
      </c>
      <c r="V96" s="417">
        <f t="shared" si="204"/>
        <v>0.33774478411532538</v>
      </c>
      <c r="W96" s="417">
        <f t="shared" si="205"/>
        <v>2.0837749109540264</v>
      </c>
      <c r="X96" s="417">
        <f t="shared" si="206"/>
        <v>1.7193885536151858</v>
      </c>
      <c r="Y96" s="417">
        <f t="shared" si="207"/>
        <v>4.8191476250459973</v>
      </c>
      <c r="Z96" s="138">
        <f t="shared" si="208"/>
        <v>8.9600558737305356</v>
      </c>
      <c r="AA96" s="349"/>
      <c r="AB96" s="340">
        <f t="shared" si="209"/>
        <v>0</v>
      </c>
      <c r="AC96" s="340">
        <f t="shared" si="210"/>
        <v>3.7842552842053262E-3</v>
      </c>
      <c r="AD96" s="340">
        <f t="shared" si="211"/>
        <v>2.334761804990506E-2</v>
      </c>
      <c r="AE96" s="340">
        <f t="shared" si="212"/>
        <v>1.9264857743587518E-2</v>
      </c>
      <c r="AF96" s="340">
        <f t="shared" si="213"/>
        <v>5.3996051821243667E-2</v>
      </c>
      <c r="AG96" s="351">
        <f t="shared" si="214"/>
        <v>0.10039278289894157</v>
      </c>
      <c r="AH96" s="364">
        <f t="shared" si="215"/>
        <v>0</v>
      </c>
      <c r="AI96" s="364">
        <f t="shared" si="216"/>
        <v>0</v>
      </c>
      <c r="AJ96" s="364">
        <f t="shared" si="217"/>
        <v>0</v>
      </c>
      <c r="AK96" s="364">
        <f t="shared" si="218"/>
        <v>0</v>
      </c>
      <c r="AL96" s="364">
        <f t="shared" si="219"/>
        <v>0</v>
      </c>
      <c r="AM96" s="364">
        <f t="shared" si="220"/>
        <v>0</v>
      </c>
      <c r="AN96" s="364">
        <f t="shared" si="221"/>
        <v>0</v>
      </c>
      <c r="AO96" s="364">
        <f t="shared" si="222"/>
        <v>0</v>
      </c>
      <c r="AP96" s="364">
        <f t="shared" si="223"/>
        <v>0</v>
      </c>
      <c r="AQ96" s="364">
        <f t="shared" si="224"/>
        <v>0</v>
      </c>
      <c r="AR96" s="364">
        <f t="shared" si="225"/>
        <v>0</v>
      </c>
      <c r="AS96" s="364">
        <f t="shared" si="226"/>
        <v>0</v>
      </c>
      <c r="AT96" s="383">
        <f t="shared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>'JAP-5 Unitized Lighting Costs'!D$21</f>
        <v>1.1760549751009928E-2</v>
      </c>
      <c r="Q97" s="631">
        <f>'JAP-5 Unitized Lighting Costs'!$D$45</f>
        <v>1.6887239205766267</v>
      </c>
      <c r="R97" s="631">
        <f>'JAP-5 Unitized Lighting Costs'!D$74</f>
        <v>2.3347618049905056E-2</v>
      </c>
      <c r="S97" s="631">
        <f>'JAP-5 Unitized Lighting Costs'!D$106</f>
        <v>6.7427002102556308</v>
      </c>
      <c r="T97" s="631">
        <f>'JAP-5 Unitized Lighting Costs'!$D$123</f>
        <v>5.3996051821243667E-2</v>
      </c>
      <c r="U97" s="417">
        <f t="shared" si="203"/>
        <v>0</v>
      </c>
      <c r="V97" s="417">
        <f t="shared" si="204"/>
        <v>0.33774478411532538</v>
      </c>
      <c r="W97" s="417">
        <f t="shared" si="205"/>
        <v>2.3289249004780292</v>
      </c>
      <c r="X97" s="417">
        <f t="shared" si="206"/>
        <v>1.9216695599228548</v>
      </c>
      <c r="Y97" s="417">
        <f t="shared" si="207"/>
        <v>5.3861061691690555</v>
      </c>
      <c r="Z97" s="138">
        <f t="shared" si="208"/>
        <v>9.9744454136852649</v>
      </c>
      <c r="AA97" s="349"/>
      <c r="AB97" s="340">
        <f t="shared" si="209"/>
        <v>0</v>
      </c>
      <c r="AC97" s="340">
        <f t="shared" si="210"/>
        <v>3.385912622710029E-3</v>
      </c>
      <c r="AD97" s="340">
        <f t="shared" si="211"/>
        <v>2.3347618049905056E-2</v>
      </c>
      <c r="AE97" s="340">
        <f t="shared" si="212"/>
        <v>1.9264857743587518E-2</v>
      </c>
      <c r="AF97" s="340">
        <f t="shared" si="213"/>
        <v>5.3996051821243667E-2</v>
      </c>
      <c r="AG97" s="351">
        <f t="shared" si="214"/>
        <v>9.9994440237446275E-2</v>
      </c>
      <c r="AH97" s="364">
        <f t="shared" si="215"/>
        <v>0</v>
      </c>
      <c r="AI97" s="364">
        <f t="shared" si="216"/>
        <v>0</v>
      </c>
      <c r="AJ97" s="364">
        <f t="shared" si="217"/>
        <v>0</v>
      </c>
      <c r="AK97" s="364">
        <f t="shared" si="218"/>
        <v>0</v>
      </c>
      <c r="AL97" s="364">
        <f t="shared" si="219"/>
        <v>0</v>
      </c>
      <c r="AM97" s="364">
        <f t="shared" si="220"/>
        <v>0</v>
      </c>
      <c r="AN97" s="364">
        <f t="shared" si="221"/>
        <v>0</v>
      </c>
      <c r="AO97" s="364">
        <f t="shared" si="222"/>
        <v>0</v>
      </c>
      <c r="AP97" s="364">
        <f t="shared" si="223"/>
        <v>0</v>
      </c>
      <c r="AQ97" s="364">
        <f t="shared" si="224"/>
        <v>0</v>
      </c>
      <c r="AR97" s="364">
        <f t="shared" si="225"/>
        <v>0</v>
      </c>
      <c r="AS97" s="364">
        <f t="shared" si="226"/>
        <v>0</v>
      </c>
      <c r="AT97" s="383">
        <f t="shared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>'JAP-5 Unitized Lighting Costs'!D$21</f>
        <v>1.1760549751009928E-2</v>
      </c>
      <c r="Q99" s="631">
        <f>'JAP-5 Unitized Lighting Costs'!$D$45</f>
        <v>1.6887239205766267</v>
      </c>
      <c r="R99" s="631">
        <f>'JAP-5 Unitized Lighting Costs'!D$74</f>
        <v>2.3347618049905056E-2</v>
      </c>
      <c r="S99" s="631">
        <f>'JAP-5 Unitized Lighting Costs'!D$106</f>
        <v>6.7427002102556308</v>
      </c>
      <c r="T99" s="631">
        <f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si="235">R99*O99</f>
        <v>0.40858331587333846</v>
      </c>
      <c r="X99" s="417">
        <f t="shared" ref="X99:X107" si="236">E99*S99/1000</f>
        <v>0.33713501051278155</v>
      </c>
      <c r="Y99" s="417">
        <f t="shared" ref="Y99:Y107" si="237">O99*T99</f>
        <v>0.94493090687176418</v>
      </c>
      <c r="Z99" s="138">
        <f t="shared" ref="Z99:Z107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si="241">IFERROR(W99/O99,0)</f>
        <v>2.3347618049905056E-2</v>
      </c>
      <c r="AE99" s="340">
        <f t="shared" ref="AE99:AE107" si="242">IFERROR(X99/O99,0)</f>
        <v>1.9264857743587518E-2</v>
      </c>
      <c r="AF99" s="340">
        <f t="shared" ref="AF99:AF107" si="243">IFERROR(Y99/O99,0)</f>
        <v>5.3996051821243667E-2</v>
      </c>
      <c r="AG99" s="351">
        <f t="shared" ref="AG99:AG107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si="247">(W99*$G99)</f>
        <v>15.526166003186862</v>
      </c>
      <c r="AK99" s="364">
        <f t="shared" ref="AK99:AK107" si="248">(X99*$G99)</f>
        <v>12.811130399485698</v>
      </c>
      <c r="AL99" s="364">
        <f t="shared" ref="AL99:AL107" si="249">(Y99*$G99)</f>
        <v>35.907374461127041</v>
      </c>
      <c r="AM99" s="364">
        <f t="shared" ref="AM99:AM107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si="253">AJ99*12</f>
        <v>186.31399203824236</v>
      </c>
      <c r="AQ99" s="364">
        <f t="shared" ref="AQ99:AQ107" si="254">AK99*12</f>
        <v>153.73356479382838</v>
      </c>
      <c r="AR99" s="364">
        <f t="shared" ref="AR99:AR107" si="255">AL99*12</f>
        <v>430.88849353352452</v>
      </c>
      <c r="AS99" s="364">
        <f t="shared" ref="AS99:AS107" si="256">AM99*12</f>
        <v>770.93605036559518</v>
      </c>
      <c r="AT99" s="383">
        <f t="shared" ref="AT99:AT107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>'JAP-5 Unitized Lighting Costs'!D$21</f>
        <v>1.1760549751009928E-2</v>
      </c>
      <c r="Q100" s="631">
        <f>'JAP-5 Unitized Lighting Costs'!$D$45</f>
        <v>1.6887239205766267</v>
      </c>
      <c r="R100" s="631">
        <f>'JAP-5 Unitized Lighting Costs'!D$74</f>
        <v>2.3347618049905056E-2</v>
      </c>
      <c r="S100" s="631">
        <f>'JAP-5 Unitized Lighting Costs'!D$106</f>
        <v>6.7427002102556308</v>
      </c>
      <c r="T100" s="631">
        <f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si="235"/>
        <v>0.5720166422226739</v>
      </c>
      <c r="X100" s="417">
        <f t="shared" si="236"/>
        <v>0.47198901471789417</v>
      </c>
      <c r="Y100" s="417">
        <f t="shared" si="237"/>
        <v>1.3229032696204699</v>
      </c>
      <c r="Z100" s="138">
        <f t="shared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si="241"/>
        <v>2.3347618049905056E-2</v>
      </c>
      <c r="AE100" s="340">
        <f t="shared" si="242"/>
        <v>1.9264857743587518E-2</v>
      </c>
      <c r="AF100" s="340">
        <f t="shared" si="243"/>
        <v>5.3996051821243667E-2</v>
      </c>
      <c r="AG100" s="351">
        <f t="shared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si="247"/>
        <v>417.90582519718185</v>
      </c>
      <c r="AK100" s="364">
        <f t="shared" si="248"/>
        <v>344.82730766931485</v>
      </c>
      <c r="AL100" s="364">
        <f t="shared" si="249"/>
        <v>966.49108039688838</v>
      </c>
      <c r="AM100" s="364">
        <f t="shared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si="253"/>
        <v>5014.869902366182</v>
      </c>
      <c r="AQ100" s="364">
        <f t="shared" si="254"/>
        <v>4137.927692031778</v>
      </c>
      <c r="AR100" s="364">
        <f t="shared" si="255"/>
        <v>11597.892964762661</v>
      </c>
      <c r="AS100" s="364">
        <f t="shared" si="256"/>
        <v>20750.690559160619</v>
      </c>
      <c r="AT100" s="383">
        <f t="shared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>'JAP-5 Unitized Lighting Costs'!D$21</f>
        <v>1.1760549751009928E-2</v>
      </c>
      <c r="Q101" s="631">
        <f>'JAP-5 Unitized Lighting Costs'!$D$45</f>
        <v>1.6887239205766267</v>
      </c>
      <c r="R101" s="631">
        <f>'JAP-5 Unitized Lighting Costs'!D$74</f>
        <v>2.3347618049905056E-2</v>
      </c>
      <c r="S101" s="631">
        <f>'JAP-5 Unitized Lighting Costs'!D$106</f>
        <v>6.7427002102556308</v>
      </c>
      <c r="T101" s="631">
        <f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si="235"/>
        <v>0.81716663174667692</v>
      </c>
      <c r="X101" s="417">
        <f t="shared" si="236"/>
        <v>0.6742700210255631</v>
      </c>
      <c r="Y101" s="417">
        <f t="shared" si="237"/>
        <v>1.8898618137435284</v>
      </c>
      <c r="Z101" s="138">
        <f t="shared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si="241"/>
        <v>2.3347618049905056E-2</v>
      </c>
      <c r="AE101" s="340">
        <f t="shared" si="242"/>
        <v>1.9264857743587518E-2</v>
      </c>
      <c r="AF101" s="340">
        <f t="shared" si="243"/>
        <v>5.3996051821243667E-2</v>
      </c>
      <c r="AG101" s="351">
        <f t="shared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si="247"/>
        <v>1398.4444957958131</v>
      </c>
      <c r="AK101" s="364">
        <f t="shared" si="248"/>
        <v>1153.9007626484135</v>
      </c>
      <c r="AL101" s="364">
        <f t="shared" si="249"/>
        <v>3234.1835172530914</v>
      </c>
      <c r="AM101" s="364">
        <f t="shared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si="253"/>
        <v>16781.333949549757</v>
      </c>
      <c r="AQ101" s="364">
        <f t="shared" si="254"/>
        <v>13846.809151780963</v>
      </c>
      <c r="AR101" s="364">
        <f t="shared" si="255"/>
        <v>38810.202207037095</v>
      </c>
      <c r="AS101" s="364">
        <f t="shared" si="256"/>
        <v>69438.345308367803</v>
      </c>
      <c r="AT101" s="383">
        <f t="shared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>'JAP-5 Unitized Lighting Costs'!D$21</f>
        <v>1.1760549751009928E-2</v>
      </c>
      <c r="Q102" s="631">
        <f>'JAP-5 Unitized Lighting Costs'!$D$45</f>
        <v>1.6887239205766267</v>
      </c>
      <c r="R102" s="631">
        <f>'JAP-5 Unitized Lighting Costs'!D$74</f>
        <v>2.3347618049905056E-2</v>
      </c>
      <c r="S102" s="631">
        <f>'JAP-5 Unitized Lighting Costs'!D$106</f>
        <v>6.7427002102556308</v>
      </c>
      <c r="T102" s="631">
        <f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si="235"/>
        <v>1.2257499476200155</v>
      </c>
      <c r="X102" s="417">
        <f t="shared" si="236"/>
        <v>1.0114050315383445</v>
      </c>
      <c r="Y102" s="417">
        <f t="shared" si="237"/>
        <v>2.8347927206152925</v>
      </c>
      <c r="Z102" s="138">
        <f t="shared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si="241"/>
        <v>2.3347618049905056E-2</v>
      </c>
      <c r="AE102" s="340">
        <f t="shared" si="242"/>
        <v>1.9264857743587514E-2</v>
      </c>
      <c r="AF102" s="340">
        <f t="shared" si="243"/>
        <v>5.3996051821243667E-2</v>
      </c>
      <c r="AG102" s="351">
        <f t="shared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si="247"/>
        <v>617.26724445564616</v>
      </c>
      <c r="AK102" s="364">
        <f t="shared" si="248"/>
        <v>509.32671713218463</v>
      </c>
      <c r="AL102" s="364">
        <f t="shared" si="249"/>
        <v>1427.5543675565177</v>
      </c>
      <c r="AM102" s="364">
        <f t="shared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si="253"/>
        <v>7407.2069334677544</v>
      </c>
      <c r="AQ102" s="364">
        <f t="shared" si="254"/>
        <v>6111.920605586216</v>
      </c>
      <c r="AR102" s="364">
        <f t="shared" si="255"/>
        <v>17130.652410678213</v>
      </c>
      <c r="AS102" s="364">
        <f t="shared" si="256"/>
        <v>30649.779949732179</v>
      </c>
      <c r="AT102" s="383">
        <f t="shared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>'JAP-5 Unitized Lighting Costs'!D$21</f>
        <v>1.1760549751009928E-2</v>
      </c>
      <c r="Q103" s="631">
        <f>'JAP-5 Unitized Lighting Costs'!$D$45</f>
        <v>1.6887239205766267</v>
      </c>
      <c r="R103" s="631">
        <f>'JAP-5 Unitized Lighting Costs'!D$74</f>
        <v>2.3347618049905056E-2</v>
      </c>
      <c r="S103" s="631">
        <f>'JAP-5 Unitized Lighting Costs'!D$106</f>
        <v>6.7427002102556308</v>
      </c>
      <c r="T103" s="631">
        <f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si="235"/>
        <v>1.6343332634933538</v>
      </c>
      <c r="X103" s="417">
        <f t="shared" si="236"/>
        <v>1.3485400420511262</v>
      </c>
      <c r="Y103" s="417">
        <f t="shared" si="237"/>
        <v>3.7797236274870567</v>
      </c>
      <c r="Z103" s="138">
        <f t="shared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si="241"/>
        <v>2.3347618049905056E-2</v>
      </c>
      <c r="AE103" s="340">
        <f t="shared" si="242"/>
        <v>1.9264857743587518E-2</v>
      </c>
      <c r="AF103" s="340">
        <f t="shared" si="243"/>
        <v>5.3996051821243667E-2</v>
      </c>
      <c r="AG103" s="351">
        <f t="shared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si="247"/>
        <v>1097.3185919971627</v>
      </c>
      <c r="AK103" s="364">
        <f t="shared" si="248"/>
        <v>905.43225990049359</v>
      </c>
      <c r="AL103" s="364">
        <f t="shared" si="249"/>
        <v>2537.7694388886011</v>
      </c>
      <c r="AM103" s="364">
        <f t="shared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si="253"/>
        <v>13167.823103965951</v>
      </c>
      <c r="AQ103" s="364">
        <f t="shared" si="254"/>
        <v>10865.187118805923</v>
      </c>
      <c r="AR103" s="364">
        <f t="shared" si="255"/>
        <v>30453.233266663214</v>
      </c>
      <c r="AS103" s="364">
        <f t="shared" si="256"/>
        <v>54486.243489435088</v>
      </c>
      <c r="AT103" s="383">
        <f t="shared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>'JAP-5 Unitized Lighting Costs'!D$21</f>
        <v>1.1760549751009928E-2</v>
      </c>
      <c r="Q104" s="631">
        <f>'JAP-5 Unitized Lighting Costs'!$D$45</f>
        <v>1.6887239205766267</v>
      </c>
      <c r="R104" s="631">
        <f>'JAP-5 Unitized Lighting Costs'!D$74</f>
        <v>2.3347618049905056E-2</v>
      </c>
      <c r="S104" s="631">
        <f>'JAP-5 Unitized Lighting Costs'!D$106</f>
        <v>6.7427002102556308</v>
      </c>
      <c r="T104" s="631">
        <f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si="235"/>
        <v>2.0429165793666924</v>
      </c>
      <c r="X104" s="417">
        <f t="shared" si="236"/>
        <v>1.6856750525639077</v>
      </c>
      <c r="Y104" s="417">
        <f t="shared" si="237"/>
        <v>4.7246545343588204</v>
      </c>
      <c r="Z104" s="138">
        <f t="shared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si="241"/>
        <v>2.3347618049905056E-2</v>
      </c>
      <c r="AE104" s="340">
        <f t="shared" si="242"/>
        <v>1.9264857743587518E-2</v>
      </c>
      <c r="AF104" s="340">
        <f t="shared" si="243"/>
        <v>5.399605182124366E-2</v>
      </c>
      <c r="AG104" s="351">
        <f t="shared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si="247"/>
        <v>3093.1459442094524</v>
      </c>
      <c r="AK104" s="364">
        <f t="shared" si="248"/>
        <v>2552.2525025028031</v>
      </c>
      <c r="AL104" s="364">
        <f t="shared" si="249"/>
        <v>7153.5206862304503</v>
      </c>
      <c r="AM104" s="364">
        <f t="shared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si="253"/>
        <v>37117.751330513427</v>
      </c>
      <c r="AQ104" s="364">
        <f t="shared" si="254"/>
        <v>30627.030030033638</v>
      </c>
      <c r="AR104" s="364">
        <f t="shared" si="255"/>
        <v>85842.2482347654</v>
      </c>
      <c r="AS104" s="364">
        <f t="shared" si="256"/>
        <v>153587.02959531246</v>
      </c>
      <c r="AT104" s="383">
        <f t="shared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>'JAP-5 Unitized Lighting Costs'!D$21</f>
        <v>1.1760549751009928E-2</v>
      </c>
      <c r="Q105" s="631">
        <f>'JAP-5 Unitized Lighting Costs'!$D$45</f>
        <v>1.6887239205766267</v>
      </c>
      <c r="R105" s="631">
        <f>'JAP-5 Unitized Lighting Costs'!D$74</f>
        <v>2.3347618049905056E-2</v>
      </c>
      <c r="S105" s="631">
        <f>'JAP-5 Unitized Lighting Costs'!D$106</f>
        <v>6.7427002102556308</v>
      </c>
      <c r="T105" s="631">
        <f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si="235"/>
        <v>2.5332165584146984</v>
      </c>
      <c r="X105" s="417">
        <f t="shared" si="236"/>
        <v>2.0902370651792457</v>
      </c>
      <c r="Y105" s="417">
        <f t="shared" si="237"/>
        <v>5.8585716226049378</v>
      </c>
      <c r="Z105" s="138">
        <f t="shared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si="241"/>
        <v>2.3347618049905053E-2</v>
      </c>
      <c r="AE105" s="340">
        <f t="shared" si="242"/>
        <v>1.9264857743587518E-2</v>
      </c>
      <c r="AF105" s="340">
        <f t="shared" si="243"/>
        <v>5.3996051821243667E-2</v>
      </c>
      <c r="AG105" s="351">
        <f t="shared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si="247"/>
        <v>190.62454602070605</v>
      </c>
      <c r="AK105" s="364">
        <f t="shared" si="248"/>
        <v>157.29033915473823</v>
      </c>
      <c r="AL105" s="364">
        <f t="shared" si="249"/>
        <v>440.85751460102159</v>
      </c>
      <c r="AM105" s="364">
        <f t="shared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si="253"/>
        <v>2287.4945522484727</v>
      </c>
      <c r="AQ105" s="364">
        <f t="shared" si="254"/>
        <v>1887.4840698568587</v>
      </c>
      <c r="AR105" s="364">
        <f t="shared" si="255"/>
        <v>5290.2901752122589</v>
      </c>
      <c r="AS105" s="364">
        <f t="shared" si="256"/>
        <v>9465.2687973175889</v>
      </c>
      <c r="AT105" s="383">
        <f t="shared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>'JAP-5 Unitized Lighting Costs'!D$21</f>
        <v>1.1760549751009928E-2</v>
      </c>
      <c r="Q106" s="631">
        <f>'JAP-5 Unitized Lighting Costs'!$D$45</f>
        <v>1.6887239205766267</v>
      </c>
      <c r="R106" s="631">
        <f>'JAP-5 Unitized Lighting Costs'!D$74</f>
        <v>2.3347618049905056E-2</v>
      </c>
      <c r="S106" s="631">
        <f>'JAP-5 Unitized Lighting Costs'!D$106</f>
        <v>6.7427002102556308</v>
      </c>
      <c r="T106" s="631">
        <f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si="235"/>
        <v>3.2686665269867077</v>
      </c>
      <c r="X106" s="417">
        <f t="shared" si="236"/>
        <v>2.6970800841022524</v>
      </c>
      <c r="Y106" s="417">
        <f t="shared" si="237"/>
        <v>7.5594472549741134</v>
      </c>
      <c r="Z106" s="138">
        <f t="shared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si="241"/>
        <v>2.3347618049905056E-2</v>
      </c>
      <c r="AE106" s="340">
        <f t="shared" si="242"/>
        <v>1.9264857743587518E-2</v>
      </c>
      <c r="AF106" s="340">
        <f t="shared" si="243"/>
        <v>5.3996051821243667E-2</v>
      </c>
      <c r="AG106" s="351">
        <f t="shared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si="247"/>
        <v>2452.0446729945284</v>
      </c>
      <c r="AK106" s="364">
        <f t="shared" si="248"/>
        <v>2023.2595764240396</v>
      </c>
      <c r="AL106" s="364">
        <f t="shared" si="249"/>
        <v>5670.8453491064138</v>
      </c>
      <c r="AM106" s="364">
        <f t="shared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si="253"/>
        <v>29424.536075934338</v>
      </c>
      <c r="AQ106" s="364">
        <f t="shared" si="254"/>
        <v>24279.114917088475</v>
      </c>
      <c r="AR106" s="364">
        <f t="shared" si="255"/>
        <v>68050.144189276965</v>
      </c>
      <c r="AS106" s="364">
        <f t="shared" si="256"/>
        <v>121753.79518229979</v>
      </c>
      <c r="AT106" s="383">
        <f t="shared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>'JAP-5 Unitized Lighting Costs'!D$21</f>
        <v>1.1760549751009928E-2</v>
      </c>
      <c r="Q107" s="631">
        <f>'JAP-5 Unitized Lighting Costs'!$D$45</f>
        <v>1.6887239205766267</v>
      </c>
      <c r="R107" s="631">
        <f>'JAP-5 Unitized Lighting Costs'!D$74</f>
        <v>2.3347618049905056E-2</v>
      </c>
      <c r="S107" s="631">
        <f>'JAP-5 Unitized Lighting Costs'!D$106</f>
        <v>6.7427002102556308</v>
      </c>
      <c r="T107" s="631">
        <f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si="235"/>
        <v>8.1716663174667694</v>
      </c>
      <c r="X107" s="417">
        <f t="shared" si="236"/>
        <v>6.7427002102556308</v>
      </c>
      <c r="Y107" s="417">
        <f t="shared" si="237"/>
        <v>18.898618137435282</v>
      </c>
      <c r="Z107" s="138">
        <f t="shared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si="241"/>
        <v>2.3347618049905056E-2</v>
      </c>
      <c r="AE107" s="340">
        <f t="shared" si="242"/>
        <v>1.9264857743587518E-2</v>
      </c>
      <c r="AF107" s="340">
        <f t="shared" si="243"/>
        <v>5.399605182124366E-2</v>
      </c>
      <c r="AG107" s="351">
        <f t="shared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si="247"/>
        <v>89.88832949213446</v>
      </c>
      <c r="AK107" s="364">
        <f t="shared" si="248"/>
        <v>74.169702312811935</v>
      </c>
      <c r="AL107" s="364">
        <f t="shared" si="249"/>
        <v>207.88479951178809</v>
      </c>
      <c r="AM107" s="364">
        <f t="shared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si="253"/>
        <v>1078.6599539056135</v>
      </c>
      <c r="AQ107" s="364">
        <f t="shared" si="254"/>
        <v>890.03642775374328</v>
      </c>
      <c r="AR107" s="364">
        <f t="shared" si="255"/>
        <v>2494.6175941414572</v>
      </c>
      <c r="AS107" s="364">
        <f t="shared" si="256"/>
        <v>4463.3139758008128</v>
      </c>
      <c r="AT107" s="383">
        <f t="shared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>'JAP-5 Unitized Lighting Costs'!D$21</f>
        <v>1.1760549751009928E-2</v>
      </c>
      <c r="Q109" s="631">
        <f>'JAP-5 Unitized Lighting Costs'!$D$45</f>
        <v>1.6887239205766267</v>
      </c>
      <c r="R109" s="631">
        <f>'JAP-5 Unitized Lighting Costs'!D$74</f>
        <v>2.3347618049905056E-2</v>
      </c>
      <c r="S109" s="631">
        <f>'JAP-5 Unitized Lighting Costs'!D$106</f>
        <v>6.7427002102556308</v>
      </c>
      <c r="T109" s="631">
        <f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si="265">R109*O109</f>
        <v>0.36772498428600464</v>
      </c>
      <c r="X109" s="417">
        <f t="shared" ref="X109:X117" si="266">E109*S109/1000</f>
        <v>0.30342150946150337</v>
      </c>
      <c r="Y109" s="417">
        <f t="shared" ref="Y109:Y117" si="267">O109*T109</f>
        <v>0.8504378161845878</v>
      </c>
      <c r="Z109" s="138">
        <f t="shared" ref="Z109:Z117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si="271">IFERROR(W109/O109,0)</f>
        <v>2.3347618049905056E-2</v>
      </c>
      <c r="AE109" s="340">
        <f t="shared" ref="AE109:AE117" si="272">IFERROR(X109/O109,0)</f>
        <v>1.9264857743587514E-2</v>
      </c>
      <c r="AF109" s="340">
        <f t="shared" ref="AF109:AF117" si="273">IFERROR(Y109/O109,0)</f>
        <v>5.3996051821243667E-2</v>
      </c>
      <c r="AG109" s="351">
        <f t="shared" ref="AG109:AG117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si="277">(W109*$G109)</f>
        <v>511.13772815754646</v>
      </c>
      <c r="AK109" s="364">
        <f t="shared" ref="AK109:AK117" si="278">(X109*$G109)</f>
        <v>421.7558981514897</v>
      </c>
      <c r="AL109" s="364">
        <f t="shared" ref="AL109:AL117" si="279">(Y109*$G109)</f>
        <v>1182.1085644965769</v>
      </c>
      <c r="AM109" s="364">
        <f t="shared" ref="AM109:AM117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si="283">AJ109*12</f>
        <v>6133.6527378905575</v>
      </c>
      <c r="AQ109" s="364">
        <f t="shared" ref="AQ109:AQ117" si="284">AK109*12</f>
        <v>5061.0707778178767</v>
      </c>
      <c r="AR109" s="364">
        <f t="shared" ref="AR109:AR117" si="285">AL109*12</f>
        <v>14185.302773958923</v>
      </c>
      <c r="AS109" s="364">
        <f t="shared" ref="AS109:AS117" si="286">AM109*12</f>
        <v>25380.026289667359</v>
      </c>
      <c r="AT109" s="383">
        <f t="shared" ref="AT109:AT117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>'JAP-5 Unitized Lighting Costs'!D$21</f>
        <v>1.1760549751009928E-2</v>
      </c>
      <c r="Q110" s="631">
        <f>'JAP-5 Unitized Lighting Costs'!$D$45</f>
        <v>1.6887239205766267</v>
      </c>
      <c r="R110" s="631">
        <f>'JAP-5 Unitized Lighting Costs'!D$74</f>
        <v>2.3347618049905056E-2</v>
      </c>
      <c r="S110" s="631">
        <f>'JAP-5 Unitized Lighting Costs'!D$106</f>
        <v>6.7427002102556308</v>
      </c>
      <c r="T110" s="631">
        <f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si="265"/>
        <v>0.61287497381000777</v>
      </c>
      <c r="X110" s="417">
        <f t="shared" si="266"/>
        <v>0.50570251576917225</v>
      </c>
      <c r="Y110" s="417">
        <f t="shared" si="267"/>
        <v>1.4173963603076463</v>
      </c>
      <c r="Z110" s="138">
        <f t="shared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si="271"/>
        <v>2.3347618049905056E-2</v>
      </c>
      <c r="AE110" s="340">
        <f t="shared" si="272"/>
        <v>1.9264857743587514E-2</v>
      </c>
      <c r="AF110" s="340">
        <f t="shared" si="273"/>
        <v>5.3996051821243667E-2</v>
      </c>
      <c r="AG110" s="351">
        <f t="shared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si="277"/>
        <v>10.929603699611805</v>
      </c>
      <c r="AK110" s="364">
        <f t="shared" si="278"/>
        <v>9.0183615312169039</v>
      </c>
      <c r="AL110" s="364">
        <f t="shared" si="279"/>
        <v>25.27690175881969</v>
      </c>
      <c r="AM110" s="364">
        <f t="shared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si="283"/>
        <v>131.15524439534167</v>
      </c>
      <c r="AQ110" s="364">
        <f t="shared" si="284"/>
        <v>108.22033837460285</v>
      </c>
      <c r="AR110" s="364">
        <f t="shared" si="285"/>
        <v>303.32282110583628</v>
      </c>
      <c r="AS110" s="364">
        <f t="shared" si="286"/>
        <v>542.69840387578074</v>
      </c>
      <c r="AT110" s="383">
        <f t="shared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>'JAP-5 Unitized Lighting Costs'!D$21</f>
        <v>1.1760549751009928E-2</v>
      </c>
      <c r="Q111" s="631">
        <f>'JAP-5 Unitized Lighting Costs'!$D$45</f>
        <v>1.6887239205766267</v>
      </c>
      <c r="R111" s="631">
        <f>'JAP-5 Unitized Lighting Costs'!D$74</f>
        <v>2.3347618049905056E-2</v>
      </c>
      <c r="S111" s="631">
        <f>'JAP-5 Unitized Lighting Costs'!D$106</f>
        <v>6.7427002102556308</v>
      </c>
      <c r="T111" s="631">
        <f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si="265"/>
        <v>0.85802496333401079</v>
      </c>
      <c r="X111" s="417">
        <f t="shared" si="266"/>
        <v>0.70798352207684123</v>
      </c>
      <c r="Y111" s="417">
        <f t="shared" si="267"/>
        <v>1.9843549044307047</v>
      </c>
      <c r="Z111" s="138">
        <f t="shared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si="271"/>
        <v>2.3347618049905056E-2</v>
      </c>
      <c r="AE111" s="340">
        <f t="shared" si="272"/>
        <v>1.9264857743587518E-2</v>
      </c>
      <c r="AF111" s="340">
        <f t="shared" si="273"/>
        <v>5.3996051821243667E-2</v>
      </c>
      <c r="AG111" s="351">
        <f t="shared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si="277"/>
        <v>1456.2113669383721</v>
      </c>
      <c r="AK111" s="364">
        <f t="shared" si="278"/>
        <v>1201.566034218079</v>
      </c>
      <c r="AL111" s="364">
        <f t="shared" si="279"/>
        <v>3367.7809986363113</v>
      </c>
      <c r="AM111" s="364">
        <f t="shared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si="283"/>
        <v>17474.536403260463</v>
      </c>
      <c r="AQ111" s="364">
        <f t="shared" si="284"/>
        <v>14418.792410616948</v>
      </c>
      <c r="AR111" s="364">
        <f t="shared" si="285"/>
        <v>40413.371983635734</v>
      </c>
      <c r="AS111" s="364">
        <f t="shared" si="286"/>
        <v>72306.700797513156</v>
      </c>
      <c r="AT111" s="383">
        <f t="shared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>'JAP-5 Unitized Lighting Costs'!D$21</f>
        <v>1.1760549751009928E-2</v>
      </c>
      <c r="Q112" s="631">
        <f>'JAP-5 Unitized Lighting Costs'!$D$45</f>
        <v>1.6887239205766267</v>
      </c>
      <c r="R112" s="631">
        <f>'JAP-5 Unitized Lighting Costs'!D$74</f>
        <v>2.3347618049905056E-2</v>
      </c>
      <c r="S112" s="631">
        <f>'JAP-5 Unitized Lighting Costs'!D$106</f>
        <v>6.7427002102556308</v>
      </c>
      <c r="T112" s="631">
        <f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si="265"/>
        <v>1.1031749528580139</v>
      </c>
      <c r="X112" s="417">
        <f t="shared" si="266"/>
        <v>0.91026452838451022</v>
      </c>
      <c r="Y112" s="417">
        <f t="shared" si="267"/>
        <v>2.5513134485537634</v>
      </c>
      <c r="Z112" s="138">
        <f t="shared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si="271"/>
        <v>2.3347618049905056E-2</v>
      </c>
      <c r="AE112" s="340">
        <f t="shared" si="272"/>
        <v>1.9264857743587518E-2</v>
      </c>
      <c r="AF112" s="340">
        <f t="shared" si="273"/>
        <v>5.3996051821243667E-2</v>
      </c>
      <c r="AG112" s="351">
        <f t="shared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si="277"/>
        <v>883.27541225498305</v>
      </c>
      <c r="AK112" s="364">
        <f t="shared" si="278"/>
        <v>728.81846572653114</v>
      </c>
      <c r="AL112" s="364">
        <f t="shared" si="279"/>
        <v>2042.7516344753799</v>
      </c>
      <c r="AM112" s="364">
        <f t="shared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si="283"/>
        <v>10599.304947059796</v>
      </c>
      <c r="AQ112" s="364">
        <f t="shared" si="284"/>
        <v>8745.8215887183742</v>
      </c>
      <c r="AR112" s="364">
        <f t="shared" si="285"/>
        <v>24513.019613704557</v>
      </c>
      <c r="AS112" s="364">
        <f t="shared" si="286"/>
        <v>43858.146149482731</v>
      </c>
      <c r="AT112" s="383">
        <f t="shared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>'JAP-5 Unitized Lighting Costs'!D$21</f>
        <v>1.1760549751009928E-2</v>
      </c>
      <c r="Q113" s="631">
        <f>'JAP-5 Unitized Lighting Costs'!$D$45</f>
        <v>1.6887239205766267</v>
      </c>
      <c r="R113" s="631">
        <f>'JAP-5 Unitized Lighting Costs'!D$74</f>
        <v>2.3347618049905056E-2</v>
      </c>
      <c r="S113" s="631">
        <f>'JAP-5 Unitized Lighting Costs'!D$106</f>
        <v>6.7427002102556308</v>
      </c>
      <c r="T113" s="631">
        <f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si="265"/>
        <v>1.3483249423820169</v>
      </c>
      <c r="X113" s="417">
        <f t="shared" si="266"/>
        <v>1.1125455346921791</v>
      </c>
      <c r="Y113" s="417">
        <f t="shared" si="267"/>
        <v>3.1182719926768216</v>
      </c>
      <c r="Z113" s="138">
        <f t="shared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si="271"/>
        <v>2.3347618049905056E-2</v>
      </c>
      <c r="AE113" s="340">
        <f t="shared" si="272"/>
        <v>1.9264857743587518E-2</v>
      </c>
      <c r="AF113" s="340">
        <f t="shared" si="273"/>
        <v>5.3996051821243667E-2</v>
      </c>
      <c r="AG113" s="351">
        <f t="shared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si="277"/>
        <v>426.07068179271738</v>
      </c>
      <c r="AK113" s="364">
        <f t="shared" si="278"/>
        <v>351.56438896272857</v>
      </c>
      <c r="AL113" s="364">
        <f t="shared" si="279"/>
        <v>985.37394968587569</v>
      </c>
      <c r="AM113" s="364">
        <f t="shared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si="283"/>
        <v>5112.8481815126088</v>
      </c>
      <c r="AQ113" s="364">
        <f t="shared" si="284"/>
        <v>4218.7726675527429</v>
      </c>
      <c r="AR113" s="364">
        <f t="shared" si="285"/>
        <v>11824.487396230508</v>
      </c>
      <c r="AS113" s="364">
        <f t="shared" si="286"/>
        <v>21156.108245295858</v>
      </c>
      <c r="AT113" s="383">
        <f t="shared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>'JAP-5 Unitized Lighting Costs'!D$21</f>
        <v>1.1760549751009928E-2</v>
      </c>
      <c r="Q114" s="631">
        <f>'JAP-5 Unitized Lighting Costs'!$D$45</f>
        <v>1.6887239205766267</v>
      </c>
      <c r="R114" s="631">
        <f>'JAP-5 Unitized Lighting Costs'!D$74</f>
        <v>2.3347618049905056E-2</v>
      </c>
      <c r="S114" s="631">
        <f>'JAP-5 Unitized Lighting Costs'!D$106</f>
        <v>6.7427002102556308</v>
      </c>
      <c r="T114" s="631">
        <f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si="265"/>
        <v>1.5934749319060202</v>
      </c>
      <c r="X114" s="417">
        <f t="shared" si="266"/>
        <v>1.3148265409998481</v>
      </c>
      <c r="Y114" s="417">
        <f t="shared" si="267"/>
        <v>3.6852305367998803</v>
      </c>
      <c r="Z114" s="138">
        <f t="shared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si="271"/>
        <v>2.3347618049905056E-2</v>
      </c>
      <c r="AE114" s="340">
        <f t="shared" si="272"/>
        <v>1.9264857743587518E-2</v>
      </c>
      <c r="AF114" s="340">
        <f t="shared" si="273"/>
        <v>5.3996051821243667E-2</v>
      </c>
      <c r="AG114" s="351">
        <f t="shared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si="277"/>
        <v>29.612075817920207</v>
      </c>
      <c r="AK114" s="364">
        <f t="shared" si="278"/>
        <v>24.433859886913844</v>
      </c>
      <c r="AL114" s="364">
        <f t="shared" si="279"/>
        <v>68.483867475531099</v>
      </c>
      <c r="AM114" s="364">
        <f t="shared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si="283"/>
        <v>355.34490981504246</v>
      </c>
      <c r="AQ114" s="364">
        <f t="shared" si="284"/>
        <v>293.20631864296615</v>
      </c>
      <c r="AR114" s="364">
        <f t="shared" si="285"/>
        <v>821.80640970637319</v>
      </c>
      <c r="AS114" s="364">
        <f t="shared" si="286"/>
        <v>1470.3576381643818</v>
      </c>
      <c r="AT114" s="383">
        <f t="shared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>'JAP-5 Unitized Lighting Costs'!D$21</f>
        <v>1.1760549751009928E-2</v>
      </c>
      <c r="Q115" s="631">
        <f>'JAP-5 Unitized Lighting Costs'!$D$45</f>
        <v>1.6887239205766267</v>
      </c>
      <c r="R115" s="631">
        <f>'JAP-5 Unitized Lighting Costs'!D$74</f>
        <v>2.3347618049905056E-2</v>
      </c>
      <c r="S115" s="631">
        <f>'JAP-5 Unitized Lighting Costs'!D$106</f>
        <v>6.7427002102556308</v>
      </c>
      <c r="T115" s="631">
        <f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si="265"/>
        <v>1.8386249214300232</v>
      </c>
      <c r="X115" s="417">
        <f t="shared" si="266"/>
        <v>1.5171075473075168</v>
      </c>
      <c r="Y115" s="417">
        <f t="shared" si="267"/>
        <v>4.252189080922939</v>
      </c>
      <c r="Z115" s="138">
        <f t="shared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si="271"/>
        <v>2.3347618049905056E-2</v>
      </c>
      <c r="AE115" s="340">
        <f t="shared" si="272"/>
        <v>1.9264857743587514E-2</v>
      </c>
      <c r="AF115" s="340">
        <f t="shared" si="273"/>
        <v>5.3996051821243667E-2</v>
      </c>
      <c r="AG115" s="351">
        <f t="shared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si="277"/>
        <v>0</v>
      </c>
      <c r="AK115" s="364">
        <f t="shared" si="278"/>
        <v>0</v>
      </c>
      <c r="AL115" s="364">
        <f t="shared" si="279"/>
        <v>0</v>
      </c>
      <c r="AM115" s="364">
        <f t="shared" si="280"/>
        <v>0</v>
      </c>
      <c r="AN115" s="364">
        <f t="shared" si="281"/>
        <v>0</v>
      </c>
      <c r="AO115" s="364">
        <f t="shared" si="282"/>
        <v>0</v>
      </c>
      <c r="AP115" s="364">
        <f t="shared" si="283"/>
        <v>0</v>
      </c>
      <c r="AQ115" s="364">
        <f t="shared" si="284"/>
        <v>0</v>
      </c>
      <c r="AR115" s="364">
        <f t="shared" si="285"/>
        <v>0</v>
      </c>
      <c r="AS115" s="364">
        <f t="shared" si="286"/>
        <v>0</v>
      </c>
      <c r="AT115" s="383">
        <f t="shared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>'JAP-5 Unitized Lighting Costs'!D$21</f>
        <v>1.1760549751009928E-2</v>
      </c>
      <c r="Q116" s="631">
        <f>'JAP-5 Unitized Lighting Costs'!$D$45</f>
        <v>1.6887239205766267</v>
      </c>
      <c r="R116" s="631">
        <f>'JAP-5 Unitized Lighting Costs'!D$74</f>
        <v>2.3347618049905056E-2</v>
      </c>
      <c r="S116" s="631">
        <f>'JAP-5 Unitized Lighting Costs'!D$106</f>
        <v>6.7427002102556308</v>
      </c>
      <c r="T116" s="631">
        <f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si="265"/>
        <v>2.0837749109540264</v>
      </c>
      <c r="X116" s="417">
        <f t="shared" si="266"/>
        <v>1.7193885536151858</v>
      </c>
      <c r="Y116" s="417">
        <f t="shared" si="267"/>
        <v>4.8191476250459973</v>
      </c>
      <c r="Z116" s="138">
        <f t="shared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si="271"/>
        <v>2.334761804990506E-2</v>
      </c>
      <c r="AE116" s="340">
        <f t="shared" si="272"/>
        <v>1.9264857743587518E-2</v>
      </c>
      <c r="AF116" s="340">
        <f t="shared" si="273"/>
        <v>5.3996051821243667E-2</v>
      </c>
      <c r="AG116" s="351">
        <f t="shared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si="277"/>
        <v>22.05328447426345</v>
      </c>
      <c r="AK116" s="364">
        <f t="shared" si="278"/>
        <v>18.196862192427385</v>
      </c>
      <c r="AL116" s="364">
        <f t="shared" si="279"/>
        <v>51.002645698403477</v>
      </c>
      <c r="AM116" s="364">
        <f t="shared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si="283"/>
        <v>264.63941369116139</v>
      </c>
      <c r="AQ116" s="364">
        <f t="shared" si="284"/>
        <v>218.36234630912861</v>
      </c>
      <c r="AR116" s="364">
        <f t="shared" si="285"/>
        <v>612.03174838084169</v>
      </c>
      <c r="AS116" s="364">
        <f t="shared" si="286"/>
        <v>1095.0335083811317</v>
      </c>
      <c r="AT116" s="383">
        <f t="shared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>'JAP-5 Unitized Lighting Costs'!D$21</f>
        <v>1.1760549751009928E-2</v>
      </c>
      <c r="Q117" s="631">
        <f>'JAP-5 Unitized Lighting Costs'!$D$45</f>
        <v>1.6887239205766267</v>
      </c>
      <c r="R117" s="631">
        <f>'JAP-5 Unitized Lighting Costs'!D$74</f>
        <v>2.3347618049905056E-2</v>
      </c>
      <c r="S117" s="631">
        <f>'JAP-5 Unitized Lighting Costs'!D$106</f>
        <v>6.7427002102556308</v>
      </c>
      <c r="T117" s="631">
        <f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si="265"/>
        <v>2.3289249004780292</v>
      </c>
      <c r="X117" s="417">
        <f t="shared" si="266"/>
        <v>1.9216695599228548</v>
      </c>
      <c r="Y117" s="417">
        <f t="shared" si="267"/>
        <v>5.3861061691690555</v>
      </c>
      <c r="Z117" s="138">
        <f t="shared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si="271"/>
        <v>2.3347618049905056E-2</v>
      </c>
      <c r="AE117" s="340">
        <f t="shared" si="272"/>
        <v>1.9264857743587518E-2</v>
      </c>
      <c r="AF117" s="340">
        <f t="shared" si="273"/>
        <v>5.3996051821243667E-2</v>
      </c>
      <c r="AG117" s="351">
        <f t="shared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si="277"/>
        <v>0</v>
      </c>
      <c r="AK117" s="364">
        <f t="shared" si="278"/>
        <v>0</v>
      </c>
      <c r="AL117" s="364">
        <f t="shared" si="279"/>
        <v>0</v>
      </c>
      <c r="AM117" s="364">
        <f t="shared" si="280"/>
        <v>0</v>
      </c>
      <c r="AN117" s="364">
        <f t="shared" si="281"/>
        <v>0</v>
      </c>
      <c r="AO117" s="364">
        <f t="shared" si="282"/>
        <v>0</v>
      </c>
      <c r="AP117" s="364">
        <f t="shared" si="283"/>
        <v>0</v>
      </c>
      <c r="AQ117" s="364">
        <f t="shared" si="284"/>
        <v>0</v>
      </c>
      <c r="AR117" s="364">
        <f t="shared" si="285"/>
        <v>0</v>
      </c>
      <c r="AS117" s="364">
        <f t="shared" si="286"/>
        <v>0</v>
      </c>
      <c r="AT117" s="383">
        <f t="shared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>'JAP-5 Unitized Lighting Costs'!D$21</f>
        <v>1.1760549751009928E-2</v>
      </c>
      <c r="Q119" s="631">
        <f>'JAP-5 Unitized Lighting Costs'!$D$45</f>
        <v>1.6887239205766267</v>
      </c>
      <c r="R119" s="631">
        <f>'JAP-5 Unitized Lighting Costs'!D$74</f>
        <v>2.3347618049905056E-2</v>
      </c>
      <c r="S119" s="631">
        <f>'JAP-5 Unitized Lighting Costs'!$D$116</f>
        <v>6.9014896121640978</v>
      </c>
      <c r="T119" s="631">
        <f>'JAP-5 Unitized Lighting Costs'!$D$123</f>
        <v>5.3996051821243667E-2</v>
      </c>
      <c r="U119" s="417">
        <f t="shared" ref="U119:U124" si="293">IF(F119="Company", H119*P119, 0)</f>
        <v>10.235676870293981</v>
      </c>
      <c r="V119" s="417">
        <f t="shared" ref="V119:V124" si="294">IF(I119="yes", J119*Q119, 0)</f>
        <v>1.6887239205766267</v>
      </c>
      <c r="W119" s="417">
        <f t="shared" ref="W119:W124" si="295">R119*O119</f>
        <v>0.5720166422226739</v>
      </c>
      <c r="X119" s="417">
        <f t="shared" ref="X119:X124" si="296">E119*S119/1000</f>
        <v>0.48310427285148683</v>
      </c>
      <c r="Y119" s="417">
        <f t="shared" ref="Y119:Y124" si="297">O119*T119</f>
        <v>1.3229032696204699</v>
      </c>
      <c r="Z119" s="138">
        <f t="shared" ref="Z119:Z124" si="298">SUM(U119:Y119)</f>
        <v>14.302424975565238</v>
      </c>
      <c r="AA119" s="349"/>
      <c r="AB119" s="340">
        <f t="shared" ref="AB119:AB124" si="299">IFERROR(U119/O119,0)</f>
        <v>0.4177827293997543</v>
      </c>
      <c r="AC119" s="340">
        <f t="shared" ref="AC119:AC124" si="300">IFERROR(V119/O119,0)</f>
        <v>6.89275069623113E-2</v>
      </c>
      <c r="AD119" s="340">
        <f t="shared" ref="AD119:AD124" si="301">IFERROR(W119/O119,0)</f>
        <v>2.3347618049905056E-2</v>
      </c>
      <c r="AE119" s="340">
        <f t="shared" ref="AE119:AE124" si="302">IFERROR(X119/O119,0)</f>
        <v>1.971854174904028E-2</v>
      </c>
      <c r="AF119" s="340">
        <f t="shared" ref="AF119:AF124" si="303">IFERROR(Y119/O119,0)</f>
        <v>5.3996051821243667E-2</v>
      </c>
      <c r="AG119" s="351">
        <f t="shared" ref="AG119:AG124" si="304">SUM(AB119:AF119)</f>
        <v>0.58377244798225469</v>
      </c>
      <c r="AH119" s="364">
        <f t="shared" ref="AH119:AH124" si="305">(U119*$G119)</f>
        <v>181.68326444771816</v>
      </c>
      <c r="AI119" s="364">
        <f t="shared" ref="AI119:AI124" si="306">(V119*$G119)</f>
        <v>29.974849590235124</v>
      </c>
      <c r="AJ119" s="364">
        <f t="shared" ref="AJ119:AJ124" si="307">(W119*$G119)</f>
        <v>10.153295399452462</v>
      </c>
      <c r="AK119" s="364">
        <f t="shared" ref="AK119:AK124" si="308">(X119*$G119)</f>
        <v>8.5751008431138906</v>
      </c>
      <c r="AL119" s="364">
        <f t="shared" ref="AL119:AL124" si="309">(Y119*$G119)</f>
        <v>23.481533035763341</v>
      </c>
      <c r="AM119" s="364">
        <f t="shared" ref="AM119:AM124" si="310">SUM(AH119:AL119)</f>
        <v>253.86804331628298</v>
      </c>
      <c r="AN119" s="364">
        <f t="shared" ref="AN119:AS124" si="311">AH119*12</f>
        <v>2180.1991733726181</v>
      </c>
      <c r="AO119" s="364">
        <f t="shared" si="311"/>
        <v>359.69819508282148</v>
      </c>
      <c r="AP119" s="364">
        <f t="shared" si="311"/>
        <v>121.83954479342955</v>
      </c>
      <c r="AQ119" s="364">
        <f t="shared" si="311"/>
        <v>102.90121011736669</v>
      </c>
      <c r="AR119" s="364">
        <f t="shared" si="311"/>
        <v>281.77839642916013</v>
      </c>
      <c r="AS119" s="364">
        <f t="shared" si="311"/>
        <v>3046.4165197953957</v>
      </c>
      <c r="AT119" s="383">
        <f t="shared" ref="AT119:AT124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>'JAP-5 Unitized Lighting Costs'!D$21</f>
        <v>1.1760549751009928E-2</v>
      </c>
      <c r="Q120" s="631">
        <f>'JAP-5 Unitized Lighting Costs'!$D$45</f>
        <v>1.6887239205766267</v>
      </c>
      <c r="R120" s="631">
        <f>'JAP-5 Unitized Lighting Costs'!D$74</f>
        <v>2.3347618049905056E-2</v>
      </c>
      <c r="S120" s="631">
        <f>'JAP-5 Unitized Lighting Costs'!$D$116</f>
        <v>6.9014896121640978</v>
      </c>
      <c r="T120" s="631">
        <f>'JAP-5 Unitized Lighting Costs'!$D$123</f>
        <v>5.3996051821243667E-2</v>
      </c>
      <c r="U120" s="417">
        <f t="shared" si="293"/>
        <v>9.6558817675691913</v>
      </c>
      <c r="V120" s="417">
        <f t="shared" si="294"/>
        <v>1.6887239205766267</v>
      </c>
      <c r="W120" s="417">
        <f t="shared" si="295"/>
        <v>0.81716663174667692</v>
      </c>
      <c r="X120" s="417">
        <f t="shared" si="296"/>
        <v>0.69014896121640978</v>
      </c>
      <c r="Y120" s="417">
        <f t="shared" si="297"/>
        <v>1.8898618137435284</v>
      </c>
      <c r="Z120" s="138">
        <f t="shared" si="298"/>
        <v>14.741783094852433</v>
      </c>
      <c r="AA120" s="349"/>
      <c r="AB120" s="340">
        <f t="shared" si="299"/>
        <v>0.27588233621626262</v>
      </c>
      <c r="AC120" s="340">
        <f t="shared" si="300"/>
        <v>4.8249254873617906E-2</v>
      </c>
      <c r="AD120" s="340">
        <f t="shared" si="301"/>
        <v>2.3347618049905056E-2</v>
      </c>
      <c r="AE120" s="340">
        <f t="shared" si="302"/>
        <v>1.971854174904028E-2</v>
      </c>
      <c r="AF120" s="340">
        <f t="shared" si="303"/>
        <v>5.3996051821243667E-2</v>
      </c>
      <c r="AG120" s="351">
        <f t="shared" si="304"/>
        <v>0.42119380271006956</v>
      </c>
      <c r="AH120" s="364">
        <f t="shared" si="305"/>
        <v>37625.752620961277</v>
      </c>
      <c r="AI120" s="364">
        <f t="shared" si="306"/>
        <v>6580.3942105135884</v>
      </c>
      <c r="AJ120" s="364">
        <f t="shared" si="307"/>
        <v>3184.225975039551</v>
      </c>
      <c r="AK120" s="364">
        <f t="shared" si="308"/>
        <v>2689.2804522066099</v>
      </c>
      <c r="AL120" s="364">
        <f t="shared" si="309"/>
        <v>7364.1615342206151</v>
      </c>
      <c r="AM120" s="364">
        <f t="shared" si="310"/>
        <v>57443.814792941637</v>
      </c>
      <c r="AN120" s="364">
        <f t="shared" si="311"/>
        <v>451509.03145153529</v>
      </c>
      <c r="AO120" s="364">
        <f t="shared" si="311"/>
        <v>78964.730526163068</v>
      </c>
      <c r="AP120" s="364">
        <f t="shared" si="311"/>
        <v>38210.711700474611</v>
      </c>
      <c r="AQ120" s="364">
        <f t="shared" si="311"/>
        <v>32271.365426479319</v>
      </c>
      <c r="AR120" s="364">
        <f t="shared" si="311"/>
        <v>88369.938410647388</v>
      </c>
      <c r="AS120" s="364">
        <f t="shared" si="311"/>
        <v>689325.77751529962</v>
      </c>
      <c r="AT120" s="383">
        <f t="shared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>'JAP-5 Unitized Lighting Costs'!D$21</f>
        <v>1.1760549751009928E-2</v>
      </c>
      <c r="Q121" s="631">
        <f>'JAP-5 Unitized Lighting Costs'!$D$45</f>
        <v>1.6887239205766267</v>
      </c>
      <c r="R121" s="631">
        <f>'JAP-5 Unitized Lighting Costs'!D$74</f>
        <v>2.3347618049905056E-2</v>
      </c>
      <c r="S121" s="631">
        <f>'JAP-5 Unitized Lighting Costs'!$D$116</f>
        <v>6.9014896121640978</v>
      </c>
      <c r="T121" s="631">
        <f>'JAP-5 Unitized Lighting Costs'!$D$123</f>
        <v>5.3996051821243667E-2</v>
      </c>
      <c r="U121" s="417">
        <f t="shared" si="293"/>
        <v>9.6718761152305639</v>
      </c>
      <c r="V121" s="417">
        <f t="shared" si="294"/>
        <v>1.6887239205766267</v>
      </c>
      <c r="W121" s="417">
        <f t="shared" si="295"/>
        <v>1.2257499476200155</v>
      </c>
      <c r="X121" s="417">
        <f t="shared" si="296"/>
        <v>1.0352234418246147</v>
      </c>
      <c r="Y121" s="417">
        <f t="shared" si="297"/>
        <v>2.8347927206152925</v>
      </c>
      <c r="Z121" s="138">
        <f t="shared" si="298"/>
        <v>16.456366145867111</v>
      </c>
      <c r="AA121" s="349"/>
      <c r="AB121" s="340">
        <f t="shared" si="299"/>
        <v>0.1842262117186774</v>
      </c>
      <c r="AC121" s="340">
        <f t="shared" si="300"/>
        <v>3.2166169915745273E-2</v>
      </c>
      <c r="AD121" s="340">
        <f t="shared" si="301"/>
        <v>2.3347618049905056E-2</v>
      </c>
      <c r="AE121" s="340">
        <f t="shared" si="302"/>
        <v>1.971854174904028E-2</v>
      </c>
      <c r="AF121" s="340">
        <f t="shared" si="303"/>
        <v>5.3996051821243667E-2</v>
      </c>
      <c r="AG121" s="351">
        <f t="shared" si="304"/>
        <v>0.31345459325461167</v>
      </c>
      <c r="AH121" s="364">
        <f t="shared" si="305"/>
        <v>5032.5995386249706</v>
      </c>
      <c r="AI121" s="364">
        <f t="shared" si="306"/>
        <v>878.69934667337145</v>
      </c>
      <c r="AJ121" s="364">
        <f t="shared" si="307"/>
        <v>637.79855607828142</v>
      </c>
      <c r="AK121" s="364">
        <f t="shared" si="308"/>
        <v>538.66126422940783</v>
      </c>
      <c r="AL121" s="364">
        <f t="shared" si="309"/>
        <v>1475.037145626824</v>
      </c>
      <c r="AM121" s="364">
        <f t="shared" si="310"/>
        <v>8562.7958512328551</v>
      </c>
      <c r="AN121" s="364">
        <f t="shared" si="311"/>
        <v>60391.194463499647</v>
      </c>
      <c r="AO121" s="364">
        <f t="shared" si="311"/>
        <v>10544.392160080457</v>
      </c>
      <c r="AP121" s="364">
        <f t="shared" si="311"/>
        <v>7653.5826729393775</v>
      </c>
      <c r="AQ121" s="364">
        <f t="shared" si="311"/>
        <v>6463.935170752894</v>
      </c>
      <c r="AR121" s="364">
        <f t="shared" si="311"/>
        <v>17700.445747521888</v>
      </c>
      <c r="AS121" s="364">
        <f t="shared" si="311"/>
        <v>102753.55021479426</v>
      </c>
      <c r="AT121" s="383">
        <f t="shared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>'JAP-5 Unitized Lighting Costs'!D$21</f>
        <v>1.1760549751009928E-2</v>
      </c>
      <c r="Q122" s="631">
        <f>'JAP-5 Unitized Lighting Costs'!$D$45</f>
        <v>1.6887239205766267</v>
      </c>
      <c r="R122" s="631">
        <f>'JAP-5 Unitized Lighting Costs'!D$74</f>
        <v>2.3347618049905056E-2</v>
      </c>
      <c r="S122" s="631">
        <f>'JAP-5 Unitized Lighting Costs'!$D$116</f>
        <v>6.9014896121640978</v>
      </c>
      <c r="T122" s="631">
        <f>'JAP-5 Unitized Lighting Costs'!$D$123</f>
        <v>5.3996051821243667E-2</v>
      </c>
      <c r="U122" s="417">
        <f t="shared" si="293"/>
        <v>10.220035339125138</v>
      </c>
      <c r="V122" s="417">
        <f t="shared" si="294"/>
        <v>1.6887239205766267</v>
      </c>
      <c r="W122" s="417">
        <f t="shared" si="295"/>
        <v>1.6343332634933538</v>
      </c>
      <c r="X122" s="417">
        <f t="shared" si="296"/>
        <v>1.3802979224328196</v>
      </c>
      <c r="Y122" s="417">
        <f t="shared" si="297"/>
        <v>3.7797236274870567</v>
      </c>
      <c r="Z122" s="138">
        <f t="shared" si="298"/>
        <v>18.703114073114996</v>
      </c>
      <c r="AA122" s="349"/>
      <c r="AB122" s="340">
        <f t="shared" si="299"/>
        <v>0.14600050484464483</v>
      </c>
      <c r="AC122" s="340">
        <f t="shared" si="300"/>
        <v>2.4124627436808953E-2</v>
      </c>
      <c r="AD122" s="340">
        <f t="shared" si="301"/>
        <v>2.3347618049905056E-2</v>
      </c>
      <c r="AE122" s="340">
        <f t="shared" si="302"/>
        <v>1.971854174904028E-2</v>
      </c>
      <c r="AF122" s="340">
        <f t="shared" si="303"/>
        <v>5.3996051821243667E-2</v>
      </c>
      <c r="AG122" s="351">
        <f t="shared" si="304"/>
        <v>0.26718734390164278</v>
      </c>
      <c r="AH122" s="364">
        <f t="shared" si="305"/>
        <v>11460.066293605654</v>
      </c>
      <c r="AI122" s="364">
        <f t="shared" si="306"/>
        <v>1893.622422939924</v>
      </c>
      <c r="AJ122" s="364">
        <f t="shared" si="307"/>
        <v>1832.6323661305473</v>
      </c>
      <c r="AK122" s="364">
        <f t="shared" si="308"/>
        <v>1547.7740703546683</v>
      </c>
      <c r="AL122" s="364">
        <f t="shared" si="309"/>
        <v>4238.3300942888191</v>
      </c>
      <c r="AM122" s="364">
        <f t="shared" si="310"/>
        <v>20972.425247319614</v>
      </c>
      <c r="AN122" s="364">
        <f t="shared" si="311"/>
        <v>137520.79552326785</v>
      </c>
      <c r="AO122" s="364">
        <f t="shared" si="311"/>
        <v>22723.469075279088</v>
      </c>
      <c r="AP122" s="364">
        <f t="shared" si="311"/>
        <v>21991.58839356657</v>
      </c>
      <c r="AQ122" s="364">
        <f t="shared" si="311"/>
        <v>18573.288844256022</v>
      </c>
      <c r="AR122" s="364">
        <f t="shared" si="311"/>
        <v>50859.961131465825</v>
      </c>
      <c r="AS122" s="364">
        <f t="shared" si="311"/>
        <v>251669.10296783538</v>
      </c>
      <c r="AT122" s="383">
        <f t="shared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>'JAP-5 Unitized Lighting Costs'!D$21</f>
        <v>1.1760549751009928E-2</v>
      </c>
      <c r="Q123" s="631">
        <f>'JAP-5 Unitized Lighting Costs'!$D$45</f>
        <v>1.6887239205766267</v>
      </c>
      <c r="R123" s="631">
        <f>'JAP-5 Unitized Lighting Costs'!D$74</f>
        <v>2.3347618049905056E-2</v>
      </c>
      <c r="S123" s="631">
        <f>'JAP-5 Unitized Lighting Costs'!$D$116</f>
        <v>6.9014896121640978</v>
      </c>
      <c r="T123" s="631">
        <f>'JAP-5 Unitized Lighting Costs'!$D$123</f>
        <v>5.3996051821243667E-2</v>
      </c>
      <c r="U123" s="417">
        <f t="shared" si="293"/>
        <v>10.398442878847957</v>
      </c>
      <c r="V123" s="417">
        <f t="shared" si="294"/>
        <v>1.6887239205766267</v>
      </c>
      <c r="W123" s="417">
        <f t="shared" si="295"/>
        <v>2.0429165793666924</v>
      </c>
      <c r="X123" s="417">
        <f t="shared" si="296"/>
        <v>1.7253724030410245</v>
      </c>
      <c r="Y123" s="417">
        <f t="shared" si="297"/>
        <v>4.7246545343588204</v>
      </c>
      <c r="Z123" s="138">
        <f t="shared" si="298"/>
        <v>20.580110316191121</v>
      </c>
      <c r="AA123" s="349"/>
      <c r="AB123" s="340">
        <f t="shared" si="299"/>
        <v>0.1188393471868338</v>
      </c>
      <c r="AC123" s="340">
        <f t="shared" si="300"/>
        <v>1.9299701949447162E-2</v>
      </c>
      <c r="AD123" s="340">
        <f t="shared" si="301"/>
        <v>2.3347618049905056E-2</v>
      </c>
      <c r="AE123" s="340">
        <f t="shared" si="302"/>
        <v>1.971854174904028E-2</v>
      </c>
      <c r="AF123" s="340">
        <f t="shared" si="303"/>
        <v>5.399605182124366E-2</v>
      </c>
      <c r="AG123" s="351">
        <f t="shared" si="304"/>
        <v>0.23520126075646997</v>
      </c>
      <c r="AH123" s="364">
        <f t="shared" si="305"/>
        <v>1227.8827966106296</v>
      </c>
      <c r="AI123" s="364">
        <f t="shared" si="306"/>
        <v>199.41014962142333</v>
      </c>
      <c r="AJ123" s="364">
        <f t="shared" si="307"/>
        <v>241.23439941355025</v>
      </c>
      <c r="AK123" s="364">
        <f t="shared" si="308"/>
        <v>203.73772459242764</v>
      </c>
      <c r="AL123" s="364">
        <f t="shared" si="309"/>
        <v>557.90295626553734</v>
      </c>
      <c r="AM123" s="364">
        <f t="shared" si="310"/>
        <v>2430.1680265035684</v>
      </c>
      <c r="AN123" s="364">
        <f t="shared" si="311"/>
        <v>14734.593559327555</v>
      </c>
      <c r="AO123" s="364">
        <f t="shared" si="311"/>
        <v>2392.92179545708</v>
      </c>
      <c r="AP123" s="364">
        <f t="shared" si="311"/>
        <v>2894.812792962603</v>
      </c>
      <c r="AQ123" s="364">
        <f t="shared" si="311"/>
        <v>2444.8526951091317</v>
      </c>
      <c r="AR123" s="364">
        <f t="shared" si="311"/>
        <v>6694.8354751864481</v>
      </c>
      <c r="AS123" s="364">
        <f t="shared" si="311"/>
        <v>29162.016318042821</v>
      </c>
      <c r="AT123" s="383">
        <f t="shared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>'JAP-5 Unitized Lighting Costs'!D$21</f>
        <v>1.1760549751009928E-2</v>
      </c>
      <c r="Q124" s="631">
        <f>'JAP-5 Unitized Lighting Costs'!$D$45</f>
        <v>1.6887239205766267</v>
      </c>
      <c r="R124" s="631">
        <f>'JAP-5 Unitized Lighting Costs'!D$74</f>
        <v>2.3347618049905056E-2</v>
      </c>
      <c r="S124" s="631">
        <f>'JAP-5 Unitized Lighting Costs'!$D$116</f>
        <v>6.9014896121640978</v>
      </c>
      <c r="T124" s="631">
        <f>'JAP-5 Unitized Lighting Costs'!$D$123</f>
        <v>5.3996051821243667E-2</v>
      </c>
      <c r="U124" s="417">
        <f t="shared" si="293"/>
        <v>11.580142917829436</v>
      </c>
      <c r="V124" s="417">
        <f t="shared" si="294"/>
        <v>1.6887239205766267</v>
      </c>
      <c r="W124" s="417">
        <f t="shared" si="295"/>
        <v>3.2686665269867077</v>
      </c>
      <c r="X124" s="417">
        <f t="shared" si="296"/>
        <v>2.7605958448656391</v>
      </c>
      <c r="Y124" s="417">
        <f t="shared" si="297"/>
        <v>7.5594472549741134</v>
      </c>
      <c r="Z124" s="138">
        <f t="shared" si="298"/>
        <v>26.857576465232523</v>
      </c>
      <c r="AA124" s="349"/>
      <c r="AB124" s="340">
        <f t="shared" si="299"/>
        <v>8.2715306555924545E-2</v>
      </c>
      <c r="AC124" s="340">
        <f t="shared" si="300"/>
        <v>1.2062313718404476E-2</v>
      </c>
      <c r="AD124" s="340">
        <f t="shared" si="301"/>
        <v>2.3347618049905056E-2</v>
      </c>
      <c r="AE124" s="340">
        <f t="shared" si="302"/>
        <v>1.971854174904028E-2</v>
      </c>
      <c r="AF124" s="340">
        <f t="shared" si="303"/>
        <v>5.3996051821243667E-2</v>
      </c>
      <c r="AG124" s="351">
        <f t="shared" si="304"/>
        <v>0.19183983189451803</v>
      </c>
      <c r="AH124" s="364">
        <f t="shared" si="305"/>
        <v>567.4270029736424</v>
      </c>
      <c r="AI124" s="364">
        <f t="shared" si="306"/>
        <v>82.747472108254712</v>
      </c>
      <c r="AJ124" s="364">
        <f t="shared" si="307"/>
        <v>160.16465982234868</v>
      </c>
      <c r="AK124" s="364">
        <f t="shared" si="308"/>
        <v>135.26919639841631</v>
      </c>
      <c r="AL124" s="364">
        <f t="shared" si="309"/>
        <v>370.41291549373153</v>
      </c>
      <c r="AM124" s="364">
        <f t="shared" si="310"/>
        <v>1316.0212467963936</v>
      </c>
      <c r="AN124" s="364">
        <f t="shared" si="311"/>
        <v>6809.1240356837088</v>
      </c>
      <c r="AO124" s="364">
        <f t="shared" si="311"/>
        <v>992.96966529905649</v>
      </c>
      <c r="AP124" s="364">
        <f t="shared" si="311"/>
        <v>1921.9759178681843</v>
      </c>
      <c r="AQ124" s="364">
        <f t="shared" si="311"/>
        <v>1623.2303567809959</v>
      </c>
      <c r="AR124" s="364">
        <f t="shared" si="311"/>
        <v>4444.9549859247782</v>
      </c>
      <c r="AS124" s="364">
        <f t="shared" si="311"/>
        <v>15792.254961556722</v>
      </c>
      <c r="AT124" s="383">
        <f t="shared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>'JAP-5 Unitized Lighting Costs'!D$21</f>
        <v>1.1760549751009928E-2</v>
      </c>
      <c r="Q126" s="631">
        <f>'JAP-5 Unitized Lighting Costs'!$D$45</f>
        <v>1.6887239205766267</v>
      </c>
      <c r="R126" s="631">
        <f>'JAP-5 Unitized Lighting Costs'!D$74</f>
        <v>2.3347618049905056E-2</v>
      </c>
      <c r="S126" s="631">
        <f>'JAP-5 Unitized Lighting Costs'!$D$116</f>
        <v>6.9014896121640978</v>
      </c>
      <c r="T126" s="631">
        <f>'JAP-5 Unitized Lighting Costs'!$D$123</f>
        <v>5.3996051821243667E-2</v>
      </c>
      <c r="U126" s="417">
        <f>IF(F126="Company", H126*P126, 0)</f>
        <v>10.298713416959394</v>
      </c>
      <c r="V126" s="417">
        <f>IF(I126="yes", J126*Q126, 0)</f>
        <v>3.3774478411532534</v>
      </c>
      <c r="W126" s="417">
        <f>R126*O126</f>
        <v>2.0429165793666924</v>
      </c>
      <c r="X126" s="417">
        <f>E126*S126/1000</f>
        <v>1.7253724030410245</v>
      </c>
      <c r="Y126" s="417">
        <f>O126*T126</f>
        <v>4.7246545343588204</v>
      </c>
      <c r="Z126" s="138">
        <f>SUM(U126:Y126)</f>
        <v>22.169104774879184</v>
      </c>
      <c r="AA126" s="349"/>
      <c r="AB126" s="340">
        <f>IFERROR(U126/O126,0)</f>
        <v>0.11769958190810736</v>
      </c>
      <c r="AC126" s="340">
        <f>IFERROR(V126/O126,0)</f>
        <v>3.8599403898894324E-2</v>
      </c>
      <c r="AD126" s="340">
        <f>IFERROR(W126/O126,0)</f>
        <v>2.3347618049905056E-2</v>
      </c>
      <c r="AE126" s="340">
        <f>IFERROR(X126/O126,0)</f>
        <v>1.971854174904028E-2</v>
      </c>
      <c r="AF126" s="340">
        <f>IFERROR(Y126/O126,0)</f>
        <v>5.399605182124366E-2</v>
      </c>
      <c r="AG126" s="351">
        <f>SUM(AB126:AF126)</f>
        <v>0.25336119742719071</v>
      </c>
      <c r="AH126" s="364">
        <f>(U126*$G126)</f>
        <v>61.792280501756366</v>
      </c>
      <c r="AI126" s="364">
        <f>(V126*$G126)</f>
        <v>20.264687046919519</v>
      </c>
      <c r="AJ126" s="364">
        <f>(W126*$G126)</f>
        <v>12.257499476200154</v>
      </c>
      <c r="AK126" s="364">
        <f>(X126*$G126)</f>
        <v>10.352234418246146</v>
      </c>
      <c r="AL126" s="364">
        <f>(Y126*$G126)</f>
        <v>28.347927206152924</v>
      </c>
      <c r="AM126" s="364">
        <f>SUM(AH126:AL126)</f>
        <v>133.0146286492751</v>
      </c>
      <c r="AN126" s="364">
        <f t="shared" ref="AN126:AS126" si="313">AH126*12</f>
        <v>741.50736602107645</v>
      </c>
      <c r="AO126" s="364">
        <f t="shared" si="313"/>
        <v>243.17624456303423</v>
      </c>
      <c r="AP126" s="364">
        <f t="shared" si="313"/>
        <v>147.08999371440186</v>
      </c>
      <c r="AQ126" s="364">
        <f t="shared" si="313"/>
        <v>124.22681301895375</v>
      </c>
      <c r="AR126" s="364">
        <f t="shared" si="313"/>
        <v>340.17512647383512</v>
      </c>
      <c r="AS126" s="364">
        <f t="shared" si="313"/>
        <v>1596.1755437913012</v>
      </c>
      <c r="AT126" s="383">
        <f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>'JAP-5 Unitized Lighting Costs'!D$21</f>
        <v>1.1760549751009928E-2</v>
      </c>
      <c r="Q128" s="631">
        <f>'JAP-5 Unitized Lighting Costs'!$D$45</f>
        <v>1.6887239205766267</v>
      </c>
      <c r="R128" s="631">
        <f>'JAP-5 Unitized Lighting Costs'!D$74</f>
        <v>2.3347618049905056E-2</v>
      </c>
      <c r="S128" s="631">
        <f>'JAP-5 Unitized Lighting Costs'!$D$116</f>
        <v>6.9014896121640978</v>
      </c>
      <c r="T128" s="631">
        <f>'JAP-5 Unitized Lighting Costs'!$D$123</f>
        <v>5.3996051821243667E-2</v>
      </c>
      <c r="U128" s="417">
        <f t="shared" ref="U128:U136" si="318">IF(F128="Company", H128*P128, 0)</f>
        <v>9.0136381456665386</v>
      </c>
      <c r="V128" s="417">
        <f t="shared" ref="V128:V136" si="319">IF(I128="yes", J128*Q128, 0)</f>
        <v>0.33774478411532538</v>
      </c>
      <c r="W128" s="417">
        <f t="shared" ref="W128:W136" si="320">R128*O128</f>
        <v>0.36772498428600464</v>
      </c>
      <c r="X128" s="417">
        <f t="shared" ref="X128:X136" si="321">E128*S128/1000</f>
        <v>0.31056703254738444</v>
      </c>
      <c r="Y128" s="417">
        <f t="shared" ref="Y128:Y136" si="322">O128*T128</f>
        <v>0.8504378161845878</v>
      </c>
      <c r="Z128" s="138">
        <f t="shared" ref="Z128:Z136" si="323">SUM(U128:Y128)</f>
        <v>10.88011276279984</v>
      </c>
      <c r="AA128" s="349"/>
      <c r="AB128" s="340">
        <f t="shared" ref="AB128:AB136" si="324">IFERROR(U128/O128,0)</f>
        <v>0.5722944854391453</v>
      </c>
      <c r="AC128" s="340">
        <f t="shared" ref="AC128:AC136" si="325">IFERROR(V128/O128,0)</f>
        <v>2.1444113277163515E-2</v>
      </c>
      <c r="AD128" s="340">
        <f t="shared" ref="AD128:AD136" si="326">IFERROR(W128/O128,0)</f>
        <v>2.3347618049905056E-2</v>
      </c>
      <c r="AE128" s="340">
        <f t="shared" ref="AE128:AE136" si="327">IFERROR(X128/O128,0)</f>
        <v>1.971854174904028E-2</v>
      </c>
      <c r="AF128" s="340">
        <f t="shared" ref="AF128:AF136" si="328">IFERROR(Y128/O128,0)</f>
        <v>5.3996051821243667E-2</v>
      </c>
      <c r="AG128" s="351">
        <f t="shared" ref="AG128:AG136" si="329">SUM(AB128:AF128)</f>
        <v>0.69080081033649787</v>
      </c>
      <c r="AH128" s="364">
        <f t="shared" ref="AH128:AH136" si="330">(U128*$G128)</f>
        <v>3618.2245789729764</v>
      </c>
      <c r="AI128" s="364">
        <f t="shared" ref="AI128:AI136" si="331">(V128*$G128)</f>
        <v>135.57638542362687</v>
      </c>
      <c r="AJ128" s="364">
        <f t="shared" ref="AJ128:AJ136" si="332">(W128*$G128)</f>
        <v>147.61093744214037</v>
      </c>
      <c r="AK128" s="364">
        <f t="shared" ref="AK128:AK136" si="333">(X128*$G128)</f>
        <v>124.66678298172924</v>
      </c>
      <c r="AL128" s="364">
        <f t="shared" ref="AL128:AL136" si="334">(Y128*$G128)</f>
        <v>341.37991338009664</v>
      </c>
      <c r="AM128" s="364">
        <f t="shared" ref="AM128:AM136" si="335">SUM(AH128:AL128)</f>
        <v>4367.4585982005692</v>
      </c>
      <c r="AN128" s="364">
        <f t="shared" ref="AN128:AN136" si="336">AH128*12</f>
        <v>43418.694947675715</v>
      </c>
      <c r="AO128" s="364">
        <f t="shared" ref="AO128:AO136" si="337">AI128*12</f>
        <v>1626.9166250835224</v>
      </c>
      <c r="AP128" s="364">
        <f t="shared" ref="AP128:AP136" si="338">AJ128*12</f>
        <v>1771.3312493056844</v>
      </c>
      <c r="AQ128" s="364">
        <f t="shared" ref="AQ128:AQ136" si="339">AK128*12</f>
        <v>1496.001395780751</v>
      </c>
      <c r="AR128" s="364">
        <f t="shared" ref="AR128:AR136" si="340">AL128*12</f>
        <v>4096.5589605611594</v>
      </c>
      <c r="AS128" s="364">
        <f t="shared" ref="AS128:AS136" si="341">AM128*12</f>
        <v>52409.503178406827</v>
      </c>
      <c r="AT128" s="383">
        <f t="shared" ref="AT128:AT136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>'JAP-5 Unitized Lighting Costs'!D$21</f>
        <v>1.1760549751009928E-2</v>
      </c>
      <c r="Q129" s="631">
        <f>'JAP-5 Unitized Lighting Costs'!$D$45</f>
        <v>1.6887239205766267</v>
      </c>
      <c r="R129" s="631">
        <f>'JAP-5 Unitized Lighting Costs'!D$74</f>
        <v>2.3347618049905056E-2</v>
      </c>
      <c r="S129" s="631">
        <f>'JAP-5 Unitized Lighting Costs'!$D$116</f>
        <v>6.9014896121640978</v>
      </c>
      <c r="T129" s="631">
        <f>'JAP-5 Unitized Lighting Costs'!$D$123</f>
        <v>5.3996051821243667E-2</v>
      </c>
      <c r="U129" s="417">
        <f t="shared" si="318"/>
        <v>10.491410024629692</v>
      </c>
      <c r="V129" s="417">
        <f t="shared" si="319"/>
        <v>0.33774478411532538</v>
      </c>
      <c r="W129" s="417">
        <f t="shared" si="320"/>
        <v>0.61287497381000777</v>
      </c>
      <c r="X129" s="417">
        <f t="shared" si="321"/>
        <v>0.51761172091230734</v>
      </c>
      <c r="Y129" s="417">
        <f t="shared" si="322"/>
        <v>1.4173963603076463</v>
      </c>
      <c r="Z129" s="138">
        <f t="shared" si="323"/>
        <v>13.37703786377498</v>
      </c>
      <c r="AA129" s="349"/>
      <c r="AB129" s="340">
        <f t="shared" si="324"/>
        <v>0.39967276284303588</v>
      </c>
      <c r="AC129" s="340">
        <f t="shared" si="325"/>
        <v>1.286646796629811E-2</v>
      </c>
      <c r="AD129" s="340">
        <f t="shared" si="326"/>
        <v>2.3347618049905056E-2</v>
      </c>
      <c r="AE129" s="340">
        <f t="shared" si="327"/>
        <v>1.971854174904028E-2</v>
      </c>
      <c r="AF129" s="340">
        <f t="shared" si="328"/>
        <v>5.3996051821243667E-2</v>
      </c>
      <c r="AG129" s="351">
        <f t="shared" si="329"/>
        <v>0.50960144242952299</v>
      </c>
      <c r="AH129" s="364">
        <f t="shared" si="330"/>
        <v>0</v>
      </c>
      <c r="AI129" s="364">
        <f t="shared" si="331"/>
        <v>0</v>
      </c>
      <c r="AJ129" s="364">
        <f t="shared" si="332"/>
        <v>0</v>
      </c>
      <c r="AK129" s="364">
        <f t="shared" si="333"/>
        <v>0</v>
      </c>
      <c r="AL129" s="364">
        <f t="shared" si="334"/>
        <v>0</v>
      </c>
      <c r="AM129" s="364">
        <f t="shared" si="335"/>
        <v>0</v>
      </c>
      <c r="AN129" s="364">
        <f t="shared" si="336"/>
        <v>0</v>
      </c>
      <c r="AO129" s="364">
        <f t="shared" si="337"/>
        <v>0</v>
      </c>
      <c r="AP129" s="364">
        <f t="shared" si="338"/>
        <v>0</v>
      </c>
      <c r="AQ129" s="364">
        <f t="shared" si="339"/>
        <v>0</v>
      </c>
      <c r="AR129" s="364">
        <f t="shared" si="340"/>
        <v>0</v>
      </c>
      <c r="AS129" s="364">
        <f t="shared" si="341"/>
        <v>0</v>
      </c>
      <c r="AT129" s="383">
        <f t="shared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>'JAP-5 Unitized Lighting Costs'!D$21</f>
        <v>1.1760549751009928E-2</v>
      </c>
      <c r="Q130" s="631">
        <f>'JAP-5 Unitized Lighting Costs'!$D$45</f>
        <v>1.6887239205766267</v>
      </c>
      <c r="R130" s="631">
        <f>'JAP-5 Unitized Lighting Costs'!D$74</f>
        <v>2.3347618049905056E-2</v>
      </c>
      <c r="S130" s="631">
        <f>'JAP-5 Unitized Lighting Costs'!$D$116</f>
        <v>6.9014896121640978</v>
      </c>
      <c r="T130" s="631">
        <f>'JAP-5 Unitized Lighting Costs'!$D$123</f>
        <v>5.3996051821243667E-2</v>
      </c>
      <c r="U130" s="417">
        <f t="shared" si="318"/>
        <v>11.969181903592844</v>
      </c>
      <c r="V130" s="417">
        <f t="shared" si="319"/>
        <v>0.33774478411532538</v>
      </c>
      <c r="W130" s="417">
        <f t="shared" si="320"/>
        <v>0.85802496333401079</v>
      </c>
      <c r="X130" s="417">
        <f t="shared" si="321"/>
        <v>0.7246564092772303</v>
      </c>
      <c r="Y130" s="417">
        <f t="shared" si="322"/>
        <v>1.9843549044307047</v>
      </c>
      <c r="Z130" s="138">
        <f t="shared" si="323"/>
        <v>15.873962964750115</v>
      </c>
      <c r="AA130" s="349"/>
      <c r="AB130" s="340">
        <f t="shared" si="324"/>
        <v>0.32569202458756036</v>
      </c>
      <c r="AC130" s="340">
        <f t="shared" si="325"/>
        <v>9.1903342616415067E-3</v>
      </c>
      <c r="AD130" s="340">
        <f t="shared" si="326"/>
        <v>2.3347618049905056E-2</v>
      </c>
      <c r="AE130" s="340">
        <f t="shared" si="327"/>
        <v>1.971854174904028E-2</v>
      </c>
      <c r="AF130" s="340">
        <f t="shared" si="328"/>
        <v>5.3996051821243667E-2</v>
      </c>
      <c r="AG130" s="351">
        <f t="shared" si="329"/>
        <v>0.43194457046939083</v>
      </c>
      <c r="AH130" s="364">
        <f t="shared" si="330"/>
        <v>1262.748690829045</v>
      </c>
      <c r="AI130" s="364">
        <f t="shared" si="331"/>
        <v>35.632074724166827</v>
      </c>
      <c r="AJ130" s="364">
        <f t="shared" si="332"/>
        <v>90.52163363173814</v>
      </c>
      <c r="AK130" s="364">
        <f t="shared" si="333"/>
        <v>76.451251178747796</v>
      </c>
      <c r="AL130" s="364">
        <f t="shared" si="334"/>
        <v>209.34944241743935</v>
      </c>
      <c r="AM130" s="364">
        <f t="shared" si="335"/>
        <v>1674.703092781137</v>
      </c>
      <c r="AN130" s="364">
        <f t="shared" si="336"/>
        <v>15152.984289948541</v>
      </c>
      <c r="AO130" s="364">
        <f t="shared" si="337"/>
        <v>427.58489669000193</v>
      </c>
      <c r="AP130" s="364">
        <f t="shared" si="338"/>
        <v>1086.2596035808576</v>
      </c>
      <c r="AQ130" s="364">
        <f t="shared" si="339"/>
        <v>917.41501414497361</v>
      </c>
      <c r="AR130" s="364">
        <f t="shared" si="340"/>
        <v>2512.1933090092721</v>
      </c>
      <c r="AS130" s="364">
        <f t="shared" si="341"/>
        <v>20096.437113373642</v>
      </c>
      <c r="AT130" s="383">
        <f t="shared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>'JAP-5 Unitized Lighting Costs'!D$21</f>
        <v>1.1760549751009928E-2</v>
      </c>
      <c r="Q131" s="631">
        <f>'JAP-5 Unitized Lighting Costs'!$D$45</f>
        <v>1.6887239205766267</v>
      </c>
      <c r="R131" s="631">
        <f>'JAP-5 Unitized Lighting Costs'!D$74</f>
        <v>2.3347618049905056E-2</v>
      </c>
      <c r="S131" s="631">
        <f>'JAP-5 Unitized Lighting Costs'!$D$116</f>
        <v>6.9014896121640978</v>
      </c>
      <c r="T131" s="631">
        <f>'JAP-5 Unitized Lighting Costs'!$D$123</f>
        <v>5.3996051821243667E-2</v>
      </c>
      <c r="U131" s="417">
        <f t="shared" si="318"/>
        <v>12.321880790625633</v>
      </c>
      <c r="V131" s="417">
        <f t="shared" si="319"/>
        <v>0.33774478411532538</v>
      </c>
      <c r="W131" s="417">
        <f t="shared" si="320"/>
        <v>1.1031749528580139</v>
      </c>
      <c r="X131" s="417">
        <f t="shared" si="321"/>
        <v>0.93170109764215314</v>
      </c>
      <c r="Y131" s="417">
        <f t="shared" si="322"/>
        <v>2.5513134485537634</v>
      </c>
      <c r="Z131" s="138">
        <f t="shared" si="323"/>
        <v>17.245815073794887</v>
      </c>
      <c r="AA131" s="349"/>
      <c r="AB131" s="340">
        <f t="shared" si="324"/>
        <v>0.2607805458333467</v>
      </c>
      <c r="AC131" s="340">
        <f t="shared" si="325"/>
        <v>7.1480377590545053E-3</v>
      </c>
      <c r="AD131" s="340">
        <f t="shared" si="326"/>
        <v>2.3347618049905056E-2</v>
      </c>
      <c r="AE131" s="340">
        <f t="shared" si="327"/>
        <v>1.9718541749040277E-2</v>
      </c>
      <c r="AF131" s="340">
        <f t="shared" si="328"/>
        <v>5.3996051821243667E-2</v>
      </c>
      <c r="AG131" s="351">
        <f t="shared" si="329"/>
        <v>0.36499079521259015</v>
      </c>
      <c r="AH131" s="364">
        <f t="shared" si="330"/>
        <v>0</v>
      </c>
      <c r="AI131" s="364">
        <f t="shared" si="331"/>
        <v>0</v>
      </c>
      <c r="AJ131" s="364">
        <f t="shared" si="332"/>
        <v>0</v>
      </c>
      <c r="AK131" s="364">
        <f t="shared" si="333"/>
        <v>0</v>
      </c>
      <c r="AL131" s="364">
        <f t="shared" si="334"/>
        <v>0</v>
      </c>
      <c r="AM131" s="364">
        <f t="shared" si="335"/>
        <v>0</v>
      </c>
      <c r="AN131" s="364">
        <f t="shared" si="336"/>
        <v>0</v>
      </c>
      <c r="AO131" s="364">
        <f t="shared" si="337"/>
        <v>0</v>
      </c>
      <c r="AP131" s="364">
        <f t="shared" si="338"/>
        <v>0</v>
      </c>
      <c r="AQ131" s="364">
        <f t="shared" si="339"/>
        <v>0</v>
      </c>
      <c r="AR131" s="364">
        <f t="shared" si="340"/>
        <v>0</v>
      </c>
      <c r="AS131" s="364">
        <f t="shared" si="341"/>
        <v>0</v>
      </c>
      <c r="AT131" s="383">
        <f t="shared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>'JAP-5 Unitized Lighting Costs'!D$21</f>
        <v>1.1760549751009928E-2</v>
      </c>
      <c r="Q132" s="631">
        <f>'JAP-5 Unitized Lighting Costs'!$D$45</f>
        <v>1.6887239205766267</v>
      </c>
      <c r="R132" s="631">
        <f>'JAP-5 Unitized Lighting Costs'!D$74</f>
        <v>2.3347618049905056E-2</v>
      </c>
      <c r="S132" s="631">
        <f>'JAP-5 Unitized Lighting Costs'!$D$116</f>
        <v>6.9014896121640978</v>
      </c>
      <c r="T132" s="631">
        <f>'JAP-5 Unitized Lighting Costs'!$D$123</f>
        <v>5.3996051821243667E-2</v>
      </c>
      <c r="U132" s="417">
        <f t="shared" si="318"/>
        <v>13.799652669588788</v>
      </c>
      <c r="V132" s="417">
        <f t="shared" si="319"/>
        <v>0.33774478411532538</v>
      </c>
      <c r="W132" s="417">
        <f t="shared" si="320"/>
        <v>1.3483249423820169</v>
      </c>
      <c r="X132" s="417">
        <f t="shared" si="321"/>
        <v>1.138745786007076</v>
      </c>
      <c r="Y132" s="417">
        <f t="shared" si="322"/>
        <v>3.1182719926768216</v>
      </c>
      <c r="Z132" s="138">
        <f t="shared" si="323"/>
        <v>19.742740174770027</v>
      </c>
      <c r="AA132" s="349"/>
      <c r="AB132" s="340">
        <f t="shared" si="324"/>
        <v>0.23895502458162404</v>
      </c>
      <c r="AC132" s="340">
        <f t="shared" si="325"/>
        <v>5.8483945301355048E-3</v>
      </c>
      <c r="AD132" s="340">
        <f t="shared" si="326"/>
        <v>2.3347618049905056E-2</v>
      </c>
      <c r="AE132" s="340">
        <f t="shared" si="327"/>
        <v>1.9718541749040277E-2</v>
      </c>
      <c r="AF132" s="340">
        <f t="shared" si="328"/>
        <v>5.3996051821243667E-2</v>
      </c>
      <c r="AG132" s="351">
        <f t="shared" si="329"/>
        <v>0.34186563073194853</v>
      </c>
      <c r="AH132" s="364">
        <f t="shared" si="330"/>
        <v>0</v>
      </c>
      <c r="AI132" s="364">
        <f t="shared" si="331"/>
        <v>0</v>
      </c>
      <c r="AJ132" s="364">
        <f t="shared" si="332"/>
        <v>0</v>
      </c>
      <c r="AK132" s="364">
        <f t="shared" si="333"/>
        <v>0</v>
      </c>
      <c r="AL132" s="364">
        <f t="shared" si="334"/>
        <v>0</v>
      </c>
      <c r="AM132" s="364">
        <f t="shared" si="335"/>
        <v>0</v>
      </c>
      <c r="AN132" s="364">
        <f t="shared" si="336"/>
        <v>0</v>
      </c>
      <c r="AO132" s="364">
        <f t="shared" si="337"/>
        <v>0</v>
      </c>
      <c r="AP132" s="364">
        <f t="shared" si="338"/>
        <v>0</v>
      </c>
      <c r="AQ132" s="364">
        <f t="shared" si="339"/>
        <v>0</v>
      </c>
      <c r="AR132" s="364">
        <f t="shared" si="340"/>
        <v>0</v>
      </c>
      <c r="AS132" s="364">
        <f t="shared" si="341"/>
        <v>0</v>
      </c>
      <c r="AT132" s="383">
        <f t="shared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>'JAP-5 Unitized Lighting Costs'!D$21</f>
        <v>1.1760549751009928E-2</v>
      </c>
      <c r="Q133" s="631">
        <f>'JAP-5 Unitized Lighting Costs'!$D$45</f>
        <v>1.6887239205766267</v>
      </c>
      <c r="R133" s="631">
        <f>'JAP-5 Unitized Lighting Costs'!D$74</f>
        <v>2.3347618049905056E-2</v>
      </c>
      <c r="S133" s="631">
        <f>'JAP-5 Unitized Lighting Costs'!$D$116</f>
        <v>6.9014896121640978</v>
      </c>
      <c r="T133" s="631">
        <f>'JAP-5 Unitized Lighting Costs'!$D$123</f>
        <v>5.3996051821243667E-2</v>
      </c>
      <c r="U133" s="417">
        <f t="shared" si="318"/>
        <v>14.939902650972831</v>
      </c>
      <c r="V133" s="417">
        <f t="shared" si="319"/>
        <v>0.33774478411532538</v>
      </c>
      <c r="W133" s="417">
        <f t="shared" si="320"/>
        <v>1.5934749319060202</v>
      </c>
      <c r="X133" s="417">
        <f t="shared" si="321"/>
        <v>1.3457904743719991</v>
      </c>
      <c r="Y133" s="417">
        <f t="shared" si="322"/>
        <v>3.6852305367998803</v>
      </c>
      <c r="Z133" s="138">
        <f t="shared" si="323"/>
        <v>21.902143378166055</v>
      </c>
      <c r="AA133" s="349"/>
      <c r="AB133" s="340">
        <f t="shared" si="324"/>
        <v>0.21889967254172646</v>
      </c>
      <c r="AC133" s="340">
        <f t="shared" si="325"/>
        <v>4.9486415254992727E-3</v>
      </c>
      <c r="AD133" s="340">
        <f t="shared" si="326"/>
        <v>2.3347618049905056E-2</v>
      </c>
      <c r="AE133" s="340">
        <f t="shared" si="327"/>
        <v>1.971854174904028E-2</v>
      </c>
      <c r="AF133" s="340">
        <f t="shared" si="328"/>
        <v>5.3996051821243667E-2</v>
      </c>
      <c r="AG133" s="351">
        <f t="shared" si="329"/>
        <v>0.32091052568741474</v>
      </c>
      <c r="AH133" s="364">
        <f t="shared" si="330"/>
        <v>0</v>
      </c>
      <c r="AI133" s="364">
        <f t="shared" si="331"/>
        <v>0</v>
      </c>
      <c r="AJ133" s="364">
        <f t="shared" si="332"/>
        <v>0</v>
      </c>
      <c r="AK133" s="364">
        <f t="shared" si="333"/>
        <v>0</v>
      </c>
      <c r="AL133" s="364">
        <f t="shared" si="334"/>
        <v>0</v>
      </c>
      <c r="AM133" s="364">
        <f t="shared" si="335"/>
        <v>0</v>
      </c>
      <c r="AN133" s="364">
        <f t="shared" si="336"/>
        <v>0</v>
      </c>
      <c r="AO133" s="364">
        <f t="shared" si="337"/>
        <v>0</v>
      </c>
      <c r="AP133" s="364">
        <f t="shared" si="338"/>
        <v>0</v>
      </c>
      <c r="AQ133" s="364">
        <f t="shared" si="339"/>
        <v>0</v>
      </c>
      <c r="AR133" s="364">
        <f t="shared" si="340"/>
        <v>0</v>
      </c>
      <c r="AS133" s="364">
        <f t="shared" si="341"/>
        <v>0</v>
      </c>
      <c r="AT133" s="383">
        <f t="shared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>'JAP-5 Unitized Lighting Costs'!D$21</f>
        <v>1.1760549751009928E-2</v>
      </c>
      <c r="Q134" s="631">
        <f>'JAP-5 Unitized Lighting Costs'!$D$45</f>
        <v>1.6887239205766267</v>
      </c>
      <c r="R134" s="631">
        <f>'JAP-5 Unitized Lighting Costs'!D$74</f>
        <v>2.3347618049905056E-2</v>
      </c>
      <c r="S134" s="631">
        <f>'JAP-5 Unitized Lighting Costs'!$D$116</f>
        <v>6.9014896121640978</v>
      </c>
      <c r="T134" s="631">
        <f>'JAP-5 Unitized Lighting Costs'!$D$123</f>
        <v>5.3996051821243667E-2</v>
      </c>
      <c r="U134" s="417">
        <f t="shared" si="318"/>
        <v>16.080152632356874</v>
      </c>
      <c r="V134" s="417">
        <f t="shared" si="319"/>
        <v>0.33774478411532538</v>
      </c>
      <c r="W134" s="417">
        <f t="shared" si="320"/>
        <v>1.8386249214300232</v>
      </c>
      <c r="X134" s="417">
        <f t="shared" si="321"/>
        <v>1.5528351627369221</v>
      </c>
      <c r="Y134" s="417">
        <f t="shared" si="322"/>
        <v>4.252189080922939</v>
      </c>
      <c r="Z134" s="138">
        <f t="shared" si="323"/>
        <v>24.061546581562087</v>
      </c>
      <c r="AA134" s="349"/>
      <c r="AB134" s="340">
        <f t="shared" si="324"/>
        <v>0.20419241437913491</v>
      </c>
      <c r="AC134" s="340">
        <f t="shared" si="325"/>
        <v>4.2888226554327032E-3</v>
      </c>
      <c r="AD134" s="340">
        <f t="shared" si="326"/>
        <v>2.3347618049905056E-2</v>
      </c>
      <c r="AE134" s="340">
        <f t="shared" si="327"/>
        <v>1.971854174904028E-2</v>
      </c>
      <c r="AF134" s="340">
        <f t="shared" si="328"/>
        <v>5.3996051821243667E-2</v>
      </c>
      <c r="AG134" s="351">
        <f t="shared" si="329"/>
        <v>0.30554344865475663</v>
      </c>
      <c r="AH134" s="364">
        <f t="shared" si="330"/>
        <v>0</v>
      </c>
      <c r="AI134" s="364">
        <f t="shared" si="331"/>
        <v>0</v>
      </c>
      <c r="AJ134" s="364">
        <f t="shared" si="332"/>
        <v>0</v>
      </c>
      <c r="AK134" s="364">
        <f t="shared" si="333"/>
        <v>0</v>
      </c>
      <c r="AL134" s="364">
        <f t="shared" si="334"/>
        <v>0</v>
      </c>
      <c r="AM134" s="364">
        <f t="shared" si="335"/>
        <v>0</v>
      </c>
      <c r="AN134" s="364">
        <f t="shared" si="336"/>
        <v>0</v>
      </c>
      <c r="AO134" s="364">
        <f t="shared" si="337"/>
        <v>0</v>
      </c>
      <c r="AP134" s="364">
        <f t="shared" si="338"/>
        <v>0</v>
      </c>
      <c r="AQ134" s="364">
        <f t="shared" si="339"/>
        <v>0</v>
      </c>
      <c r="AR134" s="364">
        <f t="shared" si="340"/>
        <v>0</v>
      </c>
      <c r="AS134" s="364">
        <f t="shared" si="341"/>
        <v>0</v>
      </c>
      <c r="AT134" s="383">
        <f t="shared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>'JAP-5 Unitized Lighting Costs'!D$21</f>
        <v>1.1760549751009928E-2</v>
      </c>
      <c r="Q135" s="631">
        <f>'JAP-5 Unitized Lighting Costs'!$D$45</f>
        <v>1.6887239205766267</v>
      </c>
      <c r="R135" s="631">
        <f>'JAP-5 Unitized Lighting Costs'!D$74</f>
        <v>2.3347618049905056E-2</v>
      </c>
      <c r="S135" s="631">
        <f>'JAP-5 Unitized Lighting Costs'!$D$116</f>
        <v>6.9014896121640978</v>
      </c>
      <c r="T135" s="631">
        <f>'JAP-5 Unitized Lighting Costs'!$D$123</f>
        <v>5.3996051821243667E-2</v>
      </c>
      <c r="U135" s="417">
        <f t="shared" si="318"/>
        <v>17.220402613740916</v>
      </c>
      <c r="V135" s="417">
        <f t="shared" si="319"/>
        <v>0.33774478411532538</v>
      </c>
      <c r="W135" s="417">
        <f t="shared" si="320"/>
        <v>2.0837749109540264</v>
      </c>
      <c r="X135" s="417">
        <f t="shared" si="321"/>
        <v>1.759879851101845</v>
      </c>
      <c r="Y135" s="417">
        <f t="shared" si="322"/>
        <v>4.8191476250459973</v>
      </c>
      <c r="Z135" s="138">
        <f t="shared" si="323"/>
        <v>26.220949784958112</v>
      </c>
      <c r="AA135" s="349"/>
      <c r="AB135" s="340">
        <f t="shared" si="324"/>
        <v>0.19294568754891783</v>
      </c>
      <c r="AC135" s="340">
        <f t="shared" si="325"/>
        <v>3.7842552842053262E-3</v>
      </c>
      <c r="AD135" s="340">
        <f t="shared" si="326"/>
        <v>2.334761804990506E-2</v>
      </c>
      <c r="AE135" s="340">
        <f t="shared" si="327"/>
        <v>1.971854174904028E-2</v>
      </c>
      <c r="AF135" s="340">
        <f t="shared" si="328"/>
        <v>5.3996051821243667E-2</v>
      </c>
      <c r="AG135" s="351">
        <f t="shared" si="329"/>
        <v>0.29379215445331219</v>
      </c>
      <c r="AH135" s="364">
        <f t="shared" si="330"/>
        <v>0</v>
      </c>
      <c r="AI135" s="364">
        <f t="shared" si="331"/>
        <v>0</v>
      </c>
      <c r="AJ135" s="364">
        <f t="shared" si="332"/>
        <v>0</v>
      </c>
      <c r="AK135" s="364">
        <f t="shared" si="333"/>
        <v>0</v>
      </c>
      <c r="AL135" s="364">
        <f t="shared" si="334"/>
        <v>0</v>
      </c>
      <c r="AM135" s="364">
        <f t="shared" si="335"/>
        <v>0</v>
      </c>
      <c r="AN135" s="364">
        <f t="shared" si="336"/>
        <v>0</v>
      </c>
      <c r="AO135" s="364">
        <f t="shared" si="337"/>
        <v>0</v>
      </c>
      <c r="AP135" s="364">
        <f t="shared" si="338"/>
        <v>0</v>
      </c>
      <c r="AQ135" s="364">
        <f t="shared" si="339"/>
        <v>0</v>
      </c>
      <c r="AR135" s="364">
        <f t="shared" si="340"/>
        <v>0</v>
      </c>
      <c r="AS135" s="364">
        <f t="shared" si="341"/>
        <v>0</v>
      </c>
      <c r="AT135" s="383">
        <f t="shared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>'JAP-5 Unitized Lighting Costs'!D$21</f>
        <v>1.1760549751009928E-2</v>
      </c>
      <c r="Q136" s="631">
        <f>'JAP-5 Unitized Lighting Costs'!$D$45</f>
        <v>1.6887239205766267</v>
      </c>
      <c r="R136" s="631">
        <f>'JAP-5 Unitized Lighting Costs'!D$74</f>
        <v>2.3347618049905056E-2</v>
      </c>
      <c r="S136" s="631">
        <f>'JAP-5 Unitized Lighting Costs'!$D$116</f>
        <v>6.9014896121640978</v>
      </c>
      <c r="T136" s="631">
        <f>'JAP-5 Unitized Lighting Costs'!$D$123</f>
        <v>5.3996051821243667E-2</v>
      </c>
      <c r="U136" s="417">
        <f t="shared" si="318"/>
        <v>18.360652595124961</v>
      </c>
      <c r="V136" s="417">
        <f t="shared" si="319"/>
        <v>0.33774478411532538</v>
      </c>
      <c r="W136" s="417">
        <f t="shared" si="320"/>
        <v>2.3289249004780292</v>
      </c>
      <c r="X136" s="417">
        <f t="shared" si="321"/>
        <v>1.9669245394667678</v>
      </c>
      <c r="Y136" s="417">
        <f t="shared" si="322"/>
        <v>5.3861061691690555</v>
      </c>
      <c r="Z136" s="138">
        <f t="shared" si="323"/>
        <v>28.38035298835414</v>
      </c>
      <c r="AA136" s="349"/>
      <c r="AB136" s="340">
        <f t="shared" si="324"/>
        <v>0.184066692682957</v>
      </c>
      <c r="AC136" s="340">
        <f t="shared" si="325"/>
        <v>3.385912622710029E-3</v>
      </c>
      <c r="AD136" s="340">
        <f t="shared" si="326"/>
        <v>2.3347618049905056E-2</v>
      </c>
      <c r="AE136" s="340">
        <f t="shared" si="327"/>
        <v>1.971854174904028E-2</v>
      </c>
      <c r="AF136" s="340">
        <f t="shared" si="328"/>
        <v>5.3996051821243667E-2</v>
      </c>
      <c r="AG136" s="351">
        <f t="shared" si="329"/>
        <v>0.28451481692585606</v>
      </c>
      <c r="AH136" s="364">
        <f t="shared" si="330"/>
        <v>0</v>
      </c>
      <c r="AI136" s="364">
        <f t="shared" si="331"/>
        <v>0</v>
      </c>
      <c r="AJ136" s="364">
        <f t="shared" si="332"/>
        <v>0</v>
      </c>
      <c r="AK136" s="364">
        <f t="shared" si="333"/>
        <v>0</v>
      </c>
      <c r="AL136" s="364">
        <f t="shared" si="334"/>
        <v>0</v>
      </c>
      <c r="AM136" s="364">
        <f t="shared" si="335"/>
        <v>0</v>
      </c>
      <c r="AN136" s="364">
        <f t="shared" si="336"/>
        <v>0</v>
      </c>
      <c r="AO136" s="364">
        <f t="shared" si="337"/>
        <v>0</v>
      </c>
      <c r="AP136" s="364">
        <f t="shared" si="338"/>
        <v>0</v>
      </c>
      <c r="AQ136" s="364">
        <f t="shared" si="339"/>
        <v>0</v>
      </c>
      <c r="AR136" s="364">
        <f t="shared" si="340"/>
        <v>0</v>
      </c>
      <c r="AS136" s="364">
        <f t="shared" si="341"/>
        <v>0</v>
      </c>
      <c r="AT136" s="383">
        <f t="shared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>'JAP-5 Unitized Lighting Costs'!D$21</f>
        <v>1.1760549751009928E-2</v>
      </c>
      <c r="Q138" s="631">
        <f>'JAP-5 Unitized Lighting Costs'!$D$45</f>
        <v>1.6887239205766267</v>
      </c>
      <c r="R138" s="631">
        <f>'JAP-5 Unitized Lighting Costs'!D$74</f>
        <v>2.3347618049905056E-2</v>
      </c>
      <c r="S138" s="631">
        <f>'JAP-5 Unitized Lighting Costs'!$D$116</f>
        <v>6.9014896121640978</v>
      </c>
      <c r="T138" s="631">
        <f>'JAP-5 Unitized Lighting Costs'!$D$123</f>
        <v>5.3996051821243667E-2</v>
      </c>
      <c r="U138" s="417">
        <f t="shared" ref="U138:U143" si="347">IF(F138="Company", H138*P138, 0)</f>
        <v>10.235676870293981</v>
      </c>
      <c r="V138" s="417">
        <f t="shared" ref="V138:V143" si="348">IF(I138="yes", J138*Q138, 0)</f>
        <v>1.6887239205766267</v>
      </c>
      <c r="W138" s="417">
        <f t="shared" ref="W138:W143" si="349">R138*O138</f>
        <v>0.5720166422226739</v>
      </c>
      <c r="X138" s="417">
        <f t="shared" ref="X138:X143" si="350">E138*S138/1000</f>
        <v>0.48310427285148683</v>
      </c>
      <c r="Y138" s="417">
        <f t="shared" ref="Y138:Y143" si="351">O138*T138</f>
        <v>1.3229032696204699</v>
      </c>
      <c r="Z138" s="138">
        <f t="shared" ref="Z138:Z143" si="352">SUM(U138:Y138)</f>
        <v>14.302424975565238</v>
      </c>
      <c r="AA138" s="349"/>
      <c r="AB138" s="340">
        <f t="shared" ref="AB138:AB143" si="353">IFERROR(U138/O138,0)</f>
        <v>0.4177827293997543</v>
      </c>
      <c r="AC138" s="340">
        <f t="shared" ref="AC138:AC143" si="354">IFERROR(V138/O138,0)</f>
        <v>6.89275069623113E-2</v>
      </c>
      <c r="AD138" s="340">
        <f t="shared" ref="AD138:AD143" si="355">IFERROR(W138/O138,0)</f>
        <v>2.3347618049905056E-2</v>
      </c>
      <c r="AE138" s="340">
        <f t="shared" ref="AE138:AE143" si="356">IFERROR(X138/O138,0)</f>
        <v>1.971854174904028E-2</v>
      </c>
      <c r="AF138" s="340">
        <f t="shared" ref="AF138:AF143" si="357">IFERROR(Y138/O138,0)</f>
        <v>5.3996051821243667E-2</v>
      </c>
      <c r="AG138" s="351">
        <f t="shared" ref="AG138:AG143" si="358">SUM(AB138:AF138)</f>
        <v>0.58377244798225469</v>
      </c>
      <c r="AH138" s="364">
        <f t="shared" ref="AH138:AH143" si="359">(U138*$G138)</f>
        <v>585.13952775180587</v>
      </c>
      <c r="AI138" s="364">
        <f t="shared" ref="AI138:AI143" si="360">(V138*$G138)</f>
        <v>96.53871745963049</v>
      </c>
      <c r="AJ138" s="364">
        <f t="shared" ref="AJ138:AJ143" si="361">(W138*$G138)</f>
        <v>32.700284713729523</v>
      </c>
      <c r="AK138" s="364">
        <f t="shared" ref="AK138:AK143" si="362">(X138*$G138)</f>
        <v>27.617460931343331</v>
      </c>
      <c r="AL138" s="364">
        <f t="shared" ref="AL138:AL143" si="363">(Y138*$G138)</f>
        <v>75.625970246636854</v>
      </c>
      <c r="AM138" s="364">
        <f t="shared" ref="AM138:AM143" si="364">SUM(AH138:AL138)</f>
        <v>817.62196110314596</v>
      </c>
      <c r="AN138" s="364">
        <f t="shared" ref="AN138:AS143" si="365">AH138*12</f>
        <v>7021.6743330216705</v>
      </c>
      <c r="AO138" s="364">
        <f t="shared" si="365"/>
        <v>1158.4646095155658</v>
      </c>
      <c r="AP138" s="364">
        <f t="shared" si="365"/>
        <v>392.40341656475425</v>
      </c>
      <c r="AQ138" s="364">
        <f t="shared" si="365"/>
        <v>331.40953117611997</v>
      </c>
      <c r="AR138" s="364">
        <f t="shared" si="365"/>
        <v>907.51164295964224</v>
      </c>
      <c r="AS138" s="364">
        <f t="shared" si="365"/>
        <v>9811.4635332377511</v>
      </c>
      <c r="AT138" s="383">
        <f t="shared" ref="AT138:AT143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>'JAP-5 Unitized Lighting Costs'!D$21</f>
        <v>1.1760549751009928E-2</v>
      </c>
      <c r="Q139" s="631">
        <f>'JAP-5 Unitized Lighting Costs'!$D$45</f>
        <v>1.6887239205766267</v>
      </c>
      <c r="R139" s="631">
        <f>'JAP-5 Unitized Lighting Costs'!D$74</f>
        <v>2.3347618049905056E-2</v>
      </c>
      <c r="S139" s="631">
        <f>'JAP-5 Unitized Lighting Costs'!$D$116</f>
        <v>6.9014896121640978</v>
      </c>
      <c r="T139" s="631">
        <f>'JAP-5 Unitized Lighting Costs'!$D$123</f>
        <v>5.3996051821243667E-2</v>
      </c>
      <c r="U139" s="417">
        <f t="shared" si="347"/>
        <v>9.6558817675691913</v>
      </c>
      <c r="V139" s="417">
        <f t="shared" si="348"/>
        <v>1.6887239205766267</v>
      </c>
      <c r="W139" s="417">
        <f t="shared" si="349"/>
        <v>0.81716663174667692</v>
      </c>
      <c r="X139" s="417">
        <f t="shared" si="350"/>
        <v>0.69014896121640978</v>
      </c>
      <c r="Y139" s="417">
        <f t="shared" si="351"/>
        <v>1.8898618137435284</v>
      </c>
      <c r="Z139" s="138">
        <f t="shared" si="352"/>
        <v>14.741783094852433</v>
      </c>
      <c r="AA139" s="349"/>
      <c r="AB139" s="340">
        <f t="shared" si="353"/>
        <v>0.27588233621626262</v>
      </c>
      <c r="AC139" s="340">
        <f t="shared" si="354"/>
        <v>4.8249254873617906E-2</v>
      </c>
      <c r="AD139" s="340">
        <f t="shared" si="355"/>
        <v>2.3347618049905056E-2</v>
      </c>
      <c r="AE139" s="340">
        <f t="shared" si="356"/>
        <v>1.971854174904028E-2</v>
      </c>
      <c r="AF139" s="340">
        <f t="shared" si="357"/>
        <v>5.3996051821243667E-2</v>
      </c>
      <c r="AG139" s="351">
        <f t="shared" si="358"/>
        <v>0.42119380271006956</v>
      </c>
      <c r="AH139" s="364">
        <f t="shared" si="359"/>
        <v>71.614456442804837</v>
      </c>
      <c r="AI139" s="364">
        <f t="shared" si="360"/>
        <v>12.524702410943314</v>
      </c>
      <c r="AJ139" s="364">
        <f t="shared" si="361"/>
        <v>6.0606525187878537</v>
      </c>
      <c r="AK139" s="364">
        <f t="shared" si="362"/>
        <v>5.1186047956883725</v>
      </c>
      <c r="AL139" s="364">
        <f t="shared" si="363"/>
        <v>14.016475118597835</v>
      </c>
      <c r="AM139" s="364">
        <f t="shared" si="364"/>
        <v>109.33489128682221</v>
      </c>
      <c r="AN139" s="364">
        <f t="shared" si="365"/>
        <v>859.37347731365799</v>
      </c>
      <c r="AO139" s="364">
        <f t="shared" si="365"/>
        <v>150.29642893131978</v>
      </c>
      <c r="AP139" s="364">
        <f t="shared" si="365"/>
        <v>72.727830225454241</v>
      </c>
      <c r="AQ139" s="364">
        <f t="shared" si="365"/>
        <v>61.423257548260466</v>
      </c>
      <c r="AR139" s="364">
        <f t="shared" si="365"/>
        <v>168.19770142317401</v>
      </c>
      <c r="AS139" s="364">
        <f t="shared" si="365"/>
        <v>1312.0186954418666</v>
      </c>
      <c r="AT139" s="383">
        <f t="shared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>'JAP-5 Unitized Lighting Costs'!D$21</f>
        <v>1.1760549751009928E-2</v>
      </c>
      <c r="Q140" s="631">
        <f>'JAP-5 Unitized Lighting Costs'!$D$45</f>
        <v>1.6887239205766267</v>
      </c>
      <c r="R140" s="631">
        <f>'JAP-5 Unitized Lighting Costs'!D$74</f>
        <v>2.3347618049905056E-2</v>
      </c>
      <c r="S140" s="631">
        <f>'JAP-5 Unitized Lighting Costs'!$D$116</f>
        <v>6.9014896121640978</v>
      </c>
      <c r="T140" s="631">
        <f>'JAP-5 Unitized Lighting Costs'!$D$123</f>
        <v>5.3996051821243667E-2</v>
      </c>
      <c r="U140" s="417">
        <f t="shared" si="347"/>
        <v>9.6718761152305639</v>
      </c>
      <c r="V140" s="417">
        <f t="shared" si="348"/>
        <v>1.6887239205766267</v>
      </c>
      <c r="W140" s="417">
        <f t="shared" si="349"/>
        <v>1.2257499476200155</v>
      </c>
      <c r="X140" s="417">
        <f t="shared" si="350"/>
        <v>1.0352234418246147</v>
      </c>
      <c r="Y140" s="417">
        <f t="shared" si="351"/>
        <v>2.8347927206152925</v>
      </c>
      <c r="Z140" s="138">
        <f t="shared" si="352"/>
        <v>16.456366145867111</v>
      </c>
      <c r="AA140" s="349"/>
      <c r="AB140" s="340">
        <f t="shared" si="353"/>
        <v>0.1842262117186774</v>
      </c>
      <c r="AC140" s="340">
        <f t="shared" si="354"/>
        <v>3.2166169915745273E-2</v>
      </c>
      <c r="AD140" s="340">
        <f t="shared" si="355"/>
        <v>2.3347618049905056E-2</v>
      </c>
      <c r="AE140" s="340">
        <f t="shared" si="356"/>
        <v>1.971854174904028E-2</v>
      </c>
      <c r="AF140" s="340">
        <f t="shared" si="357"/>
        <v>5.3996051821243667E-2</v>
      </c>
      <c r="AG140" s="351">
        <f t="shared" si="358"/>
        <v>0.31345459325461167</v>
      </c>
      <c r="AH140" s="364">
        <f t="shared" si="359"/>
        <v>1607.143414480812</v>
      </c>
      <c r="AI140" s="364">
        <f t="shared" si="360"/>
        <v>280.60962480248276</v>
      </c>
      <c r="AJ140" s="364">
        <f t="shared" si="361"/>
        <v>203.67878296285923</v>
      </c>
      <c r="AK140" s="364">
        <f t="shared" si="362"/>
        <v>172.01962858319013</v>
      </c>
      <c r="AL140" s="364">
        <f t="shared" si="363"/>
        <v>471.04805707557443</v>
      </c>
      <c r="AM140" s="364">
        <f t="shared" si="364"/>
        <v>2734.4995079049186</v>
      </c>
      <c r="AN140" s="364">
        <f t="shared" si="365"/>
        <v>19285.720973769745</v>
      </c>
      <c r="AO140" s="364">
        <f t="shared" si="365"/>
        <v>3367.3154976297928</v>
      </c>
      <c r="AP140" s="364">
        <f t="shared" si="365"/>
        <v>2444.1453955543107</v>
      </c>
      <c r="AQ140" s="364">
        <f t="shared" si="365"/>
        <v>2064.2355429982817</v>
      </c>
      <c r="AR140" s="364">
        <f t="shared" si="365"/>
        <v>5652.5766849068932</v>
      </c>
      <c r="AS140" s="364">
        <f t="shared" si="365"/>
        <v>32813.994094859023</v>
      </c>
      <c r="AT140" s="383">
        <f t="shared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>'JAP-5 Unitized Lighting Costs'!D$21</f>
        <v>1.1760549751009928E-2</v>
      </c>
      <c r="Q141" s="631">
        <f>'JAP-5 Unitized Lighting Costs'!$D$45</f>
        <v>1.6887239205766267</v>
      </c>
      <c r="R141" s="631">
        <f>'JAP-5 Unitized Lighting Costs'!D$74</f>
        <v>2.3347618049905056E-2</v>
      </c>
      <c r="S141" s="631">
        <f>'JAP-5 Unitized Lighting Costs'!$D$116</f>
        <v>6.9014896121640978</v>
      </c>
      <c r="T141" s="631">
        <f>'JAP-5 Unitized Lighting Costs'!$D$123</f>
        <v>5.3996051821243667E-2</v>
      </c>
      <c r="U141" s="417">
        <f t="shared" si="347"/>
        <v>10.220035339125138</v>
      </c>
      <c r="V141" s="417">
        <f t="shared" si="348"/>
        <v>1.6887239205766267</v>
      </c>
      <c r="W141" s="417">
        <f t="shared" si="349"/>
        <v>1.6343332634933538</v>
      </c>
      <c r="X141" s="417">
        <f t="shared" si="350"/>
        <v>1.3802979224328196</v>
      </c>
      <c r="Y141" s="417">
        <f t="shared" si="351"/>
        <v>3.7797236274870567</v>
      </c>
      <c r="Z141" s="138">
        <f t="shared" si="352"/>
        <v>18.703114073114996</v>
      </c>
      <c r="AA141" s="349"/>
      <c r="AB141" s="340">
        <f t="shared" si="353"/>
        <v>0.14600050484464483</v>
      </c>
      <c r="AC141" s="340">
        <f t="shared" si="354"/>
        <v>2.4124627436808953E-2</v>
      </c>
      <c r="AD141" s="340">
        <f t="shared" si="355"/>
        <v>2.3347618049905056E-2</v>
      </c>
      <c r="AE141" s="340">
        <f t="shared" si="356"/>
        <v>1.971854174904028E-2</v>
      </c>
      <c r="AF141" s="340">
        <f t="shared" si="357"/>
        <v>5.3996051821243667E-2</v>
      </c>
      <c r="AG141" s="351">
        <f t="shared" si="358"/>
        <v>0.26718734390164278</v>
      </c>
      <c r="AH141" s="364">
        <f t="shared" si="359"/>
        <v>2916.9684197086335</v>
      </c>
      <c r="AI141" s="364">
        <f t="shared" si="360"/>
        <v>481.98995233124555</v>
      </c>
      <c r="AJ141" s="364">
        <f t="shared" si="361"/>
        <v>466.46595228872809</v>
      </c>
      <c r="AK141" s="364">
        <f t="shared" si="362"/>
        <v>393.96003202770061</v>
      </c>
      <c r="AL141" s="364">
        <f t="shared" si="363"/>
        <v>1078.7961186785974</v>
      </c>
      <c r="AM141" s="364">
        <f t="shared" si="364"/>
        <v>5338.1804750349056</v>
      </c>
      <c r="AN141" s="364">
        <f t="shared" si="365"/>
        <v>35003.621036503602</v>
      </c>
      <c r="AO141" s="364">
        <f t="shared" si="365"/>
        <v>5783.8794279749463</v>
      </c>
      <c r="AP141" s="364">
        <f t="shared" si="365"/>
        <v>5597.5914274647366</v>
      </c>
      <c r="AQ141" s="364">
        <f t="shared" si="365"/>
        <v>4727.520384332407</v>
      </c>
      <c r="AR141" s="364">
        <f t="shared" si="365"/>
        <v>12945.553424143169</v>
      </c>
      <c r="AS141" s="364">
        <f t="shared" si="365"/>
        <v>64058.165700418867</v>
      </c>
      <c r="AT141" s="383">
        <f t="shared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>'JAP-5 Unitized Lighting Costs'!D$21</f>
        <v>1.1760549751009928E-2</v>
      </c>
      <c r="Q142" s="631">
        <f>'JAP-5 Unitized Lighting Costs'!$D$45</f>
        <v>1.6887239205766267</v>
      </c>
      <c r="R142" s="631">
        <f>'JAP-5 Unitized Lighting Costs'!D$74</f>
        <v>2.3347618049905056E-2</v>
      </c>
      <c r="S142" s="631">
        <f>'JAP-5 Unitized Lighting Costs'!$D$116</f>
        <v>6.9014896121640978</v>
      </c>
      <c r="T142" s="631">
        <f>'JAP-5 Unitized Lighting Costs'!$D$123</f>
        <v>5.3996051821243667E-2</v>
      </c>
      <c r="U142" s="417">
        <f t="shared" si="347"/>
        <v>10.398442878847957</v>
      </c>
      <c r="V142" s="417">
        <f t="shared" si="348"/>
        <v>1.6887239205766267</v>
      </c>
      <c r="W142" s="417">
        <f t="shared" si="349"/>
        <v>2.0429165793666924</v>
      </c>
      <c r="X142" s="417">
        <f t="shared" si="350"/>
        <v>1.7253724030410245</v>
      </c>
      <c r="Y142" s="417">
        <f t="shared" si="351"/>
        <v>4.7246545343588204</v>
      </c>
      <c r="Z142" s="138">
        <f t="shared" si="352"/>
        <v>20.580110316191121</v>
      </c>
      <c r="AA142" s="349"/>
      <c r="AB142" s="340">
        <f t="shared" si="353"/>
        <v>0.1188393471868338</v>
      </c>
      <c r="AC142" s="340">
        <f t="shared" si="354"/>
        <v>1.9299701949447162E-2</v>
      </c>
      <c r="AD142" s="340">
        <f t="shared" si="355"/>
        <v>2.3347618049905056E-2</v>
      </c>
      <c r="AE142" s="340">
        <f t="shared" si="356"/>
        <v>1.971854174904028E-2</v>
      </c>
      <c r="AF142" s="340">
        <f t="shared" si="357"/>
        <v>5.399605182124366E-2</v>
      </c>
      <c r="AG142" s="351">
        <f t="shared" si="358"/>
        <v>0.23520126075646997</v>
      </c>
      <c r="AH142" s="364">
        <f t="shared" si="359"/>
        <v>406.40580918164102</v>
      </c>
      <c r="AI142" s="364">
        <f t="shared" si="360"/>
        <v>66.000959895869826</v>
      </c>
      <c r="AJ142" s="364">
        <f t="shared" si="361"/>
        <v>79.843989643581565</v>
      </c>
      <c r="AK142" s="364">
        <f t="shared" si="362"/>
        <v>67.433304752186714</v>
      </c>
      <c r="AL142" s="364">
        <f t="shared" si="363"/>
        <v>184.65524805119057</v>
      </c>
      <c r="AM142" s="364">
        <f t="shared" si="364"/>
        <v>804.33931152446974</v>
      </c>
      <c r="AN142" s="364">
        <f t="shared" si="365"/>
        <v>4876.8697101796924</v>
      </c>
      <c r="AO142" s="364">
        <f t="shared" si="365"/>
        <v>792.01151875043797</v>
      </c>
      <c r="AP142" s="364">
        <f t="shared" si="365"/>
        <v>958.12787572297884</v>
      </c>
      <c r="AQ142" s="364">
        <f t="shared" si="365"/>
        <v>809.19965702624063</v>
      </c>
      <c r="AR142" s="364">
        <f t="shared" si="365"/>
        <v>2215.8629766142867</v>
      </c>
      <c r="AS142" s="364">
        <f t="shared" si="365"/>
        <v>9652.0717382936364</v>
      </c>
      <c r="AT142" s="383">
        <f t="shared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>'JAP-5 Unitized Lighting Costs'!D$21</f>
        <v>1.1760549751009928E-2</v>
      </c>
      <c r="Q143" s="631">
        <f>'JAP-5 Unitized Lighting Costs'!$D$45</f>
        <v>1.6887239205766267</v>
      </c>
      <c r="R143" s="631">
        <f>'JAP-5 Unitized Lighting Costs'!D$74</f>
        <v>2.3347618049905056E-2</v>
      </c>
      <c r="S143" s="631">
        <f>'JAP-5 Unitized Lighting Costs'!$D$116</f>
        <v>6.9014896121640978</v>
      </c>
      <c r="T143" s="631">
        <f>'JAP-5 Unitized Lighting Costs'!$D$123</f>
        <v>5.3996051821243667E-2</v>
      </c>
      <c r="U143" s="417">
        <f t="shared" si="347"/>
        <v>11.580142917829436</v>
      </c>
      <c r="V143" s="417">
        <f t="shared" si="348"/>
        <v>1.6887239205766267</v>
      </c>
      <c r="W143" s="417">
        <f t="shared" si="349"/>
        <v>3.2686665269867077</v>
      </c>
      <c r="X143" s="417">
        <f t="shared" si="350"/>
        <v>2.7605958448656391</v>
      </c>
      <c r="Y143" s="417">
        <f t="shared" si="351"/>
        <v>7.5594472549741134</v>
      </c>
      <c r="Z143" s="138">
        <f t="shared" si="352"/>
        <v>26.857576465232523</v>
      </c>
      <c r="AA143" s="349"/>
      <c r="AB143" s="340">
        <f t="shared" si="353"/>
        <v>8.2715306555924545E-2</v>
      </c>
      <c r="AC143" s="340">
        <f t="shared" si="354"/>
        <v>1.2062313718404476E-2</v>
      </c>
      <c r="AD143" s="340">
        <f t="shared" si="355"/>
        <v>2.3347618049905056E-2</v>
      </c>
      <c r="AE143" s="340">
        <f t="shared" si="356"/>
        <v>1.971854174904028E-2</v>
      </c>
      <c r="AF143" s="340">
        <f t="shared" si="357"/>
        <v>5.3996051821243667E-2</v>
      </c>
      <c r="AG143" s="351">
        <f t="shared" si="358"/>
        <v>0.19183983189451803</v>
      </c>
      <c r="AH143" s="364">
        <f t="shared" si="359"/>
        <v>4388.8741658573563</v>
      </c>
      <c r="AI143" s="364">
        <f t="shared" si="360"/>
        <v>640.02636589854148</v>
      </c>
      <c r="AJ143" s="364">
        <f t="shared" si="361"/>
        <v>1238.8246137279623</v>
      </c>
      <c r="AK143" s="364">
        <f t="shared" si="362"/>
        <v>1046.2658252040771</v>
      </c>
      <c r="AL143" s="364">
        <f t="shared" si="363"/>
        <v>2865.030509635189</v>
      </c>
      <c r="AM143" s="364">
        <f t="shared" si="364"/>
        <v>10179.021480323127</v>
      </c>
      <c r="AN143" s="364">
        <f t="shared" si="365"/>
        <v>52666.489990288275</v>
      </c>
      <c r="AO143" s="364">
        <f t="shared" si="365"/>
        <v>7680.3163907824983</v>
      </c>
      <c r="AP143" s="364">
        <f t="shared" si="365"/>
        <v>14865.895364735548</v>
      </c>
      <c r="AQ143" s="364">
        <f t="shared" si="365"/>
        <v>12555.189902448925</v>
      </c>
      <c r="AR143" s="364">
        <f t="shared" si="365"/>
        <v>34380.366115622266</v>
      </c>
      <c r="AS143" s="364">
        <f t="shared" si="365"/>
        <v>122148.25776387751</v>
      </c>
      <c r="AT143" s="383">
        <f t="shared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>'JAP-5 Unitized Lighting Costs'!D$21</f>
        <v>1.1760549751009928E-2</v>
      </c>
      <c r="Q145" s="631">
        <f>'JAP-5 Unitized Lighting Costs'!$D$45</f>
        <v>1.6887239205766267</v>
      </c>
      <c r="R145" s="631">
        <f>'JAP-5 Unitized Lighting Costs'!D$74</f>
        <v>2.3347618049905056E-2</v>
      </c>
      <c r="S145" s="631">
        <f>'JAP-5 Unitized Lighting Costs'!$D$116</f>
        <v>6.9014896121640978</v>
      </c>
      <c r="T145" s="631">
        <f>'JAP-5 Unitized Lighting Costs'!$D$123</f>
        <v>5.3996051821243667E-2</v>
      </c>
      <c r="U145" s="417">
        <f>IF(F145="Company", H145*P145, 0)</f>
        <v>9.6558817675691913</v>
      </c>
      <c r="V145" s="417">
        <f>IF(I145="yes", J145*Q145, 0)</f>
        <v>1.6887239205766267</v>
      </c>
      <c r="W145" s="417">
        <f>R145*O145</f>
        <v>0.81716663174667692</v>
      </c>
      <c r="X145" s="417">
        <f>E145*S145/1000</f>
        <v>0.69014896121640978</v>
      </c>
      <c r="Y145" s="417">
        <f>O145*T145</f>
        <v>1.8898618137435284</v>
      </c>
      <c r="Z145" s="138">
        <f>SUM(U145:Y145)</f>
        <v>14.741783094852433</v>
      </c>
      <c r="AA145" s="349"/>
      <c r="AB145" s="340">
        <f>IFERROR(U145/O145,0)</f>
        <v>0.27588233621626262</v>
      </c>
      <c r="AC145" s="340">
        <f>IFERROR(V145/O145,0)</f>
        <v>4.8249254873617906E-2</v>
      </c>
      <c r="AD145" s="340">
        <f>IFERROR(W145/O145,0)</f>
        <v>2.3347618049905056E-2</v>
      </c>
      <c r="AE145" s="340">
        <f>IFERROR(X145/O145,0)</f>
        <v>1.971854174904028E-2</v>
      </c>
      <c r="AF145" s="340">
        <f>IFERROR(Y145/O145,0)</f>
        <v>5.3996051821243667E-2</v>
      </c>
      <c r="AG145" s="351">
        <f>SUM(AB145:AF145)</f>
        <v>0.42119380271006956</v>
      </c>
      <c r="AH145" s="364">
        <f t="shared" ref="AH145:AL149" si="367">(U145*$G145)</f>
        <v>10.460538581533291</v>
      </c>
      <c r="AI145" s="364">
        <f t="shared" si="367"/>
        <v>1.8294509139580122</v>
      </c>
      <c r="AJ145" s="364">
        <f t="shared" si="367"/>
        <v>0.88526385105889993</v>
      </c>
      <c r="AK145" s="364">
        <f t="shared" si="367"/>
        <v>0.7476613746511106</v>
      </c>
      <c r="AL145" s="364">
        <f t="shared" si="367"/>
        <v>2.0473502982221556</v>
      </c>
      <c r="AM145" s="364">
        <f>SUM(AH145:AL145)</f>
        <v>15.97026501942347</v>
      </c>
      <c r="AN145" s="364">
        <f t="shared" ref="AN145:AS149" si="368">AH145*12</f>
        <v>125.52646297839948</v>
      </c>
      <c r="AO145" s="364">
        <f t="shared" si="368"/>
        <v>21.953410967496147</v>
      </c>
      <c r="AP145" s="364">
        <f t="shared" si="368"/>
        <v>10.623166212706799</v>
      </c>
      <c r="AQ145" s="364">
        <f t="shared" si="368"/>
        <v>8.9719364958133276</v>
      </c>
      <c r="AR145" s="364">
        <f t="shared" si="368"/>
        <v>24.568203578665866</v>
      </c>
      <c r="AS145" s="364">
        <f t="shared" si="368"/>
        <v>191.64318023308164</v>
      </c>
      <c r="AT145" s="383">
        <f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>'JAP-5 Unitized Lighting Costs'!D$21</f>
        <v>1.1760549751009928E-2</v>
      </c>
      <c r="Q146" s="631">
        <f>'JAP-5 Unitized Lighting Costs'!$D$45</f>
        <v>1.6887239205766267</v>
      </c>
      <c r="R146" s="631">
        <f>'JAP-5 Unitized Lighting Costs'!D$74</f>
        <v>2.3347618049905056E-2</v>
      </c>
      <c r="S146" s="631">
        <f>'JAP-5 Unitized Lighting Costs'!$D$116</f>
        <v>6.9014896121640978</v>
      </c>
      <c r="T146" s="631">
        <f>'JAP-5 Unitized Lighting Costs'!$D$123</f>
        <v>5.3996051821243667E-2</v>
      </c>
      <c r="U146" s="417">
        <f>IF(F146="Company", H146*P146, 0)</f>
        <v>9.6718761152305639</v>
      </c>
      <c r="V146" s="417">
        <f>IF(I146="yes", J146*Q146, 0)</f>
        <v>1.6887239205766267</v>
      </c>
      <c r="W146" s="417">
        <f>R146*O146</f>
        <v>1.2257499476200155</v>
      </c>
      <c r="X146" s="417">
        <f>E146*S146/1000</f>
        <v>1.0352234418246147</v>
      </c>
      <c r="Y146" s="417">
        <f>O146*T146</f>
        <v>2.8347927206152925</v>
      </c>
      <c r="Z146" s="138">
        <f>SUM(U146:Y146)</f>
        <v>16.456366145867111</v>
      </c>
      <c r="AA146" s="349"/>
      <c r="AB146" s="340">
        <f>IFERROR(U146/O146,0)</f>
        <v>0.1842262117186774</v>
      </c>
      <c r="AC146" s="340">
        <f>IFERROR(V146/O146,0)</f>
        <v>3.2166169915745273E-2</v>
      </c>
      <c r="AD146" s="340">
        <f>IFERROR(W146/O146,0)</f>
        <v>2.3347618049905056E-2</v>
      </c>
      <c r="AE146" s="340">
        <f>IFERROR(X146/O146,0)</f>
        <v>1.971854174904028E-2</v>
      </c>
      <c r="AF146" s="340">
        <f>IFERROR(Y146/O146,0)</f>
        <v>5.3996051821243667E-2</v>
      </c>
      <c r="AG146" s="351">
        <f>SUM(AB146:AF146)</f>
        <v>0.31345459325461167</v>
      </c>
      <c r="AH146" s="364">
        <f t="shared" si="367"/>
        <v>193.43752230461126</v>
      </c>
      <c r="AI146" s="364">
        <f t="shared" si="367"/>
        <v>33.774478411532534</v>
      </c>
      <c r="AJ146" s="364">
        <f t="shared" si="367"/>
        <v>24.514998952400312</v>
      </c>
      <c r="AK146" s="364">
        <f t="shared" si="367"/>
        <v>20.704468836492293</v>
      </c>
      <c r="AL146" s="364">
        <f t="shared" si="367"/>
        <v>56.695854412305849</v>
      </c>
      <c r="AM146" s="364">
        <f>SUM(AH146:AL146)</f>
        <v>329.12732291734221</v>
      </c>
      <c r="AN146" s="364">
        <f t="shared" si="368"/>
        <v>2321.2502676553349</v>
      </c>
      <c r="AO146" s="364">
        <f t="shared" si="368"/>
        <v>405.29374093839044</v>
      </c>
      <c r="AP146" s="364">
        <f t="shared" si="368"/>
        <v>294.17998742880377</v>
      </c>
      <c r="AQ146" s="364">
        <f t="shared" si="368"/>
        <v>248.4536260379075</v>
      </c>
      <c r="AR146" s="364">
        <f t="shared" si="368"/>
        <v>680.35025294767024</v>
      </c>
      <c r="AS146" s="364">
        <f t="shared" si="368"/>
        <v>3949.5278750081065</v>
      </c>
      <c r="AT146" s="383">
        <f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>'JAP-5 Unitized Lighting Costs'!D$21</f>
        <v>1.1760549751009928E-2</v>
      </c>
      <c r="Q147" s="631">
        <f>'JAP-5 Unitized Lighting Costs'!$D$45</f>
        <v>1.6887239205766267</v>
      </c>
      <c r="R147" s="631">
        <f>'JAP-5 Unitized Lighting Costs'!D$74</f>
        <v>2.3347618049905056E-2</v>
      </c>
      <c r="S147" s="631">
        <f>'JAP-5 Unitized Lighting Costs'!$D$116</f>
        <v>6.9014896121640978</v>
      </c>
      <c r="T147" s="631">
        <f>'JAP-5 Unitized Lighting Costs'!$D$123</f>
        <v>5.3996051821243667E-2</v>
      </c>
      <c r="U147" s="417">
        <f>IF(F147="Company", H147*P147, 0)</f>
        <v>10.220035339125138</v>
      </c>
      <c r="V147" s="417">
        <f>IF(I147="yes", J147*Q147, 0)</f>
        <v>1.6887239205766267</v>
      </c>
      <c r="W147" s="417">
        <f>R147*O147</f>
        <v>1.6343332634933538</v>
      </c>
      <c r="X147" s="417">
        <f>E147*S147/1000</f>
        <v>1.3802979224328196</v>
      </c>
      <c r="Y147" s="417">
        <f>O147*T147</f>
        <v>3.7797236274870567</v>
      </c>
      <c r="Z147" s="138">
        <f>SUM(U147:Y147)</f>
        <v>18.703114073114996</v>
      </c>
      <c r="AA147" s="349"/>
      <c r="AB147" s="340">
        <f>IFERROR(U147/O147,0)</f>
        <v>0.14600050484464483</v>
      </c>
      <c r="AC147" s="340">
        <f>IFERROR(V147/O147,0)</f>
        <v>2.4124627436808953E-2</v>
      </c>
      <c r="AD147" s="340">
        <f>IFERROR(W147/O147,0)</f>
        <v>2.3347618049905056E-2</v>
      </c>
      <c r="AE147" s="340">
        <f>IFERROR(X147/O147,0)</f>
        <v>1.971854174904028E-2</v>
      </c>
      <c r="AF147" s="340">
        <f>IFERROR(Y147/O147,0)</f>
        <v>5.3996051821243667E-2</v>
      </c>
      <c r="AG147" s="351">
        <f>SUM(AB147:AF147)</f>
        <v>0.26718734390164278</v>
      </c>
      <c r="AH147" s="364">
        <f t="shared" si="367"/>
        <v>132.86045940862678</v>
      </c>
      <c r="AI147" s="364">
        <f t="shared" si="367"/>
        <v>21.953410967496147</v>
      </c>
      <c r="AJ147" s="364">
        <f t="shared" si="367"/>
        <v>21.246332425413598</v>
      </c>
      <c r="AK147" s="364">
        <f t="shared" si="367"/>
        <v>17.943872991626655</v>
      </c>
      <c r="AL147" s="364">
        <f t="shared" si="367"/>
        <v>49.136407157331739</v>
      </c>
      <c r="AM147" s="364">
        <f>SUM(AH147:AL147)</f>
        <v>243.14048295049494</v>
      </c>
      <c r="AN147" s="364">
        <f t="shared" si="368"/>
        <v>1594.3255129035215</v>
      </c>
      <c r="AO147" s="364">
        <f t="shared" si="368"/>
        <v>263.44093160995374</v>
      </c>
      <c r="AP147" s="364">
        <f t="shared" si="368"/>
        <v>254.95598910496318</v>
      </c>
      <c r="AQ147" s="364">
        <f t="shared" si="368"/>
        <v>215.32647589951986</v>
      </c>
      <c r="AR147" s="364">
        <f t="shared" si="368"/>
        <v>589.63688588798084</v>
      </c>
      <c r="AS147" s="364">
        <f t="shared" si="368"/>
        <v>2917.6857954059392</v>
      </c>
      <c r="AT147" s="383">
        <f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>'JAP-5 Unitized Lighting Costs'!D$21</f>
        <v>1.1760549751009928E-2</v>
      </c>
      <c r="Q148" s="631">
        <f>'JAP-5 Unitized Lighting Costs'!$D$45</f>
        <v>1.6887239205766267</v>
      </c>
      <c r="R148" s="631">
        <f>'JAP-5 Unitized Lighting Costs'!D$74</f>
        <v>2.3347618049905056E-2</v>
      </c>
      <c r="S148" s="631">
        <f>'JAP-5 Unitized Lighting Costs'!$D$116</f>
        <v>6.9014896121640978</v>
      </c>
      <c r="T148" s="631">
        <f>'JAP-5 Unitized Lighting Costs'!$D$123</f>
        <v>5.3996051821243667E-2</v>
      </c>
      <c r="U148" s="417">
        <f>IF(F148="Company", H148*P148, 0)</f>
        <v>10.398442878847957</v>
      </c>
      <c r="V148" s="417">
        <f>IF(I148="yes", J148*Q148, 0)</f>
        <v>1.6887239205766267</v>
      </c>
      <c r="W148" s="417">
        <f>R148*O148</f>
        <v>2.0429165793666924</v>
      </c>
      <c r="X148" s="417">
        <f>E148*S148/1000</f>
        <v>1.7253724030410245</v>
      </c>
      <c r="Y148" s="417">
        <f>O148*T148</f>
        <v>4.7246545343588204</v>
      </c>
      <c r="Z148" s="138">
        <f>SUM(U148:Y148)</f>
        <v>20.580110316191121</v>
      </c>
      <c r="AA148" s="349"/>
      <c r="AB148" s="340">
        <f>IFERROR(U148/O148,0)</f>
        <v>0.1188393471868338</v>
      </c>
      <c r="AC148" s="340">
        <f>IFERROR(V148/O148,0)</f>
        <v>1.9299701949447162E-2</v>
      </c>
      <c r="AD148" s="340">
        <f>IFERROR(W148/O148,0)</f>
        <v>2.3347618049905056E-2</v>
      </c>
      <c r="AE148" s="340">
        <f>IFERROR(X148/O148,0)</f>
        <v>1.971854174904028E-2</v>
      </c>
      <c r="AF148" s="340">
        <f>IFERROR(Y148/O148,0)</f>
        <v>5.399605182124366E-2</v>
      </c>
      <c r="AG148" s="351">
        <f>SUM(AB148:AF148)</f>
        <v>0.23520126075646997</v>
      </c>
      <c r="AH148" s="364">
        <f t="shared" si="367"/>
        <v>363.94550075967851</v>
      </c>
      <c r="AI148" s="364">
        <f t="shared" si="367"/>
        <v>59.105337220181937</v>
      </c>
      <c r="AJ148" s="364">
        <f t="shared" si="367"/>
        <v>71.502080277834239</v>
      </c>
      <c r="AK148" s="364">
        <f t="shared" si="367"/>
        <v>60.388034106435853</v>
      </c>
      <c r="AL148" s="364">
        <f t="shared" si="367"/>
        <v>165.36290870255871</v>
      </c>
      <c r="AM148" s="364">
        <f>SUM(AH148:AL148)</f>
        <v>720.30386106668925</v>
      </c>
      <c r="AN148" s="364">
        <f t="shared" si="368"/>
        <v>4367.3460091161423</v>
      </c>
      <c r="AO148" s="364">
        <f t="shared" si="368"/>
        <v>709.2640466421833</v>
      </c>
      <c r="AP148" s="364">
        <f t="shared" si="368"/>
        <v>858.02496333401086</v>
      </c>
      <c r="AQ148" s="364">
        <f t="shared" si="368"/>
        <v>724.6564092772303</v>
      </c>
      <c r="AR148" s="364">
        <f t="shared" si="368"/>
        <v>1984.3549044307047</v>
      </c>
      <c r="AS148" s="364">
        <f t="shared" si="368"/>
        <v>8643.6463328002719</v>
      </c>
      <c r="AT148" s="383">
        <f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>'JAP-5 Unitized Lighting Costs'!D$21</f>
        <v>1.1760549751009928E-2</v>
      </c>
      <c r="Q149" s="631">
        <f>'JAP-5 Unitized Lighting Costs'!$D$45</f>
        <v>1.6887239205766267</v>
      </c>
      <c r="R149" s="631">
        <f>'JAP-5 Unitized Lighting Costs'!D$74</f>
        <v>2.3347618049905056E-2</v>
      </c>
      <c r="S149" s="631">
        <f>'JAP-5 Unitized Lighting Costs'!$D$116</f>
        <v>6.9014896121640978</v>
      </c>
      <c r="T149" s="631">
        <f>'JAP-5 Unitized Lighting Costs'!$D$123</f>
        <v>5.3996051821243667E-2</v>
      </c>
      <c r="U149" s="417">
        <f>IF(F149="Company", H149*P149, 0)</f>
        <v>11.580142917829436</v>
      </c>
      <c r="V149" s="417">
        <f>IF(I149="yes", J149*Q149, 0)</f>
        <v>1.6887239205766267</v>
      </c>
      <c r="W149" s="417">
        <f>R149*O149</f>
        <v>3.2686665269867077</v>
      </c>
      <c r="X149" s="417">
        <f>E149*S149/1000</f>
        <v>2.7605958448656391</v>
      </c>
      <c r="Y149" s="417">
        <f>O149*T149</f>
        <v>7.5594472549741134</v>
      </c>
      <c r="Z149" s="138">
        <f>SUM(U149:Y149)</f>
        <v>26.857576465232523</v>
      </c>
      <c r="AA149" s="349"/>
      <c r="AB149" s="340">
        <f>IFERROR(U149/O149,0)</f>
        <v>8.2715306555924545E-2</v>
      </c>
      <c r="AC149" s="340">
        <f>IFERROR(V149/O149,0)</f>
        <v>1.2062313718404476E-2</v>
      </c>
      <c r="AD149" s="340">
        <f>IFERROR(W149/O149,0)</f>
        <v>2.3347618049905056E-2</v>
      </c>
      <c r="AE149" s="340">
        <f>IFERROR(X149/O149,0)</f>
        <v>1.971854174904028E-2</v>
      </c>
      <c r="AF149" s="340">
        <f>IFERROR(Y149/O149,0)</f>
        <v>5.3996051821243667E-2</v>
      </c>
      <c r="AG149" s="351">
        <f>SUM(AB149:AF149)</f>
        <v>0.19183983189451803</v>
      </c>
      <c r="AH149" s="364">
        <f t="shared" si="367"/>
        <v>553.91683623617473</v>
      </c>
      <c r="AI149" s="364">
        <f t="shared" si="367"/>
        <v>80.777294200915307</v>
      </c>
      <c r="AJ149" s="364">
        <f t="shared" si="367"/>
        <v>156.35121554086419</v>
      </c>
      <c r="AK149" s="364">
        <f t="shared" si="367"/>
        <v>132.04850124607307</v>
      </c>
      <c r="AL149" s="364">
        <f t="shared" si="367"/>
        <v>361.59356036292843</v>
      </c>
      <c r="AM149" s="364">
        <f>SUM(AH149:AL149)</f>
        <v>1284.6874075869557</v>
      </c>
      <c r="AN149" s="364">
        <f t="shared" si="368"/>
        <v>6647.0020348340968</v>
      </c>
      <c r="AO149" s="364">
        <f t="shared" si="368"/>
        <v>969.32753041098363</v>
      </c>
      <c r="AP149" s="364">
        <f t="shared" si="368"/>
        <v>1876.2145864903703</v>
      </c>
      <c r="AQ149" s="364">
        <f t="shared" si="368"/>
        <v>1584.5820149528768</v>
      </c>
      <c r="AR149" s="364">
        <f t="shared" si="368"/>
        <v>4339.1227243551411</v>
      </c>
      <c r="AS149" s="364">
        <f t="shared" si="368"/>
        <v>15416.248891043469</v>
      </c>
      <c r="AT149" s="383">
        <f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>'JAP-5 Unitized Lighting Costs'!D$21</f>
        <v>1.1760549751009928E-2</v>
      </c>
      <c r="Q151" s="631">
        <f>'JAP-5 Unitized Lighting Costs'!$D$45</f>
        <v>1.6887239205766267</v>
      </c>
      <c r="R151" s="631">
        <f>'JAP-5 Unitized Lighting Costs'!D$74</f>
        <v>2.3347618049905056E-2</v>
      </c>
      <c r="S151" s="631">
        <f>'JAP-5 Unitized Lighting Costs'!$D$116</f>
        <v>6.9014896121640978</v>
      </c>
      <c r="T151" s="631">
        <f>'JAP-5 Unitized Lighting Costs'!$D$123</f>
        <v>5.3996051821243667E-2</v>
      </c>
      <c r="U151" s="417">
        <f>IF(F151="Company", H151*P151, 0)</f>
        <v>9.5854066731862666</v>
      </c>
      <c r="V151" s="417">
        <f>IF(I151="yes", J151*Q151, 0)</f>
        <v>3.3774478411532534</v>
      </c>
      <c r="W151" s="417">
        <f>R151*O151</f>
        <v>1.4300416055566847</v>
      </c>
      <c r="X151" s="417">
        <f>E151*S151/1000</f>
        <v>1.2077606821287172</v>
      </c>
      <c r="Y151" s="417">
        <f>O151*T151</f>
        <v>3.3072581740511744</v>
      </c>
      <c r="Z151" s="138">
        <f>SUM(U151:Y151)</f>
        <v>18.907914976076096</v>
      </c>
      <c r="AA151" s="349"/>
      <c r="AB151" s="340">
        <f>IFERROR(U151/O151,0)</f>
        <v>0.15649643548059211</v>
      </c>
      <c r="AC151" s="340">
        <f>IFERROR(V151/O151,0)</f>
        <v>5.5142005569849037E-2</v>
      </c>
      <c r="AD151" s="340">
        <f>IFERROR(W151/O151,0)</f>
        <v>2.3347618049905056E-2</v>
      </c>
      <c r="AE151" s="340">
        <f>IFERROR(X151/O151,0)</f>
        <v>1.971854174904028E-2</v>
      </c>
      <c r="AF151" s="340">
        <f>IFERROR(Y151/O151,0)</f>
        <v>5.3996051821243667E-2</v>
      </c>
      <c r="AG151" s="351">
        <f>SUM(AB151:AF151)</f>
        <v>0.30870065267063018</v>
      </c>
      <c r="AH151" s="364">
        <f t="shared" ref="AH151:AL154" si="369">(U151*$G151)</f>
        <v>28.7562200195588</v>
      </c>
      <c r="AI151" s="364">
        <f t="shared" si="369"/>
        <v>10.13234352345976</v>
      </c>
      <c r="AJ151" s="364">
        <f t="shared" si="369"/>
        <v>4.2901248166700539</v>
      </c>
      <c r="AK151" s="364">
        <f t="shared" si="369"/>
        <v>3.6232820463861515</v>
      </c>
      <c r="AL151" s="364">
        <f t="shared" si="369"/>
        <v>9.9217745221535232</v>
      </c>
      <c r="AM151" s="364">
        <f>SUM(AH151:AL151)</f>
        <v>56.723744928228285</v>
      </c>
      <c r="AN151" s="364">
        <f t="shared" ref="AN151:AS154" si="370">AH151*12</f>
        <v>345.07464023470561</v>
      </c>
      <c r="AO151" s="364">
        <f t="shared" si="370"/>
        <v>121.58812228151712</v>
      </c>
      <c r="AP151" s="364">
        <f t="shared" si="370"/>
        <v>51.481497800040643</v>
      </c>
      <c r="AQ151" s="364">
        <f t="shared" si="370"/>
        <v>43.479384556633818</v>
      </c>
      <c r="AR151" s="364">
        <f t="shared" si="370"/>
        <v>119.06129426584228</v>
      </c>
      <c r="AS151" s="364">
        <f t="shared" si="370"/>
        <v>680.68493913873942</v>
      </c>
      <c r="AT151" s="383">
        <f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>'JAP-5 Unitized Lighting Costs'!D$21</f>
        <v>1.1760549751009928E-2</v>
      </c>
      <c r="Q152" s="631">
        <f>'JAP-5 Unitized Lighting Costs'!$D$45</f>
        <v>1.6887239205766267</v>
      </c>
      <c r="R152" s="631">
        <f>'JAP-5 Unitized Lighting Costs'!D$74</f>
        <v>2.3347618049905056E-2</v>
      </c>
      <c r="S152" s="631">
        <f>'JAP-5 Unitized Lighting Costs'!$D$116</f>
        <v>6.9014896121640978</v>
      </c>
      <c r="T152" s="631">
        <f>'JAP-5 Unitized Lighting Costs'!$D$123</f>
        <v>5.3996051821243667E-2</v>
      </c>
      <c r="U152" s="417">
        <f>IF(F152="Company", H152*P152, 0)</f>
        <v>10.298713416959394</v>
      </c>
      <c r="V152" s="417">
        <f>IF(I152="yes", J152*Q152, 0)</f>
        <v>3.3774478411532534</v>
      </c>
      <c r="W152" s="417">
        <f>R152*O152</f>
        <v>2.0429165793666924</v>
      </c>
      <c r="X152" s="417">
        <f>E152*S152/1000</f>
        <v>1.7253724030410245</v>
      </c>
      <c r="Y152" s="417">
        <f>O152*T152</f>
        <v>4.7246545343588204</v>
      </c>
      <c r="Z152" s="138">
        <f>SUM(U152:Y152)</f>
        <v>22.169104774879184</v>
      </c>
      <c r="AA152" s="349"/>
      <c r="AB152" s="340">
        <f>IFERROR(U152/O152,0)</f>
        <v>0.11769958190810736</v>
      </c>
      <c r="AC152" s="340">
        <f>IFERROR(V152/O152,0)</f>
        <v>3.8599403898894324E-2</v>
      </c>
      <c r="AD152" s="340">
        <f>IFERROR(W152/O152,0)</f>
        <v>2.3347618049905056E-2</v>
      </c>
      <c r="AE152" s="340">
        <f>IFERROR(X152/O152,0)</f>
        <v>1.971854174904028E-2</v>
      </c>
      <c r="AF152" s="340">
        <f>IFERROR(Y152/O152,0)</f>
        <v>5.399605182124366E-2</v>
      </c>
      <c r="AG152" s="351">
        <f>SUM(AB152:AF152)</f>
        <v>0.25336119742719071</v>
      </c>
      <c r="AH152" s="364">
        <f t="shared" si="369"/>
        <v>232.57927799966632</v>
      </c>
      <c r="AI152" s="364">
        <f t="shared" si="369"/>
        <v>76.274030412710971</v>
      </c>
      <c r="AJ152" s="364">
        <f t="shared" si="369"/>
        <v>46.135866084031136</v>
      </c>
      <c r="AK152" s="364">
        <f t="shared" si="369"/>
        <v>38.964660102009802</v>
      </c>
      <c r="AL152" s="364">
        <f t="shared" si="369"/>
        <v>106.69844823427002</v>
      </c>
      <c r="AM152" s="364">
        <f>SUM(AH152:AL152)</f>
        <v>500.65228283268823</v>
      </c>
      <c r="AN152" s="364">
        <f t="shared" si="370"/>
        <v>2790.9513359959956</v>
      </c>
      <c r="AO152" s="364">
        <f t="shared" si="370"/>
        <v>915.28836495253165</v>
      </c>
      <c r="AP152" s="364">
        <f t="shared" si="370"/>
        <v>553.63039300837363</v>
      </c>
      <c r="AQ152" s="364">
        <f t="shared" si="370"/>
        <v>467.57592122411762</v>
      </c>
      <c r="AR152" s="364">
        <f t="shared" si="370"/>
        <v>1280.3813788112402</v>
      </c>
      <c r="AS152" s="364">
        <f t="shared" si="370"/>
        <v>6007.8273939922583</v>
      </c>
      <c r="AT152" s="383">
        <f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>'JAP-5 Unitized Lighting Costs'!D$21</f>
        <v>1.1760549751009928E-2</v>
      </c>
      <c r="Q153" s="631">
        <f>'JAP-5 Unitized Lighting Costs'!$D$45</f>
        <v>1.6887239205766267</v>
      </c>
      <c r="R153" s="631">
        <f>'JAP-5 Unitized Lighting Costs'!D$74</f>
        <v>2.3347618049905056E-2</v>
      </c>
      <c r="S153" s="631">
        <f>'JAP-5 Unitized Lighting Costs'!$D$116</f>
        <v>6.9014896121640978</v>
      </c>
      <c r="T153" s="631">
        <f>'JAP-5 Unitized Lighting Costs'!$D$123</f>
        <v>5.3996051821243667E-2</v>
      </c>
      <c r="U153" s="417">
        <f>IF(F153="Company", H153*P153, 0)</f>
        <v>10.340816185068009</v>
      </c>
      <c r="V153" s="417">
        <f>IF(I153="yes", J153*Q153, 0)</f>
        <v>3.3774478411532534</v>
      </c>
      <c r="W153" s="417">
        <f>R153*O153</f>
        <v>3.2686665269867077</v>
      </c>
      <c r="X153" s="417">
        <f>E153*S153/1000</f>
        <v>2.7605958448656391</v>
      </c>
      <c r="Y153" s="417">
        <f>O153*T153</f>
        <v>7.5594472549741134</v>
      </c>
      <c r="Z153" s="138">
        <f>SUM(U153:Y153)</f>
        <v>27.306973653047724</v>
      </c>
      <c r="AA153" s="349"/>
      <c r="AB153" s="340">
        <f>IFERROR(U153/O153,0)</f>
        <v>7.3862972750485784E-2</v>
      </c>
      <c r="AC153" s="340">
        <f>IFERROR(V153/O153,0)</f>
        <v>2.4124627436808953E-2</v>
      </c>
      <c r="AD153" s="340">
        <f>IFERROR(W153/O153,0)</f>
        <v>2.3347618049905056E-2</v>
      </c>
      <c r="AE153" s="340">
        <f>IFERROR(X153/O153,0)</f>
        <v>1.971854174904028E-2</v>
      </c>
      <c r="AF153" s="340">
        <f>IFERROR(Y153/O153,0)</f>
        <v>5.3996051821243667E-2</v>
      </c>
      <c r="AG153" s="351">
        <f>SUM(AB153:AF153)</f>
        <v>0.19504981180748376</v>
      </c>
      <c r="AH153" s="364">
        <f t="shared" si="369"/>
        <v>906.54488555762885</v>
      </c>
      <c r="AI153" s="364">
        <f t="shared" si="369"/>
        <v>296.08959407443524</v>
      </c>
      <c r="AJ153" s="364">
        <f t="shared" si="369"/>
        <v>286.55309886583473</v>
      </c>
      <c r="AK153" s="364">
        <f t="shared" si="369"/>
        <v>242.01223573322105</v>
      </c>
      <c r="AL153" s="364">
        <f t="shared" si="369"/>
        <v>662.71154268606392</v>
      </c>
      <c r="AM153" s="364">
        <f>SUM(AH153:AL153)</f>
        <v>2393.9113569171841</v>
      </c>
      <c r="AN153" s="364">
        <f t="shared" si="370"/>
        <v>10878.538626691547</v>
      </c>
      <c r="AO153" s="364">
        <f t="shared" si="370"/>
        <v>3553.0751288932229</v>
      </c>
      <c r="AP153" s="364">
        <f t="shared" si="370"/>
        <v>3438.6371863900167</v>
      </c>
      <c r="AQ153" s="364">
        <f t="shared" si="370"/>
        <v>2904.1468287986527</v>
      </c>
      <c r="AR153" s="364">
        <f t="shared" si="370"/>
        <v>7952.5385122327671</v>
      </c>
      <c r="AS153" s="364">
        <f t="shared" si="370"/>
        <v>28726.936283006209</v>
      </c>
      <c r="AT153" s="383">
        <f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>'JAP-5 Unitized Lighting Costs'!D$21</f>
        <v>1.1760549751009928E-2</v>
      </c>
      <c r="Q154" s="631">
        <f>'JAP-5 Unitized Lighting Costs'!$D$45</f>
        <v>1.6887239205766267</v>
      </c>
      <c r="R154" s="631">
        <f>'JAP-5 Unitized Lighting Costs'!D$74</f>
        <v>2.3347618049905056E-2</v>
      </c>
      <c r="S154" s="631">
        <f>'JAP-5 Unitized Lighting Costs'!$D$116</f>
        <v>6.9014896121640978</v>
      </c>
      <c r="T154" s="631">
        <f>'JAP-5 Unitized Lighting Costs'!$D$123</f>
        <v>5.3996051821243667E-2</v>
      </c>
      <c r="U154" s="417">
        <f>IF(F154="Company", H154*P154, 0)</f>
        <v>13.92978315258371</v>
      </c>
      <c r="V154" s="417">
        <f>IF(I154="yes", J154*Q154, 0)</f>
        <v>3.3774478411532534</v>
      </c>
      <c r="W154" s="417">
        <f>R154*O154</f>
        <v>8.1716663174667694</v>
      </c>
      <c r="X154" s="417">
        <f>E154*S154/1000</f>
        <v>6.9014896121640978</v>
      </c>
      <c r="Y154" s="417">
        <f>O154*T154</f>
        <v>18.898618137435282</v>
      </c>
      <c r="Z154" s="138">
        <f>SUM(U154:Y154)</f>
        <v>51.279005060803115</v>
      </c>
      <c r="AA154" s="349"/>
      <c r="AB154" s="340">
        <f>IFERROR(U154/O154,0)</f>
        <v>3.9799380435953456E-2</v>
      </c>
      <c r="AC154" s="340">
        <f>IFERROR(V154/O154,0)</f>
        <v>9.6498509747235811E-3</v>
      </c>
      <c r="AD154" s="340">
        <f>IFERROR(W154/O154,0)</f>
        <v>2.3347618049905056E-2</v>
      </c>
      <c r="AE154" s="340">
        <f>IFERROR(X154/O154,0)</f>
        <v>1.971854174904028E-2</v>
      </c>
      <c r="AF154" s="340">
        <f>IFERROR(Y154/O154,0)</f>
        <v>5.399605182124366E-2</v>
      </c>
      <c r="AG154" s="351">
        <f>SUM(AB154:AF154)</f>
        <v>0.14651144303086605</v>
      </c>
      <c r="AH154" s="364">
        <f t="shared" si="369"/>
        <v>1871.2342034970784</v>
      </c>
      <c r="AI154" s="364">
        <f t="shared" si="369"/>
        <v>453.70382666158707</v>
      </c>
      <c r="AJ154" s="364">
        <f t="shared" si="369"/>
        <v>1097.727175313036</v>
      </c>
      <c r="AK154" s="364">
        <f t="shared" si="369"/>
        <v>927.10010456737723</v>
      </c>
      <c r="AL154" s="364">
        <f t="shared" si="369"/>
        <v>2538.714369795473</v>
      </c>
      <c r="AM154" s="364">
        <f>SUM(AH154:AL154)</f>
        <v>6888.4796798345524</v>
      </c>
      <c r="AN154" s="364">
        <f t="shared" si="370"/>
        <v>22454.810441964939</v>
      </c>
      <c r="AO154" s="364">
        <f t="shared" si="370"/>
        <v>5444.4459199390449</v>
      </c>
      <c r="AP154" s="364">
        <f t="shared" si="370"/>
        <v>13172.726103756431</v>
      </c>
      <c r="AQ154" s="364">
        <f t="shared" si="370"/>
        <v>11125.201254808526</v>
      </c>
      <c r="AR154" s="364">
        <f t="shared" si="370"/>
        <v>30464.572437545678</v>
      </c>
      <c r="AS154" s="364">
        <f t="shared" si="370"/>
        <v>82661.756158014628</v>
      </c>
      <c r="AT154" s="383">
        <f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>'JAP-5 Unitized Lighting Costs'!D$21</f>
        <v>1.1760549751009928E-2</v>
      </c>
      <c r="Q156" s="631">
        <f>'JAP-5 Unitized Lighting Costs'!$D$45</f>
        <v>1.6887239205766267</v>
      </c>
      <c r="R156" s="631">
        <f>'JAP-5 Unitized Lighting Costs'!D$74</f>
        <v>2.3347618049905056E-2</v>
      </c>
      <c r="S156" s="631">
        <f>'JAP-5 Unitized Lighting Costs'!$D$116</f>
        <v>6.9014896121640978</v>
      </c>
      <c r="T156" s="631">
        <f>'JAP-5 Unitized Lighting Costs'!$D$123</f>
        <v>5.3996051821243667E-2</v>
      </c>
      <c r="U156" s="417">
        <f>IF(F156="Company", H156*P156, 0)</f>
        <v>10.298713416959394</v>
      </c>
      <c r="V156" s="417">
        <f>IF(I156="yes", J156*Q156, 0)</f>
        <v>3.3774478411532534</v>
      </c>
      <c r="W156" s="417">
        <f>R156*O156</f>
        <v>2.0429165793666924</v>
      </c>
      <c r="X156" s="417">
        <f>E156*S156/1000</f>
        <v>1.7253724030410245</v>
      </c>
      <c r="Y156" s="417">
        <f>O156*T156</f>
        <v>4.7246545343588204</v>
      </c>
      <c r="Z156" s="138">
        <f>SUM(U156:Y156)</f>
        <v>22.169104774879184</v>
      </c>
      <c r="AA156" s="349"/>
      <c r="AB156" s="340">
        <f>IFERROR(U156/O156,0)</f>
        <v>0.11769958190810736</v>
      </c>
      <c r="AC156" s="340">
        <f>IFERROR(V156/O156,0)</f>
        <v>3.8599403898894324E-2</v>
      </c>
      <c r="AD156" s="340">
        <f>IFERROR(W156/O156,0)</f>
        <v>2.3347618049905056E-2</v>
      </c>
      <c r="AE156" s="340">
        <f>IFERROR(X156/O156,0)</f>
        <v>1.971854174904028E-2</v>
      </c>
      <c r="AF156" s="340">
        <f>IFERROR(Y156/O156,0)</f>
        <v>5.399605182124366E-2</v>
      </c>
      <c r="AG156" s="351">
        <f>SUM(AB156:AF156)</f>
        <v>0.25336119742719071</v>
      </c>
      <c r="AH156" s="364">
        <f t="shared" ref="AH156:AL157" si="371">(U156*$G156)</f>
        <v>113.28584758655333</v>
      </c>
      <c r="AI156" s="364">
        <f t="shared" si="371"/>
        <v>37.15192625268579</v>
      </c>
      <c r="AJ156" s="364">
        <f t="shared" si="371"/>
        <v>22.472082373033615</v>
      </c>
      <c r="AK156" s="364">
        <f t="shared" si="371"/>
        <v>18.979096433451268</v>
      </c>
      <c r="AL156" s="364">
        <f t="shared" si="371"/>
        <v>51.971199877947022</v>
      </c>
      <c r="AM156" s="364">
        <f>SUM(AH156:AL156)</f>
        <v>243.86015252367105</v>
      </c>
      <c r="AN156" s="364">
        <f t="shared" ref="AN156:AS157" si="372">AH156*12</f>
        <v>1359.4301710386399</v>
      </c>
      <c r="AO156" s="364">
        <f t="shared" si="372"/>
        <v>445.82311503222945</v>
      </c>
      <c r="AP156" s="364">
        <f t="shared" si="372"/>
        <v>269.66498847640338</v>
      </c>
      <c r="AQ156" s="364">
        <f t="shared" si="372"/>
        <v>227.74915720141522</v>
      </c>
      <c r="AR156" s="364">
        <f t="shared" si="372"/>
        <v>623.65439853536429</v>
      </c>
      <c r="AS156" s="364">
        <f t="shared" si="372"/>
        <v>2926.3218302840523</v>
      </c>
      <c r="AT156" s="383">
        <f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>'JAP-5 Unitized Lighting Costs'!D$21</f>
        <v>1.1760549751009928E-2</v>
      </c>
      <c r="Q157" s="631">
        <f>'JAP-5 Unitized Lighting Costs'!$D$45</f>
        <v>1.6887239205766267</v>
      </c>
      <c r="R157" s="631">
        <f>'JAP-5 Unitized Lighting Costs'!D$74</f>
        <v>2.3347618049905056E-2</v>
      </c>
      <c r="S157" s="631">
        <f>'JAP-5 Unitized Lighting Costs'!$D$116</f>
        <v>6.9014896121640978</v>
      </c>
      <c r="T157" s="631">
        <f>'JAP-5 Unitized Lighting Costs'!$D$123</f>
        <v>5.3996051821243667E-2</v>
      </c>
      <c r="U157" s="417">
        <f>IF(F157="Company", H157*P157, 0)</f>
        <v>10.340816185068009</v>
      </c>
      <c r="V157" s="417">
        <f>IF(I157="yes", J157*Q157, 0)</f>
        <v>3.3774478411532534</v>
      </c>
      <c r="W157" s="417">
        <f>R157*O157</f>
        <v>3.2686665269867077</v>
      </c>
      <c r="X157" s="417">
        <f>E157*S157/1000</f>
        <v>2.7605958448656391</v>
      </c>
      <c r="Y157" s="417">
        <f>O157*T157</f>
        <v>7.5594472549741134</v>
      </c>
      <c r="Z157" s="138">
        <f>SUM(U157:Y157)</f>
        <v>27.306973653047724</v>
      </c>
      <c r="AA157" s="349"/>
      <c r="AB157" s="340">
        <f>IFERROR(U157/O157,0)</f>
        <v>7.3862972750485784E-2</v>
      </c>
      <c r="AC157" s="340">
        <f>IFERROR(V157/O157,0)</f>
        <v>2.4124627436808953E-2</v>
      </c>
      <c r="AD157" s="340">
        <f>IFERROR(W157/O157,0)</f>
        <v>2.3347618049905056E-2</v>
      </c>
      <c r="AE157" s="340">
        <f>IFERROR(X157/O157,0)</f>
        <v>1.971854174904028E-2</v>
      </c>
      <c r="AF157" s="340">
        <f>IFERROR(Y157/O157,0)</f>
        <v>5.3996051821243667E-2</v>
      </c>
      <c r="AG157" s="351">
        <f>SUM(AB157:AF157)</f>
        <v>0.19504981180748376</v>
      </c>
      <c r="AH157" s="364">
        <f t="shared" si="371"/>
        <v>418.8030554952544</v>
      </c>
      <c r="AI157" s="364">
        <f t="shared" si="371"/>
        <v>136.78663756670676</v>
      </c>
      <c r="AJ157" s="364">
        <f t="shared" si="371"/>
        <v>132.38099434296166</v>
      </c>
      <c r="AK157" s="364">
        <f t="shared" si="371"/>
        <v>111.80413171705838</v>
      </c>
      <c r="AL157" s="364">
        <f t="shared" si="371"/>
        <v>306.15761382645161</v>
      </c>
      <c r="AM157" s="364">
        <f>SUM(AH157:AL157)</f>
        <v>1105.9324329484327</v>
      </c>
      <c r="AN157" s="364">
        <f t="shared" si="372"/>
        <v>5025.6366659430532</v>
      </c>
      <c r="AO157" s="364">
        <f t="shared" si="372"/>
        <v>1641.4396508004811</v>
      </c>
      <c r="AP157" s="364">
        <f t="shared" si="372"/>
        <v>1588.5719321155398</v>
      </c>
      <c r="AQ157" s="364">
        <f t="shared" si="372"/>
        <v>1341.6495806047005</v>
      </c>
      <c r="AR157" s="364">
        <f t="shared" si="372"/>
        <v>3673.8913659174195</v>
      </c>
      <c r="AS157" s="364">
        <f t="shared" si="372"/>
        <v>13271.189195381194</v>
      </c>
      <c r="AT157" s="383">
        <f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>'JAP-5 Unitized Lighting Costs'!D$21</f>
        <v>1.1760549751009928E-2</v>
      </c>
      <c r="Q159" s="631">
        <f>'JAP-5 Unitized Lighting Costs'!$D$45</f>
        <v>1.6887239205766267</v>
      </c>
      <c r="R159" s="631">
        <f>'JAP-5 Unitized Lighting Costs'!D$74</f>
        <v>2.3347618049905056E-2</v>
      </c>
      <c r="S159" s="631">
        <f>'JAP-5 Unitized Lighting Costs'!$D$116</f>
        <v>6.9014896121640978</v>
      </c>
      <c r="T159" s="631">
        <f>'JAP-5 Unitized Lighting Costs'!$D$123</f>
        <v>5.3996051821243667E-2</v>
      </c>
      <c r="U159" s="417">
        <f t="shared" ref="U159:U173" si="376">IF(F159="Company", H159*P159, 0)</f>
        <v>10.92037607679778</v>
      </c>
      <c r="V159" s="417">
        <f t="shared" ref="V159:V173" si="377">IF(I159="yes", J159*Q159, 0)</f>
        <v>0.33774478411532538</v>
      </c>
      <c r="W159" s="417">
        <f t="shared" ref="W159:W173" si="378">R159*O159</f>
        <v>0.36772498428600464</v>
      </c>
      <c r="X159" s="417">
        <f t="shared" ref="X159:X173" si="379">E159*S159/1000</f>
        <v>0.31056703254738444</v>
      </c>
      <c r="Y159" s="417">
        <f t="shared" ref="Y159:Y173" si="380">O159*T159</f>
        <v>0.8504378161845878</v>
      </c>
      <c r="Z159" s="138">
        <f t="shared" ref="Z159:Z173" si="381">SUM(U159:Y159)</f>
        <v>12.786850693931083</v>
      </c>
      <c r="AA159" s="349"/>
      <c r="AB159" s="340">
        <f t="shared" ref="AB159:AB173" si="382">IFERROR(U159/O159,0)</f>
        <v>0.69335721122525584</v>
      </c>
      <c r="AC159" s="340">
        <f t="shared" ref="AC159:AC173" si="383">IFERROR(V159/O159,0)</f>
        <v>2.1444113277163515E-2</v>
      </c>
      <c r="AD159" s="340">
        <f t="shared" ref="AD159:AD173" si="384">IFERROR(W159/O159,0)</f>
        <v>2.3347618049905056E-2</v>
      </c>
      <c r="AE159" s="340">
        <f t="shared" ref="AE159:AE173" si="385">IFERROR(X159/O159,0)</f>
        <v>1.971854174904028E-2</v>
      </c>
      <c r="AF159" s="340">
        <f t="shared" ref="AF159:AF173" si="386">IFERROR(Y159/O159,0)</f>
        <v>5.3996051821243667E-2</v>
      </c>
      <c r="AG159" s="351">
        <f t="shared" ref="AG159:AG173" si="387">SUM(AB159:AF159)</f>
        <v>0.81186353612260842</v>
      </c>
      <c r="AH159" s="364">
        <f t="shared" ref="AH159:AH173" si="388">(U159*$G159)</f>
        <v>18.200626794662966</v>
      </c>
      <c r="AI159" s="364">
        <f t="shared" ref="AI159:AI173" si="389">(V159*$G159)</f>
        <v>0.56290797352554234</v>
      </c>
      <c r="AJ159" s="364">
        <f t="shared" ref="AJ159:AJ173" si="390">(W159*$G159)</f>
        <v>0.61287497381000777</v>
      </c>
      <c r="AK159" s="364">
        <f t="shared" ref="AK159:AK173" si="391">(X159*$G159)</f>
        <v>0.51761172091230745</v>
      </c>
      <c r="AL159" s="364">
        <f t="shared" ref="AL159:AL173" si="392">(Y159*$G159)</f>
        <v>1.4173963603076465</v>
      </c>
      <c r="AM159" s="364">
        <f t="shared" ref="AM159:AM173" si="393">SUM(AH159:AL159)</f>
        <v>21.31141782321847</v>
      </c>
      <c r="AN159" s="364">
        <f t="shared" ref="AN159:AN173" si="394">AH159*12</f>
        <v>218.4075215359556</v>
      </c>
      <c r="AO159" s="364">
        <f t="shared" ref="AO159:AO173" si="395">AI159*12</f>
        <v>6.7548956823065076</v>
      </c>
      <c r="AP159" s="364">
        <f t="shared" ref="AP159:AP173" si="396">AJ159*12</f>
        <v>7.3544996857200928</v>
      </c>
      <c r="AQ159" s="364">
        <f t="shared" ref="AQ159:AQ173" si="397">AK159*12</f>
        <v>6.2113406509476894</v>
      </c>
      <c r="AR159" s="364">
        <f t="shared" ref="AR159:AR173" si="398">AL159*12</f>
        <v>17.008756323691756</v>
      </c>
      <c r="AS159" s="364">
        <f t="shared" ref="AS159:AS173" si="399">AM159*12</f>
        <v>255.73701387862164</v>
      </c>
      <c r="AT159" s="383">
        <f t="shared" ref="AT159:AT173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>'JAP-5 Unitized Lighting Costs'!D$21</f>
        <v>1.1760549751009928E-2</v>
      </c>
      <c r="Q160" s="631">
        <f>'JAP-5 Unitized Lighting Costs'!$D$45</f>
        <v>1.6887239205766267</v>
      </c>
      <c r="R160" s="631">
        <f>'JAP-5 Unitized Lighting Costs'!D$74</f>
        <v>2.3347618049905056E-2</v>
      </c>
      <c r="S160" s="631">
        <f>'JAP-5 Unitized Lighting Costs'!$D$116</f>
        <v>6.9014896121640978</v>
      </c>
      <c r="T160" s="631">
        <f>'JAP-5 Unitized Lighting Costs'!$D$123</f>
        <v>5.3996051821243667E-2</v>
      </c>
      <c r="U160" s="417">
        <f t="shared" si="376"/>
        <v>11.869452441704279</v>
      </c>
      <c r="V160" s="417">
        <f t="shared" si="377"/>
        <v>0.33774478411532538</v>
      </c>
      <c r="W160" s="417">
        <f t="shared" si="378"/>
        <v>0.61287497381000777</v>
      </c>
      <c r="X160" s="417">
        <f t="shared" si="379"/>
        <v>0.51761172091230734</v>
      </c>
      <c r="Y160" s="417">
        <f t="shared" si="380"/>
        <v>1.4173963603076463</v>
      </c>
      <c r="Z160" s="138">
        <f t="shared" si="381"/>
        <v>14.755080280849569</v>
      </c>
      <c r="AA160" s="349"/>
      <c r="AB160" s="340">
        <f t="shared" si="382"/>
        <v>0.45216961682682971</v>
      </c>
      <c r="AC160" s="340">
        <f t="shared" si="383"/>
        <v>1.286646796629811E-2</v>
      </c>
      <c r="AD160" s="340">
        <f t="shared" si="384"/>
        <v>2.3347618049905056E-2</v>
      </c>
      <c r="AE160" s="340">
        <f t="shared" si="385"/>
        <v>1.971854174904028E-2</v>
      </c>
      <c r="AF160" s="340">
        <f t="shared" si="386"/>
        <v>5.3996051821243667E-2</v>
      </c>
      <c r="AG160" s="351">
        <f t="shared" si="387"/>
        <v>0.56209829641331677</v>
      </c>
      <c r="AH160" s="364">
        <f t="shared" si="388"/>
        <v>195.8459652881206</v>
      </c>
      <c r="AI160" s="364">
        <f t="shared" si="389"/>
        <v>5.5727889379028692</v>
      </c>
      <c r="AJ160" s="364">
        <f t="shared" si="390"/>
        <v>10.112437067865129</v>
      </c>
      <c r="AK160" s="364">
        <f t="shared" si="391"/>
        <v>8.5405933950530706</v>
      </c>
      <c r="AL160" s="364">
        <f t="shared" si="392"/>
        <v>23.387039945076165</v>
      </c>
      <c r="AM160" s="364">
        <f t="shared" si="393"/>
        <v>243.45882463401782</v>
      </c>
      <c r="AN160" s="364">
        <f t="shared" si="394"/>
        <v>2350.151583457447</v>
      </c>
      <c r="AO160" s="364">
        <f t="shared" si="395"/>
        <v>66.873467254834424</v>
      </c>
      <c r="AP160" s="364">
        <f t="shared" si="396"/>
        <v>121.34924481438154</v>
      </c>
      <c r="AQ160" s="364">
        <f t="shared" si="397"/>
        <v>102.48712074063684</v>
      </c>
      <c r="AR160" s="364">
        <f t="shared" si="398"/>
        <v>280.64447934091396</v>
      </c>
      <c r="AS160" s="364">
        <f t="shared" si="399"/>
        <v>2921.5058956082139</v>
      </c>
      <c r="AT160" s="383">
        <f t="shared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>'JAP-5 Unitized Lighting Costs'!D$21</f>
        <v>1.1760549751009928E-2</v>
      </c>
      <c r="Q161" s="631">
        <f>'JAP-5 Unitized Lighting Costs'!$D$45</f>
        <v>1.6887239205766267</v>
      </c>
      <c r="R161" s="631">
        <f>'JAP-5 Unitized Lighting Costs'!D$74</f>
        <v>2.3347618049905056E-2</v>
      </c>
      <c r="S161" s="631">
        <f>'JAP-5 Unitized Lighting Costs'!$D$116</f>
        <v>6.9014896121640978</v>
      </c>
      <c r="T161" s="631">
        <f>'JAP-5 Unitized Lighting Costs'!$D$123</f>
        <v>5.3996051821243667E-2</v>
      </c>
      <c r="U161" s="417">
        <f t="shared" si="376"/>
        <v>12.818528806610782</v>
      </c>
      <c r="V161" s="417">
        <f t="shared" si="377"/>
        <v>0.33774478411532538</v>
      </c>
      <c r="W161" s="417">
        <f t="shared" si="378"/>
        <v>0.85802496333401079</v>
      </c>
      <c r="X161" s="417">
        <f t="shared" si="379"/>
        <v>0.7246564092772303</v>
      </c>
      <c r="Y161" s="417">
        <f t="shared" si="380"/>
        <v>1.9843549044307047</v>
      </c>
      <c r="Z161" s="138">
        <f t="shared" si="381"/>
        <v>16.723309867768055</v>
      </c>
      <c r="AA161" s="349"/>
      <c r="AB161" s="340">
        <f t="shared" si="382"/>
        <v>0.34880350494179002</v>
      </c>
      <c r="AC161" s="340">
        <f t="shared" si="383"/>
        <v>9.1903342616415067E-3</v>
      </c>
      <c r="AD161" s="340">
        <f t="shared" si="384"/>
        <v>2.3347618049905056E-2</v>
      </c>
      <c r="AE161" s="340">
        <f t="shared" si="385"/>
        <v>1.971854174904028E-2</v>
      </c>
      <c r="AF161" s="340">
        <f t="shared" si="386"/>
        <v>5.3996051821243667E-2</v>
      </c>
      <c r="AG161" s="351">
        <f t="shared" si="387"/>
        <v>0.45505605082362055</v>
      </c>
      <c r="AH161" s="364">
        <f t="shared" si="388"/>
        <v>269.1891049388264</v>
      </c>
      <c r="AI161" s="364">
        <f t="shared" si="389"/>
        <v>7.092640466421833</v>
      </c>
      <c r="AJ161" s="364">
        <f t="shared" si="390"/>
        <v>18.018524230014226</v>
      </c>
      <c r="AK161" s="364">
        <f t="shared" si="391"/>
        <v>15.217784594821836</v>
      </c>
      <c r="AL161" s="364">
        <f t="shared" si="392"/>
        <v>41.671452993044802</v>
      </c>
      <c r="AM161" s="364">
        <f t="shared" si="393"/>
        <v>351.18950722312911</v>
      </c>
      <c r="AN161" s="364">
        <f t="shared" si="394"/>
        <v>3230.2692592659168</v>
      </c>
      <c r="AO161" s="364">
        <f t="shared" si="395"/>
        <v>85.111685597061992</v>
      </c>
      <c r="AP161" s="364">
        <f t="shared" si="396"/>
        <v>216.22229076017072</v>
      </c>
      <c r="AQ161" s="364">
        <f t="shared" si="397"/>
        <v>182.61341513786203</v>
      </c>
      <c r="AR161" s="364">
        <f t="shared" si="398"/>
        <v>500.05743591653766</v>
      </c>
      <c r="AS161" s="364">
        <f t="shared" si="399"/>
        <v>4214.2740866775493</v>
      </c>
      <c r="AT161" s="383">
        <f t="shared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>'JAP-5 Unitized Lighting Costs'!D$21</f>
        <v>1.1760549751009928E-2</v>
      </c>
      <c r="Q162" s="631">
        <f>'JAP-5 Unitized Lighting Costs'!$D$45</f>
        <v>1.6887239205766267</v>
      </c>
      <c r="R162" s="631">
        <f>'JAP-5 Unitized Lighting Costs'!D$74</f>
        <v>2.3347618049905056E-2</v>
      </c>
      <c r="S162" s="631">
        <f>'JAP-5 Unitized Lighting Costs'!$D$116</f>
        <v>6.9014896121640978</v>
      </c>
      <c r="T162" s="631">
        <f>'JAP-5 Unitized Lighting Costs'!$D$123</f>
        <v>5.3996051821243667E-2</v>
      </c>
      <c r="U162" s="417">
        <f t="shared" si="376"/>
        <v>13.767605171517284</v>
      </c>
      <c r="V162" s="417">
        <f t="shared" si="377"/>
        <v>0.33774478411532538</v>
      </c>
      <c r="W162" s="417">
        <f t="shared" si="378"/>
        <v>1.1031749528580139</v>
      </c>
      <c r="X162" s="417">
        <f t="shared" si="379"/>
        <v>0.93170109764215314</v>
      </c>
      <c r="Y162" s="417">
        <f t="shared" si="380"/>
        <v>2.5513134485537634</v>
      </c>
      <c r="Z162" s="138">
        <f t="shared" si="381"/>
        <v>18.691539454686538</v>
      </c>
      <c r="AA162" s="349"/>
      <c r="AB162" s="340">
        <f t="shared" si="382"/>
        <v>0.291377887227879</v>
      </c>
      <c r="AC162" s="340">
        <f t="shared" si="383"/>
        <v>7.1480377590545053E-3</v>
      </c>
      <c r="AD162" s="340">
        <f t="shared" si="384"/>
        <v>2.3347618049905056E-2</v>
      </c>
      <c r="AE162" s="340">
        <f t="shared" si="385"/>
        <v>1.9718541749040277E-2</v>
      </c>
      <c r="AF162" s="340">
        <f t="shared" si="386"/>
        <v>5.3996051821243667E-2</v>
      </c>
      <c r="AG162" s="351">
        <f t="shared" si="387"/>
        <v>0.39558813660712244</v>
      </c>
      <c r="AH162" s="364">
        <f t="shared" si="388"/>
        <v>821.4671085671979</v>
      </c>
      <c r="AI162" s="364">
        <f t="shared" si="389"/>
        <v>20.152105452214414</v>
      </c>
      <c r="AJ162" s="364">
        <f t="shared" si="390"/>
        <v>65.822772187194829</v>
      </c>
      <c r="AK162" s="364">
        <f t="shared" si="391"/>
        <v>55.591498825981802</v>
      </c>
      <c r="AL162" s="364">
        <f t="shared" si="392"/>
        <v>152.22836909704122</v>
      </c>
      <c r="AM162" s="364">
        <f t="shared" si="393"/>
        <v>1115.2618541296301</v>
      </c>
      <c r="AN162" s="364">
        <f t="shared" si="394"/>
        <v>9857.6053028063743</v>
      </c>
      <c r="AO162" s="364">
        <f t="shared" si="395"/>
        <v>241.82526542657297</v>
      </c>
      <c r="AP162" s="364">
        <f t="shared" si="396"/>
        <v>789.87326624633795</v>
      </c>
      <c r="AQ162" s="364">
        <f t="shared" si="397"/>
        <v>667.09798591178162</v>
      </c>
      <c r="AR162" s="364">
        <f t="shared" si="398"/>
        <v>1826.7404291644948</v>
      </c>
      <c r="AS162" s="364">
        <f t="shared" si="399"/>
        <v>13383.142249555562</v>
      </c>
      <c r="AT162" s="383">
        <f t="shared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>'JAP-5 Unitized Lighting Costs'!D$21</f>
        <v>1.1760549751009928E-2</v>
      </c>
      <c r="Q163" s="631">
        <f>'JAP-5 Unitized Lighting Costs'!$D$45</f>
        <v>1.6887239205766267</v>
      </c>
      <c r="R163" s="631">
        <f>'JAP-5 Unitized Lighting Costs'!D$74</f>
        <v>2.3347618049905056E-2</v>
      </c>
      <c r="S163" s="631">
        <f>'JAP-5 Unitized Lighting Costs'!$D$116</f>
        <v>6.9014896121640978</v>
      </c>
      <c r="T163" s="631">
        <f>'JAP-5 Unitized Lighting Costs'!$D$123</f>
        <v>5.3996051821243667E-2</v>
      </c>
      <c r="U163" s="417">
        <f t="shared" si="376"/>
        <v>14.716681536423785</v>
      </c>
      <c r="V163" s="417">
        <f t="shared" si="377"/>
        <v>0.33774478411532538</v>
      </c>
      <c r="W163" s="417">
        <f t="shared" si="378"/>
        <v>1.3483249423820169</v>
      </c>
      <c r="X163" s="417">
        <f t="shared" si="379"/>
        <v>1.138745786007076</v>
      </c>
      <c r="Y163" s="417">
        <f t="shared" si="380"/>
        <v>3.1182719926768216</v>
      </c>
      <c r="Z163" s="138">
        <f t="shared" si="381"/>
        <v>20.659769041605024</v>
      </c>
      <c r="AA163" s="349"/>
      <c r="AB163" s="340">
        <f t="shared" si="382"/>
        <v>0.25483431231902659</v>
      </c>
      <c r="AC163" s="340">
        <f t="shared" si="383"/>
        <v>5.8483945301355048E-3</v>
      </c>
      <c r="AD163" s="340">
        <f t="shared" si="384"/>
        <v>2.3347618049905056E-2</v>
      </c>
      <c r="AE163" s="340">
        <f t="shared" si="385"/>
        <v>1.9718541749040277E-2</v>
      </c>
      <c r="AF163" s="340">
        <f t="shared" si="386"/>
        <v>5.3996051821243667E-2</v>
      </c>
      <c r="AG163" s="351">
        <f t="shared" si="387"/>
        <v>0.35774491846935108</v>
      </c>
      <c r="AH163" s="364">
        <f t="shared" si="388"/>
        <v>72.357017554083612</v>
      </c>
      <c r="AI163" s="364">
        <f t="shared" si="389"/>
        <v>1.6605785219003499</v>
      </c>
      <c r="AJ163" s="364">
        <f t="shared" si="390"/>
        <v>6.629264300044917</v>
      </c>
      <c r="AK163" s="364">
        <f t="shared" si="391"/>
        <v>5.5988334478681239</v>
      </c>
      <c r="AL163" s="364">
        <f t="shared" si="392"/>
        <v>15.331503963994374</v>
      </c>
      <c r="AM163" s="364">
        <f t="shared" si="393"/>
        <v>101.57719778789138</v>
      </c>
      <c r="AN163" s="364">
        <f t="shared" si="394"/>
        <v>868.2842106490034</v>
      </c>
      <c r="AO163" s="364">
        <f t="shared" si="395"/>
        <v>19.9269422628042</v>
      </c>
      <c r="AP163" s="364">
        <f t="shared" si="396"/>
        <v>79.551171600539007</v>
      </c>
      <c r="AQ163" s="364">
        <f t="shared" si="397"/>
        <v>67.186001374417486</v>
      </c>
      <c r="AR163" s="364">
        <f t="shared" si="398"/>
        <v>183.97804756793249</v>
      </c>
      <c r="AS163" s="364">
        <f t="shared" si="399"/>
        <v>1218.9263734546967</v>
      </c>
      <c r="AT163" s="383">
        <f t="shared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>'JAP-5 Unitized Lighting Costs'!D$21</f>
        <v>1.1760549751009928E-2</v>
      </c>
      <c r="Q164" s="631">
        <f>'JAP-5 Unitized Lighting Costs'!$D$45</f>
        <v>1.6887239205766267</v>
      </c>
      <c r="R164" s="631">
        <f>'JAP-5 Unitized Lighting Costs'!D$74</f>
        <v>2.3347618049905056E-2</v>
      </c>
      <c r="S164" s="631">
        <f>'JAP-5 Unitized Lighting Costs'!$D$116</f>
        <v>6.9014896121640978</v>
      </c>
      <c r="T164" s="631">
        <f>'JAP-5 Unitized Lighting Costs'!$D$123</f>
        <v>5.3996051821243667E-2</v>
      </c>
      <c r="U164" s="417">
        <f t="shared" si="376"/>
        <v>15.66575790133029</v>
      </c>
      <c r="V164" s="417">
        <f t="shared" si="377"/>
        <v>0.33774478411532538</v>
      </c>
      <c r="W164" s="417">
        <f t="shared" si="378"/>
        <v>1.5934749319060202</v>
      </c>
      <c r="X164" s="417">
        <f t="shared" si="379"/>
        <v>1.3457904743719991</v>
      </c>
      <c r="Y164" s="417">
        <f t="shared" si="380"/>
        <v>3.6852305367998803</v>
      </c>
      <c r="Z164" s="138">
        <f t="shared" si="381"/>
        <v>22.627998628523514</v>
      </c>
      <c r="AA164" s="349"/>
      <c r="AB164" s="340">
        <f t="shared" si="382"/>
        <v>0.2295349143052057</v>
      </c>
      <c r="AC164" s="340">
        <f t="shared" si="383"/>
        <v>4.9486415254992727E-3</v>
      </c>
      <c r="AD164" s="340">
        <f t="shared" si="384"/>
        <v>2.3347618049905056E-2</v>
      </c>
      <c r="AE164" s="340">
        <f t="shared" si="385"/>
        <v>1.971854174904028E-2</v>
      </c>
      <c r="AF164" s="340">
        <f t="shared" si="386"/>
        <v>5.3996051821243667E-2</v>
      </c>
      <c r="AG164" s="351">
        <f t="shared" si="387"/>
        <v>0.33154576745089392</v>
      </c>
      <c r="AH164" s="364">
        <f t="shared" si="388"/>
        <v>0</v>
      </c>
      <c r="AI164" s="364">
        <f t="shared" si="389"/>
        <v>0</v>
      </c>
      <c r="AJ164" s="364">
        <f t="shared" si="390"/>
        <v>0</v>
      </c>
      <c r="AK164" s="364">
        <f t="shared" si="391"/>
        <v>0</v>
      </c>
      <c r="AL164" s="364">
        <f t="shared" si="392"/>
        <v>0</v>
      </c>
      <c r="AM164" s="364">
        <f t="shared" si="393"/>
        <v>0</v>
      </c>
      <c r="AN164" s="364">
        <f t="shared" si="394"/>
        <v>0</v>
      </c>
      <c r="AO164" s="364">
        <f t="shared" si="395"/>
        <v>0</v>
      </c>
      <c r="AP164" s="364">
        <f t="shared" si="396"/>
        <v>0</v>
      </c>
      <c r="AQ164" s="364">
        <f t="shared" si="397"/>
        <v>0</v>
      </c>
      <c r="AR164" s="364">
        <f t="shared" si="398"/>
        <v>0</v>
      </c>
      <c r="AS164" s="364">
        <f t="shared" si="399"/>
        <v>0</v>
      </c>
      <c r="AT164" s="383">
        <f t="shared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>'JAP-5 Unitized Lighting Costs'!D$21</f>
        <v>1.1760549751009928E-2</v>
      </c>
      <c r="Q165" s="631">
        <f>'JAP-5 Unitized Lighting Costs'!$D$45</f>
        <v>1.6887239205766267</v>
      </c>
      <c r="R165" s="631">
        <f>'JAP-5 Unitized Lighting Costs'!D$74</f>
        <v>2.3347618049905056E-2</v>
      </c>
      <c r="S165" s="631">
        <f>'JAP-5 Unitized Lighting Costs'!$D$116</f>
        <v>6.9014896121640978</v>
      </c>
      <c r="T165" s="631">
        <f>'JAP-5 Unitized Lighting Costs'!$D$123</f>
        <v>5.3996051821243667E-2</v>
      </c>
      <c r="U165" s="417">
        <f t="shared" si="376"/>
        <v>16.614834266236787</v>
      </c>
      <c r="V165" s="417">
        <f t="shared" si="377"/>
        <v>0.33774478411532538</v>
      </c>
      <c r="W165" s="417">
        <f t="shared" si="378"/>
        <v>1.8386249214300232</v>
      </c>
      <c r="X165" s="417">
        <f t="shared" si="379"/>
        <v>1.5528351627369221</v>
      </c>
      <c r="Y165" s="417">
        <f t="shared" si="380"/>
        <v>4.252189080922939</v>
      </c>
      <c r="Z165" s="138">
        <f t="shared" si="381"/>
        <v>24.596228215442</v>
      </c>
      <c r="AA165" s="349"/>
      <c r="AB165" s="340">
        <f t="shared" si="382"/>
        <v>0.21098202242840364</v>
      </c>
      <c r="AC165" s="340">
        <f t="shared" si="383"/>
        <v>4.2888226554327032E-3</v>
      </c>
      <c r="AD165" s="340">
        <f t="shared" si="384"/>
        <v>2.3347618049905056E-2</v>
      </c>
      <c r="AE165" s="340">
        <f t="shared" si="385"/>
        <v>1.971854174904028E-2</v>
      </c>
      <c r="AF165" s="340">
        <f t="shared" si="386"/>
        <v>5.3996051821243667E-2</v>
      </c>
      <c r="AG165" s="351">
        <f t="shared" si="387"/>
        <v>0.31233305670402534</v>
      </c>
      <c r="AH165" s="364">
        <f t="shared" si="388"/>
        <v>48.459933276523962</v>
      </c>
      <c r="AI165" s="364">
        <f t="shared" si="389"/>
        <v>0.98508895366969895</v>
      </c>
      <c r="AJ165" s="364">
        <f t="shared" si="390"/>
        <v>5.3626560208375675</v>
      </c>
      <c r="AK165" s="364">
        <f t="shared" si="391"/>
        <v>4.5291025579826893</v>
      </c>
      <c r="AL165" s="364">
        <f t="shared" si="392"/>
        <v>12.402218152691905</v>
      </c>
      <c r="AM165" s="364">
        <f t="shared" si="393"/>
        <v>71.738998961705818</v>
      </c>
      <c r="AN165" s="364">
        <f t="shared" si="394"/>
        <v>581.51919931828752</v>
      </c>
      <c r="AO165" s="364">
        <f t="shared" si="395"/>
        <v>11.821067444036387</v>
      </c>
      <c r="AP165" s="364">
        <f t="shared" si="396"/>
        <v>64.351872250050803</v>
      </c>
      <c r="AQ165" s="364">
        <f t="shared" si="397"/>
        <v>54.349230695792272</v>
      </c>
      <c r="AR165" s="364">
        <f t="shared" si="398"/>
        <v>148.82661783230287</v>
      </c>
      <c r="AS165" s="364">
        <f t="shared" si="399"/>
        <v>860.86798754046981</v>
      </c>
      <c r="AT165" s="383">
        <f t="shared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>'JAP-5 Unitized Lighting Costs'!D$21</f>
        <v>1.1760549751009928E-2</v>
      </c>
      <c r="Q166" s="631">
        <f>'JAP-5 Unitized Lighting Costs'!$D$45</f>
        <v>1.6887239205766267</v>
      </c>
      <c r="R166" s="631">
        <f>'JAP-5 Unitized Lighting Costs'!D$74</f>
        <v>2.3347618049905056E-2</v>
      </c>
      <c r="S166" s="631">
        <f>'JAP-5 Unitized Lighting Costs'!$D$116</f>
        <v>6.9014896121640978</v>
      </c>
      <c r="T166" s="631">
        <f>'JAP-5 Unitized Lighting Costs'!$D$123</f>
        <v>5.3996051821243667E-2</v>
      </c>
      <c r="U166" s="417">
        <f t="shared" si="376"/>
        <v>17.56391063114329</v>
      </c>
      <c r="V166" s="417">
        <f t="shared" si="377"/>
        <v>0.33774478411532538</v>
      </c>
      <c r="W166" s="417">
        <f t="shared" si="378"/>
        <v>2.0837749109540264</v>
      </c>
      <c r="X166" s="417">
        <f t="shared" si="379"/>
        <v>1.759879851101845</v>
      </c>
      <c r="Y166" s="417">
        <f t="shared" si="380"/>
        <v>4.8191476250459973</v>
      </c>
      <c r="Z166" s="138">
        <f t="shared" si="381"/>
        <v>26.564457802360486</v>
      </c>
      <c r="AA166" s="349"/>
      <c r="AB166" s="340">
        <f t="shared" si="382"/>
        <v>0.19679451687555508</v>
      </c>
      <c r="AC166" s="340">
        <f t="shared" si="383"/>
        <v>3.7842552842053262E-3</v>
      </c>
      <c r="AD166" s="340">
        <f t="shared" si="384"/>
        <v>2.334761804990506E-2</v>
      </c>
      <c r="AE166" s="340">
        <f t="shared" si="385"/>
        <v>1.971854174904028E-2</v>
      </c>
      <c r="AF166" s="340">
        <f t="shared" si="386"/>
        <v>5.3996051821243667E-2</v>
      </c>
      <c r="AG166" s="351">
        <f t="shared" si="387"/>
        <v>0.29764098377994941</v>
      </c>
      <c r="AH166" s="364">
        <f t="shared" si="388"/>
        <v>156.61153646102767</v>
      </c>
      <c r="AI166" s="364">
        <f t="shared" si="389"/>
        <v>3.0115576583616512</v>
      </c>
      <c r="AJ166" s="364">
        <f t="shared" si="390"/>
        <v>18.580326289340068</v>
      </c>
      <c r="AK166" s="364">
        <f t="shared" si="391"/>
        <v>15.692262005658117</v>
      </c>
      <c r="AL166" s="364">
        <f t="shared" si="392"/>
        <v>42.970732989993472</v>
      </c>
      <c r="AM166" s="364">
        <f t="shared" si="393"/>
        <v>236.86641540438097</v>
      </c>
      <c r="AN166" s="364">
        <f t="shared" si="394"/>
        <v>1879.3384375323321</v>
      </c>
      <c r="AO166" s="364">
        <f t="shared" si="395"/>
        <v>36.138691900339815</v>
      </c>
      <c r="AP166" s="364">
        <f t="shared" si="396"/>
        <v>222.96391547208083</v>
      </c>
      <c r="AQ166" s="364">
        <f t="shared" si="397"/>
        <v>188.30714406789741</v>
      </c>
      <c r="AR166" s="364">
        <f t="shared" si="398"/>
        <v>515.64879587992164</v>
      </c>
      <c r="AS166" s="364">
        <f t="shared" si="399"/>
        <v>2842.3969848525717</v>
      </c>
      <c r="AT166" s="383">
        <f t="shared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>'JAP-5 Unitized Lighting Costs'!D$21</f>
        <v>1.1760549751009928E-2</v>
      </c>
      <c r="Q167" s="631">
        <f>'JAP-5 Unitized Lighting Costs'!$D$45</f>
        <v>1.6887239205766267</v>
      </c>
      <c r="R167" s="631">
        <f>'JAP-5 Unitized Lighting Costs'!D$74</f>
        <v>2.3347618049905056E-2</v>
      </c>
      <c r="S167" s="631">
        <f>'JAP-5 Unitized Lighting Costs'!$D$116</f>
        <v>6.9014896121640978</v>
      </c>
      <c r="T167" s="631">
        <f>'JAP-5 Unitized Lighting Costs'!$D$123</f>
        <v>5.3996051821243667E-2</v>
      </c>
      <c r="U167" s="417">
        <f t="shared" si="376"/>
        <v>18.512986996049793</v>
      </c>
      <c r="V167" s="417">
        <f t="shared" si="377"/>
        <v>0.33774478411532538</v>
      </c>
      <c r="W167" s="417">
        <f t="shared" si="378"/>
        <v>2.3289249004780292</v>
      </c>
      <c r="X167" s="417">
        <f t="shared" si="379"/>
        <v>1.9669245394667678</v>
      </c>
      <c r="Y167" s="417">
        <f t="shared" si="380"/>
        <v>5.3861061691690555</v>
      </c>
      <c r="Z167" s="138">
        <f t="shared" si="381"/>
        <v>28.532687389278969</v>
      </c>
      <c r="AA167" s="349"/>
      <c r="AB167" s="340">
        <f t="shared" si="382"/>
        <v>0.1855938545969904</v>
      </c>
      <c r="AC167" s="340">
        <f t="shared" si="383"/>
        <v>3.385912622710029E-3</v>
      </c>
      <c r="AD167" s="340">
        <f t="shared" si="384"/>
        <v>2.3347618049905056E-2</v>
      </c>
      <c r="AE167" s="340">
        <f t="shared" si="385"/>
        <v>1.971854174904028E-2</v>
      </c>
      <c r="AF167" s="340">
        <f t="shared" si="386"/>
        <v>5.3996051821243667E-2</v>
      </c>
      <c r="AG167" s="351">
        <f t="shared" si="387"/>
        <v>0.28604197883988947</v>
      </c>
      <c r="AH167" s="364">
        <f t="shared" si="388"/>
        <v>0</v>
      </c>
      <c r="AI167" s="364">
        <f t="shared" si="389"/>
        <v>0</v>
      </c>
      <c r="AJ167" s="364">
        <f t="shared" si="390"/>
        <v>0</v>
      </c>
      <c r="AK167" s="364">
        <f t="shared" si="391"/>
        <v>0</v>
      </c>
      <c r="AL167" s="364">
        <f t="shared" si="392"/>
        <v>0</v>
      </c>
      <c r="AM167" s="364">
        <f t="shared" si="393"/>
        <v>0</v>
      </c>
      <c r="AN167" s="364">
        <f t="shared" si="394"/>
        <v>0</v>
      </c>
      <c r="AO167" s="364">
        <f t="shared" si="395"/>
        <v>0</v>
      </c>
      <c r="AP167" s="364">
        <f t="shared" si="396"/>
        <v>0</v>
      </c>
      <c r="AQ167" s="364">
        <f t="shared" si="397"/>
        <v>0</v>
      </c>
      <c r="AR167" s="364">
        <f t="shared" si="398"/>
        <v>0</v>
      </c>
      <c r="AS167" s="364">
        <f t="shared" si="399"/>
        <v>0</v>
      </c>
      <c r="AT167" s="383">
        <f t="shared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>'JAP-5 Unitized Lighting Costs'!D$21</f>
        <v>1.1760549751009928E-2</v>
      </c>
      <c r="Q168" s="631">
        <f>'JAP-5 Unitized Lighting Costs'!$D$45</f>
        <v>1.6887239205766267</v>
      </c>
      <c r="R168" s="631">
        <f>'JAP-5 Unitized Lighting Costs'!D$74</f>
        <v>2.3347618049905056E-2</v>
      </c>
      <c r="S168" s="631">
        <f>'JAP-5 Unitized Lighting Costs'!$D$116</f>
        <v>6.9014896121640978</v>
      </c>
      <c r="T168" s="631">
        <f>'JAP-5 Unitized Lighting Costs'!$D$123</f>
        <v>5.3996051821243667E-2</v>
      </c>
      <c r="U168" s="417">
        <f t="shared" si="376"/>
        <v>20.56931912001388</v>
      </c>
      <c r="V168" s="417">
        <f t="shared" si="377"/>
        <v>0.33774478411532538</v>
      </c>
      <c r="W168" s="417">
        <f t="shared" si="378"/>
        <v>2.8600832111133694</v>
      </c>
      <c r="X168" s="417">
        <f t="shared" si="379"/>
        <v>2.4155213642574345</v>
      </c>
      <c r="Y168" s="417">
        <f t="shared" si="380"/>
        <v>6.6145163481023488</v>
      </c>
      <c r="Z168" s="138">
        <f t="shared" si="381"/>
        <v>32.797184827602358</v>
      </c>
      <c r="AA168" s="349"/>
      <c r="AB168" s="340">
        <f t="shared" si="382"/>
        <v>0.16791280914297044</v>
      </c>
      <c r="AC168" s="340">
        <f t="shared" si="383"/>
        <v>2.7571002784924519E-3</v>
      </c>
      <c r="AD168" s="340">
        <f t="shared" si="384"/>
        <v>2.3347618049905056E-2</v>
      </c>
      <c r="AE168" s="340">
        <f t="shared" si="385"/>
        <v>1.971854174904028E-2</v>
      </c>
      <c r="AF168" s="340">
        <f t="shared" si="386"/>
        <v>5.3996051821243667E-2</v>
      </c>
      <c r="AG168" s="351">
        <f t="shared" si="387"/>
        <v>0.26773212104165189</v>
      </c>
      <c r="AH168" s="364">
        <f t="shared" si="388"/>
        <v>0</v>
      </c>
      <c r="AI168" s="364">
        <f t="shared" si="389"/>
        <v>0</v>
      </c>
      <c r="AJ168" s="364">
        <f t="shared" si="390"/>
        <v>0</v>
      </c>
      <c r="AK168" s="364">
        <f t="shared" si="391"/>
        <v>0</v>
      </c>
      <c r="AL168" s="364">
        <f t="shared" si="392"/>
        <v>0</v>
      </c>
      <c r="AM168" s="364">
        <f t="shared" si="393"/>
        <v>0</v>
      </c>
      <c r="AN168" s="364">
        <f t="shared" si="394"/>
        <v>0</v>
      </c>
      <c r="AO168" s="364">
        <f t="shared" si="395"/>
        <v>0</v>
      </c>
      <c r="AP168" s="364">
        <f t="shared" si="396"/>
        <v>0</v>
      </c>
      <c r="AQ168" s="364">
        <f t="shared" si="397"/>
        <v>0</v>
      </c>
      <c r="AR168" s="364">
        <f t="shared" si="398"/>
        <v>0</v>
      </c>
      <c r="AS168" s="364">
        <f t="shared" si="399"/>
        <v>0</v>
      </c>
      <c r="AT168" s="383">
        <f t="shared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>'JAP-5 Unitized Lighting Costs'!D$21</f>
        <v>1.1760549751009928E-2</v>
      </c>
      <c r="Q169" s="631">
        <f>'JAP-5 Unitized Lighting Costs'!$D$45</f>
        <v>1.6887239205766267</v>
      </c>
      <c r="R169" s="631">
        <f>'JAP-5 Unitized Lighting Costs'!D$74</f>
        <v>2.3347618049905056E-2</v>
      </c>
      <c r="S169" s="631">
        <f>'JAP-5 Unitized Lighting Costs'!$D$116</f>
        <v>6.9014896121640978</v>
      </c>
      <c r="T169" s="631">
        <f>'JAP-5 Unitized Lighting Costs'!$D$123</f>
        <v>5.3996051821243667E-2</v>
      </c>
      <c r="U169" s="417">
        <f t="shared" si="376"/>
        <v>23.732907003035553</v>
      </c>
      <c r="V169" s="417">
        <f t="shared" si="377"/>
        <v>0.33774478411532538</v>
      </c>
      <c r="W169" s="417">
        <f t="shared" si="378"/>
        <v>3.6772498428600464</v>
      </c>
      <c r="X169" s="417">
        <f t="shared" si="379"/>
        <v>3.1056703254738443</v>
      </c>
      <c r="Y169" s="417">
        <f t="shared" si="380"/>
        <v>8.504378161845878</v>
      </c>
      <c r="Z169" s="138">
        <f t="shared" si="381"/>
        <v>39.357950117330645</v>
      </c>
      <c r="AA169" s="349"/>
      <c r="AB169" s="340">
        <f t="shared" si="382"/>
        <v>0.15068512382879717</v>
      </c>
      <c r="AC169" s="340">
        <f t="shared" si="383"/>
        <v>2.1444113277163516E-3</v>
      </c>
      <c r="AD169" s="340">
        <f t="shared" si="384"/>
        <v>2.3347618049905056E-2</v>
      </c>
      <c r="AE169" s="340">
        <f t="shared" si="385"/>
        <v>1.971854174904028E-2</v>
      </c>
      <c r="AF169" s="340">
        <f t="shared" si="386"/>
        <v>5.3996051821243667E-2</v>
      </c>
      <c r="AG169" s="351">
        <f t="shared" si="387"/>
        <v>0.24989174677670253</v>
      </c>
      <c r="AH169" s="364">
        <f t="shared" si="388"/>
        <v>0</v>
      </c>
      <c r="AI169" s="364">
        <f t="shared" si="389"/>
        <v>0</v>
      </c>
      <c r="AJ169" s="364">
        <f t="shared" si="390"/>
        <v>0</v>
      </c>
      <c r="AK169" s="364">
        <f t="shared" si="391"/>
        <v>0</v>
      </c>
      <c r="AL169" s="364">
        <f t="shared" si="392"/>
        <v>0</v>
      </c>
      <c r="AM169" s="364">
        <f t="shared" si="393"/>
        <v>0</v>
      </c>
      <c r="AN169" s="364">
        <f t="shared" si="394"/>
        <v>0</v>
      </c>
      <c r="AO169" s="364">
        <f t="shared" si="395"/>
        <v>0</v>
      </c>
      <c r="AP169" s="364">
        <f t="shared" si="396"/>
        <v>0</v>
      </c>
      <c r="AQ169" s="364">
        <f t="shared" si="397"/>
        <v>0</v>
      </c>
      <c r="AR169" s="364">
        <f t="shared" si="398"/>
        <v>0</v>
      </c>
      <c r="AS169" s="364">
        <f t="shared" si="399"/>
        <v>0</v>
      </c>
      <c r="AT169" s="383">
        <f t="shared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>'JAP-5 Unitized Lighting Costs'!D$21</f>
        <v>1.1760549751009928E-2</v>
      </c>
      <c r="Q170" s="631">
        <f>'JAP-5 Unitized Lighting Costs'!$D$45</f>
        <v>1.6887239205766267</v>
      </c>
      <c r="R170" s="631">
        <f>'JAP-5 Unitized Lighting Costs'!D$74</f>
        <v>2.3347618049905056E-2</v>
      </c>
      <c r="S170" s="631">
        <f>'JAP-5 Unitized Lighting Costs'!$D$116</f>
        <v>6.9014896121640978</v>
      </c>
      <c r="T170" s="631">
        <f>'JAP-5 Unitized Lighting Costs'!$D$123</f>
        <v>5.3996051821243667E-2</v>
      </c>
      <c r="U170" s="417">
        <f t="shared" si="376"/>
        <v>26.896494886057223</v>
      </c>
      <c r="V170" s="417">
        <f t="shared" si="377"/>
        <v>0.33774478411532538</v>
      </c>
      <c r="W170" s="417">
        <f t="shared" si="378"/>
        <v>4.494416474606723</v>
      </c>
      <c r="X170" s="417">
        <f t="shared" si="379"/>
        <v>3.7958192866902536</v>
      </c>
      <c r="Y170" s="417">
        <f t="shared" si="380"/>
        <v>10.394239975589405</v>
      </c>
      <c r="Z170" s="138">
        <f t="shared" si="381"/>
        <v>45.918715407058933</v>
      </c>
      <c r="AA170" s="349"/>
      <c r="AB170" s="340">
        <f t="shared" si="382"/>
        <v>0.13972205135614141</v>
      </c>
      <c r="AC170" s="340">
        <f t="shared" si="383"/>
        <v>1.7545183590406514E-3</v>
      </c>
      <c r="AD170" s="340">
        <f t="shared" si="384"/>
        <v>2.3347618049905053E-2</v>
      </c>
      <c r="AE170" s="340">
        <f t="shared" si="385"/>
        <v>1.9718541749040277E-2</v>
      </c>
      <c r="AF170" s="340">
        <f t="shared" si="386"/>
        <v>5.3996051821243667E-2</v>
      </c>
      <c r="AG170" s="351">
        <f t="shared" si="387"/>
        <v>0.23853878133537107</v>
      </c>
      <c r="AH170" s="364">
        <f t="shared" si="388"/>
        <v>0</v>
      </c>
      <c r="AI170" s="364">
        <f t="shared" si="389"/>
        <v>0</v>
      </c>
      <c r="AJ170" s="364">
        <f t="shared" si="390"/>
        <v>0</v>
      </c>
      <c r="AK170" s="364">
        <f t="shared" si="391"/>
        <v>0</v>
      </c>
      <c r="AL170" s="364">
        <f t="shared" si="392"/>
        <v>0</v>
      </c>
      <c r="AM170" s="364">
        <f t="shared" si="393"/>
        <v>0</v>
      </c>
      <c r="AN170" s="364">
        <f t="shared" si="394"/>
        <v>0</v>
      </c>
      <c r="AO170" s="364">
        <f t="shared" si="395"/>
        <v>0</v>
      </c>
      <c r="AP170" s="364">
        <f t="shared" si="396"/>
        <v>0</v>
      </c>
      <c r="AQ170" s="364">
        <f t="shared" si="397"/>
        <v>0</v>
      </c>
      <c r="AR170" s="364">
        <f t="shared" si="398"/>
        <v>0</v>
      </c>
      <c r="AS170" s="364">
        <f t="shared" si="399"/>
        <v>0</v>
      </c>
      <c r="AT170" s="383">
        <f t="shared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>'JAP-5 Unitized Lighting Costs'!D$21</f>
        <v>1.1760549751009928E-2</v>
      </c>
      <c r="Q171" s="631">
        <f>'JAP-5 Unitized Lighting Costs'!$D$45</f>
        <v>1.6887239205766267</v>
      </c>
      <c r="R171" s="631">
        <f>'JAP-5 Unitized Lighting Costs'!D$74</f>
        <v>2.3347618049905056E-2</v>
      </c>
      <c r="S171" s="631">
        <f>'JAP-5 Unitized Lighting Costs'!$D$116</f>
        <v>6.9014896121640978</v>
      </c>
      <c r="T171" s="631">
        <f>'JAP-5 Unitized Lighting Costs'!$D$123</f>
        <v>5.3996051821243667E-2</v>
      </c>
      <c r="U171" s="417">
        <f t="shared" si="376"/>
        <v>30.0600827690789</v>
      </c>
      <c r="V171" s="417">
        <f t="shared" si="377"/>
        <v>0.33774478411532538</v>
      </c>
      <c r="W171" s="417">
        <f t="shared" si="378"/>
        <v>5.3115831063534005</v>
      </c>
      <c r="X171" s="417">
        <f t="shared" si="379"/>
        <v>4.4859682479066629</v>
      </c>
      <c r="Y171" s="417">
        <f t="shared" si="380"/>
        <v>12.284101789332935</v>
      </c>
      <c r="Z171" s="138">
        <f t="shared" si="381"/>
        <v>52.479480696787228</v>
      </c>
      <c r="AA171" s="349"/>
      <c r="AB171" s="340">
        <f t="shared" si="382"/>
        <v>0.13213223195199517</v>
      </c>
      <c r="AC171" s="340">
        <f t="shared" si="383"/>
        <v>1.4845924576497819E-3</v>
      </c>
      <c r="AD171" s="340">
        <f t="shared" si="384"/>
        <v>2.3347618049905056E-2</v>
      </c>
      <c r="AE171" s="340">
        <f t="shared" si="385"/>
        <v>1.9718541749040277E-2</v>
      </c>
      <c r="AF171" s="340">
        <f t="shared" si="386"/>
        <v>5.3996051821243667E-2</v>
      </c>
      <c r="AG171" s="351">
        <f t="shared" si="387"/>
        <v>0.23067903602983397</v>
      </c>
      <c r="AH171" s="364">
        <f t="shared" si="388"/>
        <v>0</v>
      </c>
      <c r="AI171" s="364">
        <f t="shared" si="389"/>
        <v>0</v>
      </c>
      <c r="AJ171" s="364">
        <f t="shared" si="390"/>
        <v>0</v>
      </c>
      <c r="AK171" s="364">
        <f t="shared" si="391"/>
        <v>0</v>
      </c>
      <c r="AL171" s="364">
        <f t="shared" si="392"/>
        <v>0</v>
      </c>
      <c r="AM171" s="364">
        <f t="shared" si="393"/>
        <v>0</v>
      </c>
      <c r="AN171" s="364">
        <f t="shared" si="394"/>
        <v>0</v>
      </c>
      <c r="AO171" s="364">
        <f t="shared" si="395"/>
        <v>0</v>
      </c>
      <c r="AP171" s="364">
        <f t="shared" si="396"/>
        <v>0</v>
      </c>
      <c r="AQ171" s="364">
        <f t="shared" si="397"/>
        <v>0</v>
      </c>
      <c r="AR171" s="364">
        <f t="shared" si="398"/>
        <v>0</v>
      </c>
      <c r="AS171" s="364">
        <f t="shared" si="399"/>
        <v>0</v>
      </c>
      <c r="AT171" s="383">
        <f t="shared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>'JAP-5 Unitized Lighting Costs'!D$21</f>
        <v>1.1760549751009928E-2</v>
      </c>
      <c r="Q172" s="631">
        <f>'JAP-5 Unitized Lighting Costs'!$D$45</f>
        <v>1.6887239205766267</v>
      </c>
      <c r="R172" s="631">
        <f>'JAP-5 Unitized Lighting Costs'!D$74</f>
        <v>2.3347618049905056E-2</v>
      </c>
      <c r="S172" s="631">
        <f>'JAP-5 Unitized Lighting Costs'!$D$116</f>
        <v>6.9014896121640978</v>
      </c>
      <c r="T172" s="631">
        <f>'JAP-5 Unitized Lighting Costs'!$D$123</f>
        <v>5.3996051821243667E-2</v>
      </c>
      <c r="U172" s="417">
        <f t="shared" si="376"/>
        <v>33.223670652100573</v>
      </c>
      <c r="V172" s="417">
        <f t="shared" si="377"/>
        <v>0.33774478411532538</v>
      </c>
      <c r="W172" s="417">
        <f t="shared" si="378"/>
        <v>6.1287497381000771</v>
      </c>
      <c r="X172" s="417">
        <f t="shared" si="379"/>
        <v>5.176117209123074</v>
      </c>
      <c r="Y172" s="417">
        <f t="shared" si="380"/>
        <v>14.173963603076462</v>
      </c>
      <c r="Z172" s="138">
        <f t="shared" si="381"/>
        <v>59.040245986515501</v>
      </c>
      <c r="AA172" s="349"/>
      <c r="AB172" s="340">
        <f t="shared" si="382"/>
        <v>0.12656636438895455</v>
      </c>
      <c r="AC172" s="340">
        <f t="shared" si="383"/>
        <v>1.286646796629811E-3</v>
      </c>
      <c r="AD172" s="340">
        <f t="shared" si="384"/>
        <v>2.3347618049905056E-2</v>
      </c>
      <c r="AE172" s="340">
        <f t="shared" si="385"/>
        <v>1.9718541749040284E-2</v>
      </c>
      <c r="AF172" s="340">
        <f t="shared" si="386"/>
        <v>5.3996051821243667E-2</v>
      </c>
      <c r="AG172" s="351">
        <f t="shared" si="387"/>
        <v>0.22491522280577339</v>
      </c>
      <c r="AH172" s="364">
        <f t="shared" si="388"/>
        <v>0</v>
      </c>
      <c r="AI172" s="364">
        <f t="shared" si="389"/>
        <v>0</v>
      </c>
      <c r="AJ172" s="364">
        <f t="shared" si="390"/>
        <v>0</v>
      </c>
      <c r="AK172" s="364">
        <f t="shared" si="391"/>
        <v>0</v>
      </c>
      <c r="AL172" s="364">
        <f t="shared" si="392"/>
        <v>0</v>
      </c>
      <c r="AM172" s="364">
        <f t="shared" si="393"/>
        <v>0</v>
      </c>
      <c r="AN172" s="364">
        <f t="shared" si="394"/>
        <v>0</v>
      </c>
      <c r="AO172" s="364">
        <f t="shared" si="395"/>
        <v>0</v>
      </c>
      <c r="AP172" s="364">
        <f t="shared" si="396"/>
        <v>0</v>
      </c>
      <c r="AQ172" s="364">
        <f t="shared" si="397"/>
        <v>0</v>
      </c>
      <c r="AR172" s="364">
        <f t="shared" si="398"/>
        <v>0</v>
      </c>
      <c r="AS172" s="364">
        <f t="shared" si="399"/>
        <v>0</v>
      </c>
      <c r="AT172" s="383">
        <f t="shared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>'JAP-5 Unitized Lighting Costs'!D$21</f>
        <v>1.1760549751009928E-2</v>
      </c>
      <c r="Q173" s="631">
        <f>'JAP-5 Unitized Lighting Costs'!$D$45</f>
        <v>1.6887239205766267</v>
      </c>
      <c r="R173" s="631">
        <f>'JAP-5 Unitized Lighting Costs'!D$74</f>
        <v>2.3347618049905056E-2</v>
      </c>
      <c r="S173" s="631">
        <f>'JAP-5 Unitized Lighting Costs'!$D$116</f>
        <v>6.9014896121640978</v>
      </c>
      <c r="T173" s="631">
        <f>'JAP-5 Unitized Lighting Costs'!$D$123</f>
        <v>5.3996051821243667E-2</v>
      </c>
      <c r="U173" s="417">
        <f t="shared" si="376"/>
        <v>36.387258535122243</v>
      </c>
      <c r="V173" s="417">
        <f t="shared" si="377"/>
        <v>0.33774478411532538</v>
      </c>
      <c r="W173" s="417">
        <f t="shared" si="378"/>
        <v>6.9459163698467545</v>
      </c>
      <c r="X173" s="417">
        <f t="shared" si="379"/>
        <v>5.8662661703394834</v>
      </c>
      <c r="Y173" s="417">
        <f t="shared" si="380"/>
        <v>16.063825416819991</v>
      </c>
      <c r="Z173" s="138">
        <f t="shared" si="381"/>
        <v>65.601011276243796</v>
      </c>
      <c r="AA173" s="349"/>
      <c r="AB173" s="340">
        <f t="shared" si="382"/>
        <v>0.12231011272309998</v>
      </c>
      <c r="AC173" s="340">
        <f t="shared" si="383"/>
        <v>1.1352765852615978E-3</v>
      </c>
      <c r="AD173" s="340">
        <f t="shared" si="384"/>
        <v>2.3347618049905056E-2</v>
      </c>
      <c r="AE173" s="340">
        <f t="shared" si="385"/>
        <v>1.971854174904028E-2</v>
      </c>
      <c r="AF173" s="340">
        <f t="shared" si="386"/>
        <v>5.3996051821243667E-2</v>
      </c>
      <c r="AG173" s="351">
        <f t="shared" si="387"/>
        <v>0.2205076009285506</v>
      </c>
      <c r="AH173" s="364">
        <f t="shared" si="388"/>
        <v>0</v>
      </c>
      <c r="AI173" s="364">
        <f t="shared" si="389"/>
        <v>0</v>
      </c>
      <c r="AJ173" s="364">
        <f t="shared" si="390"/>
        <v>0</v>
      </c>
      <c r="AK173" s="364">
        <f t="shared" si="391"/>
        <v>0</v>
      </c>
      <c r="AL173" s="364">
        <f t="shared" si="392"/>
        <v>0</v>
      </c>
      <c r="AM173" s="364">
        <f t="shared" si="393"/>
        <v>0</v>
      </c>
      <c r="AN173" s="364">
        <f t="shared" si="394"/>
        <v>0</v>
      </c>
      <c r="AO173" s="364">
        <f t="shared" si="395"/>
        <v>0</v>
      </c>
      <c r="AP173" s="364">
        <f t="shared" si="396"/>
        <v>0</v>
      </c>
      <c r="AQ173" s="364">
        <f t="shared" si="397"/>
        <v>0</v>
      </c>
      <c r="AR173" s="364">
        <f t="shared" si="398"/>
        <v>0</v>
      </c>
      <c r="AS173" s="364">
        <f t="shared" si="399"/>
        <v>0</v>
      </c>
      <c r="AT173" s="383">
        <f t="shared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>'JAP-5 Unitized Lighting Costs'!D$21</f>
        <v>1.1760549751009928E-2</v>
      </c>
      <c r="Q175" s="631">
        <f>'JAP-5 Unitized Lighting Costs'!$D$45</f>
        <v>1.6887239205766267</v>
      </c>
      <c r="R175" s="631">
        <f>'JAP-5 Unitized Lighting Costs'!$D$86</f>
        <v>1.4496700081135759E-3</v>
      </c>
      <c r="S175" s="631">
        <f>'JAP-5 Unitized Lighting Costs'!$D$96</f>
        <v>6.4515064318863553</v>
      </c>
      <c r="T175" s="631">
        <f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>E175*R175</f>
        <v>1581.0678560373224</v>
      </c>
      <c r="X175" s="138">
        <f>E175*S175/1000</f>
        <v>7036.2698996214622</v>
      </c>
      <c r="Y175" s="417">
        <f>O175*T175</f>
        <v>42989.87882005483</v>
      </c>
      <c r="Z175" s="956">
        <f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>W175/O175</f>
        <v>1.9858493261829808E-3</v>
      </c>
      <c r="AE175" s="340">
        <f>X175/O175</f>
        <v>8.8376800436799387E-3</v>
      </c>
      <c r="AF175" s="340">
        <f>Y175/O175</f>
        <v>5.3996051821243667E-2</v>
      </c>
      <c r="AG175" s="351">
        <f>SUM(AB175:AF175)</f>
        <v>6.481958119110659E-2</v>
      </c>
      <c r="AH175" s="364">
        <f>(U175)</f>
        <v>0</v>
      </c>
      <c r="AI175" s="364">
        <f>(V175)</f>
        <v>0</v>
      </c>
      <c r="AJ175" s="364">
        <f>(W175*$G175)</f>
        <v>1581.0678560373224</v>
      </c>
      <c r="AK175" s="364">
        <f>X175</f>
        <v>7036.2698996214622</v>
      </c>
      <c r="AL175" s="364">
        <f>Y175</f>
        <v>42989.87882005483</v>
      </c>
      <c r="AM175" s="364">
        <f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si="401"/>
        <v>18972.814272447868</v>
      </c>
      <c r="AQ175" s="364">
        <f t="shared" si="401"/>
        <v>84435.238795457553</v>
      </c>
      <c r="AR175" s="364">
        <f t="shared" si="401"/>
        <v>515878.54584065796</v>
      </c>
      <c r="AS175" s="364">
        <f t="shared" si="401"/>
        <v>619286.59890856338</v>
      </c>
      <c r="AT175" s="383">
        <f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>'JAP-5 Unitized Lighting Costs'!D$27</f>
        <v>5.0339833193658295E-3</v>
      </c>
      <c r="Q177" s="633">
        <f>'JAP-5 Unitized Lighting Costs'!$D$45</f>
        <v>1.6887239205766267</v>
      </c>
      <c r="R177" s="633">
        <f>'JAP-5 Unitized Lighting Costs'!D$74</f>
        <v>2.3347618049905056E-2</v>
      </c>
      <c r="S177" s="633">
        <f>'JAP-5 Unitized Lighting Costs'!$D$116</f>
        <v>6.9014896121640978</v>
      </c>
      <c r="T177" s="633">
        <f>'JAP-5 Unitized Lighting Costs'!$D$123</f>
        <v>5.3996051821243667E-2</v>
      </c>
      <c r="U177" s="417">
        <f>IF(F177="Company", H177*P177, 0)</f>
        <v>4.9953726673062935</v>
      </c>
      <c r="V177" s="417">
        <f>IF(I177="yes", J177*Q177, 0)</f>
        <v>1.6887239205766267</v>
      </c>
      <c r="W177" s="417">
        <f>R177*O177</f>
        <v>0</v>
      </c>
      <c r="X177" s="417">
        <f>E177*S177/1000</f>
        <v>0</v>
      </c>
      <c r="Y177" s="417">
        <f>O177*T177</f>
        <v>0</v>
      </c>
      <c r="Z177" s="138">
        <f>SUM(U177:Y177)</f>
        <v>6.6840965878829204</v>
      </c>
      <c r="AA177" s="349"/>
      <c r="AB177" s="340">
        <f>IFERROR(U177/O177,0)</f>
        <v>0</v>
      </c>
      <c r="AC177" s="340">
        <f>IFERROR(V177/O177,0)</f>
        <v>0</v>
      </c>
      <c r="AD177" s="340">
        <f>IFERROR(W177/O177,0)</f>
        <v>0</v>
      </c>
      <c r="AE177" s="340">
        <f>IFERROR(X177/O177,0)</f>
        <v>0</v>
      </c>
      <c r="AF177" s="340">
        <f>IFERROR(Y177/O177,0)</f>
        <v>0</v>
      </c>
      <c r="AG177" s="351">
        <f>SUM(AB177:AF177)</f>
        <v>0</v>
      </c>
      <c r="AH177" s="364">
        <f t="shared" ref="AH177:AL178" si="402">(U177*$G177)</f>
        <v>3225.7618999130391</v>
      </c>
      <c r="AI177" s="364">
        <f t="shared" si="402"/>
        <v>1090.4934717123567</v>
      </c>
      <c r="AJ177" s="364">
        <f t="shared" si="402"/>
        <v>0</v>
      </c>
      <c r="AK177" s="364">
        <f t="shared" si="402"/>
        <v>0</v>
      </c>
      <c r="AL177" s="364">
        <f t="shared" si="402"/>
        <v>0</v>
      </c>
      <c r="AM177" s="364">
        <f>SUM(AH177:AL177)</f>
        <v>4316.255371625396</v>
      </c>
      <c r="AN177" s="364">
        <f t="shared" ref="AN177:AS178" si="403">AH177*12</f>
        <v>38709.142798956469</v>
      </c>
      <c r="AO177" s="364">
        <f t="shared" si="403"/>
        <v>13085.92166054828</v>
      </c>
      <c r="AP177" s="364">
        <f t="shared" si="403"/>
        <v>0</v>
      </c>
      <c r="AQ177" s="364">
        <f t="shared" si="403"/>
        <v>0</v>
      </c>
      <c r="AR177" s="364">
        <f t="shared" si="403"/>
        <v>0</v>
      </c>
      <c r="AS177" s="364">
        <f t="shared" si="403"/>
        <v>51795.064459504749</v>
      </c>
      <c r="AT177" s="383">
        <f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>'JAP-5 Unitized Lighting Costs'!D$27</f>
        <v>5.0339833193658295E-3</v>
      </c>
      <c r="Q178" s="633">
        <f>'JAP-5 Unitized Lighting Costs'!$D$45</f>
        <v>1.6887239205766267</v>
      </c>
      <c r="R178" s="633">
        <f>'JAP-5 Unitized Lighting Costs'!D$74</f>
        <v>2.3347618049905056E-2</v>
      </c>
      <c r="S178" s="633">
        <f>'JAP-5 Unitized Lighting Costs'!$D$116</f>
        <v>6.9014896121640978</v>
      </c>
      <c r="T178" s="633">
        <f>'JAP-5 Unitized Lighting Costs'!$D$123</f>
        <v>5.3996051821243667E-2</v>
      </c>
      <c r="U178" s="417">
        <f>IF(F178="Company", H178*P178, 0)</f>
        <v>9.990745334612587</v>
      </c>
      <c r="V178" s="417">
        <f>IF(I178="yes", J178*Q178, 0)</f>
        <v>1.6887239205766267</v>
      </c>
      <c r="W178" s="417">
        <f>R178*O178</f>
        <v>0</v>
      </c>
      <c r="X178" s="417">
        <f>E178*S178/1000</f>
        <v>0</v>
      </c>
      <c r="Y178" s="417">
        <f>O178*T178</f>
        <v>0</v>
      </c>
      <c r="Z178" s="138">
        <f>SUM(U178:Y178)</f>
        <v>11.679469255189213</v>
      </c>
      <c r="AA178" s="349"/>
      <c r="AB178" s="340">
        <f>IFERROR(U178/O178,0)</f>
        <v>0</v>
      </c>
      <c r="AC178" s="340">
        <f>IFERROR(V178/O178,0)</f>
        <v>0</v>
      </c>
      <c r="AD178" s="340">
        <f>IFERROR(W178/O178,0)</f>
        <v>0</v>
      </c>
      <c r="AE178" s="340">
        <f>IFERROR(X178/O178,0)</f>
        <v>0</v>
      </c>
      <c r="AF178" s="340">
        <f>IFERROR(Y178/O178,0)</f>
        <v>0</v>
      </c>
      <c r="AG178" s="351">
        <f>SUM(AB178:AF178)</f>
        <v>0</v>
      </c>
      <c r="AH178" s="364">
        <f t="shared" si="402"/>
        <v>3370.2114262093123</v>
      </c>
      <c r="AI178" s="364">
        <f t="shared" si="402"/>
        <v>569.66286920784876</v>
      </c>
      <c r="AJ178" s="364">
        <f t="shared" si="402"/>
        <v>0</v>
      </c>
      <c r="AK178" s="364">
        <f t="shared" si="402"/>
        <v>0</v>
      </c>
      <c r="AL178" s="364">
        <f t="shared" si="402"/>
        <v>0</v>
      </c>
      <c r="AM178" s="364">
        <f>SUM(AH178:AL178)</f>
        <v>3939.8742954171612</v>
      </c>
      <c r="AN178" s="364">
        <f t="shared" si="403"/>
        <v>40442.537114511746</v>
      </c>
      <c r="AO178" s="364">
        <f t="shared" si="403"/>
        <v>6835.9544304941846</v>
      </c>
      <c r="AP178" s="364">
        <f t="shared" si="403"/>
        <v>0</v>
      </c>
      <c r="AQ178" s="364">
        <f t="shared" si="403"/>
        <v>0</v>
      </c>
      <c r="AR178" s="364">
        <f t="shared" si="403"/>
        <v>0</v>
      </c>
      <c r="AS178" s="364">
        <f t="shared" si="403"/>
        <v>47278.491545005934</v>
      </c>
      <c r="AT178" s="383">
        <f>Z178*G178-AM178</f>
        <v>0</v>
      </c>
    </row>
    <row r="179" spans="1:46" ht="10.9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>'JAP-5 Unitized Lighting Costs'!D$27</f>
        <v>5.0339833193658295E-3</v>
      </c>
      <c r="Q180" s="635">
        <f>'JAP-5 Unitized Lighting Costs'!$D$45</f>
        <v>1.6887239205766267</v>
      </c>
      <c r="R180" s="635">
        <f>'JAP-5 Unitized Lighting Costs'!D$74</f>
        <v>2.3347618049905056E-2</v>
      </c>
      <c r="S180" s="635">
        <f>'JAP-5 Unitized Lighting Costs'!$D$116</f>
        <v>6.9014896121640978</v>
      </c>
      <c r="T180" s="635">
        <f>'JAP-5 Unitized Lighting Costs'!$D$123</f>
        <v>5.3996051821243667E-2</v>
      </c>
      <c r="U180" s="418">
        <f>IF(F180="Company", H180*P180, 0)</f>
        <v>9.990745334612587</v>
      </c>
      <c r="V180" s="418">
        <f>IF(I180="yes", J180*Q180, 0)</f>
        <v>1.6887239205766267</v>
      </c>
      <c r="W180" s="418">
        <f>R180*O180</f>
        <v>0</v>
      </c>
      <c r="X180" s="418">
        <f>E180*S180/1000</f>
        <v>0</v>
      </c>
      <c r="Y180" s="418">
        <f>O180*T180</f>
        <v>0</v>
      </c>
      <c r="Z180" s="387">
        <f>SUM(U180:Y180)</f>
        <v>11.679469255189213</v>
      </c>
      <c r="AA180" s="637"/>
      <c r="AB180" s="638">
        <f>IFERROR(U180/O180,0)</f>
        <v>0</v>
      </c>
      <c r="AC180" s="638">
        <f>IFERROR(V180/O180,0)</f>
        <v>0</v>
      </c>
      <c r="AD180" s="638">
        <f>IFERROR(W180/O180,0)</f>
        <v>0</v>
      </c>
      <c r="AE180" s="638">
        <f>IFERROR(X180/O180,0)</f>
        <v>0</v>
      </c>
      <c r="AF180" s="638">
        <f>IFERROR(Y180/O180,0)</f>
        <v>0</v>
      </c>
      <c r="AG180" s="639">
        <f>SUM(AB180:AF180)</f>
        <v>0</v>
      </c>
      <c r="AH180" s="569">
        <f>(U180*$G180)</f>
        <v>1586.0308218697483</v>
      </c>
      <c r="AI180" s="569">
        <f>(V180*$G180)</f>
        <v>268.08492239153946</v>
      </c>
      <c r="AJ180" s="569">
        <f>(W180*$G180)</f>
        <v>0</v>
      </c>
      <c r="AK180" s="569">
        <f>(X180*$G180)</f>
        <v>0</v>
      </c>
      <c r="AL180" s="569">
        <f>(Y180*$G180)</f>
        <v>0</v>
      </c>
      <c r="AM180" s="569">
        <f>SUM(AH180:AL180)</f>
        <v>1854.1157442612878</v>
      </c>
      <c r="AN180" s="569">
        <f t="shared" ref="AN180:AS180" si="404">AH180*12</f>
        <v>19032.369862436979</v>
      </c>
      <c r="AO180" s="569">
        <f t="shared" si="404"/>
        <v>3217.0190686984733</v>
      </c>
      <c r="AP180" s="569">
        <f t="shared" si="404"/>
        <v>0</v>
      </c>
      <c r="AQ180" s="569">
        <f t="shared" si="404"/>
        <v>0</v>
      </c>
      <c r="AR180" s="569">
        <f t="shared" si="404"/>
        <v>0</v>
      </c>
      <c r="AS180" s="569">
        <f t="shared" si="404"/>
        <v>22249.388931135454</v>
      </c>
      <c r="AT180" s="383">
        <f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>SUM(AH8:AH180)</f>
        <v>772978.18171170645</v>
      </c>
      <c r="AI181" s="569">
        <f>SUM(AI8:AI180)</f>
        <v>107307.90691893842</v>
      </c>
      <c r="AJ181" s="569"/>
      <c r="AK181" s="569">
        <f>SUM(AK8:AK180)</f>
        <v>101975.17812461173</v>
      </c>
      <c r="AL181" s="569">
        <f>SUM(AL8:AL180)</f>
        <v>308524.36332527845</v>
      </c>
      <c r="AM181" s="569">
        <f t="shared" ref="AM181:AS181" si="405">SUM(AM7:AM180)</f>
        <v>1407182.4578708427</v>
      </c>
      <c r="AN181" s="569">
        <f t="shared" si="405"/>
        <v>9275738.180540476</v>
      </c>
      <c r="AO181" s="569">
        <f t="shared" si="405"/>
        <v>1287694.8830272607</v>
      </c>
      <c r="AP181" s="569">
        <f t="shared" si="405"/>
        <v>1396761.9334837052</v>
      </c>
      <c r="AQ181" s="569">
        <f t="shared" si="405"/>
        <v>1223702.1374953408</v>
      </c>
      <c r="AR181" s="569">
        <f t="shared" si="405"/>
        <v>3702292.3599033416</v>
      </c>
      <c r="AS181" s="569">
        <f t="shared" si="405"/>
        <v>16886189.494450126</v>
      </c>
      <c r="AT181" s="383"/>
    </row>
    <row r="182" spans="1:46" ht="12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>W175/E175</f>
        <v>1.4496700081135759E-3</v>
      </c>
      <c r="X182" s="617">
        <f>X175/E175</f>
        <v>6.4515064318863558E-3</v>
      </c>
      <c r="AS182" s="548">
        <f>AS181+'JAP-5 Summary (Base Revenue)'!E16+'JAP-5 Summary (Base Revenue)'!E17</f>
        <v>18099169.489250124</v>
      </c>
      <c r="AT182" s="383"/>
    </row>
    <row r="183" spans="1:46" ht="15" thickTop="1" thickBot="1">
      <c r="A183" s="98"/>
      <c r="AO183" s="619"/>
      <c r="AP183" s="619"/>
      <c r="AQ183" s="619"/>
      <c r="AR183" s="509" t="s">
        <v>770</v>
      </c>
      <c r="AS183" s="618">
        <f>AS182-'JAP-5 Classification of Costs'!C51</f>
        <v>919.05944186449051</v>
      </c>
      <c r="AT183" s="382" t="s">
        <v>819</v>
      </c>
    </row>
    <row r="184" spans="1:46" ht="12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ColWidth="8.85546875" defaultRowHeight="11.25"/>
  <cols>
    <col min="1" max="1" width="17.7109375" style="67" bestFit="1" customWidth="1"/>
    <col min="2" max="2" width="8" style="67" bestFit="1" customWidth="1"/>
    <col min="3" max="3" width="9.85546875" style="67" bestFit="1" customWidth="1"/>
    <col min="4" max="4" width="6.5703125" style="67" customWidth="1"/>
    <col min="5" max="5" width="0.85546875" style="67" customWidth="1"/>
    <col min="6" max="6" width="10.28515625" style="67" customWidth="1"/>
    <col min="7" max="16384" width="8.85546875" style="67"/>
  </cols>
  <sheetData>
    <row r="1" spans="1:24" ht="15" customHeight="1">
      <c r="A1" s="1118" t="str">
        <f>'JAP-5 Summary (Base Revenue)'!A1:G1</f>
        <v>Puget Sound Energy</v>
      </c>
      <c r="B1" s="1127"/>
      <c r="C1" s="1127"/>
      <c r="D1" s="1127"/>
      <c r="E1" s="1127"/>
      <c r="F1" s="1127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</row>
    <row r="2" spans="1:24" ht="15" customHeight="1">
      <c r="A2" s="1118" t="s">
        <v>795</v>
      </c>
      <c r="B2" s="1127"/>
      <c r="C2" s="1127"/>
      <c r="D2" s="1127"/>
      <c r="E2" s="1127"/>
      <c r="F2" s="1127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</row>
    <row r="3" spans="1:24" ht="14.45" customHeight="1">
      <c r="A3" s="1119" t="str">
        <f>'JAP-5 Summary (Base Revenue)'!A4:G4</f>
        <v>2019 Greneral Rate Case (GRC)</v>
      </c>
      <c r="B3" s="1129"/>
      <c r="C3" s="1129"/>
      <c r="D3" s="1129"/>
      <c r="E3" s="1129"/>
      <c r="F3" s="1129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</row>
    <row r="4" spans="1:24" ht="14.45" customHeight="1">
      <c r="A4" s="1119" t="str">
        <f>'JAP-5 Summary (Base Revenue)'!A5:G5</f>
        <v>Test Year Ending December 31, 2018</v>
      </c>
      <c r="B4" s="1129"/>
      <c r="C4" s="1129"/>
      <c r="D4" s="1129"/>
      <c r="E4" s="1129"/>
      <c r="F4" s="1129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2" thickBot="1"/>
    <row r="9" spans="1:24" s="342" customFormat="1" ht="23.25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2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2" thickBot="1">
      <c r="A21" s="71" t="s">
        <v>791</v>
      </c>
      <c r="B21" s="477" t="s">
        <v>793</v>
      </c>
    </row>
    <row r="22" spans="1:24" ht="12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3.25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2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2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2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2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2" thickBot="1"/>
    <row r="42" spans="1:24" s="342" customFormat="1" ht="23.25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2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2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2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2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2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2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2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2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ColWidth="8.85546875" defaultRowHeight="11.25"/>
  <cols>
    <col min="1" max="1" width="8.85546875" style="67"/>
    <col min="2" max="2" width="12.28515625" style="67" customWidth="1"/>
    <col min="3" max="3" width="9.85546875" style="67" bestFit="1" customWidth="1"/>
    <col min="4" max="4" width="8.5703125" style="67" customWidth="1"/>
    <col min="5" max="7" width="12.28515625" style="67" customWidth="1"/>
    <col min="8" max="8" width="11.7109375" style="67" bestFit="1" customWidth="1"/>
    <col min="9" max="9" width="9.85546875" style="67" bestFit="1" customWidth="1"/>
    <col min="10" max="10" width="5.42578125" style="67" bestFit="1" customWidth="1"/>
    <col min="11" max="11" width="9" style="67" bestFit="1" customWidth="1"/>
    <col min="12" max="18" width="12.28515625" style="67" customWidth="1"/>
    <col min="19" max="16384" width="8.85546875" style="67"/>
  </cols>
  <sheetData>
    <row r="1" spans="1:18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</row>
    <row r="2" spans="1:18">
      <c r="A2" s="1118" t="s">
        <v>778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</row>
    <row r="3" spans="1:18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</row>
    <row r="4" spans="1:18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</row>
    <row r="6" spans="1:18" ht="56.25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47" t="s">
        <v>427</v>
      </c>
      <c r="C10" s="1147"/>
      <c r="D10" s="1147"/>
      <c r="E10" s="1147"/>
      <c r="F10" s="1147"/>
      <c r="G10" s="1147"/>
    </row>
    <row r="11" spans="1:18" ht="101.25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2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2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2" thickBot="1">
      <c r="E27" s="307"/>
      <c r="F27" s="307"/>
      <c r="G27" s="307"/>
      <c r="H27" s="307"/>
      <c r="I27" s="307"/>
      <c r="J27" s="307"/>
      <c r="K27" s="307"/>
    </row>
    <row r="28" spans="1:20" ht="22.5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2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ColWidth="8.85546875" defaultRowHeight="11.25"/>
  <cols>
    <col min="1" max="1" width="4.28515625" style="67" customWidth="1"/>
    <col min="2" max="2" width="31.7109375" style="67" customWidth="1"/>
    <col min="3" max="3" width="12.28515625" style="67" bestFit="1" customWidth="1"/>
    <col min="4" max="4" width="11.5703125" style="341" bestFit="1" customWidth="1"/>
    <col min="5" max="5" width="12.28515625" style="67" bestFit="1" customWidth="1"/>
    <col min="6" max="6" width="9.140625" style="67" bestFit="1" customWidth="1"/>
    <col min="7" max="8" width="9.85546875" style="67" bestFit="1" customWidth="1"/>
    <col min="9" max="9" width="12.28515625" style="67" bestFit="1" customWidth="1"/>
    <col min="10" max="11" width="11.5703125" style="67" bestFit="1" customWidth="1"/>
    <col min="12" max="16384" width="8.85546875" style="67"/>
  </cols>
  <sheetData>
    <row r="1" spans="1:6">
      <c r="A1" s="1118" t="str">
        <f>'JAP-5 Summary (Base Revenue)'!A1:G1</f>
        <v>Puget Sound Energy</v>
      </c>
      <c r="B1" s="1118"/>
      <c r="C1" s="1118"/>
      <c r="D1" s="1118"/>
      <c r="E1" s="1118"/>
      <c r="F1" s="1118"/>
    </row>
    <row r="2" spans="1:6">
      <c r="A2" s="1118" t="s">
        <v>789</v>
      </c>
      <c r="B2" s="1118" t="s">
        <v>709</v>
      </c>
      <c r="C2" s="1118"/>
      <c r="D2" s="1118"/>
      <c r="E2" s="1118"/>
      <c r="F2" s="1118"/>
    </row>
    <row r="3" spans="1:6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</row>
    <row r="4" spans="1:6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</row>
    <row r="6" spans="1:6" s="257" customFormat="1" ht="37.9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2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>E15/'JAP-5 Classification of Costs'!D$12</f>
        <v>0</v>
      </c>
    </row>
    <row r="16" spans="1:6" ht="12" thickTop="1"/>
    <row r="17" spans="1:8" ht="33.75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>SUM('JAP-5 Classification of Costs'!F23:F25)</f>
        <v>2146151.1869734144</v>
      </c>
      <c r="D18" s="978">
        <f>(C9/C$15)*C18</f>
        <v>597862.13203206914</v>
      </c>
      <c r="E18" s="1044">
        <f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>'JAP-5 Classification of Costs'!D12</f>
        <v>23609036.019144002</v>
      </c>
      <c r="D19" s="978">
        <f>(C9/C$15)*C19</f>
        <v>6576865.9241256882</v>
      </c>
      <c r="E19" s="1044">
        <f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>'JAP-5 Classification of Costs'!E12</f>
        <v>33670286.071602598</v>
      </c>
      <c r="D20" s="978">
        <f>(C9/C$15)*C20</f>
        <v>9379669.5866922513</v>
      </c>
      <c r="E20" s="1044">
        <f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>SUM(C19:C21)</f>
        <v>131604076.67407994</v>
      </c>
      <c r="D22" s="1046">
        <f>SUM(D19:D21)</f>
        <v>36661487.010817938</v>
      </c>
      <c r="E22" s="1046">
        <f>SUM(E19:E21)</f>
        <v>94942589.66326201</v>
      </c>
      <c r="F22" s="1045"/>
      <c r="G22" s="72"/>
      <c r="H22" s="310"/>
    </row>
    <row r="23" spans="1:8" ht="12" thickBot="1">
      <c r="A23" s="555">
        <f t="shared" si="0"/>
        <v>15</v>
      </c>
      <c r="B23" s="1047" t="s">
        <v>375</v>
      </c>
      <c r="C23" s="1048">
        <f>C18/C22</f>
        <v>1.6307634544546819E-2</v>
      </c>
      <c r="D23" s="1048">
        <f>D18/D22</f>
        <v>1.6307634544546819E-2</v>
      </c>
      <c r="E23" s="1048">
        <f>E18/E22</f>
        <v>1.6307634544546819E-2</v>
      </c>
      <c r="F23" s="1049"/>
      <c r="G23" s="72"/>
    </row>
    <row r="24" spans="1:8" ht="12" thickTop="1">
      <c r="A24" s="555">
        <f t="shared" si="0"/>
        <v>16</v>
      </c>
      <c r="B24" s="592" t="s">
        <v>376</v>
      </c>
      <c r="C24" s="1050">
        <f>C23/12</f>
        <v>1.3589695453789016E-3</v>
      </c>
      <c r="D24" s="1050">
        <f>D23/12</f>
        <v>1.3589695453789016E-3</v>
      </c>
      <c r="E24" s="1050">
        <f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>C23*C21</f>
        <v>1212060.9353581313</v>
      </c>
      <c r="D25" s="1051">
        <f>D23*D21</f>
        <v>337648.78232456645</v>
      </c>
      <c r="E25" s="1051">
        <f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>C25/12</f>
        <v>101005.07794651094</v>
      </c>
      <c r="D26" s="1051">
        <f>D25/12</f>
        <v>28137.398527047204</v>
      </c>
      <c r="E26" s="1051">
        <f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>D25</f>
        <v>337648.78232456645</v>
      </c>
      <c r="D28" s="1056"/>
      <c r="E28" s="1056"/>
      <c r="F28" s="1043"/>
      <c r="H28" s="895"/>
    </row>
    <row r="29" spans="1:8" ht="12" thickBot="1">
      <c r="A29" s="555">
        <f t="shared" si="0"/>
        <v>21</v>
      </c>
      <c r="B29" s="1054" t="s">
        <v>786</v>
      </c>
      <c r="C29" s="1057">
        <f>E25</f>
        <v>874412.1530335648</v>
      </c>
      <c r="D29" s="1056"/>
      <c r="E29" s="555"/>
      <c r="F29" s="555"/>
    </row>
    <row r="30" spans="1:8" ht="12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>'JAP-5 Classification of Costs'!D51</f>
        <v>4270123.4342801282</v>
      </c>
      <c r="D32" s="550"/>
      <c r="E32" s="1148"/>
      <c r="F32" s="1148"/>
    </row>
    <row r="33" spans="1:6">
      <c r="A33" s="67">
        <f>A32+1</f>
        <v>23</v>
      </c>
      <c r="B33" s="264" t="s">
        <v>489</v>
      </c>
      <c r="C33" s="757">
        <f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>SUM(C35:C36)</f>
        <v>57279322.090746596</v>
      </c>
      <c r="D37" s="550"/>
      <c r="E37" s="364"/>
      <c r="F37" s="260"/>
    </row>
    <row r="38" spans="1:6" ht="12" thickBot="1">
      <c r="A38" s="67">
        <f t="shared" si="0"/>
        <v>28</v>
      </c>
      <c r="B38" s="264" t="s">
        <v>407</v>
      </c>
      <c r="C38" s="941">
        <f>C34/C37</f>
        <v>0.16193868645730644</v>
      </c>
      <c r="D38" s="550"/>
      <c r="E38" s="260"/>
      <c r="F38" s="260"/>
    </row>
    <row r="39" spans="1:6" ht="12" thickTop="1">
      <c r="A39" s="67">
        <f t="shared" si="0"/>
        <v>29</v>
      </c>
      <c r="B39" s="264" t="s">
        <v>377</v>
      </c>
      <c r="C39" s="940">
        <f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>SUM(C8)*C38</f>
        <v>0</v>
      </c>
      <c r="D43" s="575"/>
      <c r="E43" s="260"/>
      <c r="F43" s="260"/>
    </row>
    <row r="44" spans="1:6" ht="12" thickBot="1">
      <c r="A44" s="67">
        <f t="shared" si="0"/>
        <v>34</v>
      </c>
      <c r="B44" s="359" t="s">
        <v>786</v>
      </c>
      <c r="C44" s="585">
        <f>SUM(C12)*C38</f>
        <v>0</v>
      </c>
      <c r="D44" s="550"/>
      <c r="E44" s="260"/>
      <c r="F44" s="260"/>
    </row>
    <row r="45" spans="1:6" ht="12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1.25"/>
  <cols>
    <col min="1" max="1" width="8.85546875" style="774"/>
    <col min="2" max="2" width="37.85546875" style="774" customWidth="1"/>
    <col min="3" max="3" width="11.5703125" style="774" bestFit="1" customWidth="1"/>
    <col min="4" max="4" width="12.28515625" style="774" bestFit="1" customWidth="1"/>
    <col min="5" max="5" width="10.7109375" style="774" bestFit="1" customWidth="1"/>
    <col min="6" max="6" width="11.42578125" style="774" customWidth="1"/>
    <col min="7" max="7" width="12.5703125" style="774" bestFit="1" customWidth="1"/>
    <col min="8" max="8" width="11.5703125" style="774" bestFit="1" customWidth="1"/>
    <col min="9" max="9" width="13.42578125" style="774" bestFit="1" customWidth="1"/>
    <col min="10" max="10" width="14.28515625" style="774" customWidth="1"/>
    <col min="11" max="11" width="12.85546875" style="774" customWidth="1"/>
    <col min="12" max="12" width="4.7109375" style="775" bestFit="1" customWidth="1"/>
    <col min="13" max="13" width="14.5703125" style="774" bestFit="1" customWidth="1"/>
    <col min="14" max="14" width="13.85546875" style="774" bestFit="1" customWidth="1"/>
    <col min="15" max="260" width="8.85546875" style="774"/>
    <col min="261" max="261" width="32.85546875" style="774" customWidth="1"/>
    <col min="262" max="262" width="15.42578125" style="774" bestFit="1" customWidth="1"/>
    <col min="263" max="263" width="15.7109375" style="774" bestFit="1" customWidth="1"/>
    <col min="264" max="264" width="14.140625" style="774" bestFit="1" customWidth="1"/>
    <col min="265" max="265" width="11.28515625" style="774" customWidth="1"/>
    <col min="266" max="266" width="15.140625" style="774" bestFit="1" customWidth="1"/>
    <col min="267" max="267" width="8.85546875" style="774"/>
    <col min="268" max="268" width="12.28515625" style="774" bestFit="1" customWidth="1"/>
    <col min="269" max="516" width="8.85546875" style="774"/>
    <col min="517" max="517" width="32.85546875" style="774" customWidth="1"/>
    <col min="518" max="518" width="15.42578125" style="774" bestFit="1" customWidth="1"/>
    <col min="519" max="519" width="15.7109375" style="774" bestFit="1" customWidth="1"/>
    <col min="520" max="520" width="14.140625" style="774" bestFit="1" customWidth="1"/>
    <col min="521" max="521" width="11.28515625" style="774" customWidth="1"/>
    <col min="522" max="522" width="15.140625" style="774" bestFit="1" customWidth="1"/>
    <col min="523" max="523" width="8.85546875" style="774"/>
    <col min="524" max="524" width="12.28515625" style="774" bestFit="1" customWidth="1"/>
    <col min="525" max="772" width="8.85546875" style="774"/>
    <col min="773" max="773" width="32.85546875" style="774" customWidth="1"/>
    <col min="774" max="774" width="15.42578125" style="774" bestFit="1" customWidth="1"/>
    <col min="775" max="775" width="15.7109375" style="774" bestFit="1" customWidth="1"/>
    <col min="776" max="776" width="14.140625" style="774" bestFit="1" customWidth="1"/>
    <col min="777" max="777" width="11.28515625" style="774" customWidth="1"/>
    <col min="778" max="778" width="15.140625" style="774" bestFit="1" customWidth="1"/>
    <col min="779" max="779" width="8.85546875" style="774"/>
    <col min="780" max="780" width="12.28515625" style="774" bestFit="1" customWidth="1"/>
    <col min="781" max="1028" width="8.85546875" style="774"/>
    <col min="1029" max="1029" width="32.85546875" style="774" customWidth="1"/>
    <col min="1030" max="1030" width="15.42578125" style="774" bestFit="1" customWidth="1"/>
    <col min="1031" max="1031" width="15.7109375" style="774" bestFit="1" customWidth="1"/>
    <col min="1032" max="1032" width="14.140625" style="774" bestFit="1" customWidth="1"/>
    <col min="1033" max="1033" width="11.28515625" style="774" customWidth="1"/>
    <col min="1034" max="1034" width="15.140625" style="774" bestFit="1" customWidth="1"/>
    <col min="1035" max="1035" width="8.85546875" style="774"/>
    <col min="1036" max="1036" width="12.28515625" style="774" bestFit="1" customWidth="1"/>
    <col min="1037" max="1284" width="8.85546875" style="774"/>
    <col min="1285" max="1285" width="32.85546875" style="774" customWidth="1"/>
    <col min="1286" max="1286" width="15.42578125" style="774" bestFit="1" customWidth="1"/>
    <col min="1287" max="1287" width="15.7109375" style="774" bestFit="1" customWidth="1"/>
    <col min="1288" max="1288" width="14.140625" style="774" bestFit="1" customWidth="1"/>
    <col min="1289" max="1289" width="11.28515625" style="774" customWidth="1"/>
    <col min="1290" max="1290" width="15.140625" style="774" bestFit="1" customWidth="1"/>
    <col min="1291" max="1291" width="8.85546875" style="774"/>
    <col min="1292" max="1292" width="12.28515625" style="774" bestFit="1" customWidth="1"/>
    <col min="1293" max="1540" width="8.85546875" style="774"/>
    <col min="1541" max="1541" width="32.85546875" style="774" customWidth="1"/>
    <col min="1542" max="1542" width="15.42578125" style="774" bestFit="1" customWidth="1"/>
    <col min="1543" max="1543" width="15.7109375" style="774" bestFit="1" customWidth="1"/>
    <col min="1544" max="1544" width="14.140625" style="774" bestFit="1" customWidth="1"/>
    <col min="1545" max="1545" width="11.28515625" style="774" customWidth="1"/>
    <col min="1546" max="1546" width="15.140625" style="774" bestFit="1" customWidth="1"/>
    <col min="1547" max="1547" width="8.85546875" style="774"/>
    <col min="1548" max="1548" width="12.28515625" style="774" bestFit="1" customWidth="1"/>
    <col min="1549" max="1796" width="8.85546875" style="774"/>
    <col min="1797" max="1797" width="32.85546875" style="774" customWidth="1"/>
    <col min="1798" max="1798" width="15.42578125" style="774" bestFit="1" customWidth="1"/>
    <col min="1799" max="1799" width="15.7109375" style="774" bestFit="1" customWidth="1"/>
    <col min="1800" max="1800" width="14.140625" style="774" bestFit="1" customWidth="1"/>
    <col min="1801" max="1801" width="11.28515625" style="774" customWidth="1"/>
    <col min="1802" max="1802" width="15.140625" style="774" bestFit="1" customWidth="1"/>
    <col min="1803" max="1803" width="8.85546875" style="774"/>
    <col min="1804" max="1804" width="12.28515625" style="774" bestFit="1" customWidth="1"/>
    <col min="1805" max="2052" width="8.85546875" style="774"/>
    <col min="2053" max="2053" width="32.85546875" style="774" customWidth="1"/>
    <col min="2054" max="2054" width="15.42578125" style="774" bestFit="1" customWidth="1"/>
    <col min="2055" max="2055" width="15.7109375" style="774" bestFit="1" customWidth="1"/>
    <col min="2056" max="2056" width="14.140625" style="774" bestFit="1" customWidth="1"/>
    <col min="2057" max="2057" width="11.28515625" style="774" customWidth="1"/>
    <col min="2058" max="2058" width="15.140625" style="774" bestFit="1" customWidth="1"/>
    <col min="2059" max="2059" width="8.85546875" style="774"/>
    <col min="2060" max="2060" width="12.28515625" style="774" bestFit="1" customWidth="1"/>
    <col min="2061" max="2308" width="8.85546875" style="774"/>
    <col min="2309" max="2309" width="32.85546875" style="774" customWidth="1"/>
    <col min="2310" max="2310" width="15.42578125" style="774" bestFit="1" customWidth="1"/>
    <col min="2311" max="2311" width="15.7109375" style="774" bestFit="1" customWidth="1"/>
    <col min="2312" max="2312" width="14.140625" style="774" bestFit="1" customWidth="1"/>
    <col min="2313" max="2313" width="11.28515625" style="774" customWidth="1"/>
    <col min="2314" max="2314" width="15.140625" style="774" bestFit="1" customWidth="1"/>
    <col min="2315" max="2315" width="8.85546875" style="774"/>
    <col min="2316" max="2316" width="12.28515625" style="774" bestFit="1" customWidth="1"/>
    <col min="2317" max="2564" width="8.85546875" style="774"/>
    <col min="2565" max="2565" width="32.85546875" style="774" customWidth="1"/>
    <col min="2566" max="2566" width="15.42578125" style="774" bestFit="1" customWidth="1"/>
    <col min="2567" max="2567" width="15.7109375" style="774" bestFit="1" customWidth="1"/>
    <col min="2568" max="2568" width="14.140625" style="774" bestFit="1" customWidth="1"/>
    <col min="2569" max="2569" width="11.28515625" style="774" customWidth="1"/>
    <col min="2570" max="2570" width="15.140625" style="774" bestFit="1" customWidth="1"/>
    <col min="2571" max="2571" width="8.85546875" style="774"/>
    <col min="2572" max="2572" width="12.28515625" style="774" bestFit="1" customWidth="1"/>
    <col min="2573" max="2820" width="8.85546875" style="774"/>
    <col min="2821" max="2821" width="32.85546875" style="774" customWidth="1"/>
    <col min="2822" max="2822" width="15.42578125" style="774" bestFit="1" customWidth="1"/>
    <col min="2823" max="2823" width="15.7109375" style="774" bestFit="1" customWidth="1"/>
    <col min="2824" max="2824" width="14.140625" style="774" bestFit="1" customWidth="1"/>
    <col min="2825" max="2825" width="11.28515625" style="774" customWidth="1"/>
    <col min="2826" max="2826" width="15.140625" style="774" bestFit="1" customWidth="1"/>
    <col min="2827" max="2827" width="8.85546875" style="774"/>
    <col min="2828" max="2828" width="12.28515625" style="774" bestFit="1" customWidth="1"/>
    <col min="2829" max="3076" width="8.85546875" style="774"/>
    <col min="3077" max="3077" width="32.85546875" style="774" customWidth="1"/>
    <col min="3078" max="3078" width="15.42578125" style="774" bestFit="1" customWidth="1"/>
    <col min="3079" max="3079" width="15.7109375" style="774" bestFit="1" customWidth="1"/>
    <col min="3080" max="3080" width="14.140625" style="774" bestFit="1" customWidth="1"/>
    <col min="3081" max="3081" width="11.28515625" style="774" customWidth="1"/>
    <col min="3082" max="3082" width="15.140625" style="774" bestFit="1" customWidth="1"/>
    <col min="3083" max="3083" width="8.85546875" style="774"/>
    <col min="3084" max="3084" width="12.28515625" style="774" bestFit="1" customWidth="1"/>
    <col min="3085" max="3332" width="8.85546875" style="774"/>
    <col min="3333" max="3333" width="32.85546875" style="774" customWidth="1"/>
    <col min="3334" max="3334" width="15.42578125" style="774" bestFit="1" customWidth="1"/>
    <col min="3335" max="3335" width="15.7109375" style="774" bestFit="1" customWidth="1"/>
    <col min="3336" max="3336" width="14.140625" style="774" bestFit="1" customWidth="1"/>
    <col min="3337" max="3337" width="11.28515625" style="774" customWidth="1"/>
    <col min="3338" max="3338" width="15.140625" style="774" bestFit="1" customWidth="1"/>
    <col min="3339" max="3339" width="8.85546875" style="774"/>
    <col min="3340" max="3340" width="12.28515625" style="774" bestFit="1" customWidth="1"/>
    <col min="3341" max="3588" width="8.85546875" style="774"/>
    <col min="3589" max="3589" width="32.85546875" style="774" customWidth="1"/>
    <col min="3590" max="3590" width="15.42578125" style="774" bestFit="1" customWidth="1"/>
    <col min="3591" max="3591" width="15.7109375" style="774" bestFit="1" customWidth="1"/>
    <col min="3592" max="3592" width="14.140625" style="774" bestFit="1" customWidth="1"/>
    <col min="3593" max="3593" width="11.28515625" style="774" customWidth="1"/>
    <col min="3594" max="3594" width="15.140625" style="774" bestFit="1" customWidth="1"/>
    <col min="3595" max="3595" width="8.85546875" style="774"/>
    <col min="3596" max="3596" width="12.28515625" style="774" bestFit="1" customWidth="1"/>
    <col min="3597" max="3844" width="8.85546875" style="774"/>
    <col min="3845" max="3845" width="32.85546875" style="774" customWidth="1"/>
    <col min="3846" max="3846" width="15.42578125" style="774" bestFit="1" customWidth="1"/>
    <col min="3847" max="3847" width="15.7109375" style="774" bestFit="1" customWidth="1"/>
    <col min="3848" max="3848" width="14.140625" style="774" bestFit="1" customWidth="1"/>
    <col min="3849" max="3849" width="11.28515625" style="774" customWidth="1"/>
    <col min="3850" max="3850" width="15.140625" style="774" bestFit="1" customWidth="1"/>
    <col min="3851" max="3851" width="8.85546875" style="774"/>
    <col min="3852" max="3852" width="12.28515625" style="774" bestFit="1" customWidth="1"/>
    <col min="3853" max="4100" width="8.85546875" style="774"/>
    <col min="4101" max="4101" width="32.85546875" style="774" customWidth="1"/>
    <col min="4102" max="4102" width="15.42578125" style="774" bestFit="1" customWidth="1"/>
    <col min="4103" max="4103" width="15.7109375" style="774" bestFit="1" customWidth="1"/>
    <col min="4104" max="4104" width="14.140625" style="774" bestFit="1" customWidth="1"/>
    <col min="4105" max="4105" width="11.28515625" style="774" customWidth="1"/>
    <col min="4106" max="4106" width="15.140625" style="774" bestFit="1" customWidth="1"/>
    <col min="4107" max="4107" width="8.85546875" style="774"/>
    <col min="4108" max="4108" width="12.28515625" style="774" bestFit="1" customWidth="1"/>
    <col min="4109" max="4356" width="8.85546875" style="774"/>
    <col min="4357" max="4357" width="32.85546875" style="774" customWidth="1"/>
    <col min="4358" max="4358" width="15.42578125" style="774" bestFit="1" customWidth="1"/>
    <col min="4359" max="4359" width="15.7109375" style="774" bestFit="1" customWidth="1"/>
    <col min="4360" max="4360" width="14.140625" style="774" bestFit="1" customWidth="1"/>
    <col min="4361" max="4361" width="11.28515625" style="774" customWidth="1"/>
    <col min="4362" max="4362" width="15.140625" style="774" bestFit="1" customWidth="1"/>
    <col min="4363" max="4363" width="8.85546875" style="774"/>
    <col min="4364" max="4364" width="12.28515625" style="774" bestFit="1" customWidth="1"/>
    <col min="4365" max="4612" width="8.85546875" style="774"/>
    <col min="4613" max="4613" width="32.85546875" style="774" customWidth="1"/>
    <col min="4614" max="4614" width="15.42578125" style="774" bestFit="1" customWidth="1"/>
    <col min="4615" max="4615" width="15.7109375" style="774" bestFit="1" customWidth="1"/>
    <col min="4616" max="4616" width="14.140625" style="774" bestFit="1" customWidth="1"/>
    <col min="4617" max="4617" width="11.28515625" style="774" customWidth="1"/>
    <col min="4618" max="4618" width="15.140625" style="774" bestFit="1" customWidth="1"/>
    <col min="4619" max="4619" width="8.85546875" style="774"/>
    <col min="4620" max="4620" width="12.28515625" style="774" bestFit="1" customWidth="1"/>
    <col min="4621" max="4868" width="8.85546875" style="774"/>
    <col min="4869" max="4869" width="32.85546875" style="774" customWidth="1"/>
    <col min="4870" max="4870" width="15.42578125" style="774" bestFit="1" customWidth="1"/>
    <col min="4871" max="4871" width="15.7109375" style="774" bestFit="1" customWidth="1"/>
    <col min="4872" max="4872" width="14.140625" style="774" bestFit="1" customWidth="1"/>
    <col min="4873" max="4873" width="11.28515625" style="774" customWidth="1"/>
    <col min="4874" max="4874" width="15.140625" style="774" bestFit="1" customWidth="1"/>
    <col min="4875" max="4875" width="8.85546875" style="774"/>
    <col min="4876" max="4876" width="12.28515625" style="774" bestFit="1" customWidth="1"/>
    <col min="4877" max="5124" width="8.85546875" style="774"/>
    <col min="5125" max="5125" width="32.85546875" style="774" customWidth="1"/>
    <col min="5126" max="5126" width="15.42578125" style="774" bestFit="1" customWidth="1"/>
    <col min="5127" max="5127" width="15.7109375" style="774" bestFit="1" customWidth="1"/>
    <col min="5128" max="5128" width="14.140625" style="774" bestFit="1" customWidth="1"/>
    <col min="5129" max="5129" width="11.28515625" style="774" customWidth="1"/>
    <col min="5130" max="5130" width="15.140625" style="774" bestFit="1" customWidth="1"/>
    <col min="5131" max="5131" width="8.85546875" style="774"/>
    <col min="5132" max="5132" width="12.28515625" style="774" bestFit="1" customWidth="1"/>
    <col min="5133" max="5380" width="8.85546875" style="774"/>
    <col min="5381" max="5381" width="32.85546875" style="774" customWidth="1"/>
    <col min="5382" max="5382" width="15.42578125" style="774" bestFit="1" customWidth="1"/>
    <col min="5383" max="5383" width="15.7109375" style="774" bestFit="1" customWidth="1"/>
    <col min="5384" max="5384" width="14.140625" style="774" bestFit="1" customWidth="1"/>
    <col min="5385" max="5385" width="11.28515625" style="774" customWidth="1"/>
    <col min="5386" max="5386" width="15.140625" style="774" bestFit="1" customWidth="1"/>
    <col min="5387" max="5387" width="8.85546875" style="774"/>
    <col min="5388" max="5388" width="12.28515625" style="774" bestFit="1" customWidth="1"/>
    <col min="5389" max="5636" width="8.85546875" style="774"/>
    <col min="5637" max="5637" width="32.85546875" style="774" customWidth="1"/>
    <col min="5638" max="5638" width="15.42578125" style="774" bestFit="1" customWidth="1"/>
    <col min="5639" max="5639" width="15.7109375" style="774" bestFit="1" customWidth="1"/>
    <col min="5640" max="5640" width="14.140625" style="774" bestFit="1" customWidth="1"/>
    <col min="5641" max="5641" width="11.28515625" style="774" customWidth="1"/>
    <col min="5642" max="5642" width="15.140625" style="774" bestFit="1" customWidth="1"/>
    <col min="5643" max="5643" width="8.85546875" style="774"/>
    <col min="5644" max="5644" width="12.28515625" style="774" bestFit="1" customWidth="1"/>
    <col min="5645" max="5892" width="8.85546875" style="774"/>
    <col min="5893" max="5893" width="32.85546875" style="774" customWidth="1"/>
    <col min="5894" max="5894" width="15.42578125" style="774" bestFit="1" customWidth="1"/>
    <col min="5895" max="5895" width="15.7109375" style="774" bestFit="1" customWidth="1"/>
    <col min="5896" max="5896" width="14.140625" style="774" bestFit="1" customWidth="1"/>
    <col min="5897" max="5897" width="11.28515625" style="774" customWidth="1"/>
    <col min="5898" max="5898" width="15.140625" style="774" bestFit="1" customWidth="1"/>
    <col min="5899" max="5899" width="8.85546875" style="774"/>
    <col min="5900" max="5900" width="12.28515625" style="774" bestFit="1" customWidth="1"/>
    <col min="5901" max="6148" width="8.85546875" style="774"/>
    <col min="6149" max="6149" width="32.85546875" style="774" customWidth="1"/>
    <col min="6150" max="6150" width="15.42578125" style="774" bestFit="1" customWidth="1"/>
    <col min="6151" max="6151" width="15.7109375" style="774" bestFit="1" customWidth="1"/>
    <col min="6152" max="6152" width="14.140625" style="774" bestFit="1" customWidth="1"/>
    <col min="6153" max="6153" width="11.28515625" style="774" customWidth="1"/>
    <col min="6154" max="6154" width="15.140625" style="774" bestFit="1" customWidth="1"/>
    <col min="6155" max="6155" width="8.85546875" style="774"/>
    <col min="6156" max="6156" width="12.28515625" style="774" bestFit="1" customWidth="1"/>
    <col min="6157" max="6404" width="8.85546875" style="774"/>
    <col min="6405" max="6405" width="32.85546875" style="774" customWidth="1"/>
    <col min="6406" max="6406" width="15.42578125" style="774" bestFit="1" customWidth="1"/>
    <col min="6407" max="6407" width="15.7109375" style="774" bestFit="1" customWidth="1"/>
    <col min="6408" max="6408" width="14.140625" style="774" bestFit="1" customWidth="1"/>
    <col min="6409" max="6409" width="11.28515625" style="774" customWidth="1"/>
    <col min="6410" max="6410" width="15.140625" style="774" bestFit="1" customWidth="1"/>
    <col min="6411" max="6411" width="8.85546875" style="774"/>
    <col min="6412" max="6412" width="12.28515625" style="774" bestFit="1" customWidth="1"/>
    <col min="6413" max="6660" width="8.85546875" style="774"/>
    <col min="6661" max="6661" width="32.85546875" style="774" customWidth="1"/>
    <col min="6662" max="6662" width="15.42578125" style="774" bestFit="1" customWidth="1"/>
    <col min="6663" max="6663" width="15.7109375" style="774" bestFit="1" customWidth="1"/>
    <col min="6664" max="6664" width="14.140625" style="774" bestFit="1" customWidth="1"/>
    <col min="6665" max="6665" width="11.28515625" style="774" customWidth="1"/>
    <col min="6666" max="6666" width="15.140625" style="774" bestFit="1" customWidth="1"/>
    <col min="6667" max="6667" width="8.85546875" style="774"/>
    <col min="6668" max="6668" width="12.28515625" style="774" bestFit="1" customWidth="1"/>
    <col min="6669" max="6916" width="8.85546875" style="774"/>
    <col min="6917" max="6917" width="32.85546875" style="774" customWidth="1"/>
    <col min="6918" max="6918" width="15.42578125" style="774" bestFit="1" customWidth="1"/>
    <col min="6919" max="6919" width="15.7109375" style="774" bestFit="1" customWidth="1"/>
    <col min="6920" max="6920" width="14.140625" style="774" bestFit="1" customWidth="1"/>
    <col min="6921" max="6921" width="11.28515625" style="774" customWidth="1"/>
    <col min="6922" max="6922" width="15.140625" style="774" bestFit="1" customWidth="1"/>
    <col min="6923" max="6923" width="8.85546875" style="774"/>
    <col min="6924" max="6924" width="12.28515625" style="774" bestFit="1" customWidth="1"/>
    <col min="6925" max="7172" width="8.85546875" style="774"/>
    <col min="7173" max="7173" width="32.85546875" style="774" customWidth="1"/>
    <col min="7174" max="7174" width="15.42578125" style="774" bestFit="1" customWidth="1"/>
    <col min="7175" max="7175" width="15.7109375" style="774" bestFit="1" customWidth="1"/>
    <col min="7176" max="7176" width="14.140625" style="774" bestFit="1" customWidth="1"/>
    <col min="7177" max="7177" width="11.28515625" style="774" customWidth="1"/>
    <col min="7178" max="7178" width="15.140625" style="774" bestFit="1" customWidth="1"/>
    <col min="7179" max="7179" width="8.85546875" style="774"/>
    <col min="7180" max="7180" width="12.28515625" style="774" bestFit="1" customWidth="1"/>
    <col min="7181" max="7428" width="8.85546875" style="774"/>
    <col min="7429" max="7429" width="32.85546875" style="774" customWidth="1"/>
    <col min="7430" max="7430" width="15.42578125" style="774" bestFit="1" customWidth="1"/>
    <col min="7431" max="7431" width="15.7109375" style="774" bestFit="1" customWidth="1"/>
    <col min="7432" max="7432" width="14.140625" style="774" bestFit="1" customWidth="1"/>
    <col min="7433" max="7433" width="11.28515625" style="774" customWidth="1"/>
    <col min="7434" max="7434" width="15.140625" style="774" bestFit="1" customWidth="1"/>
    <col min="7435" max="7435" width="8.85546875" style="774"/>
    <col min="7436" max="7436" width="12.28515625" style="774" bestFit="1" customWidth="1"/>
    <col min="7437" max="7684" width="8.85546875" style="774"/>
    <col min="7685" max="7685" width="32.85546875" style="774" customWidth="1"/>
    <col min="7686" max="7686" width="15.42578125" style="774" bestFit="1" customWidth="1"/>
    <col min="7687" max="7687" width="15.7109375" style="774" bestFit="1" customWidth="1"/>
    <col min="7688" max="7688" width="14.140625" style="774" bestFit="1" customWidth="1"/>
    <col min="7689" max="7689" width="11.28515625" style="774" customWidth="1"/>
    <col min="7690" max="7690" width="15.140625" style="774" bestFit="1" customWidth="1"/>
    <col min="7691" max="7691" width="8.85546875" style="774"/>
    <col min="7692" max="7692" width="12.28515625" style="774" bestFit="1" customWidth="1"/>
    <col min="7693" max="7940" width="8.85546875" style="774"/>
    <col min="7941" max="7941" width="32.85546875" style="774" customWidth="1"/>
    <col min="7942" max="7942" width="15.42578125" style="774" bestFit="1" customWidth="1"/>
    <col min="7943" max="7943" width="15.7109375" style="774" bestFit="1" customWidth="1"/>
    <col min="7944" max="7944" width="14.140625" style="774" bestFit="1" customWidth="1"/>
    <col min="7945" max="7945" width="11.28515625" style="774" customWidth="1"/>
    <col min="7946" max="7946" width="15.140625" style="774" bestFit="1" customWidth="1"/>
    <col min="7947" max="7947" width="8.85546875" style="774"/>
    <col min="7948" max="7948" width="12.28515625" style="774" bestFit="1" customWidth="1"/>
    <col min="7949" max="8196" width="8.85546875" style="774"/>
    <col min="8197" max="8197" width="32.85546875" style="774" customWidth="1"/>
    <col min="8198" max="8198" width="15.42578125" style="774" bestFit="1" customWidth="1"/>
    <col min="8199" max="8199" width="15.7109375" style="774" bestFit="1" customWidth="1"/>
    <col min="8200" max="8200" width="14.140625" style="774" bestFit="1" customWidth="1"/>
    <col min="8201" max="8201" width="11.28515625" style="774" customWidth="1"/>
    <col min="8202" max="8202" width="15.140625" style="774" bestFit="1" customWidth="1"/>
    <col min="8203" max="8203" width="8.85546875" style="774"/>
    <col min="8204" max="8204" width="12.28515625" style="774" bestFit="1" customWidth="1"/>
    <col min="8205" max="8452" width="8.85546875" style="774"/>
    <col min="8453" max="8453" width="32.85546875" style="774" customWidth="1"/>
    <col min="8454" max="8454" width="15.42578125" style="774" bestFit="1" customWidth="1"/>
    <col min="8455" max="8455" width="15.7109375" style="774" bestFit="1" customWidth="1"/>
    <col min="8456" max="8456" width="14.140625" style="774" bestFit="1" customWidth="1"/>
    <col min="8457" max="8457" width="11.28515625" style="774" customWidth="1"/>
    <col min="8458" max="8458" width="15.140625" style="774" bestFit="1" customWidth="1"/>
    <col min="8459" max="8459" width="8.85546875" style="774"/>
    <col min="8460" max="8460" width="12.28515625" style="774" bestFit="1" customWidth="1"/>
    <col min="8461" max="8708" width="8.85546875" style="774"/>
    <col min="8709" max="8709" width="32.85546875" style="774" customWidth="1"/>
    <col min="8710" max="8710" width="15.42578125" style="774" bestFit="1" customWidth="1"/>
    <col min="8711" max="8711" width="15.7109375" style="774" bestFit="1" customWidth="1"/>
    <col min="8712" max="8712" width="14.140625" style="774" bestFit="1" customWidth="1"/>
    <col min="8713" max="8713" width="11.28515625" style="774" customWidth="1"/>
    <col min="8714" max="8714" width="15.140625" style="774" bestFit="1" customWidth="1"/>
    <col min="8715" max="8715" width="8.85546875" style="774"/>
    <col min="8716" max="8716" width="12.28515625" style="774" bestFit="1" customWidth="1"/>
    <col min="8717" max="8964" width="8.85546875" style="774"/>
    <col min="8965" max="8965" width="32.85546875" style="774" customWidth="1"/>
    <col min="8966" max="8966" width="15.42578125" style="774" bestFit="1" customWidth="1"/>
    <col min="8967" max="8967" width="15.7109375" style="774" bestFit="1" customWidth="1"/>
    <col min="8968" max="8968" width="14.140625" style="774" bestFit="1" customWidth="1"/>
    <col min="8969" max="8969" width="11.28515625" style="774" customWidth="1"/>
    <col min="8970" max="8970" width="15.140625" style="774" bestFit="1" customWidth="1"/>
    <col min="8971" max="8971" width="8.85546875" style="774"/>
    <col min="8972" max="8972" width="12.28515625" style="774" bestFit="1" customWidth="1"/>
    <col min="8973" max="9220" width="8.85546875" style="774"/>
    <col min="9221" max="9221" width="32.85546875" style="774" customWidth="1"/>
    <col min="9222" max="9222" width="15.42578125" style="774" bestFit="1" customWidth="1"/>
    <col min="9223" max="9223" width="15.7109375" style="774" bestFit="1" customWidth="1"/>
    <col min="9224" max="9224" width="14.140625" style="774" bestFit="1" customWidth="1"/>
    <col min="9225" max="9225" width="11.28515625" style="774" customWidth="1"/>
    <col min="9226" max="9226" width="15.140625" style="774" bestFit="1" customWidth="1"/>
    <col min="9227" max="9227" width="8.85546875" style="774"/>
    <col min="9228" max="9228" width="12.28515625" style="774" bestFit="1" customWidth="1"/>
    <col min="9229" max="9476" width="8.85546875" style="774"/>
    <col min="9477" max="9477" width="32.85546875" style="774" customWidth="1"/>
    <col min="9478" max="9478" width="15.42578125" style="774" bestFit="1" customWidth="1"/>
    <col min="9479" max="9479" width="15.7109375" style="774" bestFit="1" customWidth="1"/>
    <col min="9480" max="9480" width="14.140625" style="774" bestFit="1" customWidth="1"/>
    <col min="9481" max="9481" width="11.28515625" style="774" customWidth="1"/>
    <col min="9482" max="9482" width="15.140625" style="774" bestFit="1" customWidth="1"/>
    <col min="9483" max="9483" width="8.85546875" style="774"/>
    <col min="9484" max="9484" width="12.28515625" style="774" bestFit="1" customWidth="1"/>
    <col min="9485" max="9732" width="8.85546875" style="774"/>
    <col min="9733" max="9733" width="32.85546875" style="774" customWidth="1"/>
    <col min="9734" max="9734" width="15.42578125" style="774" bestFit="1" customWidth="1"/>
    <col min="9735" max="9735" width="15.7109375" style="774" bestFit="1" customWidth="1"/>
    <col min="9736" max="9736" width="14.140625" style="774" bestFit="1" customWidth="1"/>
    <col min="9737" max="9737" width="11.28515625" style="774" customWidth="1"/>
    <col min="9738" max="9738" width="15.140625" style="774" bestFit="1" customWidth="1"/>
    <col min="9739" max="9739" width="8.85546875" style="774"/>
    <col min="9740" max="9740" width="12.28515625" style="774" bestFit="1" customWidth="1"/>
    <col min="9741" max="9988" width="8.85546875" style="774"/>
    <col min="9989" max="9989" width="32.85546875" style="774" customWidth="1"/>
    <col min="9990" max="9990" width="15.42578125" style="774" bestFit="1" customWidth="1"/>
    <col min="9991" max="9991" width="15.7109375" style="774" bestFit="1" customWidth="1"/>
    <col min="9992" max="9992" width="14.140625" style="774" bestFit="1" customWidth="1"/>
    <col min="9993" max="9993" width="11.28515625" style="774" customWidth="1"/>
    <col min="9994" max="9994" width="15.140625" style="774" bestFit="1" customWidth="1"/>
    <col min="9995" max="9995" width="8.85546875" style="774"/>
    <col min="9996" max="9996" width="12.28515625" style="774" bestFit="1" customWidth="1"/>
    <col min="9997" max="10244" width="8.85546875" style="774"/>
    <col min="10245" max="10245" width="32.85546875" style="774" customWidth="1"/>
    <col min="10246" max="10246" width="15.42578125" style="774" bestFit="1" customWidth="1"/>
    <col min="10247" max="10247" width="15.7109375" style="774" bestFit="1" customWidth="1"/>
    <col min="10248" max="10248" width="14.140625" style="774" bestFit="1" customWidth="1"/>
    <col min="10249" max="10249" width="11.28515625" style="774" customWidth="1"/>
    <col min="10250" max="10250" width="15.140625" style="774" bestFit="1" customWidth="1"/>
    <col min="10251" max="10251" width="8.85546875" style="774"/>
    <col min="10252" max="10252" width="12.28515625" style="774" bestFit="1" customWidth="1"/>
    <col min="10253" max="10500" width="8.85546875" style="774"/>
    <col min="10501" max="10501" width="32.85546875" style="774" customWidth="1"/>
    <col min="10502" max="10502" width="15.42578125" style="774" bestFit="1" customWidth="1"/>
    <col min="10503" max="10503" width="15.7109375" style="774" bestFit="1" customWidth="1"/>
    <col min="10504" max="10504" width="14.140625" style="774" bestFit="1" customWidth="1"/>
    <col min="10505" max="10505" width="11.28515625" style="774" customWidth="1"/>
    <col min="10506" max="10506" width="15.140625" style="774" bestFit="1" customWidth="1"/>
    <col min="10507" max="10507" width="8.85546875" style="774"/>
    <col min="10508" max="10508" width="12.28515625" style="774" bestFit="1" customWidth="1"/>
    <col min="10509" max="10756" width="8.85546875" style="774"/>
    <col min="10757" max="10757" width="32.85546875" style="774" customWidth="1"/>
    <col min="10758" max="10758" width="15.42578125" style="774" bestFit="1" customWidth="1"/>
    <col min="10759" max="10759" width="15.7109375" style="774" bestFit="1" customWidth="1"/>
    <col min="10760" max="10760" width="14.140625" style="774" bestFit="1" customWidth="1"/>
    <col min="10761" max="10761" width="11.28515625" style="774" customWidth="1"/>
    <col min="10762" max="10762" width="15.140625" style="774" bestFit="1" customWidth="1"/>
    <col min="10763" max="10763" width="8.85546875" style="774"/>
    <col min="10764" max="10764" width="12.28515625" style="774" bestFit="1" customWidth="1"/>
    <col min="10765" max="11012" width="8.85546875" style="774"/>
    <col min="11013" max="11013" width="32.85546875" style="774" customWidth="1"/>
    <col min="11014" max="11014" width="15.42578125" style="774" bestFit="1" customWidth="1"/>
    <col min="11015" max="11015" width="15.7109375" style="774" bestFit="1" customWidth="1"/>
    <col min="11016" max="11016" width="14.140625" style="774" bestFit="1" customWidth="1"/>
    <col min="11017" max="11017" width="11.28515625" style="774" customWidth="1"/>
    <col min="11018" max="11018" width="15.140625" style="774" bestFit="1" customWidth="1"/>
    <col min="11019" max="11019" width="8.85546875" style="774"/>
    <col min="11020" max="11020" width="12.28515625" style="774" bestFit="1" customWidth="1"/>
    <col min="11021" max="11268" width="8.85546875" style="774"/>
    <col min="11269" max="11269" width="32.85546875" style="774" customWidth="1"/>
    <col min="11270" max="11270" width="15.42578125" style="774" bestFit="1" customWidth="1"/>
    <col min="11271" max="11271" width="15.7109375" style="774" bestFit="1" customWidth="1"/>
    <col min="11272" max="11272" width="14.140625" style="774" bestFit="1" customWidth="1"/>
    <col min="11273" max="11273" width="11.28515625" style="774" customWidth="1"/>
    <col min="11274" max="11274" width="15.140625" style="774" bestFit="1" customWidth="1"/>
    <col min="11275" max="11275" width="8.85546875" style="774"/>
    <col min="11276" max="11276" width="12.28515625" style="774" bestFit="1" customWidth="1"/>
    <col min="11277" max="11524" width="8.85546875" style="774"/>
    <col min="11525" max="11525" width="32.85546875" style="774" customWidth="1"/>
    <col min="11526" max="11526" width="15.42578125" style="774" bestFit="1" customWidth="1"/>
    <col min="11527" max="11527" width="15.7109375" style="774" bestFit="1" customWidth="1"/>
    <col min="11528" max="11528" width="14.140625" style="774" bestFit="1" customWidth="1"/>
    <col min="11529" max="11529" width="11.28515625" style="774" customWidth="1"/>
    <col min="11530" max="11530" width="15.140625" style="774" bestFit="1" customWidth="1"/>
    <col min="11531" max="11531" width="8.85546875" style="774"/>
    <col min="11532" max="11532" width="12.28515625" style="774" bestFit="1" customWidth="1"/>
    <col min="11533" max="11780" width="8.85546875" style="774"/>
    <col min="11781" max="11781" width="32.85546875" style="774" customWidth="1"/>
    <col min="11782" max="11782" width="15.42578125" style="774" bestFit="1" customWidth="1"/>
    <col min="11783" max="11783" width="15.7109375" style="774" bestFit="1" customWidth="1"/>
    <col min="11784" max="11784" width="14.140625" style="774" bestFit="1" customWidth="1"/>
    <col min="11785" max="11785" width="11.28515625" style="774" customWidth="1"/>
    <col min="11786" max="11786" width="15.140625" style="774" bestFit="1" customWidth="1"/>
    <col min="11787" max="11787" width="8.85546875" style="774"/>
    <col min="11788" max="11788" width="12.28515625" style="774" bestFit="1" customWidth="1"/>
    <col min="11789" max="12036" width="8.85546875" style="774"/>
    <col min="12037" max="12037" width="32.85546875" style="774" customWidth="1"/>
    <col min="12038" max="12038" width="15.42578125" style="774" bestFit="1" customWidth="1"/>
    <col min="12039" max="12039" width="15.7109375" style="774" bestFit="1" customWidth="1"/>
    <col min="12040" max="12040" width="14.140625" style="774" bestFit="1" customWidth="1"/>
    <col min="12041" max="12041" width="11.28515625" style="774" customWidth="1"/>
    <col min="12042" max="12042" width="15.140625" style="774" bestFit="1" customWidth="1"/>
    <col min="12043" max="12043" width="8.85546875" style="774"/>
    <col min="12044" max="12044" width="12.28515625" style="774" bestFit="1" customWidth="1"/>
    <col min="12045" max="12292" width="8.85546875" style="774"/>
    <col min="12293" max="12293" width="32.85546875" style="774" customWidth="1"/>
    <col min="12294" max="12294" width="15.42578125" style="774" bestFit="1" customWidth="1"/>
    <col min="12295" max="12295" width="15.7109375" style="774" bestFit="1" customWidth="1"/>
    <col min="12296" max="12296" width="14.140625" style="774" bestFit="1" customWidth="1"/>
    <col min="12297" max="12297" width="11.28515625" style="774" customWidth="1"/>
    <col min="12298" max="12298" width="15.140625" style="774" bestFit="1" customWidth="1"/>
    <col min="12299" max="12299" width="8.85546875" style="774"/>
    <col min="12300" max="12300" width="12.28515625" style="774" bestFit="1" customWidth="1"/>
    <col min="12301" max="12548" width="8.85546875" style="774"/>
    <col min="12549" max="12549" width="32.85546875" style="774" customWidth="1"/>
    <col min="12550" max="12550" width="15.42578125" style="774" bestFit="1" customWidth="1"/>
    <col min="12551" max="12551" width="15.7109375" style="774" bestFit="1" customWidth="1"/>
    <col min="12552" max="12552" width="14.140625" style="774" bestFit="1" customWidth="1"/>
    <col min="12553" max="12553" width="11.28515625" style="774" customWidth="1"/>
    <col min="12554" max="12554" width="15.140625" style="774" bestFit="1" customWidth="1"/>
    <col min="12555" max="12555" width="8.85546875" style="774"/>
    <col min="12556" max="12556" width="12.28515625" style="774" bestFit="1" customWidth="1"/>
    <col min="12557" max="12804" width="8.85546875" style="774"/>
    <col min="12805" max="12805" width="32.85546875" style="774" customWidth="1"/>
    <col min="12806" max="12806" width="15.42578125" style="774" bestFit="1" customWidth="1"/>
    <col min="12807" max="12807" width="15.7109375" style="774" bestFit="1" customWidth="1"/>
    <col min="12808" max="12808" width="14.140625" style="774" bestFit="1" customWidth="1"/>
    <col min="12809" max="12809" width="11.28515625" style="774" customWidth="1"/>
    <col min="12810" max="12810" width="15.140625" style="774" bestFit="1" customWidth="1"/>
    <col min="12811" max="12811" width="8.85546875" style="774"/>
    <col min="12812" max="12812" width="12.28515625" style="774" bestFit="1" customWidth="1"/>
    <col min="12813" max="13060" width="8.85546875" style="774"/>
    <col min="13061" max="13061" width="32.85546875" style="774" customWidth="1"/>
    <col min="13062" max="13062" width="15.42578125" style="774" bestFit="1" customWidth="1"/>
    <col min="13063" max="13063" width="15.7109375" style="774" bestFit="1" customWidth="1"/>
    <col min="13064" max="13064" width="14.140625" style="774" bestFit="1" customWidth="1"/>
    <col min="13065" max="13065" width="11.28515625" style="774" customWidth="1"/>
    <col min="13066" max="13066" width="15.140625" style="774" bestFit="1" customWidth="1"/>
    <col min="13067" max="13067" width="8.85546875" style="774"/>
    <col min="13068" max="13068" width="12.28515625" style="774" bestFit="1" customWidth="1"/>
    <col min="13069" max="13316" width="8.85546875" style="774"/>
    <col min="13317" max="13317" width="32.85546875" style="774" customWidth="1"/>
    <col min="13318" max="13318" width="15.42578125" style="774" bestFit="1" customWidth="1"/>
    <col min="13319" max="13319" width="15.7109375" style="774" bestFit="1" customWidth="1"/>
    <col min="13320" max="13320" width="14.140625" style="774" bestFit="1" customWidth="1"/>
    <col min="13321" max="13321" width="11.28515625" style="774" customWidth="1"/>
    <col min="13322" max="13322" width="15.140625" style="774" bestFit="1" customWidth="1"/>
    <col min="13323" max="13323" width="8.85546875" style="774"/>
    <col min="13324" max="13324" width="12.28515625" style="774" bestFit="1" customWidth="1"/>
    <col min="13325" max="13572" width="8.85546875" style="774"/>
    <col min="13573" max="13573" width="32.85546875" style="774" customWidth="1"/>
    <col min="13574" max="13574" width="15.42578125" style="774" bestFit="1" customWidth="1"/>
    <col min="13575" max="13575" width="15.7109375" style="774" bestFit="1" customWidth="1"/>
    <col min="13576" max="13576" width="14.140625" style="774" bestFit="1" customWidth="1"/>
    <col min="13577" max="13577" width="11.28515625" style="774" customWidth="1"/>
    <col min="13578" max="13578" width="15.140625" style="774" bestFit="1" customWidth="1"/>
    <col min="13579" max="13579" width="8.85546875" style="774"/>
    <col min="13580" max="13580" width="12.28515625" style="774" bestFit="1" customWidth="1"/>
    <col min="13581" max="13828" width="8.85546875" style="774"/>
    <col min="13829" max="13829" width="32.85546875" style="774" customWidth="1"/>
    <col min="13830" max="13830" width="15.42578125" style="774" bestFit="1" customWidth="1"/>
    <col min="13831" max="13831" width="15.7109375" style="774" bestFit="1" customWidth="1"/>
    <col min="13832" max="13832" width="14.140625" style="774" bestFit="1" customWidth="1"/>
    <col min="13833" max="13833" width="11.28515625" style="774" customWidth="1"/>
    <col min="13834" max="13834" width="15.140625" style="774" bestFit="1" customWidth="1"/>
    <col min="13835" max="13835" width="8.85546875" style="774"/>
    <col min="13836" max="13836" width="12.28515625" style="774" bestFit="1" customWidth="1"/>
    <col min="13837" max="14084" width="8.85546875" style="774"/>
    <col min="14085" max="14085" width="32.85546875" style="774" customWidth="1"/>
    <col min="14086" max="14086" width="15.42578125" style="774" bestFit="1" customWidth="1"/>
    <col min="14087" max="14087" width="15.7109375" style="774" bestFit="1" customWidth="1"/>
    <col min="14088" max="14088" width="14.140625" style="774" bestFit="1" customWidth="1"/>
    <col min="14089" max="14089" width="11.28515625" style="774" customWidth="1"/>
    <col min="14090" max="14090" width="15.140625" style="774" bestFit="1" customWidth="1"/>
    <col min="14091" max="14091" width="8.85546875" style="774"/>
    <col min="14092" max="14092" width="12.28515625" style="774" bestFit="1" customWidth="1"/>
    <col min="14093" max="14340" width="8.85546875" style="774"/>
    <col min="14341" max="14341" width="32.85546875" style="774" customWidth="1"/>
    <col min="14342" max="14342" width="15.42578125" style="774" bestFit="1" customWidth="1"/>
    <col min="14343" max="14343" width="15.7109375" style="774" bestFit="1" customWidth="1"/>
    <col min="14344" max="14344" width="14.140625" style="774" bestFit="1" customWidth="1"/>
    <col min="14345" max="14345" width="11.28515625" style="774" customWidth="1"/>
    <col min="14346" max="14346" width="15.140625" style="774" bestFit="1" customWidth="1"/>
    <col min="14347" max="14347" width="8.85546875" style="774"/>
    <col min="14348" max="14348" width="12.28515625" style="774" bestFit="1" customWidth="1"/>
    <col min="14349" max="14596" width="8.85546875" style="774"/>
    <col min="14597" max="14597" width="32.85546875" style="774" customWidth="1"/>
    <col min="14598" max="14598" width="15.42578125" style="774" bestFit="1" customWidth="1"/>
    <col min="14599" max="14599" width="15.7109375" style="774" bestFit="1" customWidth="1"/>
    <col min="14600" max="14600" width="14.140625" style="774" bestFit="1" customWidth="1"/>
    <col min="14601" max="14601" width="11.28515625" style="774" customWidth="1"/>
    <col min="14602" max="14602" width="15.140625" style="774" bestFit="1" customWidth="1"/>
    <col min="14603" max="14603" width="8.85546875" style="774"/>
    <col min="14604" max="14604" width="12.28515625" style="774" bestFit="1" customWidth="1"/>
    <col min="14605" max="14852" width="8.85546875" style="774"/>
    <col min="14853" max="14853" width="32.85546875" style="774" customWidth="1"/>
    <col min="14854" max="14854" width="15.42578125" style="774" bestFit="1" customWidth="1"/>
    <col min="14855" max="14855" width="15.7109375" style="774" bestFit="1" customWidth="1"/>
    <col min="14856" max="14856" width="14.140625" style="774" bestFit="1" customWidth="1"/>
    <col min="14857" max="14857" width="11.28515625" style="774" customWidth="1"/>
    <col min="14858" max="14858" width="15.140625" style="774" bestFit="1" customWidth="1"/>
    <col min="14859" max="14859" width="8.85546875" style="774"/>
    <col min="14860" max="14860" width="12.28515625" style="774" bestFit="1" customWidth="1"/>
    <col min="14861" max="15108" width="8.85546875" style="774"/>
    <col min="15109" max="15109" width="32.85546875" style="774" customWidth="1"/>
    <col min="15110" max="15110" width="15.42578125" style="774" bestFit="1" customWidth="1"/>
    <col min="15111" max="15111" width="15.7109375" style="774" bestFit="1" customWidth="1"/>
    <col min="15112" max="15112" width="14.140625" style="774" bestFit="1" customWidth="1"/>
    <col min="15113" max="15113" width="11.28515625" style="774" customWidth="1"/>
    <col min="15114" max="15114" width="15.140625" style="774" bestFit="1" customWidth="1"/>
    <col min="15115" max="15115" width="8.85546875" style="774"/>
    <col min="15116" max="15116" width="12.28515625" style="774" bestFit="1" customWidth="1"/>
    <col min="15117" max="15364" width="8.85546875" style="774"/>
    <col min="15365" max="15365" width="32.85546875" style="774" customWidth="1"/>
    <col min="15366" max="15366" width="15.42578125" style="774" bestFit="1" customWidth="1"/>
    <col min="15367" max="15367" width="15.7109375" style="774" bestFit="1" customWidth="1"/>
    <col min="15368" max="15368" width="14.140625" style="774" bestFit="1" customWidth="1"/>
    <col min="15369" max="15369" width="11.28515625" style="774" customWidth="1"/>
    <col min="15370" max="15370" width="15.140625" style="774" bestFit="1" customWidth="1"/>
    <col min="15371" max="15371" width="8.85546875" style="774"/>
    <col min="15372" max="15372" width="12.28515625" style="774" bestFit="1" customWidth="1"/>
    <col min="15373" max="15620" width="8.85546875" style="774"/>
    <col min="15621" max="15621" width="32.85546875" style="774" customWidth="1"/>
    <col min="15622" max="15622" width="15.42578125" style="774" bestFit="1" customWidth="1"/>
    <col min="15623" max="15623" width="15.7109375" style="774" bestFit="1" customWidth="1"/>
    <col min="15624" max="15624" width="14.140625" style="774" bestFit="1" customWidth="1"/>
    <col min="15625" max="15625" width="11.28515625" style="774" customWidth="1"/>
    <col min="15626" max="15626" width="15.140625" style="774" bestFit="1" customWidth="1"/>
    <col min="15627" max="15627" width="8.85546875" style="774"/>
    <col min="15628" max="15628" width="12.28515625" style="774" bestFit="1" customWidth="1"/>
    <col min="15629" max="15876" width="8.85546875" style="774"/>
    <col min="15877" max="15877" width="32.85546875" style="774" customWidth="1"/>
    <col min="15878" max="15878" width="15.42578125" style="774" bestFit="1" customWidth="1"/>
    <col min="15879" max="15879" width="15.7109375" style="774" bestFit="1" customWidth="1"/>
    <col min="15880" max="15880" width="14.140625" style="774" bestFit="1" customWidth="1"/>
    <col min="15881" max="15881" width="11.28515625" style="774" customWidth="1"/>
    <col min="15882" max="15882" width="15.140625" style="774" bestFit="1" customWidth="1"/>
    <col min="15883" max="15883" width="8.85546875" style="774"/>
    <col min="15884" max="15884" width="12.28515625" style="774" bestFit="1" customWidth="1"/>
    <col min="15885" max="16132" width="8.85546875" style="774"/>
    <col min="16133" max="16133" width="32.85546875" style="774" customWidth="1"/>
    <col min="16134" max="16134" width="15.42578125" style="774" bestFit="1" customWidth="1"/>
    <col min="16135" max="16135" width="15.7109375" style="774" bestFit="1" customWidth="1"/>
    <col min="16136" max="16136" width="14.140625" style="774" bestFit="1" customWidth="1"/>
    <col min="16137" max="16137" width="11.28515625" style="774" customWidth="1"/>
    <col min="16138" max="16138" width="15.140625" style="774" bestFit="1" customWidth="1"/>
    <col min="16139" max="16139" width="8.85546875" style="774"/>
    <col min="16140" max="16140" width="12.28515625" style="774" bestFit="1" customWidth="1"/>
    <col min="16141" max="16384" width="8.85546875" style="774"/>
  </cols>
  <sheetData>
    <row r="1" spans="1:14">
      <c r="A1" s="1107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</row>
    <row r="2" spans="1:14">
      <c r="A2" s="1107" t="s">
        <v>146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</row>
    <row r="3" spans="1:14">
      <c r="A3" s="1107" t="s">
        <v>593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</row>
    <row r="4" spans="1:14">
      <c r="A4" s="1109" t="str">
        <f>'JAP-5 Summary (Base Revenue)'!A4:G4</f>
        <v>2019 Greneral Rate Case (GRC)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</row>
    <row r="5" spans="1:14">
      <c r="A5" s="1109" t="str">
        <f>'JAP-5 Summary (Base Revenue)'!A5:G5</f>
        <v>Test Year Ending December 31, 2018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13" t="s">
        <v>50</v>
      </c>
      <c r="D7" s="1102" t="s">
        <v>498</v>
      </c>
      <c r="E7" s="1103"/>
      <c r="F7" s="1105" t="s">
        <v>119</v>
      </c>
      <c r="G7" s="1102" t="s">
        <v>590</v>
      </c>
      <c r="H7" s="1104"/>
      <c r="I7" s="1103"/>
      <c r="J7" s="1105" t="s">
        <v>595</v>
      </c>
      <c r="K7" s="1111" t="s">
        <v>594</v>
      </c>
      <c r="L7" s="781"/>
      <c r="M7" s="780"/>
      <c r="N7" s="780"/>
    </row>
    <row r="8" spans="1:14" ht="25.9" customHeight="1">
      <c r="A8" s="838" t="s">
        <v>1</v>
      </c>
      <c r="B8" s="837" t="s">
        <v>2</v>
      </c>
      <c r="C8" s="1114"/>
      <c r="D8" s="836" t="s">
        <v>416</v>
      </c>
      <c r="E8" s="835" t="s">
        <v>417</v>
      </c>
      <c r="F8" s="1106"/>
      <c r="G8" s="834" t="s">
        <v>418</v>
      </c>
      <c r="H8" s="834" t="s">
        <v>420</v>
      </c>
      <c r="I8" s="1034" t="s">
        <v>419</v>
      </c>
      <c r="J8" s="1106"/>
      <c r="K8" s="1112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si="1">SUM(D12:K12)</f>
        <v>57279322.090746596</v>
      </c>
      <c r="D12" s="817">
        <f>'WP14-E COS-Ratebase Summary'!N49*'WP11 E373 Pole Cost Estimates'!D36</f>
        <v>23609036.019144002</v>
      </c>
      <c r="E12" s="802">
        <f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si="1"/>
        <v>-20006963.143007286</v>
      </c>
      <c r="D13" s="817">
        <f>'WP14-E COS-Ratebase Summary'!N109*'WP11 E373 Pole Cost Estimates'!D36</f>
        <v>-8246346.0850430038</v>
      </c>
      <c r="E13" s="802">
        <f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si="1"/>
        <v>53275783.757194936</v>
      </c>
      <c r="D14" s="817">
        <f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>(SUM('WP14-E COS-Ratebase Summary'!N20,'WP14-E COS-Ratebase Summary'!N27))*'WP16-E COS-Class Summary'!$AA$59</f>
        <v>1281809.6973783919</v>
      </c>
      <c r="K14" s="815">
        <f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si="1"/>
        <v>-21975683.667764511</v>
      </c>
      <c r="D15" s="817">
        <f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>(SUM('WP14-E COS-Ratebase Summary'!N80,'WP14-E COS-Ratebase Summary'!N87))*'WP16-E COS-Class Summary'!$AA$59</f>
        <v>-552887.66453932552</v>
      </c>
      <c r="K15" s="815">
        <f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si="1"/>
        <v>-10915788.048602007</v>
      </c>
      <c r="D16" s="817">
        <f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>('WP16-E COS-Class Summary'!$O$55+'WP16-E COS-Class Summary'!$O$64-SUM(J14:J15))</f>
        <v>-19725.439509562217</v>
      </c>
      <c r="K16" s="815">
        <f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si="1"/>
        <v>57656670.98856774</v>
      </c>
      <c r="D17" s="825">
        <f t="shared" ref="D17:K17" si="2">SUM(D12:D16)</f>
        <v>25589024.718446445</v>
      </c>
      <c r="E17" s="824">
        <f t="shared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si="2"/>
        <v>709196.59332950413</v>
      </c>
      <c r="K17" s="823">
        <f t="shared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>SUM(D20:K20)</f>
        <v>4393438.329328862</v>
      </c>
      <c r="D20" s="782">
        <f t="shared" ref="D20:K20" si="3">+D17*$C$19</f>
        <v>1949883.6835456192</v>
      </c>
      <c r="E20" s="799">
        <f t="shared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si="3"/>
        <v>54040.78041170822</v>
      </c>
      <c r="K20" s="798">
        <f t="shared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si="4">SUM(D23:K23)</f>
        <v>145300.63335813151</v>
      </c>
      <c r="D23" s="782"/>
      <c r="E23" s="799"/>
      <c r="F23" s="815">
        <f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si="4"/>
        <v>2000850.553615283</v>
      </c>
      <c r="D24" s="782"/>
      <c r="E24" s="799"/>
      <c r="F24" s="815">
        <f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si="4"/>
        <v>0</v>
      </c>
      <c r="D25" s="782"/>
      <c r="E25" s="799"/>
      <c r="F25" s="798"/>
      <c r="G25" s="817">
        <f>'WP13-E COS-AccountAllocation'!CG334</f>
        <v>0</v>
      </c>
      <c r="H25" s="817">
        <f>'WP13-E COS-AccountAllocation'!CH334</f>
        <v>0</v>
      </c>
      <c r="I25" s="802">
        <f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si="4"/>
        <v>3122053.5124747218</v>
      </c>
      <c r="D26" s="816"/>
      <c r="E26" s="799"/>
      <c r="F26" s="815">
        <f>'WP15-E COS-Expense Summary'!$N$50+'WP15-E COS-Expense Summary'!$N$95-F23-F24</f>
        <v>249774.19883833104</v>
      </c>
      <c r="G26" s="819"/>
      <c r="H26" s="819"/>
      <c r="I26" s="788"/>
      <c r="J26" s="815">
        <f>'WP13-E COS-AccountAllocation'!CG261+'WP13-E COS-AccountAllocation'!CG270+'WP13-E COS-AccountAllocation'!CG276+'WP13-E COS-AccountAllocation'!CG285+'WP13-E COS-AccountAllocation'!CG300</f>
        <v>199410.25155987995</v>
      </c>
      <c r="K26" s="815">
        <f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si="4"/>
        <v>5755976.6958571859</v>
      </c>
      <c r="D27" s="817">
        <f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si="4"/>
        <v>520727.68866575323</v>
      </c>
      <c r="D28" s="817">
        <f>('WP15-E COS-Expense Summary'!N145-C27)*D27/C27</f>
        <v>188271.88100233025</v>
      </c>
      <c r="E28" s="817">
        <f>('WP15-E COS-Expense Summary'!N145-C27)*E27/C27</f>
        <v>268506.01131900947</v>
      </c>
      <c r="F28" s="798"/>
      <c r="G28" s="816"/>
      <c r="H28" s="816"/>
      <c r="I28" s="816"/>
      <c r="J28" s="817">
        <f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si="4"/>
        <v>1693199.6799707776</v>
      </c>
      <c r="D29" s="813"/>
      <c r="E29" s="812"/>
      <c r="F29" s="811"/>
      <c r="G29" s="810">
        <f>SUM('WP13-E COS-AccountAllocation'!$CG$327,'WP13-E COS-AccountAllocation'!$CG$339,'WP13-E COS-AccountAllocation'!$CG$356,'WP13-E COS-AccountAllocation'!$CG$404)-G25</f>
        <v>152096.3238680106</v>
      </c>
      <c r="H29" s="809">
        <f>SUM('WP13-E COS-AccountAllocation'!$CH$327,'WP13-E COS-AccountAllocation'!$CH$339,'WP13-E COS-AccountAllocation'!$CH$356,'WP13-E COS-AccountAllocation'!$CH$404)-H25</f>
        <v>202357.64751965614</v>
      </c>
      <c r="I29" s="809">
        <f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si="5">SUM(C23:C29)</f>
        <v>13238108.763941854</v>
      </c>
      <c r="D30" s="782">
        <f t="shared" si="5"/>
        <v>2269376.0418187384</v>
      </c>
      <c r="E30" s="799">
        <f t="shared" si="5"/>
        <v>3236495.5718699666</v>
      </c>
      <c r="F30" s="798">
        <f t="shared" si="5"/>
        <v>2395925.3858117452</v>
      </c>
      <c r="G30" s="782">
        <f t="shared" si="5"/>
        <v>152096.3238680106</v>
      </c>
      <c r="H30" s="782">
        <f t="shared" si="5"/>
        <v>202357.64751965614</v>
      </c>
      <c r="I30" s="799">
        <f t="shared" si="5"/>
        <v>1338745.7085831109</v>
      </c>
      <c r="J30" s="798">
        <f t="shared" si="5"/>
        <v>970243.02239411499</v>
      </c>
      <c r="K30" s="798">
        <f t="shared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si="6">+D30/$C$30</f>
        <v>0.17142751145844159</v>
      </c>
      <c r="E31" s="805">
        <f t="shared" si="6"/>
        <v>0.24448322865314254</v>
      </c>
      <c r="F31" s="804">
        <f t="shared" si="6"/>
        <v>0.18098698451079359</v>
      </c>
      <c r="G31" s="801">
        <f t="shared" si="6"/>
        <v>1.1489278912883137E-2</v>
      </c>
      <c r="H31" s="801">
        <f t="shared" si="6"/>
        <v>1.528599372675051E-2</v>
      </c>
      <c r="I31" s="805">
        <f t="shared" si="6"/>
        <v>0.10112816962416907</v>
      </c>
      <c r="J31" s="804">
        <f t="shared" si="6"/>
        <v>7.3291664216936822E-2</v>
      </c>
      <c r="K31" s="804">
        <f t="shared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>'WP15-E COS-Expense Summary'!$N$153+'WP15-E COS-Expense Summary'!$N$158</f>
        <v>918422.50787189126</v>
      </c>
      <c r="D32" s="782">
        <f t="shared" ref="D32:K32" si="7">$C$32*D31</f>
        <v>157442.88499189931</v>
      </c>
      <c r="E32" s="799">
        <f t="shared" si="7"/>
        <v>224538.8999922362</v>
      </c>
      <c r="F32" s="798">
        <f t="shared" si="7"/>
        <v>166222.52020657418</v>
      </c>
      <c r="G32" s="782">
        <f t="shared" si="7"/>
        <v>10552.012352809768</v>
      </c>
      <c r="H32" s="782">
        <f t="shared" si="7"/>
        <v>14039.0006938362</v>
      </c>
      <c r="I32" s="799">
        <f t="shared" si="7"/>
        <v>92878.387162723375</v>
      </c>
      <c r="J32" s="798">
        <f t="shared" si="7"/>
        <v>67312.714056223675</v>
      </c>
      <c r="K32" s="798">
        <f t="shared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>SUM(D33:K33)</f>
        <v>14156531.271813745</v>
      </c>
      <c r="D33" s="782">
        <f t="shared" ref="D33:K33" si="8">SUM(D30,D32)</f>
        <v>2426818.9268106376</v>
      </c>
      <c r="E33" s="799">
        <f t="shared" si="8"/>
        <v>3461034.471862203</v>
      </c>
      <c r="F33" s="798">
        <f t="shared" si="8"/>
        <v>2562147.9060183195</v>
      </c>
      <c r="G33" s="782">
        <f t="shared" si="8"/>
        <v>162648.33622082038</v>
      </c>
      <c r="H33" s="782">
        <f t="shared" si="8"/>
        <v>216396.64821349233</v>
      </c>
      <c r="I33" s="799">
        <f t="shared" si="8"/>
        <v>1431624.0957458343</v>
      </c>
      <c r="J33" s="798">
        <f t="shared" si="8"/>
        <v>1037555.7364503386</v>
      </c>
      <c r="K33" s="798">
        <f t="shared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>SUM(D35:K35)</f>
        <v>18549969.601142604</v>
      </c>
      <c r="D35" s="782">
        <f t="shared" ref="D35:K35" si="9">SUM(D20,D33)</f>
        <v>4376702.6103562564</v>
      </c>
      <c r="E35" s="799">
        <f t="shared" si="9"/>
        <v>5130551.2507014424</v>
      </c>
      <c r="F35" s="798">
        <f t="shared" si="9"/>
        <v>2562147.9060183195</v>
      </c>
      <c r="G35" s="782">
        <f t="shared" si="9"/>
        <v>162648.33622082038</v>
      </c>
      <c r="H35" s="782">
        <f t="shared" si="9"/>
        <v>216396.64821349233</v>
      </c>
      <c r="I35" s="799">
        <f t="shared" si="9"/>
        <v>1431624.0957458343</v>
      </c>
      <c r="J35" s="798">
        <f t="shared" si="9"/>
        <v>1091596.5168620469</v>
      </c>
      <c r="K35" s="798">
        <f t="shared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si="10">+D35/$C$35</f>
        <v>0.23594122817789787</v>
      </c>
      <c r="E36" s="805">
        <f t="shared" si="10"/>
        <v>0.27658003549425875</v>
      </c>
      <c r="F36" s="804">
        <f t="shared" si="10"/>
        <v>0.13812140726422006</v>
      </c>
      <c r="G36" s="801">
        <f t="shared" si="10"/>
        <v>8.7681187472567011E-3</v>
      </c>
      <c r="H36" s="801">
        <f t="shared" si="10"/>
        <v>1.1665606621811561E-2</v>
      </c>
      <c r="I36" s="805">
        <f t="shared" si="10"/>
        <v>7.717662759175907E-2</v>
      </c>
      <c r="J36" s="804">
        <f t="shared" si="10"/>
        <v>5.8846269850210908E-2</v>
      </c>
      <c r="K36" s="804">
        <f t="shared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>'WP16-E COS-Class Summary'!$O$36</f>
        <v>2065540.7225598248</v>
      </c>
      <c r="D37" s="782">
        <f t="shared" ref="D37:K37" si="11">$C$37*D36</f>
        <v>487346.21493222768</v>
      </c>
      <c r="E37" s="799">
        <f t="shared" si="11"/>
        <v>571287.32636043325</v>
      </c>
      <c r="F37" s="798">
        <f t="shared" si="11"/>
        <v>285295.39136151696</v>
      </c>
      <c r="G37" s="782">
        <f t="shared" si="11"/>
        <v>18110.906332698953</v>
      </c>
      <c r="H37" s="782">
        <f t="shared" si="11"/>
        <v>24095.78553071533</v>
      </c>
      <c r="I37" s="799">
        <f t="shared" si="11"/>
        <v>159411.46712061253</v>
      </c>
      <c r="J37" s="798">
        <f t="shared" si="11"/>
        <v>121549.36674635507</v>
      </c>
      <c r="K37" s="798">
        <f t="shared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>'WP16-E COS-Class Summary'!$O$16</f>
        <v>16457494.013373908</v>
      </c>
      <c r="D39" s="782">
        <f t="shared" ref="D39:K39" si="12">$C$39*D36</f>
        <v>3883001.3502458413</v>
      </c>
      <c r="E39" s="799">
        <f t="shared" si="12"/>
        <v>4551814.2783655059</v>
      </c>
      <c r="F39" s="798">
        <f t="shared" si="12"/>
        <v>2273132.2331696809</v>
      </c>
      <c r="G39" s="782">
        <f t="shared" si="12"/>
        <v>144301.2617915287</v>
      </c>
      <c r="H39" s="782">
        <f t="shared" si="12"/>
        <v>191986.65114083877</v>
      </c>
      <c r="I39" s="799">
        <f t="shared" si="12"/>
        <v>1270133.8865637623</v>
      </c>
      <c r="J39" s="798">
        <f t="shared" si="12"/>
        <v>968462.1337692315</v>
      </c>
      <c r="K39" s="798">
        <f t="shared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>'WP17 - JAP09 - Rate Spread'!N27/C39-1</f>
        <v>3.3662468041046889E-3</v>
      </c>
      <c r="D41" s="142">
        <f t="shared" ref="D41:K41" si="13">$C$41</f>
        <v>3.3662468041046889E-3</v>
      </c>
      <c r="E41" s="794">
        <f t="shared" si="13"/>
        <v>3.3662468041046889E-3</v>
      </c>
      <c r="F41" s="793">
        <f t="shared" si="13"/>
        <v>3.3662468041046889E-3</v>
      </c>
      <c r="G41" s="142">
        <f t="shared" si="13"/>
        <v>3.3662468041046889E-3</v>
      </c>
      <c r="H41" s="142">
        <f t="shared" si="13"/>
        <v>3.3662468041046889E-3</v>
      </c>
      <c r="I41" s="794">
        <f t="shared" si="13"/>
        <v>3.3662468041046889E-3</v>
      </c>
      <c r="J41" s="793">
        <f t="shared" si="13"/>
        <v>3.3662468041046889E-3</v>
      </c>
      <c r="K41" s="793">
        <f t="shared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>SUM(D42:K42)</f>
        <v>55399.986626091973</v>
      </c>
      <c r="D42" s="816">
        <f t="shared" ref="D42:K42" si="14">D39*D41</f>
        <v>13071.140885599256</v>
      </c>
      <c r="E42" s="799">
        <f t="shared" si="14"/>
        <v>15322.530267425975</v>
      </c>
      <c r="F42" s="798">
        <f t="shared" si="14"/>
        <v>7651.9241152147933</v>
      </c>
      <c r="G42" s="816">
        <f t="shared" si="14"/>
        <v>485.75366133400752</v>
      </c>
      <c r="H42" s="816">
        <f t="shared" si="14"/>
        <v>646.27445083361033</v>
      </c>
      <c r="I42" s="799">
        <f t="shared" si="14"/>
        <v>4275.5841364303324</v>
      </c>
      <c r="J42" s="798">
        <f t="shared" si="14"/>
        <v>3260.0825626970832</v>
      </c>
      <c r="K42" s="798">
        <f t="shared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>SUM(D43:K43)</f>
        <v>16512894.000000002</v>
      </c>
      <c r="D43" s="995">
        <f t="shared" ref="D43:K43" si="15">D42+D39</f>
        <v>3896072.4911314407</v>
      </c>
      <c r="E43" s="994">
        <f t="shared" si="15"/>
        <v>4567136.8086329317</v>
      </c>
      <c r="F43" s="996">
        <f t="shared" si="15"/>
        <v>2280784.1572848959</v>
      </c>
      <c r="G43" s="995">
        <f t="shared" si="15"/>
        <v>144787.01545286272</v>
      </c>
      <c r="H43" s="995">
        <f t="shared" si="15"/>
        <v>192632.92559167239</v>
      </c>
      <c r="I43" s="994">
        <f t="shared" si="15"/>
        <v>1274409.4707001927</v>
      </c>
      <c r="J43" s="996">
        <f t="shared" si="15"/>
        <v>971722.21633192862</v>
      </c>
      <c r="K43" s="996">
        <f t="shared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>SUM(D45:K45)</f>
        <v>18578434.722559825</v>
      </c>
      <c r="D45" s="825">
        <f t="shared" ref="D45:K45" si="16">+D43+D37</f>
        <v>4383418.7060636682</v>
      </c>
      <c r="E45" s="824">
        <f t="shared" si="16"/>
        <v>5138424.134993365</v>
      </c>
      <c r="F45" s="823">
        <f t="shared" si="16"/>
        <v>2566079.5486464128</v>
      </c>
      <c r="G45" s="825">
        <f t="shared" si="16"/>
        <v>162897.92178556166</v>
      </c>
      <c r="H45" s="825">
        <f t="shared" si="16"/>
        <v>216728.71112238773</v>
      </c>
      <c r="I45" s="824">
        <f t="shared" si="16"/>
        <v>1433820.9378208052</v>
      </c>
      <c r="J45" s="823">
        <f t="shared" si="16"/>
        <v>1093271.5830782836</v>
      </c>
      <c r="K45" s="823">
        <f t="shared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>((C43*('WP17 - JAP09 - Rate Spread'!I27+1))/C45)-1</f>
        <v>-2.5846326664349162E-2</v>
      </c>
      <c r="D48" s="142">
        <f t="shared" ref="D48:K48" si="17">$C$48</f>
        <v>-2.5846326664349162E-2</v>
      </c>
      <c r="E48" s="794">
        <f t="shared" si="17"/>
        <v>-2.5846326664349162E-2</v>
      </c>
      <c r="F48" s="793">
        <f t="shared" si="17"/>
        <v>-2.5846326664349162E-2</v>
      </c>
      <c r="G48" s="142">
        <f t="shared" si="17"/>
        <v>-2.5846326664349162E-2</v>
      </c>
      <c r="H48" s="142">
        <f t="shared" si="17"/>
        <v>-2.5846326664349162E-2</v>
      </c>
      <c r="I48" s="794">
        <f t="shared" si="17"/>
        <v>-2.5846326664349162E-2</v>
      </c>
      <c r="J48" s="793">
        <f t="shared" si="17"/>
        <v>-2.5846326664349162E-2</v>
      </c>
      <c r="K48" s="793">
        <f t="shared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>SUM(D49:K49)</f>
        <v>-480184.29275156843</v>
      </c>
      <c r="D49" s="816">
        <f t="shared" ref="D49:K49" si="18">D45*D48</f>
        <v>-113295.27178354029</v>
      </c>
      <c r="E49" s="799">
        <f t="shared" si="18"/>
        <v>-132809.38873301429</v>
      </c>
      <c r="F49" s="798">
        <f t="shared" si="18"/>
        <v>-66323.730261020843</v>
      </c>
      <c r="G49" s="816">
        <f t="shared" si="18"/>
        <v>-4210.3128994132267</v>
      </c>
      <c r="H49" s="816">
        <f t="shared" si="18"/>
        <v>-5601.6410652125969</v>
      </c>
      <c r="I49" s="799">
        <f t="shared" si="18"/>
        <v>-37059.004337099999</v>
      </c>
      <c r="J49" s="798">
        <f t="shared" si="18"/>
        <v>-28257.054469091461</v>
      </c>
      <c r="K49" s="798">
        <f t="shared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2" thickBot="1">
      <c r="A51" s="785">
        <f t="shared" si="0"/>
        <v>41</v>
      </c>
      <c r="B51" s="784" t="s">
        <v>108</v>
      </c>
      <c r="C51" s="1001">
        <f>SUM(D51:K51)</f>
        <v>18098250.429808259</v>
      </c>
      <c r="D51" s="1002">
        <f t="shared" ref="D51:K51" si="19">D49+D45</f>
        <v>4270123.4342801282</v>
      </c>
      <c r="E51" s="1001">
        <f t="shared" si="19"/>
        <v>5005614.7462603506</v>
      </c>
      <c r="F51" s="1003">
        <f t="shared" si="19"/>
        <v>2499755.818385392</v>
      </c>
      <c r="G51" s="1002">
        <f t="shared" si="19"/>
        <v>158687.60888614843</v>
      </c>
      <c r="H51" s="1002">
        <f t="shared" si="19"/>
        <v>211127.07005717512</v>
      </c>
      <c r="I51" s="1001">
        <f t="shared" si="19"/>
        <v>1396761.9334837052</v>
      </c>
      <c r="J51" s="1003">
        <f t="shared" si="19"/>
        <v>1065014.5286091922</v>
      </c>
      <c r="K51" s="1003">
        <f t="shared" si="19"/>
        <v>3491165.2898461665</v>
      </c>
      <c r="L51" s="781"/>
      <c r="M51" s="780"/>
      <c r="N51" s="780"/>
    </row>
    <row r="52" spans="1:14" ht="12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40625" defaultRowHeight="11.25"/>
  <cols>
    <col min="1" max="1" width="9.7109375" style="167" bestFit="1" customWidth="1"/>
    <col min="2" max="2" width="37" style="167" bestFit="1" customWidth="1"/>
    <col min="3" max="14" width="8.5703125" style="167" customWidth="1"/>
    <col min="15" max="15" width="10" style="167" customWidth="1"/>
    <col min="16" max="16" width="1.28515625" style="221" customWidth="1"/>
    <col min="17" max="17" width="10.28515625" style="167" customWidth="1"/>
    <col min="18" max="18" width="10.7109375" style="167" bestFit="1" customWidth="1"/>
    <col min="19" max="19" width="0.5703125" style="167" customWidth="1"/>
    <col min="20" max="262" width="13.7109375" style="167" customWidth="1"/>
    <col min="263" max="16384" width="9.140625" style="167"/>
  </cols>
  <sheetData>
    <row r="1" spans="1:19" ht="15">
      <c r="A1" s="1149" t="str">
        <f>'JAP-5 Summary (Base Revenue)'!A1:G1</f>
        <v>Puget Sound Energy</v>
      </c>
      <c r="B1" s="1149">
        <f>'JAP-5 Summary (Base Revenue)'!A1:G1</f>
        <v>0</v>
      </c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9" ht="15">
      <c r="A2" s="1150" t="str">
        <f>'JAP-5 Summary (Base Revenue)'!A4:G4</f>
        <v>2019 Greneral Rate Case (GRC)</v>
      </c>
      <c r="B2" s="1150">
        <f>'JAP-5 Summary (Base Revenue)'!A2:G2</f>
        <v>0</v>
      </c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</row>
    <row r="3" spans="1:19" ht="15">
      <c r="A3" s="1149" t="s">
        <v>807</v>
      </c>
      <c r="B3" s="1149"/>
      <c r="C3" s="1144"/>
      <c r="D3" s="1144"/>
      <c r="E3" s="1144"/>
      <c r="F3" s="1144"/>
      <c r="G3" s="1144"/>
      <c r="H3" s="1144"/>
      <c r="I3" s="1144"/>
      <c r="J3" s="1144"/>
      <c r="K3" s="1144"/>
      <c r="L3" s="1144"/>
      <c r="M3" s="1144"/>
      <c r="N3" s="1144"/>
      <c r="O3" s="1144"/>
    </row>
    <row r="4" spans="1:19" ht="15">
      <c r="A4" s="1150" t="str">
        <f>'JAP-5 Summary (Base Revenue)'!A5:G5</f>
        <v>Test Year Ending December 31, 2018</v>
      </c>
      <c r="B4" s="1150">
        <f>'JAP-5 Summary (Base Revenue)'!A3:G3</f>
        <v>0</v>
      </c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5" spans="1:19" ht="15">
      <c r="A5" s="1149"/>
      <c r="B5" s="1149"/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</row>
    <row r="6" spans="1:19" ht="12" thickBot="1"/>
    <row r="7" spans="1:19" ht="12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5.75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>SUM(R9:R13,R16,R17,R20)</f>
        <v>1453565.336999102</v>
      </c>
    </row>
    <row r="22" spans="1:19" ht="12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8515625" defaultRowHeight="11.25"/>
  <cols>
    <col min="1" max="1" width="6.7109375" style="221" bestFit="1" customWidth="1"/>
    <col min="2" max="2" width="7.7109375" style="221" customWidth="1"/>
    <col min="3" max="3" width="28.28515625" style="221" bestFit="1" customWidth="1"/>
    <col min="4" max="4" width="23.42578125" style="441" bestFit="1" customWidth="1"/>
    <col min="5" max="5" width="8.5703125" style="168" bestFit="1" customWidth="1"/>
    <col min="6" max="6" width="13" style="168" customWidth="1"/>
    <col min="7" max="7" width="13.140625" style="168" customWidth="1"/>
    <col min="8" max="12" width="13.5703125" style="168" customWidth="1"/>
    <col min="13" max="13" width="12.85546875" style="168" bestFit="1" customWidth="1"/>
    <col min="14" max="14" width="13.5703125" style="168" customWidth="1"/>
    <col min="15" max="15" width="10.28515625" style="168" bestFit="1" customWidth="1"/>
    <col min="16" max="16" width="11.5703125" style="168" customWidth="1"/>
    <col min="17" max="17" width="8.28515625" style="168" customWidth="1"/>
    <col min="18" max="18" width="11.140625" style="168" customWidth="1"/>
    <col min="19" max="16384" width="30.28515625" style="221"/>
  </cols>
  <sheetData>
    <row r="1" spans="1:18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</row>
    <row r="2" spans="1:18">
      <c r="A2" s="1096" t="s">
        <v>648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</row>
    <row r="3" spans="1:18">
      <c r="A3" s="1117" t="str">
        <f>'JAP-5 Summary (Base Revenue)'!A4:G4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</row>
    <row r="4" spans="1:18">
      <c r="A4" s="1117" t="str">
        <f>'JAP-5 Summary (Base Revenue)'!A5:G5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56.25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2.5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40625" defaultRowHeight="11.25"/>
  <cols>
    <col min="1" max="1" width="13.42578125" style="175" bestFit="1" customWidth="1"/>
    <col min="2" max="2" width="13.28515625" style="169" bestFit="1" customWidth="1"/>
    <col min="3" max="3" width="14.7109375" style="169" bestFit="1" customWidth="1"/>
    <col min="4" max="4" width="11.140625" style="175" bestFit="1" customWidth="1"/>
    <col min="5" max="6" width="11.28515625" style="175" customWidth="1"/>
    <col min="7" max="7" width="10.28515625" style="169" bestFit="1" customWidth="1"/>
    <col min="8" max="8" width="10.140625" style="192" customWidth="1"/>
    <col min="9" max="9" width="11" style="165" customWidth="1"/>
    <col min="10" max="10" width="10" style="197" bestFit="1" customWidth="1"/>
    <col min="11" max="11" width="1.5703125" style="165" customWidth="1"/>
    <col min="12" max="16384" width="9.140625" style="165"/>
  </cols>
  <sheetData>
    <row r="1" spans="1:11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1">
      <c r="A2" s="1096" t="s">
        <v>649</v>
      </c>
      <c r="B2" s="1096"/>
      <c r="C2" s="1096"/>
      <c r="D2" s="1096"/>
      <c r="E2" s="1096"/>
      <c r="F2" s="1096"/>
      <c r="G2" s="1096"/>
      <c r="H2" s="1096"/>
      <c r="I2" s="1096"/>
      <c r="J2" s="1096"/>
    </row>
    <row r="3" spans="1:11">
      <c r="A3" s="1096" t="s">
        <v>647</v>
      </c>
      <c r="B3" s="1096"/>
      <c r="C3" s="1096"/>
      <c r="D3" s="1096"/>
      <c r="E3" s="1096"/>
      <c r="F3" s="1096"/>
      <c r="G3" s="1096"/>
      <c r="H3" s="1096"/>
      <c r="I3" s="1096"/>
      <c r="J3" s="1096"/>
    </row>
    <row r="4" spans="1:11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1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  <c r="H5" s="1117"/>
      <c r="I5" s="1117"/>
      <c r="J5" s="1117"/>
    </row>
    <row r="7" spans="1:11" ht="45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 ht="22.5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 ht="22.5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 ht="22.5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 ht="22.5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 ht="22.5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 ht="22.5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 ht="22.5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 ht="22.5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 ht="22.5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15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 ht="22.5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 ht="22.5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 ht="22.5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 ht="22.5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 ht="22.5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 ht="22.5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 ht="22.5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 ht="22.5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 ht="22.5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 ht="22.5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 ht="22.5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 ht="22.5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 ht="22.5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 ht="22.5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 ht="22.5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 ht="22.5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 ht="22.5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 ht="22.5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 ht="22.5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 ht="22.5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 ht="22.5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 ht="22.5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 ht="22.5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 ht="22.5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 ht="22.5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 ht="22.5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 ht="22.5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 ht="22.5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 ht="22.5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 ht="22.5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 ht="22.5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 ht="22.5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 ht="22.5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 ht="22.5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 ht="22.5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 ht="22.5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 ht="22.5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 ht="22.5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 ht="22.5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 ht="22.5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 ht="22.5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 ht="22.5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 ht="22.5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 ht="22.5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 ht="22.5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 ht="22.5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5">
      <c r="A183" s="1151" t="s">
        <v>774</v>
      </c>
      <c r="B183" s="1152"/>
      <c r="C183" s="1152"/>
      <c r="D183" s="1152"/>
      <c r="E183" s="1152"/>
      <c r="F183" s="1152"/>
      <c r="G183" s="1152"/>
      <c r="H183" s="1152"/>
      <c r="I183" s="1152"/>
      <c r="J183" s="1152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40625" defaultRowHeight="11.25"/>
  <cols>
    <col min="1" max="1" width="7.5703125" style="161" bestFit="1" customWidth="1"/>
    <col min="2" max="2" width="20" style="96" bestFit="1" customWidth="1"/>
    <col min="3" max="3" width="18.140625" style="96" bestFit="1" customWidth="1"/>
    <col min="4" max="4" width="11.140625" style="96" bestFit="1" customWidth="1"/>
    <col min="5" max="5" width="6.42578125" style="96" bestFit="1" customWidth="1"/>
    <col min="6" max="6" width="6.140625" style="264" bestFit="1" customWidth="1"/>
    <col min="7" max="7" width="9.5703125" style="264" bestFit="1" customWidth="1"/>
    <col min="8" max="9" width="8.5703125" style="264" bestFit="1" customWidth="1"/>
    <col min="10" max="10" width="11.5703125" style="264" bestFit="1" customWidth="1"/>
    <col min="11" max="16384" width="9.140625" style="264"/>
  </cols>
  <sheetData>
    <row r="1" spans="1:10">
      <c r="A1" s="1115" t="str">
        <f>'Schedules 55E &amp; 58E Pole'!A1:M1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</row>
    <row r="2" spans="1:10">
      <c r="A2" s="1115" t="s">
        <v>597</v>
      </c>
      <c r="B2" s="1115"/>
      <c r="C2" s="1115"/>
      <c r="D2" s="1115"/>
      <c r="E2" s="1115"/>
      <c r="F2" s="1115"/>
      <c r="G2" s="1115"/>
      <c r="H2" s="1115"/>
      <c r="I2" s="1115"/>
      <c r="J2" s="1115"/>
    </row>
    <row r="3" spans="1:10">
      <c r="A3" s="1117" t="str">
        <f>'Schedules 55E &amp; 58E Pole'!A3:M3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</row>
    <row r="4" spans="1:10">
      <c r="A4" s="1117" t="str">
        <f>'Schedules 55E &amp; 58E Pole'!A4:M4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0">
      <c r="A5" s="202"/>
      <c r="B5" s="1116"/>
      <c r="C5" s="1116"/>
      <c r="D5" s="1116"/>
      <c r="E5" s="1116"/>
      <c r="F5" s="1116"/>
      <c r="G5" s="1116"/>
      <c r="H5" s="1116"/>
      <c r="I5" s="1116"/>
      <c r="J5" s="1116"/>
    </row>
    <row r="6" spans="1:10" ht="22.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2.5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>ROUND('Customer Charge'!H10,2)</f>
        <v>0.18</v>
      </c>
      <c r="H10" s="757">
        <f>ROUND('Demand Charge'!F10,2)</f>
        <v>0.15</v>
      </c>
      <c r="I10" s="757">
        <f>ROUND('Energy Charge'!H10,2)</f>
        <v>0.42</v>
      </c>
      <c r="J10" s="273">
        <f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>ROUND('O&amp;M Charge'!H12,2)</f>
        <v>1.69</v>
      </c>
      <c r="G12" s="757">
        <f>ROUND('Customer Charge'!H12,2)</f>
        <v>0.82</v>
      </c>
      <c r="H12" s="757">
        <f>ROUND('Demand Charge'!F12,2)</f>
        <v>0.67</v>
      </c>
      <c r="I12" s="757">
        <f>ROUND('Energy Charge'!H12,2)</f>
        <v>1.89</v>
      </c>
      <c r="J12" s="273">
        <f t="shared" ref="J12:J74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>ROUND('O&amp;M Charge'!H13,2)</f>
        <v>1.69</v>
      </c>
      <c r="G13" s="757">
        <f>ROUND('Customer Charge'!H13,2)</f>
        <v>1.43</v>
      </c>
      <c r="H13" s="757">
        <f>ROUND('Demand Charge'!F13,2)</f>
        <v>1.18</v>
      </c>
      <c r="I13" s="757">
        <f>ROUND('Energy Charge'!H13,2)</f>
        <v>3.31</v>
      </c>
      <c r="J13" s="273">
        <f t="shared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>ROUND('O&amp;M Charge'!H14,2)</f>
        <v>1.69</v>
      </c>
      <c r="G14" s="757">
        <f>ROUND('Customer Charge'!H14,2)</f>
        <v>3.27</v>
      </c>
      <c r="H14" s="757">
        <f>ROUND('Demand Charge'!F14,2)</f>
        <v>2.7</v>
      </c>
      <c r="I14" s="757">
        <f>ROUND('Energy Charge'!H14,2)</f>
        <v>7.56</v>
      </c>
      <c r="J14" s="273">
        <f t="shared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>ROUND('Customer Charge'!H16,2)</f>
        <v>0.82</v>
      </c>
      <c r="H16" s="757">
        <f>ROUND('Demand Charge'!F16,2)</f>
        <v>0.67</v>
      </c>
      <c r="I16" s="757">
        <f>ROUND('Energy Charge'!H16,2)</f>
        <v>1.89</v>
      </c>
      <c r="J16" s="273">
        <f t="shared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>ROUND('Customer Charge'!H17,2)</f>
        <v>1.43</v>
      </c>
      <c r="H17" s="757">
        <f>ROUND('Demand Charge'!F17,2)</f>
        <v>1.18</v>
      </c>
      <c r="I17" s="757">
        <f>ROUND('Energy Charge'!H17,2)</f>
        <v>3.31</v>
      </c>
      <c r="J17" s="273">
        <f t="shared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>ROUND('Customer Charge'!H18,2)</f>
        <v>3.27</v>
      </c>
      <c r="H18" s="757">
        <f>ROUND('Demand Charge'!F18,2)</f>
        <v>2.7</v>
      </c>
      <c r="I18" s="757">
        <f>ROUND('Energy Charge'!H18,2)</f>
        <v>7.56</v>
      </c>
      <c r="J18" s="273">
        <f t="shared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>ROUND('Customer Charge'!H19,2)</f>
        <v>5.72</v>
      </c>
      <c r="H19" s="757">
        <f>ROUND('Demand Charge'!F19,2)</f>
        <v>4.72</v>
      </c>
      <c r="I19" s="757">
        <f>ROUND('Energy Charge'!H19,2)</f>
        <v>13.23</v>
      </c>
      <c r="J19" s="273">
        <f t="shared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 ht="22.5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>ROUND('Customer Charge'!H22,2)</f>
        <v>0.37</v>
      </c>
      <c r="H22" s="757">
        <f>ROUND('Demand Charge'!F22,2)</f>
        <v>0.3</v>
      </c>
      <c r="I22" s="757">
        <f>ROUND('Energy Charge'!H22,2)</f>
        <v>0.85</v>
      </c>
      <c r="J22" s="273">
        <f t="shared" si="1"/>
        <v>1.52</v>
      </c>
    </row>
    <row r="23" spans="1:10" ht="22.5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>ROUND('Customer Charge'!H23,2)</f>
        <v>0.61</v>
      </c>
      <c r="H23" s="757">
        <f>ROUND('Demand Charge'!F23,2)</f>
        <v>0.51</v>
      </c>
      <c r="I23" s="757">
        <f>ROUND('Energy Charge'!H23,2)</f>
        <v>1.42</v>
      </c>
      <c r="J23" s="273">
        <f t="shared" si="1"/>
        <v>2.54</v>
      </c>
    </row>
    <row r="24" spans="1:10" ht="22.5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>ROUND('Customer Charge'!H24,2)</f>
        <v>0.86</v>
      </c>
      <c r="H24" s="757">
        <f>ROUND('Demand Charge'!F24,2)</f>
        <v>0.71</v>
      </c>
      <c r="I24" s="757">
        <f>ROUND('Energy Charge'!H24,2)</f>
        <v>1.98</v>
      </c>
      <c r="J24" s="273">
        <f t="shared" si="1"/>
        <v>3.55</v>
      </c>
    </row>
    <row r="25" spans="1:10" ht="22.5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>ROUND('Customer Charge'!H25,2)</f>
        <v>1.1000000000000001</v>
      </c>
      <c r="H25" s="757">
        <f>ROUND('Demand Charge'!F25,2)</f>
        <v>0.91</v>
      </c>
      <c r="I25" s="757">
        <f>ROUND('Energy Charge'!H25,2)</f>
        <v>2.5499999999999998</v>
      </c>
      <c r="J25" s="273">
        <f t="shared" si="1"/>
        <v>4.5600000000000005</v>
      </c>
    </row>
    <row r="26" spans="1:10" ht="22.5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>ROUND('Customer Charge'!H26,2)</f>
        <v>1.35</v>
      </c>
      <c r="H26" s="757">
        <f>ROUND('Demand Charge'!F26,2)</f>
        <v>1.1100000000000001</v>
      </c>
      <c r="I26" s="757">
        <f>ROUND('Energy Charge'!H26,2)</f>
        <v>3.12</v>
      </c>
      <c r="J26" s="273">
        <f t="shared" si="1"/>
        <v>5.58</v>
      </c>
    </row>
    <row r="27" spans="1:10" ht="22.5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>ROUND('Customer Charge'!H27,2)</f>
        <v>1.59</v>
      </c>
      <c r="H27" s="757">
        <f>ROUND('Demand Charge'!F27,2)</f>
        <v>1.31</v>
      </c>
      <c r="I27" s="757">
        <f>ROUND('Energy Charge'!H27,2)</f>
        <v>3.69</v>
      </c>
      <c r="J27" s="273">
        <f t="shared" si="1"/>
        <v>6.59</v>
      </c>
    </row>
    <row r="28" spans="1:10" ht="22.5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>ROUND('Customer Charge'!H28,2)</f>
        <v>1.84</v>
      </c>
      <c r="H28" s="757">
        <f>ROUND('Demand Charge'!F28,2)</f>
        <v>1.52</v>
      </c>
      <c r="I28" s="757">
        <f>ROUND('Energy Charge'!H28,2)</f>
        <v>4.25</v>
      </c>
      <c r="J28" s="273">
        <f t="shared" si="1"/>
        <v>7.61</v>
      </c>
    </row>
    <row r="29" spans="1:10" ht="22.5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>ROUND('Customer Charge'!H29,2)</f>
        <v>2.08</v>
      </c>
      <c r="H29" s="757">
        <f>ROUND('Demand Charge'!F29,2)</f>
        <v>1.72</v>
      </c>
      <c r="I29" s="757">
        <f>ROUND('Energy Charge'!H29,2)</f>
        <v>4.82</v>
      </c>
      <c r="J29" s="273">
        <f t="shared" si="1"/>
        <v>8.620000000000001</v>
      </c>
    </row>
    <row r="30" spans="1:10" ht="22.5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>ROUND('Customer Charge'!H30,2)</f>
        <v>2.33</v>
      </c>
      <c r="H30" s="757">
        <f>ROUND('Demand Charge'!F30,2)</f>
        <v>1.92</v>
      </c>
      <c r="I30" s="757">
        <f>ROUND('Energy Charge'!H30,2)</f>
        <v>5.39</v>
      </c>
      <c r="J30" s="273">
        <f t="shared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>ROUND('Customer Charge'!H33,2)</f>
        <v>0.41</v>
      </c>
      <c r="H33" s="757">
        <f>ROUND('Demand Charge'!F33,2)</f>
        <v>0.34</v>
      </c>
      <c r="I33" s="757">
        <f>ROUND('Energy Charge'!H33,2)</f>
        <v>0.94</v>
      </c>
      <c r="J33" s="273">
        <f t="shared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>ROUND('Customer Charge'!H34,2)</f>
        <v>0.56999999999999995</v>
      </c>
      <c r="H34" s="757">
        <f>ROUND('Demand Charge'!F34,2)</f>
        <v>0.47</v>
      </c>
      <c r="I34" s="757">
        <f>ROUND('Energy Charge'!H34,2)</f>
        <v>1.32</v>
      </c>
      <c r="J34" s="273">
        <f t="shared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>ROUND('Customer Charge'!H35,2)</f>
        <v>0.82</v>
      </c>
      <c r="H35" s="757">
        <f>ROUND('Demand Charge'!F35,2)</f>
        <v>0.67</v>
      </c>
      <c r="I35" s="757">
        <f>ROUND('Energy Charge'!H35,2)</f>
        <v>1.89</v>
      </c>
      <c r="J35" s="273">
        <f t="shared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>ROUND('Customer Charge'!H36,2)</f>
        <v>1.23</v>
      </c>
      <c r="H36" s="757">
        <f>ROUND('Demand Charge'!F36,2)</f>
        <v>1.01</v>
      </c>
      <c r="I36" s="757">
        <f>ROUND('Energy Charge'!H36,2)</f>
        <v>2.83</v>
      </c>
      <c r="J36" s="273">
        <f t="shared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>ROUND('Customer Charge'!H37,2)</f>
        <v>1.63</v>
      </c>
      <c r="H37" s="757">
        <f>ROUND('Demand Charge'!F37,2)</f>
        <v>1.35</v>
      </c>
      <c r="I37" s="757">
        <f>ROUND('Energy Charge'!H37,2)</f>
        <v>3.78</v>
      </c>
      <c r="J37" s="273">
        <f t="shared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>ROUND('Customer Charge'!H38,2)</f>
        <v>2.04</v>
      </c>
      <c r="H38" s="757">
        <f>ROUND('Demand Charge'!F38,2)</f>
        <v>1.69</v>
      </c>
      <c r="I38" s="757">
        <f>ROUND('Energy Charge'!H38,2)</f>
        <v>4.72</v>
      </c>
      <c r="J38" s="273">
        <f t="shared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>ROUND('Customer Charge'!H39,2)</f>
        <v>2.5299999999999998</v>
      </c>
      <c r="H39" s="757">
        <f>ROUND('Demand Charge'!F39,2)</f>
        <v>2.09</v>
      </c>
      <c r="I39" s="757">
        <f>ROUND('Energy Charge'!H39,2)</f>
        <v>5.86</v>
      </c>
      <c r="J39" s="273">
        <f t="shared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>ROUND('Customer Charge'!H40,2)</f>
        <v>3.27</v>
      </c>
      <c r="H40" s="757">
        <f>ROUND('Demand Charge'!F40,2)</f>
        <v>2.7</v>
      </c>
      <c r="I40" s="757">
        <f>ROUND('Energy Charge'!H40,2)</f>
        <v>7.56</v>
      </c>
      <c r="J40" s="273">
        <f t="shared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>ROUND('Customer Charge'!H42,2)</f>
        <v>0.56999999999999995</v>
      </c>
      <c r="H42" s="757">
        <f>ROUND('Demand Charge'!F42,2)</f>
        <v>0.47</v>
      </c>
      <c r="I42" s="757">
        <f>ROUND('Energy Charge'!H42,2)</f>
        <v>1.32</v>
      </c>
      <c r="J42" s="273">
        <f t="shared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>ROUND('Customer Charge'!H43,2)</f>
        <v>0.82</v>
      </c>
      <c r="H43" s="757">
        <f>ROUND('Demand Charge'!F43,2)</f>
        <v>0.67</v>
      </c>
      <c r="I43" s="757">
        <f>ROUND('Energy Charge'!H43,2)</f>
        <v>1.89</v>
      </c>
      <c r="J43" s="273">
        <f t="shared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>ROUND('Customer Charge'!H44,2)</f>
        <v>1.23</v>
      </c>
      <c r="H44" s="757">
        <f>ROUND('Demand Charge'!F44,2)</f>
        <v>1.01</v>
      </c>
      <c r="I44" s="757">
        <f>ROUND('Energy Charge'!H44,2)</f>
        <v>2.83</v>
      </c>
      <c r="J44" s="273">
        <f t="shared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>ROUND('Customer Charge'!H45,2)</f>
        <v>1.43</v>
      </c>
      <c r="H45" s="757">
        <f>ROUND('Demand Charge'!F45,2)</f>
        <v>1.18</v>
      </c>
      <c r="I45" s="757">
        <f>ROUND('Energy Charge'!H45,2)</f>
        <v>3.31</v>
      </c>
      <c r="J45" s="273">
        <f t="shared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>ROUND('Customer Charge'!H46,2)</f>
        <v>2.04</v>
      </c>
      <c r="H46" s="757">
        <f>ROUND('Demand Charge'!F46,2)</f>
        <v>1.69</v>
      </c>
      <c r="I46" s="757">
        <f>ROUND('Energy Charge'!H46,2)</f>
        <v>4.72</v>
      </c>
      <c r="J46" s="273">
        <f t="shared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>ROUND('Customer Charge'!H47,2)</f>
        <v>3.27</v>
      </c>
      <c r="H47" s="757">
        <f>ROUND('Demand Charge'!F47,2)</f>
        <v>2.7</v>
      </c>
      <c r="I47" s="757">
        <f>ROUND('Energy Charge'!H47,2)</f>
        <v>7.56</v>
      </c>
      <c r="J47" s="273">
        <f t="shared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>ROUND('Customer Charge'!H48,2)</f>
        <v>8.17</v>
      </c>
      <c r="H48" s="757">
        <f>ROUND('Demand Charge'!F48,2)</f>
        <v>6.74</v>
      </c>
      <c r="I48" s="757">
        <f>ROUND('Energy Charge'!H48,2)</f>
        <v>18.899999999999999</v>
      </c>
      <c r="J48" s="273">
        <f t="shared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ROUND('Capital Charge'!H51,2)</f>
        <v>10.24</v>
      </c>
      <c r="F51" s="757">
        <f>ROUND('O&amp;M Charge'!H51,2)</f>
        <v>1.69</v>
      </c>
      <c r="G51" s="757">
        <f>ROUND('Customer Charge'!H51,2)</f>
        <v>0.41</v>
      </c>
      <c r="H51" s="757">
        <f>ROUND('Demand Charge'!F51,2)</f>
        <v>0.34</v>
      </c>
      <c r="I51" s="757">
        <f>ROUND('Energy Charge'!H51,2)</f>
        <v>0.94</v>
      </c>
      <c r="J51" s="273">
        <f t="shared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ROUND('Capital Charge'!H52,2)</f>
        <v>10.24</v>
      </c>
      <c r="F52" s="757">
        <f>ROUND('O&amp;M Charge'!H52,2)</f>
        <v>1.69</v>
      </c>
      <c r="G52" s="757">
        <f>ROUND('Customer Charge'!H52,2)</f>
        <v>0.56999999999999995</v>
      </c>
      <c r="H52" s="757">
        <f>ROUND('Demand Charge'!F52,2)</f>
        <v>0.47</v>
      </c>
      <c r="I52" s="757">
        <f>ROUND('Energy Charge'!H52,2)</f>
        <v>1.32</v>
      </c>
      <c r="J52" s="273">
        <f t="shared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ROUND('Capital Charge'!H53,2)</f>
        <v>9.66</v>
      </c>
      <c r="F53" s="757">
        <f>ROUND('O&amp;M Charge'!H53,2)</f>
        <v>1.69</v>
      </c>
      <c r="G53" s="757">
        <f>ROUND('Customer Charge'!H53,2)</f>
        <v>0.82</v>
      </c>
      <c r="H53" s="757">
        <f>ROUND('Demand Charge'!F53,2)</f>
        <v>0.67</v>
      </c>
      <c r="I53" s="757">
        <f>ROUND('Energy Charge'!H53,2)</f>
        <v>1.89</v>
      </c>
      <c r="J53" s="273">
        <f t="shared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ROUND('Capital Charge'!H54,2)</f>
        <v>9.67</v>
      </c>
      <c r="F54" s="757">
        <f>ROUND('O&amp;M Charge'!H54,2)</f>
        <v>1.69</v>
      </c>
      <c r="G54" s="757">
        <f>ROUND('Customer Charge'!H54,2)</f>
        <v>1.23</v>
      </c>
      <c r="H54" s="757">
        <f>ROUND('Demand Charge'!F54,2)</f>
        <v>1.01</v>
      </c>
      <c r="I54" s="757">
        <f>ROUND('Energy Charge'!H54,2)</f>
        <v>2.83</v>
      </c>
      <c r="J54" s="273">
        <f t="shared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ROUND('Capital Charge'!H55,2)</f>
        <v>10.220000000000001</v>
      </c>
      <c r="F55" s="757">
        <f>ROUND('O&amp;M Charge'!H55,2)</f>
        <v>1.69</v>
      </c>
      <c r="G55" s="757">
        <f>ROUND('Customer Charge'!H55,2)</f>
        <v>1.63</v>
      </c>
      <c r="H55" s="757">
        <f>ROUND('Demand Charge'!F55,2)</f>
        <v>1.35</v>
      </c>
      <c r="I55" s="757">
        <f>ROUND('Energy Charge'!H55,2)</f>
        <v>3.78</v>
      </c>
      <c r="J55" s="273">
        <f t="shared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ROUND('Capital Charge'!H56,2)</f>
        <v>10.4</v>
      </c>
      <c r="F56" s="757">
        <f>ROUND('O&amp;M Charge'!H56,2)</f>
        <v>1.69</v>
      </c>
      <c r="G56" s="757">
        <f>ROUND('Customer Charge'!H56,2)</f>
        <v>2.04</v>
      </c>
      <c r="H56" s="757">
        <f>ROUND('Demand Charge'!F56,2)</f>
        <v>1.69</v>
      </c>
      <c r="I56" s="757">
        <f>ROUND('Energy Charge'!H56,2)</f>
        <v>4.72</v>
      </c>
      <c r="J56" s="273">
        <f t="shared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ROUND('Capital Charge'!H57,2)</f>
        <v>10.81</v>
      </c>
      <c r="F57" s="757">
        <f>ROUND('O&amp;M Charge'!H57,2)</f>
        <v>1.69</v>
      </c>
      <c r="G57" s="757">
        <f>ROUND('Customer Charge'!H57,2)</f>
        <v>2.5299999999999998</v>
      </c>
      <c r="H57" s="757">
        <f>ROUND('Demand Charge'!F57,2)</f>
        <v>2.09</v>
      </c>
      <c r="I57" s="757">
        <f>ROUND('Energy Charge'!H57,2)</f>
        <v>5.86</v>
      </c>
      <c r="J57" s="273">
        <f t="shared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ROUND('Capital Charge'!H58,2)</f>
        <v>11.58</v>
      </c>
      <c r="F58" s="757">
        <f>ROUND('O&amp;M Charge'!H58,2)</f>
        <v>1.69</v>
      </c>
      <c r="G58" s="757">
        <f>ROUND('Customer Charge'!H58,2)</f>
        <v>3.27</v>
      </c>
      <c r="H58" s="757">
        <f>ROUND('Demand Charge'!F58,2)</f>
        <v>2.7</v>
      </c>
      <c r="I58" s="757">
        <f>ROUND('Energy Charge'!H58,2)</f>
        <v>7.56</v>
      </c>
      <c r="J58" s="273">
        <f t="shared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ROUND('Capital Charge'!H59,2)</f>
        <v>13.67</v>
      </c>
      <c r="F59" s="757">
        <f>ROUND('O&amp;M Charge'!H59,2)</f>
        <v>1.69</v>
      </c>
      <c r="G59" s="757">
        <f>ROUND('Customer Charge'!H59,2)</f>
        <v>8.17</v>
      </c>
      <c r="H59" s="757">
        <f>ROUND('Demand Charge'!F59,2)</f>
        <v>6.74</v>
      </c>
      <c r="I59" s="757">
        <f>ROUND('Energy Charge'!H59,2)</f>
        <v>18.899999999999999</v>
      </c>
      <c r="J59" s="273">
        <f t="shared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ROUND('Capital Charge'!H61,2)</f>
        <v>9.0399999999999991</v>
      </c>
      <c r="F61" s="757">
        <f>ROUND('O&amp;M Charge'!H61,2)</f>
        <v>3.38</v>
      </c>
      <c r="G61" s="757">
        <f>ROUND('Customer Charge'!H61,2)</f>
        <v>0.56999999999999995</v>
      </c>
      <c r="H61" s="757">
        <f>ROUND('Demand Charge'!F61,2)</f>
        <v>0.47</v>
      </c>
      <c r="I61" s="757">
        <f>ROUND('Energy Charge'!H61,2)</f>
        <v>1.32</v>
      </c>
      <c r="J61" s="273">
        <f t="shared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ROUND('Capital Charge'!H62,2)</f>
        <v>9.1999999999999993</v>
      </c>
      <c r="F62" s="757">
        <f>ROUND('O&amp;M Charge'!H62,2)</f>
        <v>3.38</v>
      </c>
      <c r="G62" s="757">
        <f>ROUND('Customer Charge'!H62,2)</f>
        <v>0.82</v>
      </c>
      <c r="H62" s="757">
        <f>ROUND('Demand Charge'!F62,2)</f>
        <v>0.67</v>
      </c>
      <c r="I62" s="757">
        <f>ROUND('Energy Charge'!H62,2)</f>
        <v>1.89</v>
      </c>
      <c r="J62" s="273">
        <f t="shared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ROUND('Capital Charge'!H63,2)</f>
        <v>9.4600000000000009</v>
      </c>
      <c r="F63" s="757">
        <f>ROUND('O&amp;M Charge'!H63,2)</f>
        <v>3.38</v>
      </c>
      <c r="G63" s="757">
        <f>ROUND('Customer Charge'!H63,2)</f>
        <v>1.23</v>
      </c>
      <c r="H63" s="757">
        <f>ROUND('Demand Charge'!F63,2)</f>
        <v>1.01</v>
      </c>
      <c r="I63" s="757">
        <f>ROUND('Energy Charge'!H63,2)</f>
        <v>2.83</v>
      </c>
      <c r="J63" s="273">
        <f t="shared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ROUND('Capital Charge'!H64,2)</f>
        <v>10.3</v>
      </c>
      <c r="F64" s="757">
        <f>ROUND('O&amp;M Charge'!H64,2)</f>
        <v>3.38</v>
      </c>
      <c r="G64" s="757">
        <f>ROUND('Customer Charge'!H64,2)</f>
        <v>2.04</v>
      </c>
      <c r="H64" s="757">
        <f>ROUND('Demand Charge'!F64,2)</f>
        <v>1.69</v>
      </c>
      <c r="I64" s="757">
        <f>ROUND('Energy Charge'!H64,2)</f>
        <v>4.72</v>
      </c>
      <c r="J64" s="273">
        <f t="shared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ROUND('Capital Charge'!H65,2)</f>
        <v>10.34</v>
      </c>
      <c r="F65" s="757">
        <f>ROUND('O&amp;M Charge'!H65,2)</f>
        <v>3.38</v>
      </c>
      <c r="G65" s="757">
        <f>ROUND('Customer Charge'!H65,2)</f>
        <v>3.27</v>
      </c>
      <c r="H65" s="757">
        <f>ROUND('Demand Charge'!F65,2)</f>
        <v>2.7</v>
      </c>
      <c r="I65" s="757">
        <f>ROUND('Energy Charge'!H65,2)</f>
        <v>7.56</v>
      </c>
      <c r="J65" s="273">
        <f t="shared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 ht="22.5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ROUND('Capital Charge'!H67,2)</f>
        <v>9.66</v>
      </c>
      <c r="F67" s="757">
        <f>ROUND('O&amp;M Charge'!H67,2)</f>
        <v>0.34</v>
      </c>
      <c r="G67" s="757">
        <f>ROUND('Customer Charge'!H67,2)</f>
        <v>0.37</v>
      </c>
      <c r="H67" s="757">
        <f>ROUND('Demand Charge'!F67,2)</f>
        <v>0.3</v>
      </c>
      <c r="I67" s="757">
        <f>ROUND('Energy Charge'!H67,2)</f>
        <v>0.85</v>
      </c>
      <c r="J67" s="273">
        <f t="shared" si="1"/>
        <v>11.52</v>
      </c>
    </row>
    <row r="68" spans="1:10" ht="22.5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ROUND('Capital Charge'!H68,2)</f>
        <v>9.67</v>
      </c>
      <c r="F68" s="757">
        <f>ROUND('O&amp;M Charge'!H68,2)</f>
        <v>0.34</v>
      </c>
      <c r="G68" s="757">
        <f>ROUND('Customer Charge'!H68,2)</f>
        <v>0.61</v>
      </c>
      <c r="H68" s="757">
        <f>ROUND('Demand Charge'!F68,2)</f>
        <v>0.51</v>
      </c>
      <c r="I68" s="757">
        <f>ROUND('Energy Charge'!H68,2)</f>
        <v>1.42</v>
      </c>
      <c r="J68" s="273">
        <f t="shared" si="1"/>
        <v>12.549999999999999</v>
      </c>
    </row>
    <row r="69" spans="1:10" ht="22.5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ROUND('Capital Charge'!H69,2)</f>
        <v>10.220000000000001</v>
      </c>
      <c r="F69" s="757">
        <f>ROUND('O&amp;M Charge'!H69,2)</f>
        <v>0.34</v>
      </c>
      <c r="G69" s="757">
        <f>ROUND('Customer Charge'!H69,2)</f>
        <v>0.86</v>
      </c>
      <c r="H69" s="757">
        <f>ROUND('Demand Charge'!F69,2)</f>
        <v>0.71</v>
      </c>
      <c r="I69" s="757">
        <f>ROUND('Energy Charge'!H69,2)</f>
        <v>1.98</v>
      </c>
      <c r="J69" s="273">
        <f t="shared" si="1"/>
        <v>14.11</v>
      </c>
    </row>
    <row r="70" spans="1:10" ht="22.5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ROUND('Capital Charge'!H70,2)</f>
        <v>9.66</v>
      </c>
      <c r="F70" s="757">
        <f>ROUND('O&amp;M Charge'!H70,2)</f>
        <v>0.34</v>
      </c>
      <c r="G70" s="757">
        <f>ROUND('Customer Charge'!H70,2)</f>
        <v>1.1000000000000001</v>
      </c>
      <c r="H70" s="757">
        <f>ROUND('Demand Charge'!F70,2)</f>
        <v>0.91</v>
      </c>
      <c r="I70" s="757">
        <f>ROUND('Energy Charge'!H70,2)</f>
        <v>2.5499999999999998</v>
      </c>
      <c r="J70" s="273">
        <f t="shared" si="1"/>
        <v>14.559999999999999</v>
      </c>
    </row>
    <row r="71" spans="1:10" ht="22.5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ROUND('Capital Charge'!H71,2)</f>
        <v>10.4</v>
      </c>
      <c r="F71" s="757">
        <f>ROUND('O&amp;M Charge'!H71,2)</f>
        <v>0.34</v>
      </c>
      <c r="G71" s="757">
        <f>ROUND('Customer Charge'!H71,2)</f>
        <v>1.35</v>
      </c>
      <c r="H71" s="757">
        <f>ROUND('Demand Charge'!F71,2)</f>
        <v>1.1100000000000001</v>
      </c>
      <c r="I71" s="757">
        <f>ROUND('Energy Charge'!H71,2)</f>
        <v>3.12</v>
      </c>
      <c r="J71" s="273">
        <f t="shared" si="1"/>
        <v>16.32</v>
      </c>
    </row>
    <row r="72" spans="1:10" ht="22.5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ROUND('Capital Charge'!H72,2)</f>
        <v>10.220000000000001</v>
      </c>
      <c r="F72" s="757">
        <f>ROUND('O&amp;M Charge'!H72,2)</f>
        <v>0.34</v>
      </c>
      <c r="G72" s="757">
        <f>ROUND('Customer Charge'!H72,2)</f>
        <v>1.59</v>
      </c>
      <c r="H72" s="757">
        <f>ROUND('Demand Charge'!F72,2)</f>
        <v>1.31</v>
      </c>
      <c r="I72" s="757">
        <f>ROUND('Energy Charge'!H72,2)</f>
        <v>3.69</v>
      </c>
      <c r="J72" s="273">
        <f t="shared" si="1"/>
        <v>17.150000000000002</v>
      </c>
    </row>
    <row r="73" spans="1:10" ht="22.5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ROUND('Capital Charge'!H73,2)</f>
        <v>10.81</v>
      </c>
      <c r="F73" s="757">
        <f>ROUND('O&amp;M Charge'!H73,2)</f>
        <v>0.34</v>
      </c>
      <c r="G73" s="757">
        <f>ROUND('Customer Charge'!H73,2)</f>
        <v>1.84</v>
      </c>
      <c r="H73" s="757">
        <f>ROUND('Demand Charge'!F73,2)</f>
        <v>1.52</v>
      </c>
      <c r="I73" s="757">
        <f>ROUND('Energy Charge'!H73,2)</f>
        <v>4.25</v>
      </c>
      <c r="J73" s="273">
        <f t="shared" si="1"/>
        <v>18.759999999999998</v>
      </c>
    </row>
    <row r="74" spans="1:10" ht="22.5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ROUND('Capital Charge'!H74,2)</f>
        <v>11.58</v>
      </c>
      <c r="F74" s="757">
        <f>ROUND('O&amp;M Charge'!H74,2)</f>
        <v>0.34</v>
      </c>
      <c r="G74" s="757">
        <f>ROUND('Customer Charge'!H74,2)</f>
        <v>2.08</v>
      </c>
      <c r="H74" s="757">
        <f>ROUND('Demand Charge'!F74,2)</f>
        <v>1.72</v>
      </c>
      <c r="I74" s="757">
        <f>ROUND('Energy Charge'!H74,2)</f>
        <v>4.82</v>
      </c>
      <c r="J74" s="273">
        <f t="shared" si="1"/>
        <v>20.54</v>
      </c>
    </row>
    <row r="75" spans="1:10" ht="22.5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ROUND('Capital Charge'!H75,2)</f>
        <v>11.58</v>
      </c>
      <c r="F75" s="757">
        <f>ROUND('O&amp;M Charge'!H75,2)</f>
        <v>0.34</v>
      </c>
      <c r="G75" s="757">
        <f>ROUND('Customer Charge'!H75,2)</f>
        <v>2.33</v>
      </c>
      <c r="H75" s="757">
        <f>ROUND('Demand Charge'!F75,2)</f>
        <v>1.92</v>
      </c>
      <c r="I75" s="757">
        <f>ROUND('Energy Charge'!H75,2)</f>
        <v>5.39</v>
      </c>
      <c r="J75" s="273">
        <f t="shared" ref="J75:J138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>ROUND('O&amp;M Charge'!H77,2)</f>
        <v>1.69</v>
      </c>
      <c r="G77" s="757">
        <f>ROUND('Customer Charge'!H77,2)</f>
        <v>0.41</v>
      </c>
      <c r="H77" s="757">
        <f>ROUND('Demand Charge'!F77,2)</f>
        <v>0.34</v>
      </c>
      <c r="I77" s="757">
        <f>ROUND('Energy Charge'!H77,2)</f>
        <v>0.94</v>
      </c>
      <c r="J77" s="273">
        <f t="shared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>ROUND('O&amp;M Charge'!H78,2)</f>
        <v>1.69</v>
      </c>
      <c r="G78" s="757">
        <f>ROUND('Customer Charge'!H78,2)</f>
        <v>0.56999999999999995</v>
      </c>
      <c r="H78" s="757">
        <f>ROUND('Demand Charge'!F78,2)</f>
        <v>0.47</v>
      </c>
      <c r="I78" s="757">
        <f>ROUND('Energy Charge'!H78,2)</f>
        <v>1.32</v>
      </c>
      <c r="J78" s="273">
        <f t="shared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>ROUND('O&amp;M Charge'!H79,2)</f>
        <v>1.69</v>
      </c>
      <c r="G79" s="757">
        <f>ROUND('Customer Charge'!H79,2)</f>
        <v>0.82</v>
      </c>
      <c r="H79" s="757">
        <f>ROUND('Demand Charge'!F79,2)</f>
        <v>0.67</v>
      </c>
      <c r="I79" s="757">
        <f>ROUND('Energy Charge'!H79,2)</f>
        <v>1.89</v>
      </c>
      <c r="J79" s="273">
        <f t="shared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>ROUND('O&amp;M Charge'!H80,2)</f>
        <v>1.69</v>
      </c>
      <c r="G80" s="757">
        <f>ROUND('Customer Charge'!H80,2)</f>
        <v>1.23</v>
      </c>
      <c r="H80" s="757">
        <f>ROUND('Demand Charge'!F80,2)</f>
        <v>1.01</v>
      </c>
      <c r="I80" s="757">
        <f>ROUND('Energy Charge'!H80,2)</f>
        <v>2.83</v>
      </c>
      <c r="J80" s="273">
        <f t="shared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>ROUND('O&amp;M Charge'!H81,2)</f>
        <v>1.69</v>
      </c>
      <c r="G81" s="757">
        <f>ROUND('Customer Charge'!H81,2)</f>
        <v>1.63</v>
      </c>
      <c r="H81" s="757">
        <f>ROUND('Demand Charge'!F81,2)</f>
        <v>1.35</v>
      </c>
      <c r="I81" s="757">
        <f>ROUND('Energy Charge'!H81,2)</f>
        <v>3.78</v>
      </c>
      <c r="J81" s="273">
        <f t="shared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>ROUND('O&amp;M Charge'!H82,2)</f>
        <v>1.69</v>
      </c>
      <c r="G82" s="757">
        <f>ROUND('Customer Charge'!H82,2)</f>
        <v>2.04</v>
      </c>
      <c r="H82" s="757">
        <f>ROUND('Demand Charge'!F82,2)</f>
        <v>1.69</v>
      </c>
      <c r="I82" s="757">
        <f>ROUND('Energy Charge'!H82,2)</f>
        <v>4.72</v>
      </c>
      <c r="J82" s="273">
        <f t="shared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>ROUND('O&amp;M Charge'!H83,2)</f>
        <v>1.69</v>
      </c>
      <c r="G83" s="757">
        <f>ROUND('Customer Charge'!H83,2)</f>
        <v>2.5299999999999998</v>
      </c>
      <c r="H83" s="757">
        <f>ROUND('Demand Charge'!F83,2)</f>
        <v>2.09</v>
      </c>
      <c r="I83" s="757">
        <f>ROUND('Energy Charge'!H83,2)</f>
        <v>5.86</v>
      </c>
      <c r="J83" s="273">
        <f t="shared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>ROUND('O&amp;M Charge'!H84,2)</f>
        <v>1.69</v>
      </c>
      <c r="G84" s="757">
        <f>ROUND('Customer Charge'!H84,2)</f>
        <v>3.27</v>
      </c>
      <c r="H84" s="757">
        <f>ROUND('Demand Charge'!F84,2)</f>
        <v>2.7</v>
      </c>
      <c r="I84" s="757">
        <f>ROUND('Energy Charge'!H84,2)</f>
        <v>7.56</v>
      </c>
      <c r="J84" s="273">
        <f t="shared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>ROUND('O&amp;M Charge'!H85,2)</f>
        <v>1.69</v>
      </c>
      <c r="G85" s="757">
        <f>ROUND('Customer Charge'!H85,2)</f>
        <v>8.17</v>
      </c>
      <c r="H85" s="757">
        <f>ROUND('Demand Charge'!F85,2)</f>
        <v>6.74</v>
      </c>
      <c r="I85" s="757">
        <f>ROUND('Energy Charge'!H85,2)</f>
        <v>18.899999999999999</v>
      </c>
      <c r="J85" s="273">
        <f t="shared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>ROUND('O&amp;M Charge'!H87,2)</f>
        <v>3.38</v>
      </c>
      <c r="G87" s="757">
        <f>ROUND('Customer Charge'!H87,2)</f>
        <v>0.56999999999999995</v>
      </c>
      <c r="H87" s="757">
        <f>ROUND('Demand Charge'!F87,2)</f>
        <v>0.47</v>
      </c>
      <c r="I87" s="757">
        <f>ROUND('Energy Charge'!H87,2)</f>
        <v>1.32</v>
      </c>
      <c r="J87" s="273">
        <f t="shared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>ROUND('O&amp;M Charge'!H88,2)</f>
        <v>3.38</v>
      </c>
      <c r="G88" s="757">
        <f>ROUND('Customer Charge'!H88,2)</f>
        <v>0.82</v>
      </c>
      <c r="H88" s="757">
        <f>ROUND('Demand Charge'!F88,2)</f>
        <v>0.67</v>
      </c>
      <c r="I88" s="757">
        <f>ROUND('Energy Charge'!H88,2)</f>
        <v>1.89</v>
      </c>
      <c r="J88" s="273">
        <f t="shared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>ROUND('O&amp;M Charge'!H89,2)</f>
        <v>3.38</v>
      </c>
      <c r="G89" s="757">
        <f>ROUND('Customer Charge'!H89,2)</f>
        <v>1.23</v>
      </c>
      <c r="H89" s="757">
        <f>ROUND('Demand Charge'!F89,2)</f>
        <v>1.01</v>
      </c>
      <c r="I89" s="757">
        <f>ROUND('Energy Charge'!H89,2)</f>
        <v>2.83</v>
      </c>
      <c r="J89" s="273">
        <f t="shared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>ROUND('O&amp;M Charge'!H90,2)</f>
        <v>3.38</v>
      </c>
      <c r="G90" s="757">
        <f>ROUND('Customer Charge'!H90,2)</f>
        <v>1.43</v>
      </c>
      <c r="H90" s="757">
        <f>ROUND('Demand Charge'!F90,2)</f>
        <v>1.18</v>
      </c>
      <c r="I90" s="757">
        <f>ROUND('Energy Charge'!H90,2)</f>
        <v>3.31</v>
      </c>
      <c r="J90" s="273">
        <f t="shared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>ROUND('O&amp;M Charge'!H91,2)</f>
        <v>3.38</v>
      </c>
      <c r="G91" s="757">
        <f>ROUND('Customer Charge'!H91,2)</f>
        <v>2.04</v>
      </c>
      <c r="H91" s="757">
        <f>ROUND('Demand Charge'!F91,2)</f>
        <v>1.69</v>
      </c>
      <c r="I91" s="757">
        <f>ROUND('Energy Charge'!H91,2)</f>
        <v>4.72</v>
      </c>
      <c r="J91" s="273">
        <f t="shared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>ROUND('O&amp;M Charge'!H92,2)</f>
        <v>3.38</v>
      </c>
      <c r="G92" s="757">
        <f>ROUND('Customer Charge'!H92,2)</f>
        <v>3.27</v>
      </c>
      <c r="H92" s="757">
        <f>ROUND('Demand Charge'!F92,2)</f>
        <v>2.7</v>
      </c>
      <c r="I92" s="757">
        <f>ROUND('Energy Charge'!H92,2)</f>
        <v>7.56</v>
      </c>
      <c r="J92" s="273">
        <f t="shared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 ht="22.5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>ROUND('O&amp;M Charge'!H94,2)</f>
        <v>0.34</v>
      </c>
      <c r="G94" s="757">
        <f>ROUND('Customer Charge'!H94,2)</f>
        <v>0.37</v>
      </c>
      <c r="H94" s="757">
        <f>ROUND('Demand Charge'!F94,2)</f>
        <v>0.3</v>
      </c>
      <c r="I94" s="757">
        <f>ROUND('Energy Charge'!H94,2)</f>
        <v>0.85</v>
      </c>
      <c r="J94" s="273">
        <f t="shared" si="2"/>
        <v>1.8599999999999999</v>
      </c>
    </row>
    <row r="95" spans="1:10" ht="22.5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>ROUND('O&amp;M Charge'!H95,2)</f>
        <v>0.34</v>
      </c>
      <c r="G95" s="757">
        <f>ROUND('Customer Charge'!H95,2)</f>
        <v>0.61</v>
      </c>
      <c r="H95" s="757">
        <f>ROUND('Demand Charge'!F95,2)</f>
        <v>0.51</v>
      </c>
      <c r="I95" s="757">
        <f>ROUND('Energy Charge'!H95,2)</f>
        <v>1.42</v>
      </c>
      <c r="J95" s="273">
        <f t="shared" si="2"/>
        <v>2.88</v>
      </c>
    </row>
    <row r="96" spans="1:10" ht="22.5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>ROUND('O&amp;M Charge'!H96,2)</f>
        <v>0.34</v>
      </c>
      <c r="G96" s="757">
        <f>ROUND('Customer Charge'!H96,2)</f>
        <v>0.86</v>
      </c>
      <c r="H96" s="757">
        <f>ROUND('Demand Charge'!F96,2)</f>
        <v>0.71</v>
      </c>
      <c r="I96" s="757">
        <f>ROUND('Energy Charge'!H96,2)</f>
        <v>1.98</v>
      </c>
      <c r="J96" s="273">
        <f t="shared" si="2"/>
        <v>3.8899999999999997</v>
      </c>
    </row>
    <row r="97" spans="1:10" ht="22.5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>ROUND('O&amp;M Charge'!H97,2)</f>
        <v>0.34</v>
      </c>
      <c r="G97" s="757">
        <f>ROUND('Customer Charge'!H97,2)</f>
        <v>1.1000000000000001</v>
      </c>
      <c r="H97" s="757">
        <f>ROUND('Demand Charge'!F97,2)</f>
        <v>0.91</v>
      </c>
      <c r="I97" s="757">
        <f>ROUND('Energy Charge'!H97,2)</f>
        <v>2.5499999999999998</v>
      </c>
      <c r="J97" s="273">
        <f t="shared" si="2"/>
        <v>4.9000000000000004</v>
      </c>
    </row>
    <row r="98" spans="1:10" ht="22.5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>ROUND('O&amp;M Charge'!H98,2)</f>
        <v>0.34</v>
      </c>
      <c r="G98" s="757">
        <f>ROUND('Customer Charge'!H98,2)</f>
        <v>1.35</v>
      </c>
      <c r="H98" s="757">
        <f>ROUND('Demand Charge'!F98,2)</f>
        <v>1.1100000000000001</v>
      </c>
      <c r="I98" s="757">
        <f>ROUND('Energy Charge'!H98,2)</f>
        <v>3.12</v>
      </c>
      <c r="J98" s="273">
        <f t="shared" si="2"/>
        <v>5.92</v>
      </c>
    </row>
    <row r="99" spans="1:10" ht="22.5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>ROUND('O&amp;M Charge'!H99,2)</f>
        <v>0.34</v>
      </c>
      <c r="G99" s="757">
        <f>ROUND('Customer Charge'!H99,2)</f>
        <v>1.59</v>
      </c>
      <c r="H99" s="757">
        <f>ROUND('Demand Charge'!F99,2)</f>
        <v>1.31</v>
      </c>
      <c r="I99" s="757">
        <f>ROUND('Energy Charge'!H99,2)</f>
        <v>3.69</v>
      </c>
      <c r="J99" s="273">
        <f t="shared" si="2"/>
        <v>6.93</v>
      </c>
    </row>
    <row r="100" spans="1:10" ht="22.5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>ROUND('O&amp;M Charge'!H100,2)</f>
        <v>0.34</v>
      </c>
      <c r="G100" s="757">
        <f>ROUND('Customer Charge'!H100,2)</f>
        <v>1.84</v>
      </c>
      <c r="H100" s="757">
        <f>ROUND('Demand Charge'!F100,2)</f>
        <v>1.52</v>
      </c>
      <c r="I100" s="757">
        <f>ROUND('Energy Charge'!H100,2)</f>
        <v>4.25</v>
      </c>
      <c r="J100" s="273">
        <f t="shared" si="2"/>
        <v>7.95</v>
      </c>
    </row>
    <row r="101" spans="1:10" ht="22.5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>ROUND('O&amp;M Charge'!H101,2)</f>
        <v>0.34</v>
      </c>
      <c r="G101" s="757">
        <f>ROUND('Customer Charge'!H101,2)</f>
        <v>2.08</v>
      </c>
      <c r="H101" s="757">
        <f>ROUND('Demand Charge'!F101,2)</f>
        <v>1.72</v>
      </c>
      <c r="I101" s="757">
        <f>ROUND('Energy Charge'!H101,2)</f>
        <v>4.82</v>
      </c>
      <c r="J101" s="273">
        <f t="shared" si="2"/>
        <v>8.9600000000000009</v>
      </c>
    </row>
    <row r="102" spans="1:10" ht="22.5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>ROUND('O&amp;M Charge'!H102,2)</f>
        <v>0.34</v>
      </c>
      <c r="G102" s="757">
        <f>ROUND('Customer Charge'!H102,2)</f>
        <v>2.33</v>
      </c>
      <c r="H102" s="757">
        <f>ROUND('Demand Charge'!F102,2)</f>
        <v>1.92</v>
      </c>
      <c r="I102" s="757">
        <f>ROUND('Energy Charge'!H102,2)</f>
        <v>5.39</v>
      </c>
      <c r="J102" s="273">
        <f t="shared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>ROUND('Customer Charge'!H105,2)</f>
        <v>0.41</v>
      </c>
      <c r="H105" s="757">
        <f>ROUND('Demand Charge'!F105,2)</f>
        <v>0.34</v>
      </c>
      <c r="I105" s="757">
        <f>ROUND('Energy Charge'!H105,2)</f>
        <v>0.94</v>
      </c>
      <c r="J105" s="273">
        <f t="shared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>ROUND('Customer Charge'!H106,2)</f>
        <v>0.56999999999999995</v>
      </c>
      <c r="H106" s="757">
        <f>ROUND('Demand Charge'!F106,2)</f>
        <v>0.47</v>
      </c>
      <c r="I106" s="757">
        <f>ROUND('Energy Charge'!H106,2)</f>
        <v>1.32</v>
      </c>
      <c r="J106" s="273">
        <f t="shared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>ROUND('Customer Charge'!H107,2)</f>
        <v>0.82</v>
      </c>
      <c r="H107" s="757">
        <f>ROUND('Demand Charge'!F107,2)</f>
        <v>0.67</v>
      </c>
      <c r="I107" s="757">
        <f>ROUND('Energy Charge'!H107,2)</f>
        <v>1.89</v>
      </c>
      <c r="J107" s="273">
        <f t="shared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>ROUND('Customer Charge'!H108,2)</f>
        <v>1.23</v>
      </c>
      <c r="H108" s="757">
        <f>ROUND('Demand Charge'!F108,2)</f>
        <v>1.01</v>
      </c>
      <c r="I108" s="757">
        <f>ROUND('Energy Charge'!H108,2)</f>
        <v>2.83</v>
      </c>
      <c r="J108" s="273">
        <f t="shared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>ROUND('Customer Charge'!H109,2)</f>
        <v>1.63</v>
      </c>
      <c r="H109" s="757">
        <f>ROUND('Demand Charge'!F109,2)</f>
        <v>1.35</v>
      </c>
      <c r="I109" s="757">
        <f>ROUND('Energy Charge'!H109,2)</f>
        <v>3.78</v>
      </c>
      <c r="J109" s="273">
        <f t="shared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>ROUND('Customer Charge'!H110,2)</f>
        <v>2.04</v>
      </c>
      <c r="H110" s="757">
        <f>ROUND('Demand Charge'!F110,2)</f>
        <v>1.69</v>
      </c>
      <c r="I110" s="757">
        <f>ROUND('Energy Charge'!H110,2)</f>
        <v>4.72</v>
      </c>
      <c r="J110" s="273">
        <f t="shared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>ROUND('Customer Charge'!H111,2)</f>
        <v>2.5299999999999998</v>
      </c>
      <c r="H111" s="757">
        <f>ROUND('Demand Charge'!F111,2)</f>
        <v>2.09</v>
      </c>
      <c r="I111" s="757">
        <f>ROUND('Energy Charge'!H111,2)</f>
        <v>5.86</v>
      </c>
      <c r="J111" s="273">
        <f t="shared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>ROUND('Customer Charge'!H112,2)</f>
        <v>3.27</v>
      </c>
      <c r="H112" s="757">
        <f>ROUND('Demand Charge'!F112,2)</f>
        <v>2.7</v>
      </c>
      <c r="I112" s="757">
        <f>ROUND('Energy Charge'!H112,2)</f>
        <v>7.56</v>
      </c>
      <c r="J112" s="273">
        <f t="shared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>ROUND('Customer Charge'!H113,2)</f>
        <v>8.17</v>
      </c>
      <c r="H113" s="757">
        <f>ROUND('Demand Charge'!F113,2)</f>
        <v>6.74</v>
      </c>
      <c r="I113" s="757">
        <f>ROUND('Energy Charge'!H113,2)</f>
        <v>18.899999999999999</v>
      </c>
      <c r="J113" s="273">
        <f t="shared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 ht="22.5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>ROUND('Customer Charge'!H115,2)</f>
        <v>0.37</v>
      </c>
      <c r="H115" s="757">
        <f>ROUND('Demand Charge'!F115,2)</f>
        <v>0.3</v>
      </c>
      <c r="I115" s="757">
        <f>ROUND('Energy Charge'!H115,2)</f>
        <v>0.85</v>
      </c>
      <c r="J115" s="273">
        <f t="shared" si="2"/>
        <v>1.52</v>
      </c>
    </row>
    <row r="116" spans="1:10" ht="22.5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>ROUND('Customer Charge'!H116,2)</f>
        <v>0.61</v>
      </c>
      <c r="H116" s="757">
        <f>ROUND('Demand Charge'!F116,2)</f>
        <v>0.51</v>
      </c>
      <c r="I116" s="757">
        <f>ROUND('Energy Charge'!H116,2)</f>
        <v>1.42</v>
      </c>
      <c r="J116" s="273">
        <f t="shared" si="2"/>
        <v>2.54</v>
      </c>
    </row>
    <row r="117" spans="1:10" ht="22.5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>ROUND('Customer Charge'!H117,2)</f>
        <v>0.86</v>
      </c>
      <c r="H117" s="757">
        <f>ROUND('Demand Charge'!F117,2)</f>
        <v>0.71</v>
      </c>
      <c r="I117" s="757">
        <f>ROUND('Energy Charge'!H117,2)</f>
        <v>1.98</v>
      </c>
      <c r="J117" s="273">
        <f t="shared" si="2"/>
        <v>3.55</v>
      </c>
    </row>
    <row r="118" spans="1:10" ht="22.5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>ROUND('Customer Charge'!H118,2)</f>
        <v>1.1000000000000001</v>
      </c>
      <c r="H118" s="757">
        <f>ROUND('Demand Charge'!F118,2)</f>
        <v>0.91</v>
      </c>
      <c r="I118" s="757">
        <f>ROUND('Energy Charge'!H118,2)</f>
        <v>2.5499999999999998</v>
      </c>
      <c r="J118" s="273">
        <f t="shared" si="2"/>
        <v>4.5600000000000005</v>
      </c>
    </row>
    <row r="119" spans="1:10" ht="22.5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>ROUND('Customer Charge'!H119,2)</f>
        <v>1.35</v>
      </c>
      <c r="H119" s="757">
        <f>ROUND('Demand Charge'!F119,2)</f>
        <v>1.1100000000000001</v>
      </c>
      <c r="I119" s="757">
        <f>ROUND('Energy Charge'!H119,2)</f>
        <v>3.12</v>
      </c>
      <c r="J119" s="273">
        <f t="shared" si="2"/>
        <v>5.58</v>
      </c>
    </row>
    <row r="120" spans="1:10" ht="22.5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>ROUND('Customer Charge'!H120,2)</f>
        <v>1.59</v>
      </c>
      <c r="H120" s="757">
        <f>ROUND('Demand Charge'!F120,2)</f>
        <v>1.31</v>
      </c>
      <c r="I120" s="757">
        <f>ROUND('Energy Charge'!H120,2)</f>
        <v>3.69</v>
      </c>
      <c r="J120" s="273">
        <f t="shared" si="2"/>
        <v>6.59</v>
      </c>
    </row>
    <row r="121" spans="1:10" ht="22.5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>ROUND('Customer Charge'!H121,2)</f>
        <v>1.84</v>
      </c>
      <c r="H121" s="757">
        <f>ROUND('Demand Charge'!F121,2)</f>
        <v>1.52</v>
      </c>
      <c r="I121" s="757">
        <f>ROUND('Energy Charge'!H121,2)</f>
        <v>4.25</v>
      </c>
      <c r="J121" s="273">
        <f t="shared" si="2"/>
        <v>7.61</v>
      </c>
    </row>
    <row r="122" spans="1:10" ht="22.5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>ROUND('Customer Charge'!H122,2)</f>
        <v>2.08</v>
      </c>
      <c r="H122" s="757">
        <f>ROUND('Demand Charge'!F122,2)</f>
        <v>1.72</v>
      </c>
      <c r="I122" s="757">
        <f>ROUND('Energy Charge'!H122,2)</f>
        <v>4.82</v>
      </c>
      <c r="J122" s="273">
        <f t="shared" si="2"/>
        <v>8.620000000000001</v>
      </c>
    </row>
    <row r="123" spans="1:10" ht="22.5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>ROUND('Customer Charge'!H123,2)</f>
        <v>2.33</v>
      </c>
      <c r="H123" s="757">
        <f>ROUND('Demand Charge'!F123,2)</f>
        <v>1.92</v>
      </c>
      <c r="I123" s="757">
        <f>ROUND('Energy Charge'!H123,2)</f>
        <v>5.39</v>
      </c>
      <c r="J123" s="273">
        <f t="shared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ROUND('Capital Charge'!H126,2)</f>
        <v>10.24</v>
      </c>
      <c r="F126" s="757">
        <f>ROUND('O&amp;M Charge'!H126,2)</f>
        <v>1.69</v>
      </c>
      <c r="G126" s="757">
        <f>ROUND('Customer Charge'!H126,2)</f>
        <v>0.56999999999999995</v>
      </c>
      <c r="H126" s="757">
        <f>ROUND('Demand Charge'!F126,2)</f>
        <v>0.48</v>
      </c>
      <c r="I126" s="757">
        <f>ROUND('Energy Charge'!H126,2)</f>
        <v>1.32</v>
      </c>
      <c r="J126" s="273">
        <f t="shared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ROUND('Capital Charge'!H127,2)</f>
        <v>9.66</v>
      </c>
      <c r="F127" s="757">
        <f>ROUND('O&amp;M Charge'!H127,2)</f>
        <v>1.69</v>
      </c>
      <c r="G127" s="757">
        <f>ROUND('Customer Charge'!H127,2)</f>
        <v>0.82</v>
      </c>
      <c r="H127" s="757">
        <f>ROUND('Demand Charge'!F127,2)</f>
        <v>0.69</v>
      </c>
      <c r="I127" s="757">
        <f>ROUND('Energy Charge'!H127,2)</f>
        <v>1.89</v>
      </c>
      <c r="J127" s="273">
        <f t="shared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ROUND('Capital Charge'!H128,2)</f>
        <v>9.67</v>
      </c>
      <c r="F128" s="757">
        <f>ROUND('O&amp;M Charge'!H128,2)</f>
        <v>1.69</v>
      </c>
      <c r="G128" s="757">
        <f>ROUND('Customer Charge'!H128,2)</f>
        <v>1.23</v>
      </c>
      <c r="H128" s="757">
        <f>ROUND('Demand Charge'!F128,2)</f>
        <v>1.04</v>
      </c>
      <c r="I128" s="757">
        <f>ROUND('Energy Charge'!H128,2)</f>
        <v>2.83</v>
      </c>
      <c r="J128" s="273">
        <f t="shared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ROUND('Capital Charge'!H129,2)</f>
        <v>10.220000000000001</v>
      </c>
      <c r="F129" s="757">
        <f>ROUND('O&amp;M Charge'!H129,2)</f>
        <v>1.69</v>
      </c>
      <c r="G129" s="757">
        <f>ROUND('Customer Charge'!H129,2)</f>
        <v>1.63</v>
      </c>
      <c r="H129" s="757">
        <f>ROUND('Demand Charge'!F129,2)</f>
        <v>1.38</v>
      </c>
      <c r="I129" s="757">
        <f>ROUND('Energy Charge'!H129,2)</f>
        <v>3.78</v>
      </c>
      <c r="J129" s="273">
        <f t="shared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ROUND('Capital Charge'!H130,2)</f>
        <v>10.4</v>
      </c>
      <c r="F130" s="757">
        <f>ROUND('O&amp;M Charge'!H130,2)</f>
        <v>1.69</v>
      </c>
      <c r="G130" s="757">
        <f>ROUND('Customer Charge'!H130,2)</f>
        <v>2.04</v>
      </c>
      <c r="H130" s="757">
        <f>ROUND('Demand Charge'!F130,2)</f>
        <v>1.73</v>
      </c>
      <c r="I130" s="757">
        <f>ROUND('Energy Charge'!H130,2)</f>
        <v>4.72</v>
      </c>
      <c r="J130" s="273">
        <f t="shared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ROUND('Capital Charge'!H131,2)</f>
        <v>11.58</v>
      </c>
      <c r="F131" s="757">
        <f>ROUND('O&amp;M Charge'!H131,2)</f>
        <v>1.69</v>
      </c>
      <c r="G131" s="757">
        <f>ROUND('Customer Charge'!H131,2)</f>
        <v>3.27</v>
      </c>
      <c r="H131" s="757">
        <f>ROUND('Demand Charge'!F131,2)</f>
        <v>2.76</v>
      </c>
      <c r="I131" s="757">
        <f>ROUND('Energy Charge'!H131,2)</f>
        <v>7.56</v>
      </c>
      <c r="J131" s="273">
        <f t="shared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ROUND('Capital Charge'!H133,2)</f>
        <v>10.3</v>
      </c>
      <c r="F133" s="757">
        <f>ROUND('O&amp;M Charge'!H133,2)</f>
        <v>3.38</v>
      </c>
      <c r="G133" s="757">
        <f>ROUND('Customer Charge'!H133,2)</f>
        <v>2.04</v>
      </c>
      <c r="H133" s="757">
        <f>ROUND('Demand Charge'!F133,2)</f>
        <v>1.73</v>
      </c>
      <c r="I133" s="757">
        <f>ROUND('Energy Charge'!H133,2)</f>
        <v>4.72</v>
      </c>
      <c r="J133" s="273">
        <f t="shared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 ht="22.5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ROUND('Capital Charge'!H135,2)</f>
        <v>9.01</v>
      </c>
      <c r="F135" s="757">
        <f>ROUND('O&amp;M Charge'!H135,2)</f>
        <v>0.34</v>
      </c>
      <c r="G135" s="757">
        <f>ROUND('Customer Charge'!H135,2)</f>
        <v>0.37</v>
      </c>
      <c r="H135" s="757">
        <f>ROUND('Demand Charge'!F135,2)</f>
        <v>0.31</v>
      </c>
      <c r="I135" s="757">
        <f>ROUND('Energy Charge'!H135,2)</f>
        <v>0.85</v>
      </c>
      <c r="J135" s="273">
        <f t="shared" si="2"/>
        <v>10.879999999999999</v>
      </c>
    </row>
    <row r="136" spans="1:10" ht="22.5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ROUND('Capital Charge'!H136,2)</f>
        <v>10.49</v>
      </c>
      <c r="F136" s="757">
        <f>ROUND('O&amp;M Charge'!H136,2)</f>
        <v>0.34</v>
      </c>
      <c r="G136" s="757">
        <f>ROUND('Customer Charge'!H136,2)</f>
        <v>0.61</v>
      </c>
      <c r="H136" s="757">
        <f>ROUND('Demand Charge'!F136,2)</f>
        <v>0.52</v>
      </c>
      <c r="I136" s="757">
        <f>ROUND('Energy Charge'!H136,2)</f>
        <v>1.42</v>
      </c>
      <c r="J136" s="273">
        <f t="shared" si="2"/>
        <v>13.379999999999999</v>
      </c>
    </row>
    <row r="137" spans="1:10" ht="22.5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ROUND('Capital Charge'!H137,2)</f>
        <v>11.97</v>
      </c>
      <c r="F137" s="757">
        <f>ROUND('O&amp;M Charge'!H137,2)</f>
        <v>0.34</v>
      </c>
      <c r="G137" s="757">
        <f>ROUND('Customer Charge'!H137,2)</f>
        <v>0.86</v>
      </c>
      <c r="H137" s="757">
        <f>ROUND('Demand Charge'!F137,2)</f>
        <v>0.72</v>
      </c>
      <c r="I137" s="757">
        <f>ROUND('Energy Charge'!H137,2)</f>
        <v>1.98</v>
      </c>
      <c r="J137" s="273">
        <f t="shared" si="2"/>
        <v>15.870000000000001</v>
      </c>
    </row>
    <row r="138" spans="1:10" ht="22.5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ROUND('Capital Charge'!H138,2)</f>
        <v>12.32</v>
      </c>
      <c r="F138" s="757">
        <f>ROUND('O&amp;M Charge'!H138,2)</f>
        <v>0.34</v>
      </c>
      <c r="G138" s="757">
        <f>ROUND('Customer Charge'!H138,2)</f>
        <v>1.1000000000000001</v>
      </c>
      <c r="H138" s="757">
        <f>ROUND('Demand Charge'!F138,2)</f>
        <v>0.93</v>
      </c>
      <c r="I138" s="757">
        <f>ROUND('Energy Charge'!H138,2)</f>
        <v>2.5499999999999998</v>
      </c>
      <c r="J138" s="273">
        <f t="shared" si="2"/>
        <v>17.239999999999998</v>
      </c>
    </row>
    <row r="139" spans="1:10" ht="22.5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ROUND('Capital Charge'!H139,2)</f>
        <v>13.8</v>
      </c>
      <c r="F139" s="757">
        <f>ROUND('O&amp;M Charge'!H139,2)</f>
        <v>0.34</v>
      </c>
      <c r="G139" s="757">
        <f>ROUND('Customer Charge'!H139,2)</f>
        <v>1.35</v>
      </c>
      <c r="H139" s="757">
        <f>ROUND('Demand Charge'!F139,2)</f>
        <v>1.1399999999999999</v>
      </c>
      <c r="I139" s="757">
        <f>ROUND('Energy Charge'!H139,2)</f>
        <v>3.12</v>
      </c>
      <c r="J139" s="273">
        <f t="shared" ref="J139:J190" si="4">SUM(E139:I139)</f>
        <v>19.75</v>
      </c>
    </row>
    <row r="140" spans="1:10" ht="22.5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ROUND('Capital Charge'!H140,2)</f>
        <v>14.94</v>
      </c>
      <c r="F140" s="757">
        <f>ROUND('O&amp;M Charge'!H140,2)</f>
        <v>0.34</v>
      </c>
      <c r="G140" s="757">
        <f>ROUND('Customer Charge'!H140,2)</f>
        <v>1.59</v>
      </c>
      <c r="H140" s="757">
        <f>ROUND('Demand Charge'!F140,2)</f>
        <v>1.35</v>
      </c>
      <c r="I140" s="757">
        <f>ROUND('Energy Charge'!H140,2)</f>
        <v>3.69</v>
      </c>
      <c r="J140" s="273">
        <f t="shared" si="4"/>
        <v>21.910000000000004</v>
      </c>
    </row>
    <row r="141" spans="1:10" ht="22.5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ROUND('Capital Charge'!H141,2)</f>
        <v>16.079999999999998</v>
      </c>
      <c r="F141" s="757">
        <f>ROUND('O&amp;M Charge'!H141,2)</f>
        <v>0.34</v>
      </c>
      <c r="G141" s="757">
        <f>ROUND('Customer Charge'!H141,2)</f>
        <v>1.84</v>
      </c>
      <c r="H141" s="757">
        <f>ROUND('Demand Charge'!F141,2)</f>
        <v>1.55</v>
      </c>
      <c r="I141" s="757">
        <f>ROUND('Energy Charge'!H141,2)</f>
        <v>4.25</v>
      </c>
      <c r="J141" s="273">
        <f t="shared" si="4"/>
        <v>24.06</v>
      </c>
    </row>
    <row r="142" spans="1:10" ht="22.5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ROUND('Capital Charge'!H142,2)</f>
        <v>17.22</v>
      </c>
      <c r="F142" s="757">
        <f>ROUND('O&amp;M Charge'!H142,2)</f>
        <v>0.34</v>
      </c>
      <c r="G142" s="757">
        <f>ROUND('Customer Charge'!H142,2)</f>
        <v>2.08</v>
      </c>
      <c r="H142" s="757">
        <f>ROUND('Demand Charge'!F142,2)</f>
        <v>1.76</v>
      </c>
      <c r="I142" s="757">
        <f>ROUND('Energy Charge'!H142,2)</f>
        <v>4.82</v>
      </c>
      <c r="J142" s="273">
        <f t="shared" si="4"/>
        <v>26.220000000000002</v>
      </c>
    </row>
    <row r="143" spans="1:10" ht="22.5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ROUND('Capital Charge'!H143,2)</f>
        <v>18.36</v>
      </c>
      <c r="F143" s="757">
        <f>ROUND('O&amp;M Charge'!H143,2)</f>
        <v>0.34</v>
      </c>
      <c r="G143" s="757">
        <f>ROUND('Customer Charge'!H143,2)</f>
        <v>2.33</v>
      </c>
      <c r="H143" s="757">
        <f>ROUND('Demand Charge'!F143,2)</f>
        <v>1.97</v>
      </c>
      <c r="I143" s="757">
        <f>ROUND('Energy Charge'!H143,2)</f>
        <v>5.39</v>
      </c>
      <c r="J143" s="273">
        <f t="shared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ROUND('Capital Charge'!H146,2)</f>
        <v>10.24</v>
      </c>
      <c r="F146" s="757">
        <f>ROUND('O&amp;M Charge'!H146,2)</f>
        <v>1.69</v>
      </c>
      <c r="G146" s="757">
        <f>ROUND('Customer Charge'!H146,2)</f>
        <v>0.56999999999999995</v>
      </c>
      <c r="H146" s="757">
        <f>ROUND('Demand Charge'!F146,2)</f>
        <v>0.48</v>
      </c>
      <c r="I146" s="757">
        <f>ROUND('Energy Charge'!H146,2)</f>
        <v>1.32</v>
      </c>
      <c r="J146" s="273">
        <f t="shared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ROUND('Capital Charge'!H147,2)</f>
        <v>9.66</v>
      </c>
      <c r="F147" s="757">
        <f>ROUND('O&amp;M Charge'!H147,2)</f>
        <v>1.69</v>
      </c>
      <c r="G147" s="757">
        <f>ROUND('Customer Charge'!H147,2)</f>
        <v>0.82</v>
      </c>
      <c r="H147" s="757">
        <f>ROUND('Demand Charge'!F147,2)</f>
        <v>0.69</v>
      </c>
      <c r="I147" s="757">
        <f>ROUND('Energy Charge'!H147,2)</f>
        <v>1.89</v>
      </c>
      <c r="J147" s="273">
        <f t="shared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ROUND('Capital Charge'!H148,2)</f>
        <v>9.67</v>
      </c>
      <c r="F148" s="757">
        <f>ROUND('O&amp;M Charge'!H148,2)</f>
        <v>1.69</v>
      </c>
      <c r="G148" s="757">
        <f>ROUND('Customer Charge'!H148,2)</f>
        <v>1.23</v>
      </c>
      <c r="H148" s="757">
        <f>ROUND('Demand Charge'!F148,2)</f>
        <v>1.04</v>
      </c>
      <c r="I148" s="757">
        <f>ROUND('Energy Charge'!H148,2)</f>
        <v>2.83</v>
      </c>
      <c r="J148" s="273">
        <f t="shared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ROUND('Capital Charge'!H149,2)</f>
        <v>10.220000000000001</v>
      </c>
      <c r="F149" s="757">
        <f>ROUND('O&amp;M Charge'!H149,2)</f>
        <v>1.69</v>
      </c>
      <c r="G149" s="757">
        <f>ROUND('Customer Charge'!H149,2)</f>
        <v>1.63</v>
      </c>
      <c r="H149" s="757">
        <f>ROUND('Demand Charge'!F149,2)</f>
        <v>1.38</v>
      </c>
      <c r="I149" s="757">
        <f>ROUND('Energy Charge'!H149,2)</f>
        <v>3.78</v>
      </c>
      <c r="J149" s="273">
        <f t="shared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ROUND('Capital Charge'!H150,2)</f>
        <v>10.4</v>
      </c>
      <c r="F150" s="757">
        <f>ROUND('O&amp;M Charge'!H150,2)</f>
        <v>1.69</v>
      </c>
      <c r="G150" s="757">
        <f>ROUND('Customer Charge'!H150,2)</f>
        <v>2.04</v>
      </c>
      <c r="H150" s="757">
        <f>ROUND('Demand Charge'!F150,2)</f>
        <v>1.73</v>
      </c>
      <c r="I150" s="757">
        <f>ROUND('Energy Charge'!H150,2)</f>
        <v>4.72</v>
      </c>
      <c r="J150" s="273">
        <f t="shared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ROUND('Capital Charge'!H151,2)</f>
        <v>11.58</v>
      </c>
      <c r="F151" s="757">
        <f>ROUND('O&amp;M Charge'!H151,2)</f>
        <v>1.69</v>
      </c>
      <c r="G151" s="757">
        <f>ROUND('Customer Charge'!H151,2)</f>
        <v>3.27</v>
      </c>
      <c r="H151" s="757">
        <f>ROUND('Demand Charge'!F151,2)</f>
        <v>2.76</v>
      </c>
      <c r="I151" s="757">
        <f>ROUND('Energy Charge'!H151,2)</f>
        <v>7.56</v>
      </c>
      <c r="J151" s="273">
        <f t="shared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ROUND('Capital Charge'!H153,2)</f>
        <v>9.66</v>
      </c>
      <c r="F153" s="757">
        <f>ROUND('O&amp;M Charge'!H153,2)</f>
        <v>1.69</v>
      </c>
      <c r="G153" s="757">
        <f>ROUND('Customer Charge'!H153,2)</f>
        <v>0.82</v>
      </c>
      <c r="H153" s="757">
        <f>ROUND('Demand Charge'!F153,2)</f>
        <v>0.69</v>
      </c>
      <c r="I153" s="757">
        <f>ROUND('Energy Charge'!H153,2)</f>
        <v>1.89</v>
      </c>
      <c r="J153" s="273">
        <f t="shared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ROUND('Capital Charge'!H154,2)</f>
        <v>9.67</v>
      </c>
      <c r="F154" s="757">
        <f>ROUND('O&amp;M Charge'!H154,2)</f>
        <v>1.69</v>
      </c>
      <c r="G154" s="757">
        <f>ROUND('Customer Charge'!H154,2)</f>
        <v>1.23</v>
      </c>
      <c r="H154" s="757">
        <f>ROUND('Demand Charge'!F154,2)</f>
        <v>1.04</v>
      </c>
      <c r="I154" s="757">
        <f>ROUND('Energy Charge'!H154,2)</f>
        <v>2.83</v>
      </c>
      <c r="J154" s="273">
        <f t="shared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ROUND('Capital Charge'!H155,2)</f>
        <v>10.220000000000001</v>
      </c>
      <c r="F155" s="757">
        <f>ROUND('O&amp;M Charge'!H155,2)</f>
        <v>1.69</v>
      </c>
      <c r="G155" s="757">
        <f>ROUND('Customer Charge'!H155,2)</f>
        <v>1.63</v>
      </c>
      <c r="H155" s="757">
        <f>ROUND('Demand Charge'!F155,2)</f>
        <v>1.38</v>
      </c>
      <c r="I155" s="757">
        <f>ROUND('Energy Charge'!H155,2)</f>
        <v>3.78</v>
      </c>
      <c r="J155" s="273">
        <f t="shared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ROUND('Capital Charge'!H156,2)</f>
        <v>10.4</v>
      </c>
      <c r="F156" s="757">
        <f>ROUND('O&amp;M Charge'!H156,2)</f>
        <v>1.69</v>
      </c>
      <c r="G156" s="757">
        <f>ROUND('Customer Charge'!H156,2)</f>
        <v>2.04</v>
      </c>
      <c r="H156" s="757">
        <f>ROUND('Demand Charge'!F156,2)</f>
        <v>1.73</v>
      </c>
      <c r="I156" s="757">
        <f>ROUND('Energy Charge'!H156,2)</f>
        <v>4.72</v>
      </c>
      <c r="J156" s="273">
        <f t="shared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ROUND('Capital Charge'!H157,2)</f>
        <v>11.58</v>
      </c>
      <c r="F157" s="757">
        <f>ROUND('O&amp;M Charge'!H157,2)</f>
        <v>1.69</v>
      </c>
      <c r="G157" s="757">
        <f>ROUND('Customer Charge'!H157,2)</f>
        <v>3.27</v>
      </c>
      <c r="H157" s="757">
        <f>ROUND('Demand Charge'!F157,2)</f>
        <v>2.76</v>
      </c>
      <c r="I157" s="757">
        <f>ROUND('Energy Charge'!H157,2)</f>
        <v>7.56</v>
      </c>
      <c r="J157" s="273">
        <f t="shared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ROUND('Capital Charge'!H159,2)</f>
        <v>9.59</v>
      </c>
      <c r="F159" s="757">
        <f>ROUND('O&amp;M Charge'!H159,2)</f>
        <v>3.38</v>
      </c>
      <c r="G159" s="757">
        <f>ROUND('Customer Charge'!H159,2)</f>
        <v>1.43</v>
      </c>
      <c r="H159" s="757">
        <f>ROUND('Demand Charge'!F159,2)</f>
        <v>1.21</v>
      </c>
      <c r="I159" s="757">
        <f>ROUND('Energy Charge'!H159,2)</f>
        <v>3.31</v>
      </c>
      <c r="J159" s="273">
        <f t="shared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ROUND('Capital Charge'!H160,2)</f>
        <v>10.3</v>
      </c>
      <c r="F160" s="757">
        <f>ROUND('O&amp;M Charge'!H160,2)</f>
        <v>3.38</v>
      </c>
      <c r="G160" s="757">
        <f>ROUND('Customer Charge'!H160,2)</f>
        <v>2.04</v>
      </c>
      <c r="H160" s="757">
        <f>ROUND('Demand Charge'!F160,2)</f>
        <v>1.73</v>
      </c>
      <c r="I160" s="757">
        <f>ROUND('Energy Charge'!H160,2)</f>
        <v>4.72</v>
      </c>
      <c r="J160" s="273">
        <f t="shared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ROUND('Capital Charge'!H161,2)</f>
        <v>10.34</v>
      </c>
      <c r="F161" s="757">
        <f>ROUND('O&amp;M Charge'!H161,2)</f>
        <v>3.38</v>
      </c>
      <c r="G161" s="757">
        <f>ROUND('Customer Charge'!H161,2)</f>
        <v>3.27</v>
      </c>
      <c r="H161" s="757">
        <f>ROUND('Demand Charge'!F161,2)</f>
        <v>2.76</v>
      </c>
      <c r="I161" s="757">
        <f>ROUND('Energy Charge'!H161,2)</f>
        <v>7.56</v>
      </c>
      <c r="J161" s="273">
        <f t="shared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ROUND('Capital Charge'!H162,2)</f>
        <v>13.93</v>
      </c>
      <c r="F162" s="757">
        <f>ROUND('O&amp;M Charge'!H162,2)</f>
        <v>3.38</v>
      </c>
      <c r="G162" s="757">
        <f>ROUND('Customer Charge'!H162,2)</f>
        <v>8.17</v>
      </c>
      <c r="H162" s="757">
        <f>ROUND('Demand Charge'!F162,2)</f>
        <v>6.9</v>
      </c>
      <c r="I162" s="757">
        <f>ROUND('Energy Charge'!H162,2)</f>
        <v>18.899999999999999</v>
      </c>
      <c r="J162" s="273">
        <f t="shared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ROUND('Capital Charge'!H164,2)</f>
        <v>10.3</v>
      </c>
      <c r="F164" s="757">
        <f>ROUND('O&amp;M Charge'!H164,2)</f>
        <v>3.38</v>
      </c>
      <c r="G164" s="757">
        <f>ROUND('Customer Charge'!H164,2)</f>
        <v>2.04</v>
      </c>
      <c r="H164" s="757">
        <f>ROUND('Demand Charge'!F164,2)</f>
        <v>1.73</v>
      </c>
      <c r="I164" s="757">
        <f>ROUND('Energy Charge'!H164,2)</f>
        <v>4.72</v>
      </c>
      <c r="J164" s="273">
        <f t="shared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ROUND('Capital Charge'!H165,2)</f>
        <v>10.34</v>
      </c>
      <c r="F165" s="757">
        <f>ROUND('O&amp;M Charge'!H165,2)</f>
        <v>3.38</v>
      </c>
      <c r="G165" s="757">
        <f>ROUND('Customer Charge'!H165,2)</f>
        <v>3.27</v>
      </c>
      <c r="H165" s="757">
        <f>ROUND('Demand Charge'!F165,2)</f>
        <v>2.76</v>
      </c>
      <c r="I165" s="757">
        <f>ROUND('Energy Charge'!H165,2)</f>
        <v>7.56</v>
      </c>
      <c r="J165" s="273">
        <f t="shared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 ht="22.5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ROUND('Capital Charge'!H167,2)</f>
        <v>10.92</v>
      </c>
      <c r="F167" s="757">
        <f>ROUND('O&amp;M Charge'!H167,2)</f>
        <v>0.34</v>
      </c>
      <c r="G167" s="757">
        <f>ROUND('Customer Charge'!H167,2)</f>
        <v>0.37</v>
      </c>
      <c r="H167" s="757">
        <f>ROUND('Demand Charge'!F167,2)</f>
        <v>0.31</v>
      </c>
      <c r="I167" s="757">
        <f>ROUND('Energy Charge'!H167,2)</f>
        <v>0.85</v>
      </c>
      <c r="J167" s="273">
        <f t="shared" si="4"/>
        <v>12.79</v>
      </c>
    </row>
    <row r="168" spans="1:10" ht="22.5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ROUND('Capital Charge'!H168,2)</f>
        <v>11.87</v>
      </c>
      <c r="F168" s="757">
        <f>ROUND('O&amp;M Charge'!H168,2)</f>
        <v>0.34</v>
      </c>
      <c r="G168" s="757">
        <f>ROUND('Customer Charge'!H168,2)</f>
        <v>0.61</v>
      </c>
      <c r="H168" s="757">
        <f>ROUND('Demand Charge'!F168,2)</f>
        <v>0.52</v>
      </c>
      <c r="I168" s="757">
        <f>ROUND('Energy Charge'!H168,2)</f>
        <v>1.42</v>
      </c>
      <c r="J168" s="273">
        <f t="shared" si="4"/>
        <v>14.759999999999998</v>
      </c>
    </row>
    <row r="169" spans="1:10" ht="22.5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ROUND('Capital Charge'!H169,2)</f>
        <v>12.82</v>
      </c>
      <c r="F169" s="757">
        <f>ROUND('O&amp;M Charge'!H169,2)</f>
        <v>0.34</v>
      </c>
      <c r="G169" s="757">
        <f>ROUND('Customer Charge'!H169,2)</f>
        <v>0.86</v>
      </c>
      <c r="H169" s="757">
        <f>ROUND('Demand Charge'!F169,2)</f>
        <v>0.72</v>
      </c>
      <c r="I169" s="757">
        <f>ROUND('Energy Charge'!H169,2)</f>
        <v>1.98</v>
      </c>
      <c r="J169" s="273">
        <f t="shared" si="4"/>
        <v>16.72</v>
      </c>
    </row>
    <row r="170" spans="1:10" ht="22.5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ROUND('Capital Charge'!H170,2)</f>
        <v>13.77</v>
      </c>
      <c r="F170" s="757">
        <f>ROUND('O&amp;M Charge'!H170,2)</f>
        <v>0.34</v>
      </c>
      <c r="G170" s="757">
        <f>ROUND('Customer Charge'!H170,2)</f>
        <v>1.1000000000000001</v>
      </c>
      <c r="H170" s="757">
        <f>ROUND('Demand Charge'!F170,2)</f>
        <v>0.93</v>
      </c>
      <c r="I170" s="757">
        <f>ROUND('Energy Charge'!H170,2)</f>
        <v>2.5499999999999998</v>
      </c>
      <c r="J170" s="273">
        <f t="shared" si="4"/>
        <v>18.690000000000001</v>
      </c>
    </row>
    <row r="171" spans="1:10" ht="22.5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ROUND('Capital Charge'!H171,2)</f>
        <v>14.72</v>
      </c>
      <c r="F171" s="757">
        <f>ROUND('O&amp;M Charge'!H171,2)</f>
        <v>0.34</v>
      </c>
      <c r="G171" s="757">
        <f>ROUND('Customer Charge'!H171,2)</f>
        <v>1.35</v>
      </c>
      <c r="H171" s="757">
        <f>ROUND('Demand Charge'!F171,2)</f>
        <v>1.1399999999999999</v>
      </c>
      <c r="I171" s="757">
        <f>ROUND('Energy Charge'!H171,2)</f>
        <v>3.12</v>
      </c>
      <c r="J171" s="273">
        <f t="shared" si="4"/>
        <v>20.67</v>
      </c>
    </row>
    <row r="172" spans="1:10" ht="22.5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ROUND('Capital Charge'!H172,2)</f>
        <v>15.67</v>
      </c>
      <c r="F172" s="757">
        <f>ROUND('O&amp;M Charge'!H172,2)</f>
        <v>0.34</v>
      </c>
      <c r="G172" s="757">
        <f>ROUND('Customer Charge'!H172,2)</f>
        <v>1.59</v>
      </c>
      <c r="H172" s="757">
        <f>ROUND('Demand Charge'!F172,2)</f>
        <v>1.35</v>
      </c>
      <c r="I172" s="757">
        <f>ROUND('Energy Charge'!H172,2)</f>
        <v>3.69</v>
      </c>
      <c r="J172" s="273">
        <f t="shared" si="4"/>
        <v>22.640000000000004</v>
      </c>
    </row>
    <row r="173" spans="1:10" ht="22.5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ROUND('Capital Charge'!H173,2)</f>
        <v>16.61</v>
      </c>
      <c r="F173" s="757">
        <f>ROUND('O&amp;M Charge'!H173,2)</f>
        <v>0.34</v>
      </c>
      <c r="G173" s="757">
        <f>ROUND('Customer Charge'!H173,2)</f>
        <v>1.84</v>
      </c>
      <c r="H173" s="757">
        <f>ROUND('Demand Charge'!F173,2)</f>
        <v>1.55</v>
      </c>
      <c r="I173" s="757">
        <f>ROUND('Energy Charge'!H173,2)</f>
        <v>4.25</v>
      </c>
      <c r="J173" s="273">
        <f t="shared" si="4"/>
        <v>24.59</v>
      </c>
    </row>
    <row r="174" spans="1:10" ht="22.5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ROUND('Capital Charge'!H174,2)</f>
        <v>17.559999999999999</v>
      </c>
      <c r="F174" s="757">
        <f>ROUND('O&amp;M Charge'!H174,2)</f>
        <v>0.34</v>
      </c>
      <c r="G174" s="757">
        <f>ROUND('Customer Charge'!H174,2)</f>
        <v>2.08</v>
      </c>
      <c r="H174" s="757">
        <f>ROUND('Demand Charge'!F174,2)</f>
        <v>1.76</v>
      </c>
      <c r="I174" s="757">
        <f>ROUND('Energy Charge'!H174,2)</f>
        <v>4.82</v>
      </c>
      <c r="J174" s="273">
        <f t="shared" si="4"/>
        <v>26.56</v>
      </c>
    </row>
    <row r="175" spans="1:10" ht="22.5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ROUND('Capital Charge'!H175,2)</f>
        <v>18.510000000000002</v>
      </c>
      <c r="F175" s="757">
        <f>ROUND('O&amp;M Charge'!H175,2)</f>
        <v>0.34</v>
      </c>
      <c r="G175" s="757">
        <f>ROUND('Customer Charge'!H175,2)</f>
        <v>2.33</v>
      </c>
      <c r="H175" s="757">
        <f>ROUND('Demand Charge'!F175,2)</f>
        <v>1.97</v>
      </c>
      <c r="I175" s="757">
        <f>ROUND('Energy Charge'!H175,2)</f>
        <v>5.39</v>
      </c>
      <c r="J175" s="273">
        <f t="shared" si="4"/>
        <v>28.54</v>
      </c>
    </row>
    <row r="176" spans="1:10" ht="22.5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ROUND('Capital Charge'!H176,2)</f>
        <v>20.57</v>
      </c>
      <c r="F176" s="757">
        <f>ROUND('O&amp;M Charge'!H176,2)</f>
        <v>0.34</v>
      </c>
      <c r="G176" s="757">
        <f>ROUND('Customer Charge'!H176,2)</f>
        <v>2.86</v>
      </c>
      <c r="H176" s="757">
        <f>ROUND('Demand Charge'!F176,2)</f>
        <v>2.42</v>
      </c>
      <c r="I176" s="757">
        <f>ROUND('Energy Charge'!H176,2)</f>
        <v>6.61</v>
      </c>
      <c r="J176" s="273">
        <f t="shared" si="4"/>
        <v>32.799999999999997</v>
      </c>
    </row>
    <row r="177" spans="1:10" ht="22.5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ROUND('Capital Charge'!H177,2)</f>
        <v>23.73</v>
      </c>
      <c r="F177" s="757">
        <f>ROUND('O&amp;M Charge'!H177,2)</f>
        <v>0.34</v>
      </c>
      <c r="G177" s="757">
        <f>ROUND('Customer Charge'!H177,2)</f>
        <v>3.68</v>
      </c>
      <c r="H177" s="757">
        <f>ROUND('Demand Charge'!F177,2)</f>
        <v>3.11</v>
      </c>
      <c r="I177" s="757">
        <f>ROUND('Energy Charge'!H177,2)</f>
        <v>8.5</v>
      </c>
      <c r="J177" s="273">
        <f t="shared" si="4"/>
        <v>39.36</v>
      </c>
    </row>
    <row r="178" spans="1:10" ht="22.5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ROUND('Capital Charge'!H178,2)</f>
        <v>26.9</v>
      </c>
      <c r="F178" s="757">
        <f>ROUND('O&amp;M Charge'!H178,2)</f>
        <v>0.34</v>
      </c>
      <c r="G178" s="757">
        <f>ROUND('Customer Charge'!H178,2)</f>
        <v>4.49</v>
      </c>
      <c r="H178" s="757">
        <f>ROUND('Demand Charge'!F178,2)</f>
        <v>3.8</v>
      </c>
      <c r="I178" s="757">
        <f>ROUND('Energy Charge'!H178,2)</f>
        <v>10.39</v>
      </c>
      <c r="J178" s="273">
        <f t="shared" si="4"/>
        <v>45.919999999999995</v>
      </c>
    </row>
    <row r="179" spans="1:10" ht="22.5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ROUND('Capital Charge'!H179,2)</f>
        <v>30.06</v>
      </c>
      <c r="F179" s="757">
        <f>ROUND('O&amp;M Charge'!H179,2)</f>
        <v>0.34</v>
      </c>
      <c r="G179" s="757">
        <f>ROUND('Customer Charge'!H179,2)</f>
        <v>5.31</v>
      </c>
      <c r="H179" s="757">
        <f>ROUND('Demand Charge'!F179,2)</f>
        <v>4.49</v>
      </c>
      <c r="I179" s="757">
        <f>ROUND('Energy Charge'!H179,2)</f>
        <v>12.28</v>
      </c>
      <c r="J179" s="273">
        <f t="shared" si="4"/>
        <v>52.480000000000004</v>
      </c>
    </row>
    <row r="180" spans="1:10" ht="22.5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ROUND('Capital Charge'!H180,2)</f>
        <v>33.22</v>
      </c>
      <c r="F180" s="757">
        <f>ROUND('O&amp;M Charge'!H180,2)</f>
        <v>0.34</v>
      </c>
      <c r="G180" s="757">
        <f>ROUND('Customer Charge'!H180,2)</f>
        <v>6.13</v>
      </c>
      <c r="H180" s="757">
        <f>ROUND('Demand Charge'!F180,2)</f>
        <v>5.18</v>
      </c>
      <c r="I180" s="757">
        <f>ROUND('Energy Charge'!H180,2)</f>
        <v>14.17</v>
      </c>
      <c r="J180" s="273">
        <f t="shared" si="4"/>
        <v>59.040000000000006</v>
      </c>
    </row>
    <row r="181" spans="1:10" ht="22.5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ROUND('Capital Charge'!H181,2)</f>
        <v>36.39</v>
      </c>
      <c r="F181" s="757">
        <f>ROUND('O&amp;M Charge'!H181,2)</f>
        <v>0.34</v>
      </c>
      <c r="G181" s="757">
        <f>ROUND('Customer Charge'!H181,2)</f>
        <v>6.95</v>
      </c>
      <c r="H181" s="757">
        <f>ROUND('Demand Charge'!F181,2)</f>
        <v>5.87</v>
      </c>
      <c r="I181" s="757">
        <f>ROUND('Energy Charge'!H181,2)</f>
        <v>16.059999999999999</v>
      </c>
      <c r="J181" s="273">
        <f t="shared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>ROUND('Customer Charge'!H184,2)</f>
        <v>1581.07</v>
      </c>
      <c r="H184" s="757">
        <f>ROUND('Demand Charge'!F184,2)</f>
        <v>7036.27</v>
      </c>
      <c r="I184" s="757">
        <f>ROUND('Energy Charge'!H184,2)</f>
        <v>42989.88</v>
      </c>
      <c r="J184" s="273">
        <f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ROUND('Capital Charge'!H187,2)</f>
        <v>5</v>
      </c>
      <c r="F187" s="757">
        <f>ROUND('O&amp;M Charge'!H187,2)</f>
        <v>1.69</v>
      </c>
      <c r="G187" s="757">
        <f>ROUND('Customer Charge'!H187,2)</f>
        <v>0</v>
      </c>
      <c r="H187" s="757">
        <f>ROUND('Demand Charge'!F187,2)</f>
        <v>0</v>
      </c>
      <c r="I187" s="757">
        <f>ROUND('Energy Charge'!H187,2)</f>
        <v>0</v>
      </c>
      <c r="J187" s="273">
        <f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ROUND('Capital Charge'!H188,2)</f>
        <v>9.99</v>
      </c>
      <c r="F188" s="757">
        <f>ROUND('O&amp;M Charge'!H188,2)</f>
        <v>1.69</v>
      </c>
      <c r="G188" s="757">
        <f>ROUND('Customer Charge'!H188,2)</f>
        <v>0</v>
      </c>
      <c r="H188" s="757">
        <f>ROUND('Demand Charge'!F188,2)</f>
        <v>0</v>
      </c>
      <c r="I188" s="757">
        <f>ROUND('Energy Charge'!H188,2)</f>
        <v>0</v>
      </c>
      <c r="J188" s="273">
        <f t="shared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ROUND('Capital Charge'!H190,2)</f>
        <v>9.99</v>
      </c>
      <c r="F190" s="757">
        <f>ROUND('O&amp;M Charge'!H190,2)</f>
        <v>1.69</v>
      </c>
      <c r="G190" s="757">
        <f>ROUND('Customer Charge'!H190,2)</f>
        <v>0</v>
      </c>
      <c r="H190" s="757">
        <f>ROUND('Demand Charge'!F190,2)</f>
        <v>0</v>
      </c>
      <c r="I190" s="757">
        <f>ROUND('Energy Charge'!H190,2)</f>
        <v>0</v>
      </c>
      <c r="J190" s="273">
        <f t="shared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ColWidth="8.85546875" defaultRowHeight="11.25"/>
  <cols>
    <col min="1" max="1" width="6.140625" style="341" bestFit="1" customWidth="1"/>
    <col min="2" max="2" width="8" style="67" customWidth="1"/>
    <col min="3" max="3" width="28.28515625" style="67" bestFit="1" customWidth="1"/>
    <col min="4" max="4" width="23.42578125" style="67" bestFit="1" customWidth="1"/>
    <col min="5" max="5" width="6.85546875" style="67" customWidth="1"/>
    <col min="6" max="6" width="8.85546875" style="253"/>
    <col min="7" max="7" width="8.85546875" style="253" bestFit="1" customWidth="1"/>
    <col min="8" max="8" width="8.85546875" style="253"/>
    <col min="9" max="16384" width="8.85546875" style="67"/>
  </cols>
  <sheetData>
    <row r="1" spans="1:8">
      <c r="A1" s="1118" t="str">
        <f>'JAP-5 Summary (Base Revenue)'!A1:G1</f>
        <v>Puget Sound Energy</v>
      </c>
      <c r="B1" s="1118"/>
      <c r="C1" s="1118"/>
      <c r="D1" s="1118"/>
      <c r="E1" s="1118"/>
      <c r="F1" s="1118"/>
      <c r="G1" s="1118"/>
      <c r="H1" s="1118"/>
    </row>
    <row r="2" spans="1:8">
      <c r="A2" s="1118" t="s">
        <v>826</v>
      </c>
      <c r="B2" s="1118"/>
      <c r="C2" s="1118"/>
      <c r="D2" s="1118"/>
      <c r="E2" s="1118"/>
      <c r="F2" s="1118"/>
      <c r="G2" s="1118"/>
      <c r="H2" s="1118"/>
    </row>
    <row r="3" spans="1:8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  <c r="G3" s="1119"/>
      <c r="H3" s="1119"/>
    </row>
    <row r="4" spans="1:8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  <c r="G4" s="1119"/>
      <c r="H4" s="1119"/>
    </row>
    <row r="6" spans="1:8" ht="45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>'Schedule 50E'!H11</f>
        <v>0.74</v>
      </c>
      <c r="H8" s="253">
        <f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>'Schedule 50E'!H14</f>
        <v>5.07</v>
      </c>
      <c r="H10" s="253">
        <f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>'Schedule 50E'!H15</f>
        <v>7.61</v>
      </c>
      <c r="H11" s="253">
        <f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>'Schedule 50E'!H16</f>
        <v>15.21</v>
      </c>
      <c r="H12" s="253">
        <f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>'Schedule 50E'!H19</f>
        <v>3.38</v>
      </c>
      <c r="H15" s="253">
        <f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>'Schedule 50E'!H20</f>
        <v>5.92</v>
      </c>
      <c r="H16" s="253">
        <f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>'Schedule 50E'!H21</f>
        <v>13.53</v>
      </c>
      <c r="H17" s="423">
        <f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>'Schedule 50E'!H22</f>
        <v>23.67</v>
      </c>
      <c r="H18" s="423">
        <f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>'Sch. 51E&amp;52E Facilities Charge'!F11</f>
        <v>1.485E-2</v>
      </c>
      <c r="H20" s="1061">
        <f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>'Sch. 51E&amp;52E Facilities Charge'!F12</f>
        <v>1.3600000000000001E-3</v>
      </c>
      <c r="H21" s="1061">
        <f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>'Schedule 51E'!H11</f>
        <v>1.52</v>
      </c>
      <c r="H23" s="253">
        <f t="shared" ref="H23:H3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>'Schedule 51E'!H12</f>
        <v>2.54</v>
      </c>
      <c r="H24" s="253">
        <f t="shared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>'Schedule 51E'!H13</f>
        <v>3.55</v>
      </c>
      <c r="H25" s="253">
        <f t="shared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>'Schedule 51E'!H14</f>
        <v>4.5599999999999996</v>
      </c>
      <c r="H26" s="253">
        <f t="shared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>'Schedule 51E'!H15</f>
        <v>5.58</v>
      </c>
      <c r="H27" s="253">
        <f t="shared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>'Schedule 51E'!H16</f>
        <v>6.59</v>
      </c>
      <c r="H28" s="253">
        <f t="shared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>'Schedule 51E'!H17</f>
        <v>7.61</v>
      </c>
      <c r="H29" s="423">
        <f t="shared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>'Schedule 51E'!H18</f>
        <v>8.6199999999999992</v>
      </c>
      <c r="H30" s="423">
        <f t="shared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>'Schedule 51E'!H19</f>
        <v>9.64</v>
      </c>
      <c r="H31" s="253">
        <f t="shared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>'Sch. 51E&amp;52E Facilities Charge'!F15</f>
        <v>1.485E-2</v>
      </c>
      <c r="H33" s="1061">
        <f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>'Sch. 51E&amp;52E Facilities Charge'!F16</f>
        <v>1.3600000000000001E-3</v>
      </c>
      <c r="H34" s="1061">
        <f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>'Schedule 52E'!H11</f>
        <v>1.69</v>
      </c>
      <c r="H36" s="253">
        <f t="shared" ref="H36:H43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>'Schedule 52E'!H12</f>
        <v>2.37</v>
      </c>
      <c r="H37" s="253">
        <f t="shared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>'Schedule 52E'!H13</f>
        <v>3.38</v>
      </c>
      <c r="H38" s="253">
        <f t="shared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>'Schedule 52E'!H14</f>
        <v>5.07</v>
      </c>
      <c r="H39" s="253">
        <f t="shared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>'Schedule 52E'!H15</f>
        <v>6.76</v>
      </c>
      <c r="H40" s="253">
        <f t="shared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>'Schedule 52E'!H16</f>
        <v>8.4499999999999993</v>
      </c>
      <c r="H41" s="253">
        <f t="shared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>'Schedule 52E'!H17</f>
        <v>10.48</v>
      </c>
      <c r="H42" s="253">
        <f t="shared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>'Schedule 52E'!H18</f>
        <v>13.53</v>
      </c>
      <c r="H43" s="253">
        <f t="shared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>'Schedule 52E'!H21</f>
        <v>2.37</v>
      </c>
      <c r="H45" s="253">
        <f t="shared" ref="H45:H5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>'Schedule 52E'!H22</f>
        <v>3.38</v>
      </c>
      <c r="H46" s="253">
        <f t="shared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>'Schedule 52E'!H23</f>
        <v>5.07</v>
      </c>
      <c r="H47" s="253">
        <f t="shared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>'Schedule 52E'!H24</f>
        <v>5.92</v>
      </c>
      <c r="H48" s="253">
        <f t="shared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>'Schedule 52E'!H25</f>
        <v>8.4499999999999993</v>
      </c>
      <c r="H49" s="253">
        <f t="shared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>'Schedule 52E'!H26</f>
        <v>13.53</v>
      </c>
      <c r="H50" s="253">
        <f t="shared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>'Schedule 52E'!H27</f>
        <v>33.81</v>
      </c>
      <c r="H51" s="253">
        <f t="shared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>'Schedule 53E'!H11</f>
        <v>13.62</v>
      </c>
      <c r="H53" s="253">
        <f t="shared" ref="H53:H6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>'Schedule 53E'!H12</f>
        <v>14.29</v>
      </c>
      <c r="H54" s="253">
        <f t="shared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>'Schedule 53E'!H13</f>
        <v>14.73</v>
      </c>
      <c r="H55" s="253">
        <f t="shared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>'Schedule 53E'!H14</f>
        <v>16.43</v>
      </c>
      <c r="H56" s="253">
        <f t="shared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>'Schedule 53E'!H15</f>
        <v>18.670000000000002</v>
      </c>
      <c r="H57" s="253">
        <f t="shared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>'Schedule 53E'!H16</f>
        <v>20.54</v>
      </c>
      <c r="H58" s="253">
        <f t="shared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>'Schedule 53E'!H17</f>
        <v>22.98</v>
      </c>
      <c r="H59" s="253">
        <f t="shared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>'Schedule 53E'!H18</f>
        <v>26.79</v>
      </c>
      <c r="H60" s="423">
        <f t="shared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>'Schedule 53E'!H19</f>
        <v>49.17</v>
      </c>
      <c r="H61" s="423">
        <f t="shared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>'Schedule 53E'!H22</f>
        <v>14.79</v>
      </c>
      <c r="H63" s="423">
        <f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>'Schedule 53E'!H23</f>
        <v>15.96</v>
      </c>
      <c r="H64" s="423">
        <f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>'Schedule 53E'!H24</f>
        <v>17.91</v>
      </c>
      <c r="H65" s="423">
        <f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>'Schedule 53E'!H25</f>
        <v>22.13</v>
      </c>
      <c r="H66" s="423">
        <f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>'Schedule 53E'!H26</f>
        <v>27.24</v>
      </c>
      <c r="H67" s="423">
        <f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>'Schedule 53E'!H29</f>
        <v>11.52</v>
      </c>
      <c r="H69" s="253">
        <f t="shared" ref="H69:H77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>'Schedule 53E'!H30</f>
        <v>12.55</v>
      </c>
      <c r="H70" s="253">
        <f t="shared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>'Schedule 53E'!H31</f>
        <v>14.11</v>
      </c>
      <c r="H71" s="253">
        <f t="shared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>'Schedule 53E'!H32</f>
        <v>14.56</v>
      </c>
      <c r="H72" s="253">
        <f t="shared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>'Schedule 53E'!H33</f>
        <v>16.32</v>
      </c>
      <c r="H73" s="253">
        <f t="shared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>'Schedule 53E'!H34</f>
        <v>17.149999999999999</v>
      </c>
      <c r="H74" s="253">
        <f t="shared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>'Schedule 53E'!H35</f>
        <v>18.760000000000002</v>
      </c>
      <c r="H75" s="253">
        <f t="shared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>'Schedule 53E'!H36</f>
        <v>20.54</v>
      </c>
      <c r="H76" s="253">
        <f t="shared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>'Schedule 53E'!H37</f>
        <v>21.55</v>
      </c>
      <c r="H77" s="253">
        <f t="shared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>'Schedule 53E'!H40</f>
        <v>3.38</v>
      </c>
      <c r="H79" s="423">
        <f t="shared" ref="H79:H87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>'Schedule 53E'!H41</f>
        <v>4.0599999999999996</v>
      </c>
      <c r="H80" s="423">
        <f t="shared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>'Schedule 53E'!H42</f>
        <v>5.07</v>
      </c>
      <c r="H81" s="423">
        <f t="shared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>'Schedule 53E'!H43</f>
        <v>6.76</v>
      </c>
      <c r="H82" s="423">
        <f t="shared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>'Schedule 53E'!H44</f>
        <v>8.4499999999999993</v>
      </c>
      <c r="H83" s="423">
        <f t="shared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>'Schedule 53E'!H45</f>
        <v>10.14</v>
      </c>
      <c r="H84" s="423">
        <f t="shared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>'Schedule 53E'!H46</f>
        <v>12.17</v>
      </c>
      <c r="H85" s="423">
        <f t="shared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>'Schedule 53E'!H47</f>
        <v>15.21</v>
      </c>
      <c r="H86" s="423">
        <f t="shared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>'Schedule 53E'!H48</f>
        <v>35.5</v>
      </c>
      <c r="H87" s="423">
        <f t="shared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>'Schedule 53E'!H51</f>
        <v>5.74</v>
      </c>
      <c r="H89" s="423">
        <f t="shared" ref="H89:H94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>'Schedule 53E'!H52</f>
        <v>6.76</v>
      </c>
      <c r="H90" s="423">
        <f t="shared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>'Schedule 53E'!H53</f>
        <v>8.4499999999999993</v>
      </c>
      <c r="H91" s="423">
        <f t="shared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>'Schedule 53E'!H54</f>
        <v>9.2899999999999991</v>
      </c>
      <c r="H92" s="423">
        <f t="shared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>'Schedule 53E'!H55</f>
        <v>11.83</v>
      </c>
      <c r="H93" s="423">
        <f t="shared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>'Schedule 53E'!H56</f>
        <v>16.899999999999999</v>
      </c>
      <c r="H94" s="423">
        <f t="shared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>'Schedule 53E'!H59</f>
        <v>1.86</v>
      </c>
      <c r="H96" s="423">
        <f t="shared" ref="H96:H104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>'Schedule 53E'!H60</f>
        <v>2.87</v>
      </c>
      <c r="H97" s="423">
        <f t="shared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>'Schedule 53E'!H61</f>
        <v>3.89</v>
      </c>
      <c r="H98" s="423">
        <f t="shared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>'Schedule 53E'!H62</f>
        <v>4.9000000000000004</v>
      </c>
      <c r="H99" s="423">
        <f t="shared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>'Schedule 53E'!H63</f>
        <v>5.92</v>
      </c>
      <c r="H100" s="423">
        <f t="shared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>'Schedule 53E'!H64</f>
        <v>6.93</v>
      </c>
      <c r="H101" s="423">
        <f t="shared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>'Schedule 53E'!H65</f>
        <v>7.95</v>
      </c>
      <c r="H102" s="423">
        <f t="shared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>'Schedule 53E'!H66</f>
        <v>8.9600000000000009</v>
      </c>
      <c r="H103" s="423">
        <f t="shared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>'Schedule 53E'!H67</f>
        <v>9.9700000000000006</v>
      </c>
      <c r="H104" s="423">
        <f t="shared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>'Schedule 54E'!H11</f>
        <v>1.69</v>
      </c>
      <c r="H106" s="253">
        <f t="shared" ref="H106:H113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>'Schedule 54E'!H12</f>
        <v>2.37</v>
      </c>
      <c r="H107" s="253">
        <f t="shared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>'Schedule 54E'!H13</f>
        <v>3.38</v>
      </c>
      <c r="H108" s="253">
        <f t="shared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>'Schedule 54E'!H14</f>
        <v>5.07</v>
      </c>
      <c r="H109" s="253">
        <f t="shared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>'Schedule 54E'!H15</f>
        <v>6.76</v>
      </c>
      <c r="H110" s="253">
        <f t="shared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>'Schedule 54E'!H16</f>
        <v>8.4499999999999993</v>
      </c>
      <c r="H111" s="253">
        <f t="shared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>'Schedule 54E'!H17</f>
        <v>10.48</v>
      </c>
      <c r="H112" s="253">
        <f t="shared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>'Schedule 54E'!H18</f>
        <v>13.53</v>
      </c>
      <c r="H113" s="253">
        <f t="shared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>'Schedule 54E'!H19</f>
        <v>33.81</v>
      </c>
      <c r="H114" s="253">
        <f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>'Schedule 54E'!H22</f>
        <v>1.52</v>
      </c>
      <c r="H116" s="423">
        <f t="shared" ref="H116:H124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>'Schedule 54E'!H23</f>
        <v>2.54</v>
      </c>
      <c r="H117" s="423">
        <f t="shared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>'Schedule 54E'!H24</f>
        <v>3.55</v>
      </c>
      <c r="H118" s="423">
        <f t="shared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>'Schedule 54E'!H25</f>
        <v>4.5599999999999996</v>
      </c>
      <c r="H119" s="423">
        <f t="shared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>'Schedule 54E'!H26</f>
        <v>5.58</v>
      </c>
      <c r="H120" s="423">
        <f t="shared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>'Schedule 54E'!H27</f>
        <v>6.59</v>
      </c>
      <c r="H121" s="423">
        <f t="shared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>'Schedule 54E'!H28</f>
        <v>7.61</v>
      </c>
      <c r="H122" s="423">
        <f t="shared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>'Schedule 54E'!H29</f>
        <v>8.6199999999999992</v>
      </c>
      <c r="H123" s="423">
        <f t="shared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>'Schedule 54E'!H30</f>
        <v>9.64</v>
      </c>
      <c r="H124" s="423">
        <f t="shared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>'Schedules 55E &amp; 56E'!H10</f>
        <v>14.302424975565238</v>
      </c>
      <c r="H126" s="253">
        <f t="shared" ref="H126:H13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>'Schedules 55E &amp; 56E'!H11</f>
        <v>14.741783094852433</v>
      </c>
      <c r="H127" s="253">
        <f t="shared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>'Schedules 55E &amp; 56E'!H12</f>
        <v>16.456366145867111</v>
      </c>
      <c r="H128" s="253">
        <f t="shared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>'Schedules 55E &amp; 56E'!H13</f>
        <v>18.703114073114996</v>
      </c>
      <c r="H129" s="253">
        <f t="shared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>'Schedules 55E &amp; 56E'!H14</f>
        <v>20.580110316191121</v>
      </c>
      <c r="H130" s="253">
        <f t="shared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>'Schedules 55E &amp; 56E'!H15</f>
        <v>26.857576465232523</v>
      </c>
      <c r="H131" s="253">
        <f t="shared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>'Schedules 55E &amp; 56E'!H18</f>
        <v>22.169104774879184</v>
      </c>
      <c r="H133" s="253">
        <f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>'Schedules 55E &amp; 56E'!H21</f>
        <v>10.88</v>
      </c>
      <c r="H135" s="253">
        <f t="shared" ref="H135:H143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>'Schedules 55E &amp; 56E'!H22</f>
        <v>13.38</v>
      </c>
      <c r="H136" s="253">
        <f t="shared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>'Schedules 55E &amp; 56E'!H23</f>
        <v>15.87</v>
      </c>
      <c r="H137" s="253">
        <f t="shared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>'Schedules 55E &amp; 56E'!H24</f>
        <v>17.25</v>
      </c>
      <c r="H138" s="253">
        <f t="shared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>'Schedules 55E &amp; 56E'!H25</f>
        <v>19.739999999999998</v>
      </c>
      <c r="H139" s="253">
        <f t="shared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>'Schedules 55E &amp; 56E'!H26</f>
        <v>21.9</v>
      </c>
      <c r="H140" s="253">
        <f t="shared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>'Schedules 55E &amp; 56E'!H27</f>
        <v>24.06</v>
      </c>
      <c r="H141" s="253">
        <f t="shared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>'Schedules 55E &amp; 56E'!H28</f>
        <v>26.22</v>
      </c>
      <c r="H142" s="253">
        <f t="shared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>'Schedules 55E &amp; 56E'!H29</f>
        <v>28.38</v>
      </c>
      <c r="H143" s="253">
        <f t="shared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>'Schedules 55E &amp; 58E Pole'!F11</f>
        <v>6.68</v>
      </c>
      <c r="H145" s="253">
        <f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>'Schedules 55E &amp; 58E Pole'!F12</f>
        <v>11.68</v>
      </c>
      <c r="H146" s="253">
        <f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>'Schedule 57E'!G11</f>
        <v>4.7320000000000001E-2</v>
      </c>
      <c r="H148" s="1061">
        <f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>'Schedules 58E &amp; 59E'!I11</f>
        <v>14.3</v>
      </c>
      <c r="H151" s="253">
        <f t="shared" ref="H151:H156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>'Schedules 58E &amp; 59E'!I12</f>
        <v>14.74</v>
      </c>
      <c r="H152" s="253">
        <f t="shared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>'Schedules 58E &amp; 59E'!I13</f>
        <v>16.46</v>
      </c>
      <c r="H153" s="253">
        <f t="shared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>'Schedules 58E &amp; 59E'!I14</f>
        <v>18.7</v>
      </c>
      <c r="H154" s="253">
        <f t="shared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>'Schedules 58E &amp; 59E'!I15</f>
        <v>20.58</v>
      </c>
      <c r="H155" s="253">
        <f t="shared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>'Schedules 58E &amp; 59E'!I16</f>
        <v>26.86</v>
      </c>
      <c r="H156" s="253">
        <f t="shared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>'Schedules 58E &amp; 59E'!I26</f>
        <v>18.91</v>
      </c>
      <c r="H158" s="253">
        <f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>'Schedules 58E &amp; 59E'!I27</f>
        <v>22.17</v>
      </c>
      <c r="H159" s="253">
        <f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>'Schedules 58E &amp; 59E'!I28</f>
        <v>27.31</v>
      </c>
      <c r="H160" s="253">
        <f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>'Schedules 58E &amp; 59E'!I29</f>
        <v>51.28</v>
      </c>
      <c r="H161" s="253">
        <f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>'Schedules 58E &amp; 59E'!I19</f>
        <v>14.74</v>
      </c>
      <c r="H163" s="253">
        <f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>'Schedules 58E &amp; 59E'!I20</f>
        <v>16.46</v>
      </c>
      <c r="H164" s="253">
        <f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>'Schedules 58E &amp; 59E'!I21</f>
        <v>18.7</v>
      </c>
      <c r="H165" s="253">
        <f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>'Schedules 58E &amp; 59E'!I22</f>
        <v>20.58</v>
      </c>
      <c r="H166" s="253">
        <f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>'Schedules 58E &amp; 59E'!I23</f>
        <v>26.86</v>
      </c>
      <c r="H167" s="253">
        <f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>'Schedules 58E &amp; 59E'!I32</f>
        <v>22.17</v>
      </c>
      <c r="H169" s="253">
        <f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>'Schedules 58E &amp; 59E'!I33</f>
        <v>27.31</v>
      </c>
      <c r="H170" s="253">
        <f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>'Schedules 58E &amp; 59E'!I36</f>
        <v>12.79</v>
      </c>
      <c r="H172" s="253">
        <f t="shared" ref="H172:H188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>'Schedules 58E &amp; 59E'!I37</f>
        <v>14.76</v>
      </c>
      <c r="H173" s="253">
        <f t="shared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>'Schedules 58E &amp; 59E'!I38</f>
        <v>16.72</v>
      </c>
      <c r="H174" s="253">
        <f t="shared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>'Schedules 58E &amp; 59E'!I39</f>
        <v>18.690000000000001</v>
      </c>
      <c r="H175" s="253">
        <f t="shared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>'Schedules 58E &amp; 59E'!I40</f>
        <v>20.66</v>
      </c>
      <c r="H176" s="253">
        <f t="shared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>'Schedules 58E &amp; 59E'!I41</f>
        <v>22.63</v>
      </c>
      <c r="H177" s="253">
        <f t="shared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>'Schedules 58E &amp; 59E'!I42</f>
        <v>24.6</v>
      </c>
      <c r="H178" s="423">
        <f t="shared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>'Schedules 58E &amp; 59E'!I43</f>
        <v>26.56</v>
      </c>
      <c r="H179" s="423">
        <f t="shared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>'Schedules 58E &amp; 59E'!I44</f>
        <v>28.53</v>
      </c>
      <c r="H180" s="253">
        <f t="shared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>'Schedules 58E &amp; 59E'!I45</f>
        <v>32.799999999999997</v>
      </c>
      <c r="H181" s="253">
        <f t="shared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>'Schedules 58E &amp; 59E'!I46</f>
        <v>39.36</v>
      </c>
      <c r="H182" s="253">
        <f t="shared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>'Schedules 58E &amp; 59E'!I47</f>
        <v>45.92</v>
      </c>
      <c r="H183" s="253">
        <f t="shared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>'Schedules 58E &amp; 59E'!I48</f>
        <v>52.48</v>
      </c>
      <c r="H184" s="253">
        <f t="shared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>'Schedules 58E &amp; 59E'!I49</f>
        <v>59.04</v>
      </c>
      <c r="H185" s="253">
        <f t="shared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>'Schedules 58E &amp; 59E'!I50</f>
        <v>65.599999999999994</v>
      </c>
      <c r="H186" s="253">
        <f t="shared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>'Schedules 55E &amp; 58E Pole'!F14</f>
        <v>11.68</v>
      </c>
      <c r="H188" s="253">
        <f t="shared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6.28515625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8.28515625" style="96" bestFit="1" customWidth="1"/>
    <col min="6" max="6" width="10.85546875" style="96" bestFit="1" customWidth="1"/>
    <col min="7" max="7" width="14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'JAP-5 Combined Charges'!A1:J1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601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'JAP-5 Combined Charges'!A3:J3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'JAP-5 Combined Charges'!A4:J4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>'WP7 Condensed Sch. Level Costs'!P46</f>
        <v>1.1760549751009928E-2</v>
      </c>
      <c r="H51" s="951">
        <f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>'WP7 Condensed Sch. Level Costs'!P47</f>
        <v>1.1760549751009928E-2</v>
      </c>
      <c r="H52" s="951">
        <f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>'WP7 Condensed Sch. Level Costs'!P48</f>
        <v>1.1760549751009928E-2</v>
      </c>
      <c r="H53" s="951">
        <f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>'WP7 Condensed Sch. Level Costs'!P49</f>
        <v>1.1760549751009928E-2</v>
      </c>
      <c r="H54" s="951">
        <f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>'WP7 Condensed Sch. Level Costs'!P50</f>
        <v>1.1760549751009928E-2</v>
      </c>
      <c r="H55" s="951">
        <f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>'WP7 Condensed Sch. Level Costs'!P51</f>
        <v>1.1760549751009928E-2</v>
      </c>
      <c r="H56" s="951">
        <f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>'WP7 Condensed Sch. Level Costs'!P52</f>
        <v>1.1760549751009928E-2</v>
      </c>
      <c r="H57" s="951">
        <f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>'WP7 Condensed Sch. Level Costs'!P53</f>
        <v>1.1760549751009928E-2</v>
      </c>
      <c r="H58" s="951">
        <f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>'WP7 Condensed Sch. Level Costs'!P54</f>
        <v>1.1760549751009928E-2</v>
      </c>
      <c r="H59" s="951">
        <f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>'WP7 Condensed Sch. Level Costs'!P56</f>
        <v>1.1760549751009928E-2</v>
      </c>
      <c r="H61" s="951">
        <f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>'WP7 Condensed Sch. Level Costs'!P57</f>
        <v>1.1760549751009928E-2</v>
      </c>
      <c r="H62" s="951">
        <f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>'WP7 Condensed Sch. Level Costs'!P58</f>
        <v>1.1760549751009928E-2</v>
      </c>
      <c r="H63" s="951">
        <f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>'WP7 Condensed Sch. Level Costs'!P59</f>
        <v>1.1760549751009928E-2</v>
      </c>
      <c r="H64" s="951">
        <f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>'WP7 Condensed Sch. Level Costs'!P60</f>
        <v>1.1760549751009928E-2</v>
      </c>
      <c r="H65" s="951">
        <f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>'WP7 Condensed Sch. Level Costs'!P62</f>
        <v>1.1760549751009928E-2</v>
      </c>
      <c r="H67" s="951">
        <f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>'WP7 Condensed Sch. Level Costs'!P63</f>
        <v>1.1760549751009928E-2</v>
      </c>
      <c r="H68" s="951">
        <f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>'WP7 Condensed Sch. Level Costs'!P64</f>
        <v>1.1760549751009928E-2</v>
      </c>
      <c r="H69" s="951">
        <f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>'WP7 Condensed Sch. Level Costs'!P65</f>
        <v>1.1760549751009928E-2</v>
      </c>
      <c r="H70" s="951">
        <f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>'WP7 Condensed Sch. Level Costs'!P66</f>
        <v>1.1760549751009928E-2</v>
      </c>
      <c r="H71" s="951">
        <f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>'WP7 Condensed Sch. Level Costs'!P67</f>
        <v>1.1760549751009928E-2</v>
      </c>
      <c r="H72" s="951">
        <f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>'WP7 Condensed Sch. Level Costs'!P68</f>
        <v>1.1760549751009928E-2</v>
      </c>
      <c r="H73" s="951">
        <f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>'WP7 Condensed Sch. Level Costs'!P69</f>
        <v>1.1760549751009928E-2</v>
      </c>
      <c r="H74" s="951">
        <f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>'WP7 Condensed Sch. Level Costs'!P70</f>
        <v>1.1760549751009928E-2</v>
      </c>
      <c r="H75" s="951">
        <f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>'WP7 Condensed Sch. Level Costs'!P119</f>
        <v>1.1760549751009928E-2</v>
      </c>
      <c r="H126" s="951">
        <f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>'WP7 Condensed Sch. Level Costs'!P120</f>
        <v>1.1760549751009928E-2</v>
      </c>
      <c r="H127" s="951">
        <f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>'WP7 Condensed Sch. Level Costs'!P121</f>
        <v>1.1760549751009928E-2</v>
      </c>
      <c r="H128" s="951">
        <f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>'WP7 Condensed Sch. Level Costs'!P122</f>
        <v>1.1760549751009928E-2</v>
      </c>
      <c r="H129" s="951">
        <f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>'WP7 Condensed Sch. Level Costs'!P123</f>
        <v>1.1760549751009928E-2</v>
      </c>
      <c r="H130" s="951">
        <f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>'WP7 Condensed Sch. Level Costs'!P124</f>
        <v>1.1760549751009928E-2</v>
      </c>
      <c r="H131" s="951">
        <f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>'WP7 Condensed Sch. Level Costs'!P126</f>
        <v>1.1760549751009928E-2</v>
      </c>
      <c r="H133" s="951">
        <f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>'WP7 Condensed Sch. Level Costs'!P128</f>
        <v>1.1760549751009928E-2</v>
      </c>
      <c r="H135" s="951">
        <f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>'WP7 Condensed Sch. Level Costs'!P129</f>
        <v>1.1760549751009928E-2</v>
      </c>
      <c r="H136" s="951">
        <f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>'WP7 Condensed Sch. Level Costs'!P130</f>
        <v>1.1760549751009928E-2</v>
      </c>
      <c r="H137" s="951">
        <f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>'WP7 Condensed Sch. Level Costs'!P131</f>
        <v>1.1760549751009928E-2</v>
      </c>
      <c r="H138" s="951">
        <f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>'WP7 Condensed Sch. Level Costs'!P132</f>
        <v>1.1760549751009928E-2</v>
      </c>
      <c r="H139" s="951">
        <f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>'WP7 Condensed Sch. Level Costs'!P133</f>
        <v>1.1760549751009928E-2</v>
      </c>
      <c r="H140" s="951">
        <f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>'WP7 Condensed Sch. Level Costs'!P134</f>
        <v>1.1760549751009928E-2</v>
      </c>
      <c r="H141" s="951">
        <f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>'WP7 Condensed Sch. Level Costs'!P135</f>
        <v>1.1760549751009928E-2</v>
      </c>
      <c r="H142" s="951">
        <f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>'WP7 Condensed Sch. Level Costs'!P136</f>
        <v>1.1760549751009928E-2</v>
      </c>
      <c r="H143" s="951">
        <f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>'WP7 Condensed Sch. Level Costs'!P138</f>
        <v>1.1760549751009928E-2</v>
      </c>
      <c r="H146" s="951">
        <f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>'WP7 Condensed Sch. Level Costs'!P139</f>
        <v>1.1760549751009928E-2</v>
      </c>
      <c r="H147" s="951">
        <f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>'WP7 Condensed Sch. Level Costs'!P140</f>
        <v>1.1760549751009928E-2</v>
      </c>
      <c r="H148" s="951">
        <f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>'WP7 Condensed Sch. Level Costs'!P141</f>
        <v>1.1760549751009928E-2</v>
      </c>
      <c r="H149" s="951">
        <f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>'WP7 Condensed Sch. Level Costs'!P142</f>
        <v>1.1760549751009928E-2</v>
      </c>
      <c r="H150" s="951">
        <f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>'WP7 Condensed Sch. Level Costs'!P143</f>
        <v>1.1760549751009928E-2</v>
      </c>
      <c r="H151" s="951">
        <f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>'WP7 Condensed Sch. Level Costs'!P145</f>
        <v>1.1760549751009928E-2</v>
      </c>
      <c r="H153" s="951">
        <f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>'WP7 Condensed Sch. Level Costs'!P146</f>
        <v>1.1760549751009928E-2</v>
      </c>
      <c r="H154" s="951">
        <f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>'WP7 Condensed Sch. Level Costs'!P147</f>
        <v>1.1760549751009928E-2</v>
      </c>
      <c r="H155" s="951">
        <f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>'WP7 Condensed Sch. Level Costs'!P148</f>
        <v>1.1760549751009928E-2</v>
      </c>
      <c r="H156" s="951">
        <f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>'WP7 Condensed Sch. Level Costs'!P149</f>
        <v>1.1760549751009928E-2</v>
      </c>
      <c r="H157" s="951">
        <f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>'WP7 Condensed Sch. Level Costs'!P151</f>
        <v>1.1760549751009928E-2</v>
      </c>
      <c r="H159" s="951">
        <f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>'WP7 Condensed Sch. Level Costs'!P152</f>
        <v>1.1760549751009928E-2</v>
      </c>
      <c r="H160" s="951">
        <f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>'WP7 Condensed Sch. Level Costs'!P153</f>
        <v>1.1760549751009928E-2</v>
      </c>
      <c r="H161" s="951">
        <f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>'WP7 Condensed Sch. Level Costs'!P154</f>
        <v>1.1760549751009928E-2</v>
      </c>
      <c r="H162" s="951">
        <f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>'WP7 Condensed Sch. Level Costs'!P156</f>
        <v>1.1760549751009928E-2</v>
      </c>
      <c r="H164" s="951">
        <f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>'WP7 Condensed Sch. Level Costs'!P157</f>
        <v>1.1760549751009928E-2</v>
      </c>
      <c r="H165" s="951">
        <f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>'WP7 Condensed Sch. Level Costs'!P159</f>
        <v>1.1760549751009928E-2</v>
      </c>
      <c r="H167" s="951">
        <f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>'WP7 Condensed Sch. Level Costs'!P160</f>
        <v>1.1760549751009928E-2</v>
      </c>
      <c r="H168" s="951">
        <f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>'WP7 Condensed Sch. Level Costs'!P161</f>
        <v>1.1760549751009928E-2</v>
      </c>
      <c r="H169" s="951">
        <f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>'WP7 Condensed Sch. Level Costs'!P162</f>
        <v>1.1760549751009928E-2</v>
      </c>
      <c r="H170" s="951">
        <f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>'WP7 Condensed Sch. Level Costs'!P163</f>
        <v>1.1760549751009928E-2</v>
      </c>
      <c r="H171" s="951">
        <f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>'WP7 Condensed Sch. Level Costs'!P164</f>
        <v>1.1760549751009928E-2</v>
      </c>
      <c r="H172" s="951">
        <f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>'WP7 Condensed Sch. Level Costs'!P165</f>
        <v>1.1760549751009928E-2</v>
      </c>
      <c r="H173" s="951">
        <f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>'WP7 Condensed Sch. Level Costs'!P166</f>
        <v>1.1760549751009928E-2</v>
      </c>
      <c r="H174" s="951">
        <f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>'WP7 Condensed Sch. Level Costs'!P167</f>
        <v>1.1760549751009928E-2</v>
      </c>
      <c r="H175" s="951">
        <f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>'WP7 Condensed Sch. Level Costs'!P168</f>
        <v>1.1760549751009928E-2</v>
      </c>
      <c r="H176" s="951">
        <f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>'WP7 Condensed Sch. Level Costs'!P169</f>
        <v>1.1760549751009928E-2</v>
      </c>
      <c r="H177" s="951">
        <f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>'WP7 Condensed Sch. Level Costs'!P170</f>
        <v>1.1760549751009928E-2</v>
      </c>
      <c r="H178" s="951">
        <f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>'WP7 Condensed Sch. Level Costs'!P171</f>
        <v>1.1760549751009928E-2</v>
      </c>
      <c r="H179" s="951">
        <f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>'WP7 Condensed Sch. Level Costs'!P172</f>
        <v>1.1760549751009928E-2</v>
      </c>
      <c r="H180" s="951">
        <f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>'WP7 Condensed Sch. Level Costs'!P173</f>
        <v>1.1760549751009928E-2</v>
      </c>
      <c r="H181" s="951">
        <f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>'WP7 Condensed Sch. Level Costs'!P177</f>
        <v>5.0339833193658295E-3</v>
      </c>
      <c r="H187" s="951">
        <f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>'WP7 Condensed Sch. Level Costs'!P178</f>
        <v>5.0339833193658295E-3</v>
      </c>
      <c r="H188" s="951">
        <f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>'WP7 Condensed Sch. Level Costs'!P180</f>
        <v>5.0339833193658295E-3</v>
      </c>
      <c r="H190" s="951">
        <f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4.7109375" style="96" bestFit="1" customWidth="1"/>
    <col min="4" max="4" width="14.5703125" style="96" customWidth="1"/>
    <col min="5" max="5" width="7.85546875" style="96" customWidth="1"/>
    <col min="6" max="6" width="9.28515625" style="96" bestFit="1" customWidth="1"/>
    <col min="7" max="7" width="13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'Capital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600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'Capital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'Capital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>'WP7 Condensed Sch. Level Costs'!Q10</f>
        <v>1.6887239205766267</v>
      </c>
      <c r="H12" s="951">
        <f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>'WP7 Condensed Sch. Level Costs'!Q11</f>
        <v>1.6887239205766267</v>
      </c>
      <c r="H13" s="951">
        <f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>'WP7 Condensed Sch. Level Costs'!Q12</f>
        <v>1.6887239205766267</v>
      </c>
      <c r="H14" s="951">
        <f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>'WP7 Condensed Sch. Level Costs'!Q46</f>
        <v>1.6887239205766267</v>
      </c>
      <c r="H51" s="951">
        <f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>'WP7 Condensed Sch. Level Costs'!Q47</f>
        <v>1.6887239205766267</v>
      </c>
      <c r="H52" s="951">
        <f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>'WP7 Condensed Sch. Level Costs'!Q48</f>
        <v>1.6887239205766267</v>
      </c>
      <c r="H53" s="951">
        <f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>'WP7 Condensed Sch. Level Costs'!Q49</f>
        <v>1.6887239205766267</v>
      </c>
      <c r="H54" s="951">
        <f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>'WP7 Condensed Sch. Level Costs'!Q50</f>
        <v>1.6887239205766267</v>
      </c>
      <c r="H55" s="951">
        <f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>'WP7 Condensed Sch. Level Costs'!Q51</f>
        <v>1.6887239205766267</v>
      </c>
      <c r="H56" s="951">
        <f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>'WP7 Condensed Sch. Level Costs'!Q52</f>
        <v>1.6887239205766267</v>
      </c>
      <c r="H57" s="951">
        <f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>'WP7 Condensed Sch. Level Costs'!Q53</f>
        <v>1.6887239205766267</v>
      </c>
      <c r="H58" s="951">
        <f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>'WP7 Condensed Sch. Level Costs'!Q54</f>
        <v>1.6887239205766267</v>
      </c>
      <c r="H59" s="951">
        <f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>'WP7 Condensed Sch. Level Costs'!Q56</f>
        <v>1.6887239205766267</v>
      </c>
      <c r="H61" s="951">
        <f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>'WP7 Condensed Sch. Level Costs'!Q57</f>
        <v>1.6887239205766267</v>
      </c>
      <c r="H62" s="951">
        <f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>'WP7 Condensed Sch. Level Costs'!Q58</f>
        <v>1.6887239205766267</v>
      </c>
      <c r="H63" s="951">
        <f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>'WP7 Condensed Sch. Level Costs'!Q59</f>
        <v>1.6887239205766267</v>
      </c>
      <c r="H64" s="951">
        <f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>'WP7 Condensed Sch. Level Costs'!Q60</f>
        <v>1.6887239205766267</v>
      </c>
      <c r="H65" s="951">
        <f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>'WP7 Condensed Sch. Level Costs'!Q62</f>
        <v>1.6887239205766267</v>
      </c>
      <c r="H67" s="951">
        <f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>'WP7 Condensed Sch. Level Costs'!Q63</f>
        <v>1.6887239205766267</v>
      </c>
      <c r="H68" s="951">
        <f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>'WP7 Condensed Sch. Level Costs'!Q64</f>
        <v>1.6887239205766267</v>
      </c>
      <c r="H69" s="951">
        <f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>'WP7 Condensed Sch. Level Costs'!Q65</f>
        <v>1.6887239205766267</v>
      </c>
      <c r="H70" s="951">
        <f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>'WP7 Condensed Sch. Level Costs'!Q66</f>
        <v>1.6887239205766267</v>
      </c>
      <c r="H71" s="951">
        <f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>'WP7 Condensed Sch. Level Costs'!Q67</f>
        <v>1.6887239205766267</v>
      </c>
      <c r="H72" s="951">
        <f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>'WP7 Condensed Sch. Level Costs'!Q68</f>
        <v>1.6887239205766267</v>
      </c>
      <c r="H73" s="951">
        <f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>'WP7 Condensed Sch. Level Costs'!Q69</f>
        <v>1.6887239205766267</v>
      </c>
      <c r="H74" s="951">
        <f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>'WP7 Condensed Sch. Level Costs'!Q70</f>
        <v>1.6887239205766267</v>
      </c>
      <c r="H75" s="951">
        <f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>'WP7 Condensed Sch. Level Costs'!Q72</f>
        <v>1.6887239205766267</v>
      </c>
      <c r="H77" s="951">
        <f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>'WP7 Condensed Sch. Level Costs'!Q73</f>
        <v>1.6887239205766267</v>
      </c>
      <c r="H78" s="951">
        <f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>'WP7 Condensed Sch. Level Costs'!Q74</f>
        <v>1.6887239205766267</v>
      </c>
      <c r="H79" s="951">
        <f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>'WP7 Condensed Sch. Level Costs'!Q75</f>
        <v>1.6887239205766267</v>
      </c>
      <c r="H80" s="951">
        <f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>'WP7 Condensed Sch. Level Costs'!Q76</f>
        <v>1.6887239205766267</v>
      </c>
      <c r="H81" s="951">
        <f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>'WP7 Condensed Sch. Level Costs'!Q77</f>
        <v>1.6887239205766267</v>
      </c>
      <c r="H82" s="951">
        <f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>'WP7 Condensed Sch. Level Costs'!Q78</f>
        <v>1.6887239205766267</v>
      </c>
      <c r="H83" s="951">
        <f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>'WP7 Condensed Sch. Level Costs'!Q79</f>
        <v>1.6887239205766267</v>
      </c>
      <c r="H84" s="951">
        <f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>'WP7 Condensed Sch. Level Costs'!Q80</f>
        <v>1.6887239205766267</v>
      </c>
      <c r="H85" s="951">
        <f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>'WP7 Condensed Sch. Level Costs'!Q82</f>
        <v>1.6887239205766267</v>
      </c>
      <c r="H87" s="951">
        <f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>'WP7 Condensed Sch. Level Costs'!Q83</f>
        <v>1.6887239205766267</v>
      </c>
      <c r="H88" s="951">
        <f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>'WP7 Condensed Sch. Level Costs'!Q84</f>
        <v>1.6887239205766267</v>
      </c>
      <c r="H89" s="951">
        <f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>'WP7 Condensed Sch. Level Costs'!Q85</f>
        <v>1.6887239205766267</v>
      </c>
      <c r="H90" s="951">
        <f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>'WP7 Condensed Sch. Level Costs'!Q86</f>
        <v>1.6887239205766267</v>
      </c>
      <c r="H91" s="951">
        <f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>'WP7 Condensed Sch. Level Costs'!Q87</f>
        <v>1.6887239205766267</v>
      </c>
      <c r="H92" s="951">
        <f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>'WP7 Condensed Sch. Level Costs'!Q89</f>
        <v>1.6887239205766267</v>
      </c>
      <c r="H94" s="951">
        <f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>'WP7 Condensed Sch. Level Costs'!Q90</f>
        <v>1.6887239205766267</v>
      </c>
      <c r="H95" s="951">
        <f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>'WP7 Condensed Sch. Level Costs'!Q91</f>
        <v>1.6887239205766267</v>
      </c>
      <c r="H96" s="951">
        <f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>'WP7 Condensed Sch. Level Costs'!Q92</f>
        <v>1.6887239205766267</v>
      </c>
      <c r="H97" s="951">
        <f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>'WP7 Condensed Sch. Level Costs'!Q93</f>
        <v>1.6887239205766267</v>
      </c>
      <c r="H98" s="951">
        <f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>'WP7 Condensed Sch. Level Costs'!Q94</f>
        <v>1.6887239205766267</v>
      </c>
      <c r="H99" s="951">
        <f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>'WP7 Condensed Sch. Level Costs'!Q95</f>
        <v>1.6887239205766267</v>
      </c>
      <c r="H100" s="951">
        <f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>'WP7 Condensed Sch. Level Costs'!Q96</f>
        <v>1.6887239205766267</v>
      </c>
      <c r="H101" s="951">
        <f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>'WP7 Condensed Sch. Level Costs'!Q97</f>
        <v>1.6887239205766267</v>
      </c>
      <c r="H102" s="951">
        <f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>'WP7 Condensed Sch. Level Costs'!Q119</f>
        <v>1.6887239205766267</v>
      </c>
      <c r="H126" s="951">
        <f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>'WP7 Condensed Sch. Level Costs'!Q120</f>
        <v>1.6887239205766267</v>
      </c>
      <c r="H127" s="951">
        <f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>'WP7 Condensed Sch. Level Costs'!Q121</f>
        <v>1.6887239205766267</v>
      </c>
      <c r="H128" s="951">
        <f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>'WP7 Condensed Sch. Level Costs'!Q122</f>
        <v>1.6887239205766267</v>
      </c>
      <c r="H129" s="951">
        <f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>'WP7 Condensed Sch. Level Costs'!Q123</f>
        <v>1.6887239205766267</v>
      </c>
      <c r="H130" s="951">
        <f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>'WP7 Condensed Sch. Level Costs'!Q124</f>
        <v>1.6887239205766267</v>
      </c>
      <c r="H131" s="951">
        <f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>'WP7 Condensed Sch. Level Costs'!Q126</f>
        <v>1.6887239205766267</v>
      </c>
      <c r="H133" s="951">
        <f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>'WP7 Condensed Sch. Level Costs'!Q128</f>
        <v>1.6887239205766267</v>
      </c>
      <c r="H135" s="951">
        <f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>'WP7 Condensed Sch. Level Costs'!Q129</f>
        <v>1.6887239205766267</v>
      </c>
      <c r="H136" s="951">
        <f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>'WP7 Condensed Sch. Level Costs'!Q130</f>
        <v>1.6887239205766267</v>
      </c>
      <c r="H137" s="951">
        <f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>'WP7 Condensed Sch. Level Costs'!Q131</f>
        <v>1.6887239205766267</v>
      </c>
      <c r="H138" s="951">
        <f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>'WP7 Condensed Sch. Level Costs'!Q132</f>
        <v>1.6887239205766267</v>
      </c>
      <c r="H139" s="951">
        <f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>'WP7 Condensed Sch. Level Costs'!Q133</f>
        <v>1.6887239205766267</v>
      </c>
      <c r="H140" s="951">
        <f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>'WP7 Condensed Sch. Level Costs'!Q134</f>
        <v>1.6887239205766267</v>
      </c>
      <c r="H141" s="951">
        <f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>'WP7 Condensed Sch. Level Costs'!Q135</f>
        <v>1.6887239205766267</v>
      </c>
      <c r="H142" s="951">
        <f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>'WP7 Condensed Sch. Level Costs'!Q136</f>
        <v>1.6887239205766267</v>
      </c>
      <c r="H143" s="951">
        <f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>'WP7 Condensed Sch. Level Costs'!Q138</f>
        <v>1.6887239205766267</v>
      </c>
      <c r="H146" s="951">
        <f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>'WP7 Condensed Sch. Level Costs'!Q139</f>
        <v>1.6887239205766267</v>
      </c>
      <c r="H147" s="951">
        <f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>'WP7 Condensed Sch. Level Costs'!Q140</f>
        <v>1.6887239205766267</v>
      </c>
      <c r="H148" s="951">
        <f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>'WP7 Condensed Sch. Level Costs'!Q141</f>
        <v>1.6887239205766267</v>
      </c>
      <c r="H149" s="951">
        <f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>'WP7 Condensed Sch. Level Costs'!Q142</f>
        <v>1.6887239205766267</v>
      </c>
      <c r="H150" s="951">
        <f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>'WP7 Condensed Sch. Level Costs'!Q143</f>
        <v>1.6887239205766267</v>
      </c>
      <c r="H151" s="951">
        <f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>'WP7 Condensed Sch. Level Costs'!Q145</f>
        <v>1.6887239205766267</v>
      </c>
      <c r="H153" s="951">
        <f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>'WP7 Condensed Sch. Level Costs'!Q146</f>
        <v>1.6887239205766267</v>
      </c>
      <c r="H154" s="951">
        <f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>'WP7 Condensed Sch. Level Costs'!Q147</f>
        <v>1.6887239205766267</v>
      </c>
      <c r="H155" s="951">
        <f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>'WP7 Condensed Sch. Level Costs'!Q148</f>
        <v>1.6887239205766267</v>
      </c>
      <c r="H156" s="951">
        <f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>'WP7 Condensed Sch. Level Costs'!Q149</f>
        <v>1.6887239205766267</v>
      </c>
      <c r="H157" s="951">
        <f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>'WP7 Condensed Sch. Level Costs'!Q151</f>
        <v>1.6887239205766267</v>
      </c>
      <c r="H159" s="951">
        <f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>'WP7 Condensed Sch. Level Costs'!Q152</f>
        <v>1.6887239205766267</v>
      </c>
      <c r="H160" s="951">
        <f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>'WP7 Condensed Sch. Level Costs'!Q153</f>
        <v>1.6887239205766267</v>
      </c>
      <c r="H161" s="951">
        <f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>'WP7 Condensed Sch. Level Costs'!Q154</f>
        <v>1.6887239205766267</v>
      </c>
      <c r="H162" s="951">
        <f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>'WP7 Condensed Sch. Level Costs'!Q156</f>
        <v>1.6887239205766267</v>
      </c>
      <c r="H164" s="951">
        <f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>'WP7 Condensed Sch. Level Costs'!Q157</f>
        <v>1.6887239205766267</v>
      </c>
      <c r="H165" s="951">
        <f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>'WP7 Condensed Sch. Level Costs'!Q159</f>
        <v>1.6887239205766267</v>
      </c>
      <c r="H167" s="951">
        <f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>'WP7 Condensed Sch. Level Costs'!Q160</f>
        <v>1.6887239205766267</v>
      </c>
      <c r="H168" s="951">
        <f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>'WP7 Condensed Sch. Level Costs'!Q161</f>
        <v>1.6887239205766267</v>
      </c>
      <c r="H169" s="951">
        <f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>'WP7 Condensed Sch. Level Costs'!Q162</f>
        <v>1.6887239205766267</v>
      </c>
      <c r="H170" s="951">
        <f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>'WP7 Condensed Sch. Level Costs'!Q163</f>
        <v>1.6887239205766267</v>
      </c>
      <c r="H171" s="951">
        <f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>'WP7 Condensed Sch. Level Costs'!Q164</f>
        <v>1.6887239205766267</v>
      </c>
      <c r="H172" s="951">
        <f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>'WP7 Condensed Sch. Level Costs'!Q165</f>
        <v>1.6887239205766267</v>
      </c>
      <c r="H173" s="951">
        <f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>'WP7 Condensed Sch. Level Costs'!Q166</f>
        <v>1.6887239205766267</v>
      </c>
      <c r="H174" s="951">
        <f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>'WP7 Condensed Sch. Level Costs'!Q167</f>
        <v>1.6887239205766267</v>
      </c>
      <c r="H175" s="951">
        <f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>'WP7 Condensed Sch. Level Costs'!Q168</f>
        <v>1.6887239205766267</v>
      </c>
      <c r="H176" s="951">
        <f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>'WP7 Condensed Sch. Level Costs'!Q169</f>
        <v>1.6887239205766267</v>
      </c>
      <c r="H177" s="951">
        <f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>'WP7 Condensed Sch. Level Costs'!Q170</f>
        <v>1.6887239205766267</v>
      </c>
      <c r="H178" s="951">
        <f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>'WP7 Condensed Sch. Level Costs'!Q171</f>
        <v>1.6887239205766267</v>
      </c>
      <c r="H179" s="951">
        <f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>'WP7 Condensed Sch. Level Costs'!Q172</f>
        <v>1.6887239205766267</v>
      </c>
      <c r="H180" s="951">
        <f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>'WP7 Condensed Sch. Level Costs'!Q173</f>
        <v>1.6887239205766267</v>
      </c>
      <c r="H181" s="951">
        <f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>'WP7 Condensed Sch. Level Costs'!Q177</f>
        <v>1.6887239205766267</v>
      </c>
      <c r="H187" s="951">
        <f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>'WP7 Condensed Sch. Level Costs'!Q178</f>
        <v>1.6887239205766267</v>
      </c>
      <c r="H188" s="951">
        <f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>'WP7 Condensed Sch. Level Costs'!Q180</f>
        <v>1.6887239205766267</v>
      </c>
      <c r="H190" s="951">
        <f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7B758570-B96A-4577-B371-9902E65FEB4F}"/>
</file>

<file path=customXml/itemProps3.xml><?xml version="1.0" encoding="utf-8"?>
<ds:datastoreItem xmlns:ds="http://schemas.openxmlformats.org/officeDocument/2006/customXml" ds:itemID="{61317EDF-F367-4B30-9B97-DD4D3F219897}"/>
</file>

<file path=customXml/itemProps4.xml><?xml version="1.0" encoding="utf-8"?>
<ds:datastoreItem xmlns:ds="http://schemas.openxmlformats.org/officeDocument/2006/customXml" ds:itemID="{76AEA555-A17A-44F8-A8B2-9EB13B6300F9}"/>
</file>

<file path=customXml/itemProps5.xml><?xml version="1.0" encoding="utf-8"?>
<ds:datastoreItem xmlns:ds="http://schemas.openxmlformats.org/officeDocument/2006/customXml" ds:itemID="{CADF8026-4B8D-45AE-8B3E-E9B4E28778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2019-07-31T15:19:35Z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